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defaultThemeVersion="124226"/>
  <mc:AlternateContent xmlns:mc="http://schemas.openxmlformats.org/markup-compatibility/2006">
    <mc:Choice Requires="x15">
      <x15ac:absPath xmlns:x15ac="http://schemas.microsoft.com/office/spreadsheetml/2010/11/ac" url="C:\Users\HP Elitebook 840\Desktop\"/>
    </mc:Choice>
  </mc:AlternateContent>
  <xr:revisionPtr revIDLastSave="0" documentId="13_ncr:1_{59726E61-24A0-458F-AC0F-2B7C3CA5ACD7}" xr6:coauthVersionLast="47" xr6:coauthVersionMax="47" xr10:uidLastSave="{00000000-0000-0000-0000-000000000000}"/>
  <bookViews>
    <workbookView xWindow="-120" yWindow="-120" windowWidth="29040" windowHeight="15840" tabRatio="855" firstSheet="39" activeTab="42" xr2:uid="{00000000-000D-0000-FFFF-FFFF00000000}"/>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40 degree" sheetId="41" r:id="rId16"/>
    <sheet name="08 WtE CHP, Large, 50 degree" sheetId="68" r:id="rId17"/>
    <sheet name="08 WtE CHP, Medium" sheetId="40" r:id="rId18"/>
    <sheet name="08 WtE CHP, Small" sheetId="27" r:id="rId19"/>
    <sheet name="08 WtE HOP" sheetId="28" r:id="rId20"/>
    <sheet name="09a Wood Chips, Large 40 degree" sheetId="44" r:id="rId21"/>
    <sheet name="09a Wood Chips, Large 50 degree" sheetId="69" r:id="rId22"/>
    <sheet name="09a Wood Chips, Medium" sheetId="45" r:id="rId23"/>
    <sheet name="09a Wood Chips, Small" sheetId="24" r:id="rId24"/>
    <sheet name="09b Wood Pellets, Large 40 degr" sheetId="43" r:id="rId25"/>
    <sheet name="09b Wood Pellets, Large 50 degr" sheetId="70" r:id="rId26"/>
    <sheet name="09b Wood Pellets, Medium" sheetId="42" r:id="rId27"/>
    <sheet name="09b Wood Pellets, Small" sheetId="25" r:id="rId28"/>
    <sheet name="09c Straw, Large, 40 degree" sheetId="26" r:id="rId29"/>
    <sheet name="09c Straw, Large, 50 degree" sheetId="71" r:id="rId30"/>
    <sheet name="09c Straw, Medium" sheetId="46" r:id="rId31"/>
    <sheet name="09c Straw, Small" sheetId="47" r:id="rId32"/>
    <sheet name="09a Wood Chips HOP, small" sheetId="29" r:id="rId33"/>
    <sheet name="09a Wood Chips HOP, medium" sheetId="74" r:id="rId34"/>
    <sheet name="09a Wood Chips HOP, large" sheetId="75" r:id="rId35"/>
    <sheet name="09b Wood Pellets HOP" sheetId="30" r:id="rId36"/>
    <sheet name="09c Straw HOP" sheetId="31" r:id="rId37"/>
    <sheet name="09a Wood Chips extract. plant" sheetId="72" r:id="rId38"/>
    <sheet name="09b Wood Pellets extract. plant" sheetId="73" r:id="rId39"/>
    <sheet name="10 Stirling" sheetId="52" r:id="rId40"/>
    <sheet name="11 SOFC-CHP" sheetId="22" r:id="rId41"/>
    <sheet name="12 LT-PEMFC CHP" sheetId="23" r:id="rId42"/>
    <sheet name="20 Onshore turbines" sheetId="5" r:id="rId43"/>
    <sheet name="20 Domestic turbines" sheetId="4" r:id="rId44"/>
    <sheet name="21 Offshore turbines" sheetId="6" r:id="rId45"/>
    <sheet name="21 Near shore turbines" sheetId="7" r:id="rId46"/>
    <sheet name="22 Rooftop PV residential" sheetId="89" r:id="rId47"/>
    <sheet name="22 Rooftop PV commercial" sheetId="90" r:id="rId48"/>
    <sheet name="22 Utility-scale PV" sheetId="91" r:id="rId49"/>
    <sheet name="22 Utility-scale PV tracker" sheetId="92" r:id="rId50"/>
    <sheet name="23 Wave Energy" sheetId="54" r:id="rId51"/>
    <sheet name="40 Comp. hp, airsource 1 MW" sheetId="8" r:id="rId52"/>
    <sheet name="40 Comp. hp, airsource 3 MW" sheetId="76" r:id="rId53"/>
    <sheet name="40 Comp. hp, airsource 10 MW" sheetId="77" r:id="rId54"/>
    <sheet name="40 Comp. hp, excess heat 1 MW" sheetId="78" r:id="rId55"/>
    <sheet name="40 Comp. hp, excess heat 3 MW" sheetId="79" r:id="rId56"/>
    <sheet name="40 Comp. hp, excess heat 10 MW" sheetId="80" r:id="rId57"/>
    <sheet name="40 Comp. hp, seawater 20 MW" sheetId="81" r:id="rId58"/>
    <sheet name="40 Absorption heat pump, DH" sheetId="9" r:id="rId59"/>
    <sheet name="41 Electric Boilers" sheetId="19" r:id="rId60"/>
    <sheet name="44 Natural Gas DH Only" sheetId="18" r:id="rId61"/>
    <sheet name="45.1.a Geothermal DH, 1200m, E" sheetId="83" r:id="rId62"/>
    <sheet name="45.1.b Geothermal DH, 2000m, E" sheetId="84" r:id="rId63"/>
    <sheet name="45.2.a Geothermal DH, 1200m, A" sheetId="85" r:id="rId64"/>
    <sheet name="45.2.b Geothermal DH, 2000m, A" sheetId="86" r:id="rId65"/>
    <sheet name="45.3.a Geoth. DH, 1200m, E (LT)" sheetId="87" r:id="rId66"/>
    <sheet name="45.3.b Geoth DH, 2000m, E (LT)" sheetId="88" r:id="rId67"/>
    <sheet name="46 Solar District Heating" sheetId="51" r:id="rId68"/>
    <sheet name="50 Diesel engine farm" sheetId="59" r:id="rId69"/>
    <sheet name="51 Natural gas engine plant" sheetId="60" r:id="rId70"/>
    <sheet name="52 OCGT - Natural gas" sheetId="61" r:id="rId71"/>
    <sheet name="52 OCGT - Light fuel oil" sheetId="62" r:id="rId72"/>
  </sheets>
  <externalReferences>
    <externalReference r:id="rId73"/>
  </externalReferences>
  <definedNames>
    <definedName name="_Toc319151884" localSheetId="61">'45.1.a Geothermal DH, 1200m, E'!#REF!</definedName>
    <definedName name="_Toc319151884" localSheetId="62">'45.1.b Geothermal DH, 2000m, E'!#REF!</definedName>
    <definedName name="_Toc319151884" localSheetId="63">'45.2.a Geothermal DH, 1200m, A'!#REF!</definedName>
    <definedName name="_Toc319151884" localSheetId="64">'45.2.b Geothermal DH, 2000m, A'!#REF!</definedName>
    <definedName name="_Toc319151884" localSheetId="65">'45.3.a Geoth. DH, 1200m, E (LT)'!#REF!</definedName>
    <definedName name="_Toc319151884" localSheetId="66">'45.3.b Geoth DH, 2000m, E (LT)'!#REF!</definedName>
    <definedName name="index">Index!$A$1</definedName>
    <definedName name="_xlnm.Print_Area" localSheetId="61">'45.1.a Geothermal DH, 1200m, E'!#REF!</definedName>
    <definedName name="_xlnm.Print_Area" localSheetId="62">'45.1.b Geothermal DH, 2000m, E'!#REF!</definedName>
    <definedName name="_xlnm.Print_Area" localSheetId="63">'45.2.a Geothermal DH, 1200m, A'!#REF!</definedName>
    <definedName name="_xlnm.Print_Area" localSheetId="64">'45.2.b Geothermal DH, 2000m, A'!#REF!</definedName>
    <definedName name="_xlnm.Print_Area" localSheetId="65">'45.3.a Geoth. DH, 1200m, E (LT)'!#REF!</definedName>
    <definedName name="_xlnm.Print_Area" localSheetId="66">'45.3.b Geoth DH, 2000m, E (LT)'!#REF!</definedName>
    <definedName name="sheet10">'04 Gas turb. simple cycle Micro'!$C$3</definedName>
    <definedName name="sheet11">'05 Gas turb. CC, steam extract.'!$C$3</definedName>
    <definedName name="sheet12">'05 Gas turb. CC, Back-pressure'!$C$3</definedName>
    <definedName name="sheet13">'06 Gas engines, natural gas'!$C$3</definedName>
    <definedName name="sheet14">'06 Gas engines, biogas'!$C$3</definedName>
    <definedName name="sheet15">'07 Carbon Capture and Storage'!$C$3</definedName>
    <definedName name="sheet16" localSheetId="34">'08 WtE CHP, Large, 40 degree'!#REF!</definedName>
    <definedName name="sheet16" localSheetId="33">'08 WtE CHP, Large, 40 degree'!#REF!</definedName>
    <definedName name="sheet16">'08 WtE CHP, Large, 40 degree'!$C$3</definedName>
    <definedName name="sheet17" localSheetId="34">'08 WtE CHP, Large, 50 degree'!#REF!</definedName>
    <definedName name="sheet17" localSheetId="33">'08 WtE CHP, Large, 50 degree'!#REF!</definedName>
    <definedName name="sheet17">'08 WtE CHP, Large, 50 degree'!$C$3</definedName>
    <definedName name="sheet18">'08 WtE CHP, Medium'!$C$3</definedName>
    <definedName name="sheet19">'08 WtE CHP, Small'!$C$3</definedName>
    <definedName name="sheet2">'01 Coal CHP'!$C$3</definedName>
    <definedName name="sheet20">'08 WtE HOP'!$C$3</definedName>
    <definedName name="sheet21">'09a Wood Chips, Large 40 degree'!$C$3</definedName>
    <definedName name="sheet22">'09a Wood Chips, Large 50 degree'!$C$3</definedName>
    <definedName name="sheet23">'09a Wood Chips, Medium'!$C$3</definedName>
    <definedName name="sheet24">'09a Wood Chips, Small'!$C$3</definedName>
    <definedName name="sheet25">'09b Wood Pellets, Large 40 degr'!$C$3</definedName>
    <definedName name="sheet26">'09b Wood Pellets, Large 50 degr'!$C$3</definedName>
    <definedName name="sheet27">'09b Wood Pellets, Medium'!$C$3</definedName>
    <definedName name="sheet28">'09b Wood Pellets, Small'!$C$3</definedName>
    <definedName name="sheet29">'09c Straw, Large, 40 degree'!$C$3</definedName>
    <definedName name="sheet3">'02 LTE existing plant'!$C$3</definedName>
    <definedName name="sheet30">'09c Straw, Large, 50 degree'!$C$3</definedName>
    <definedName name="sheet31">'09c Straw, Medium'!$C$3</definedName>
    <definedName name="sheet32">'09c Straw, Small'!$C$3</definedName>
    <definedName name="sheet33" localSheetId="34">'09a Wood Chips HOP, large'!$C$3</definedName>
    <definedName name="sheet33" localSheetId="33">'09a Wood Chips HOP, medium'!$C$3</definedName>
    <definedName name="sheet33">'09a Wood Chips HOP, small'!$C$3</definedName>
    <definedName name="sheet34">'09a Wood Chips HOP, medium'!$C$3</definedName>
    <definedName name="sheet35">'09a Wood Chips HOP, large'!$C$3</definedName>
    <definedName name="sheet36">'09b Wood Pellets HOP'!$C$3</definedName>
    <definedName name="sheet37">'09c Straw HOP'!$C$3</definedName>
    <definedName name="sheet38">'09a Wood Chips extract. plant'!$C$3</definedName>
    <definedName name="sheet39">'09b Wood Pellets extract. plant'!$C$3</definedName>
    <definedName name="sheet4">'03a Coal to wood pellets exi bo'!$C$3</definedName>
    <definedName name="sheet40">'10 Stirling'!$C$3</definedName>
    <definedName name="sheet41">'11 SOFC-CHP'!$C$3</definedName>
    <definedName name="sheet42">'12 LT-PEMFC CHP'!$C$3</definedName>
    <definedName name="sheet43">'20 Onshore turbines'!$C$3</definedName>
    <definedName name="sheet44">'20 Domestic turbines'!$C$3</definedName>
    <definedName name="sheet45">'21 Offshore turbines'!$C$3</definedName>
    <definedName name="sheet46">'21 Near shore turbines'!$C$3</definedName>
    <definedName name="sheet47">#REF!</definedName>
    <definedName name="sheet48">#REF!</definedName>
    <definedName name="sheet49" localSheetId="47">'22 Rooftop PV commercial'!$C$1</definedName>
    <definedName name="sheet49" localSheetId="46">'22 Rooftop PV residential'!$C$1</definedName>
    <definedName name="sheet49" localSheetId="48">'22 Utility-scale PV'!$C$3</definedName>
    <definedName name="sheet49">#REF!</definedName>
    <definedName name="sheet5">'03b Coal to wood chips n. boile'!$C$3</definedName>
    <definedName name="sheet50" localSheetId="49">'22 Utility-scale PV tracker'!$C$3</definedName>
    <definedName name="sheet50">#REF!</definedName>
    <definedName name="sheet51">'23 Wave Energy'!$C$3</definedName>
    <definedName name="sheet52" localSheetId="53">'40 Comp. hp, airsource 10 MW'!#REF!</definedName>
    <definedName name="sheet52" localSheetId="52">'40 Comp. hp, airsource 3 MW'!#REF!</definedName>
    <definedName name="sheet52" localSheetId="54">'40 Comp. hp, excess heat 1 MW'!#REF!</definedName>
    <definedName name="sheet52" localSheetId="56">'40 Comp. hp, excess heat 10 MW'!#REF!</definedName>
    <definedName name="sheet52" localSheetId="55">'40 Comp. hp, excess heat 3 MW'!#REF!</definedName>
    <definedName name="sheet52" localSheetId="57">'40 Comp. hp, airsource 1 MW'!$C$3</definedName>
    <definedName name="sheet52">'40 Comp. hp, airsource 1 MW'!$C$3</definedName>
    <definedName name="sheet53">'40 Comp. hp, airsource 3 MW'!$C$3</definedName>
    <definedName name="sheet54">'40 Comp. hp, airsource 10 MW'!$C$3</definedName>
    <definedName name="sheet55">'40 Comp. hp, excess heat 1 MW'!$C$3</definedName>
    <definedName name="sheet56">'40 Comp. hp, excess heat 3 MW'!$C$3</definedName>
    <definedName name="sheet57">'40 Comp. hp, excess heat 10 MW'!$C$3</definedName>
    <definedName name="sheet58">'40 Comp. hp, seawater 20 MW'!$C$3</definedName>
    <definedName name="sheet59">'40 Absorption heat pump, DH'!$C$3</definedName>
    <definedName name="sheet6">'03c coal to wood chips exi. boi'!$C$3</definedName>
    <definedName name="sheet60">'41 Electric Boilers'!$C$3</definedName>
    <definedName name="sheet61">'44 Natural Gas DH Only'!$C$3</definedName>
    <definedName name="sheet62">'45.1.a Geothermal DH, 1200m, E'!$C$3</definedName>
    <definedName name="sheet63">'45.1.b Geothermal DH, 2000m, E'!$C$3</definedName>
    <definedName name="sheet64">'45.2.a Geothermal DH, 1200m, A'!$C$3</definedName>
    <definedName name="sheet65">'45.2.b Geothermal DH, 2000m, A'!$C$3</definedName>
    <definedName name="sheet66">'45.3.a Geoth. DH, 1200m, E (LT)'!$C$3</definedName>
    <definedName name="sheet67">'45.3.b Geoth DH, 2000m, E (LT)'!$C$3</definedName>
    <definedName name="sheet68">'46 Solar District Heating'!$C$3</definedName>
    <definedName name="sheet69">'50 Diesel engine farm'!$C$3</definedName>
    <definedName name="sheet7">'03d coal to wood chips exi. boi'!$C$3</definedName>
    <definedName name="sheet70">'51 Natural gas engine plant'!$C$3</definedName>
    <definedName name="sheet71">'52 OCGT - Natural gas'!$C$3</definedName>
    <definedName name="sheet72">'52 OCGT - Light fuel oil'!$C$3</definedName>
    <definedName name="sheet8">'04 Gas turb. simple cycle, L'!$C$3</definedName>
    <definedName name="sheet9">'04 Gas turb. simple cycle Sm-Me'!$C$3</definedName>
    <definedName name="solver_adj" localSheetId="71" hidden="1">'52 OCGT - Light fuel oil'!#REF!</definedName>
    <definedName name="solver_adj" localSheetId="70" hidden="1">'52 OCGT - Natural gas'!#REF!</definedName>
    <definedName name="solver_cvg" localSheetId="71" hidden="1">0.0001</definedName>
    <definedName name="solver_cvg" localSheetId="70" hidden="1">0.0001</definedName>
    <definedName name="solver_drv" localSheetId="71" hidden="1">1</definedName>
    <definedName name="solver_drv" localSheetId="70" hidden="1">1</definedName>
    <definedName name="solver_eng" localSheetId="71" hidden="1">1</definedName>
    <definedName name="solver_eng" localSheetId="70" hidden="1">1</definedName>
    <definedName name="solver_est" localSheetId="71" hidden="1">1</definedName>
    <definedName name="solver_est" localSheetId="70" hidden="1">1</definedName>
    <definedName name="solver_itr" localSheetId="71" hidden="1">2147483647</definedName>
    <definedName name="solver_itr" localSheetId="70" hidden="1">2147483647</definedName>
    <definedName name="solver_mip" localSheetId="71" hidden="1">2147483647</definedName>
    <definedName name="solver_mip" localSheetId="70" hidden="1">2147483647</definedName>
    <definedName name="solver_mni" localSheetId="71" hidden="1">30</definedName>
    <definedName name="solver_mni" localSheetId="70" hidden="1">30</definedName>
    <definedName name="solver_mrt" localSheetId="71" hidden="1">0.075</definedName>
    <definedName name="solver_mrt" localSheetId="70" hidden="1">0.075</definedName>
    <definedName name="solver_msl" localSheetId="71" hidden="1">2</definedName>
    <definedName name="solver_msl" localSheetId="70" hidden="1">2</definedName>
    <definedName name="solver_neg" localSheetId="71" hidden="1">1</definedName>
    <definedName name="solver_neg" localSheetId="70" hidden="1">1</definedName>
    <definedName name="solver_nod" localSheetId="71" hidden="1">2147483647</definedName>
    <definedName name="solver_nod" localSheetId="70" hidden="1">2147483647</definedName>
    <definedName name="solver_num" localSheetId="71" hidden="1">0</definedName>
    <definedName name="solver_num" localSheetId="70" hidden="1">0</definedName>
    <definedName name="solver_nwt" localSheetId="71" hidden="1">1</definedName>
    <definedName name="solver_nwt" localSheetId="70" hidden="1">1</definedName>
    <definedName name="solver_opt" localSheetId="71" hidden="1">#REF!</definedName>
    <definedName name="solver_opt" localSheetId="70" hidden="1">#REF!</definedName>
    <definedName name="solver_pre" localSheetId="71" hidden="1">0.000001</definedName>
    <definedName name="solver_pre" localSheetId="70" hidden="1">0.000001</definedName>
    <definedName name="solver_rbv" localSheetId="71" hidden="1">1</definedName>
    <definedName name="solver_rbv" localSheetId="70" hidden="1">1</definedName>
    <definedName name="solver_rlx" localSheetId="71" hidden="1">2</definedName>
    <definedName name="solver_rlx" localSheetId="70" hidden="1">2</definedName>
    <definedName name="solver_rsd" localSheetId="71" hidden="1">0</definedName>
    <definedName name="solver_rsd" localSheetId="70" hidden="1">0</definedName>
    <definedName name="solver_scl" localSheetId="71" hidden="1">1</definedName>
    <definedName name="solver_scl" localSheetId="70" hidden="1">1</definedName>
    <definedName name="solver_sho" localSheetId="71" hidden="1">2</definedName>
    <definedName name="solver_sho" localSheetId="70" hidden="1">2</definedName>
    <definedName name="solver_ssz" localSheetId="71" hidden="1">100</definedName>
    <definedName name="solver_ssz" localSheetId="70" hidden="1">100</definedName>
    <definedName name="solver_tim" localSheetId="71" hidden="1">2147483647</definedName>
    <definedName name="solver_tim" localSheetId="70" hidden="1">2147483647</definedName>
    <definedName name="solver_tol" localSheetId="71" hidden="1">0.01</definedName>
    <definedName name="solver_tol" localSheetId="70" hidden="1">0.01</definedName>
    <definedName name="solver_typ" localSheetId="71" hidden="1">3</definedName>
    <definedName name="solver_typ" localSheetId="70" hidden="1">3</definedName>
    <definedName name="solver_val" localSheetId="71" hidden="1">629</definedName>
    <definedName name="solver_val" localSheetId="70" hidden="1">629</definedName>
    <definedName name="solver_ver" localSheetId="71" hidden="1">3</definedName>
    <definedName name="solver_ver" localSheetId="7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9" i="7" l="1"/>
  <c r="L39" i="7"/>
  <c r="M38" i="7"/>
  <c r="L38" i="7"/>
  <c r="M37" i="7"/>
  <c r="M36" i="7"/>
  <c r="M35" i="7"/>
  <c r="M34" i="7"/>
  <c r="M33" i="7"/>
  <c r="M32" i="7"/>
  <c r="M31" i="7"/>
  <c r="M30" i="7"/>
  <c r="M29" i="7"/>
  <c r="M28" i="7"/>
  <c r="M27" i="7"/>
  <c r="M26" i="7"/>
  <c r="M24" i="7"/>
  <c r="L24" i="7"/>
  <c r="M23" i="7"/>
  <c r="L23" i="7"/>
  <c r="M22" i="7"/>
  <c r="L22" i="7"/>
  <c r="K22" i="7"/>
  <c r="J22" i="7"/>
  <c r="G22" i="7"/>
  <c r="F22" i="7"/>
  <c r="E22" i="7"/>
  <c r="D22" i="7"/>
  <c r="I22" i="7" s="1"/>
  <c r="C22" i="7"/>
  <c r="M21" i="7"/>
  <c r="G21" i="7"/>
  <c r="K21" i="7" s="1"/>
  <c r="F21" i="7"/>
  <c r="E21" i="7"/>
  <c r="D21" i="7"/>
  <c r="I21" i="7" s="1"/>
  <c r="C21" i="7"/>
  <c r="M20" i="7"/>
  <c r="G20" i="7"/>
  <c r="F20" i="7"/>
  <c r="E20" i="7"/>
  <c r="D20" i="7"/>
  <c r="H20" i="7" s="1"/>
  <c r="C20" i="7"/>
  <c r="M19" i="7"/>
  <c r="L19" i="7"/>
  <c r="M11" i="7"/>
  <c r="L11" i="7"/>
  <c r="L10" i="7"/>
  <c r="L9" i="7"/>
  <c r="D8" i="7"/>
  <c r="H8" i="7" s="1"/>
  <c r="D7" i="7"/>
  <c r="E7" i="7" s="1"/>
  <c r="F7" i="7" s="1"/>
  <c r="G7" i="7" s="1"/>
  <c r="M6" i="7"/>
  <c r="G22" i="6"/>
  <c r="K22" i="6" s="1"/>
  <c r="F22" i="6"/>
  <c r="E22" i="6"/>
  <c r="D22" i="6"/>
  <c r="H22" i="6" s="1"/>
  <c r="C22" i="6"/>
  <c r="G21" i="6"/>
  <c r="K21" i="6" s="1"/>
  <c r="F21" i="6"/>
  <c r="E21" i="6"/>
  <c r="D21" i="6"/>
  <c r="I21" i="6" s="1"/>
  <c r="C21" i="6"/>
  <c r="G20" i="6"/>
  <c r="K20" i="6" s="1"/>
  <c r="F20" i="6"/>
  <c r="E20" i="6"/>
  <c r="D20" i="6"/>
  <c r="I20" i="6" s="1"/>
  <c r="C20" i="6"/>
  <c r="D8" i="6"/>
  <c r="E8" i="6" s="1"/>
  <c r="F8" i="6" s="1"/>
  <c r="G8" i="6" s="1"/>
  <c r="D7" i="6"/>
  <c r="E7" i="6" s="1"/>
  <c r="F7" i="6" s="1"/>
  <c r="G7" i="6" s="1"/>
  <c r="I7" i="7" l="1"/>
  <c r="I20" i="7"/>
  <c r="C19" i="7"/>
  <c r="G19" i="7"/>
  <c r="J19" i="7" s="1"/>
  <c r="F19" i="7"/>
  <c r="E8" i="7"/>
  <c r="F8" i="7" s="1"/>
  <c r="G8" i="7" s="1"/>
  <c r="K8" i="7" s="1"/>
  <c r="I8" i="7"/>
  <c r="E19" i="7"/>
  <c r="K7" i="7"/>
  <c r="J7" i="7"/>
  <c r="H7" i="7"/>
  <c r="D19" i="7"/>
  <c r="J20" i="7"/>
  <c r="H21" i="7"/>
  <c r="K20" i="7"/>
  <c r="J21" i="7"/>
  <c r="H22" i="7"/>
  <c r="C19" i="6"/>
  <c r="I7" i="6"/>
  <c r="F19" i="6"/>
  <c r="H8" i="6"/>
  <c r="H21" i="6"/>
  <c r="I8" i="6"/>
  <c r="H20" i="6"/>
  <c r="G19" i="6"/>
  <c r="K19" i="6" s="1"/>
  <c r="H7" i="6"/>
  <c r="E19" i="6"/>
  <c r="K7" i="6"/>
  <c r="J7" i="6"/>
  <c r="K8" i="6"/>
  <c r="J8" i="6"/>
  <c r="I22" i="6"/>
  <c r="J20" i="6"/>
  <c r="D19" i="6"/>
  <c r="J21" i="6"/>
  <c r="J22" i="6"/>
  <c r="J53" i="92"/>
  <c r="J24" i="92" s="1"/>
  <c r="I53" i="92"/>
  <c r="G53" i="92"/>
  <c r="K53" i="92" s="1"/>
  <c r="K24" i="92" s="1"/>
  <c r="F53" i="92"/>
  <c r="E53" i="92"/>
  <c r="D53" i="92"/>
  <c r="H53" i="92" s="1"/>
  <c r="H24" i="92" s="1"/>
  <c r="K45" i="92"/>
  <c r="J45" i="92"/>
  <c r="I45" i="92"/>
  <c r="H45" i="92"/>
  <c r="G45" i="92"/>
  <c r="F45" i="92"/>
  <c r="E45" i="92"/>
  <c r="D45" i="92"/>
  <c r="K44" i="92"/>
  <c r="J44" i="92"/>
  <c r="I44" i="92"/>
  <c r="H44" i="92"/>
  <c r="G44" i="92"/>
  <c r="F44" i="92"/>
  <c r="E44" i="92"/>
  <c r="D44" i="92"/>
  <c r="K43" i="92"/>
  <c r="J43" i="92"/>
  <c r="I43" i="92"/>
  <c r="H43" i="92"/>
  <c r="G43" i="92"/>
  <c r="F43" i="92"/>
  <c r="E43" i="92"/>
  <c r="D43" i="92"/>
  <c r="K42" i="92"/>
  <c r="J42" i="92"/>
  <c r="I42" i="92"/>
  <c r="H42" i="92"/>
  <c r="G42" i="92"/>
  <c r="F42" i="92"/>
  <c r="E42" i="92"/>
  <c r="D42" i="92"/>
  <c r="K41" i="92"/>
  <c r="J41" i="92"/>
  <c r="I41" i="92"/>
  <c r="H41" i="92"/>
  <c r="G41" i="92"/>
  <c r="F41" i="92"/>
  <c r="E41" i="92"/>
  <c r="D41" i="92"/>
  <c r="K40" i="92"/>
  <c r="J40" i="92"/>
  <c r="I40" i="92"/>
  <c r="H40" i="92"/>
  <c r="G40" i="92"/>
  <c r="F40" i="92"/>
  <c r="E40" i="92"/>
  <c r="D40" i="92"/>
  <c r="G39" i="92"/>
  <c r="F39" i="92"/>
  <c r="E39" i="92"/>
  <c r="G34" i="92"/>
  <c r="G31" i="92" s="1"/>
  <c r="G28" i="92" s="1"/>
  <c r="F34" i="92"/>
  <c r="F31" i="92" s="1"/>
  <c r="F28" i="92" s="1"/>
  <c r="D34" i="92"/>
  <c r="E31" i="92"/>
  <c r="E28" i="92" s="1"/>
  <c r="K26" i="92"/>
  <c r="J26" i="92"/>
  <c r="I26" i="92"/>
  <c r="H26" i="92"/>
  <c r="G26" i="92"/>
  <c r="F26" i="92"/>
  <c r="E26" i="92"/>
  <c r="D26" i="92"/>
  <c r="K25" i="92"/>
  <c r="J25" i="92"/>
  <c r="I25" i="92"/>
  <c r="H25" i="92"/>
  <c r="G25" i="92"/>
  <c r="F25" i="92"/>
  <c r="E25" i="92"/>
  <c r="D25" i="92"/>
  <c r="I24" i="92"/>
  <c r="G24" i="92"/>
  <c r="F24" i="92"/>
  <c r="E24" i="92"/>
  <c r="D24" i="92"/>
  <c r="K23" i="92"/>
  <c r="J23" i="92"/>
  <c r="I23" i="92"/>
  <c r="H23" i="92"/>
  <c r="G23" i="92"/>
  <c r="F23" i="92"/>
  <c r="E23" i="92"/>
  <c r="D23" i="92"/>
  <c r="K22" i="92"/>
  <c r="J22" i="92"/>
  <c r="I22" i="92"/>
  <c r="H22" i="92"/>
  <c r="G22" i="92"/>
  <c r="F22" i="92"/>
  <c r="E22" i="92"/>
  <c r="D22" i="92"/>
  <c r="K21" i="92"/>
  <c r="J21" i="92"/>
  <c r="I21" i="92"/>
  <c r="H21" i="92"/>
  <c r="G21" i="92"/>
  <c r="F21" i="92"/>
  <c r="E21" i="92"/>
  <c r="D21" i="92"/>
  <c r="K20" i="92"/>
  <c r="J20" i="92"/>
  <c r="I20" i="92"/>
  <c r="H20" i="92"/>
  <c r="G20" i="92"/>
  <c r="F20" i="92"/>
  <c r="E20" i="92"/>
  <c r="D20" i="92"/>
  <c r="G11" i="92"/>
  <c r="F11" i="92"/>
  <c r="E11" i="92"/>
  <c r="D11" i="92"/>
  <c r="G6" i="92"/>
  <c r="F6" i="92"/>
  <c r="E6" i="92"/>
  <c r="D6" i="92"/>
  <c r="J51" i="91"/>
  <c r="J24" i="91" s="1"/>
  <c r="I51" i="91"/>
  <c r="I24" i="91" s="1"/>
  <c r="G51" i="91"/>
  <c r="K51" i="91" s="1"/>
  <c r="K24" i="91" s="1"/>
  <c r="F51" i="91"/>
  <c r="E51" i="91"/>
  <c r="D51" i="91"/>
  <c r="H51" i="91" s="1"/>
  <c r="H24" i="91" s="1"/>
  <c r="K44" i="91"/>
  <c r="J44" i="91"/>
  <c r="I44" i="91"/>
  <c r="I23" i="91" s="1"/>
  <c r="H44" i="91"/>
  <c r="G44" i="91"/>
  <c r="F44" i="91"/>
  <c r="E44" i="91"/>
  <c r="E23" i="91" s="1"/>
  <c r="D44" i="91"/>
  <c r="C44" i="91"/>
  <c r="K43" i="91"/>
  <c r="J43" i="91"/>
  <c r="I43" i="91"/>
  <c r="H43" i="91"/>
  <c r="G43" i="91"/>
  <c r="F43" i="91"/>
  <c r="E43" i="91"/>
  <c r="D43" i="91"/>
  <c r="C43" i="91"/>
  <c r="K42" i="91"/>
  <c r="J42" i="91"/>
  <c r="I42" i="91"/>
  <c r="H42" i="91"/>
  <c r="G42" i="91"/>
  <c r="F42" i="91"/>
  <c r="E42" i="91"/>
  <c r="D42" i="91"/>
  <c r="C42" i="91"/>
  <c r="K41" i="91"/>
  <c r="J41" i="91"/>
  <c r="I41" i="91"/>
  <c r="H41" i="91"/>
  <c r="H22" i="91" s="1"/>
  <c r="G41" i="91"/>
  <c r="F41" i="91"/>
  <c r="E41" i="91"/>
  <c r="D41" i="91"/>
  <c r="D22" i="91" s="1"/>
  <c r="C41" i="91"/>
  <c r="K40" i="91"/>
  <c r="J40" i="91"/>
  <c r="J22" i="91" s="1"/>
  <c r="I40" i="91"/>
  <c r="I22" i="91" s="1"/>
  <c r="H40" i="91"/>
  <c r="G40" i="91"/>
  <c r="F40" i="91"/>
  <c r="F22" i="91" s="1"/>
  <c r="E40" i="91"/>
  <c r="E22" i="91" s="1"/>
  <c r="D40" i="91"/>
  <c r="C40" i="91"/>
  <c r="G39" i="91"/>
  <c r="F39" i="91"/>
  <c r="E39" i="91"/>
  <c r="G31" i="91"/>
  <c r="F31" i="91"/>
  <c r="E31" i="91"/>
  <c r="D31" i="91"/>
  <c r="D31" i="92" s="1"/>
  <c r="D28" i="92" s="1"/>
  <c r="G28" i="91"/>
  <c r="F28" i="91"/>
  <c r="E28" i="91"/>
  <c r="D28" i="91"/>
  <c r="K26" i="91"/>
  <c r="J26" i="91"/>
  <c r="I26" i="91"/>
  <c r="H26" i="91"/>
  <c r="G26" i="91"/>
  <c r="F26" i="91"/>
  <c r="E26" i="91"/>
  <c r="D26" i="91"/>
  <c r="C26" i="91"/>
  <c r="K25" i="91"/>
  <c r="J25" i="91"/>
  <c r="I25" i="91"/>
  <c r="H25" i="91"/>
  <c r="G25" i="91"/>
  <c r="F25" i="91"/>
  <c r="E25" i="91"/>
  <c r="D25" i="91"/>
  <c r="C25" i="91"/>
  <c r="G24" i="91"/>
  <c r="F24" i="91"/>
  <c r="E24" i="91"/>
  <c r="D24" i="91"/>
  <c r="C24" i="91"/>
  <c r="K23" i="91"/>
  <c r="J23" i="91"/>
  <c r="H23" i="91"/>
  <c r="G23" i="91"/>
  <c r="F23" i="91"/>
  <c r="D23" i="91"/>
  <c r="C23" i="91"/>
  <c r="K22" i="91"/>
  <c r="G22" i="91"/>
  <c r="C22" i="91"/>
  <c r="K21" i="91"/>
  <c r="J21" i="91"/>
  <c r="I21" i="91"/>
  <c r="H21" i="91"/>
  <c r="G21" i="91"/>
  <c r="F21" i="91"/>
  <c r="E21" i="91"/>
  <c r="D21" i="91"/>
  <c r="C21" i="91"/>
  <c r="K20" i="91"/>
  <c r="J20" i="91"/>
  <c r="I20" i="91"/>
  <c r="H20" i="91"/>
  <c r="G20" i="91"/>
  <c r="F20" i="91"/>
  <c r="E20" i="91"/>
  <c r="D20" i="91"/>
  <c r="C20" i="91"/>
  <c r="G11" i="91"/>
  <c r="F11" i="91"/>
  <c r="E11" i="91"/>
  <c r="D11" i="91"/>
  <c r="C11" i="91"/>
  <c r="G6" i="91"/>
  <c r="F6" i="91"/>
  <c r="E6" i="91"/>
  <c r="D6" i="91"/>
  <c r="K50" i="90"/>
  <c r="K24" i="90" s="1"/>
  <c r="J50" i="90"/>
  <c r="I50" i="90"/>
  <c r="H50" i="90"/>
  <c r="H24" i="90" s="1"/>
  <c r="K44" i="90"/>
  <c r="K23" i="90" s="1"/>
  <c r="J44" i="90"/>
  <c r="I44" i="90"/>
  <c r="H44" i="90"/>
  <c r="H23" i="90" s="1"/>
  <c r="G44" i="90"/>
  <c r="G23" i="90" s="1"/>
  <c r="F44" i="90"/>
  <c r="E44" i="90"/>
  <c r="D44" i="90"/>
  <c r="D23" i="90" s="1"/>
  <c r="C44" i="90"/>
  <c r="C23" i="90" s="1"/>
  <c r="K42" i="90"/>
  <c r="J42" i="90"/>
  <c r="I42" i="90"/>
  <c r="H42" i="90"/>
  <c r="G42" i="90"/>
  <c r="F42" i="90"/>
  <c r="E42" i="90"/>
  <c r="D42" i="90"/>
  <c r="K41" i="90"/>
  <c r="J41" i="90"/>
  <c r="I41" i="90"/>
  <c r="H41" i="90"/>
  <c r="G41" i="90"/>
  <c r="F41" i="90"/>
  <c r="E41" i="90"/>
  <c r="D41" i="90"/>
  <c r="K40" i="90"/>
  <c r="J40" i="90"/>
  <c r="I40" i="90"/>
  <c r="I22" i="90" s="1"/>
  <c r="H40" i="90"/>
  <c r="H22" i="90" s="1"/>
  <c r="G40" i="90"/>
  <c r="F40" i="90"/>
  <c r="E40" i="90"/>
  <c r="E22" i="90" s="1"/>
  <c r="D40" i="90"/>
  <c r="D22" i="90" s="1"/>
  <c r="C40" i="90"/>
  <c r="G39" i="90"/>
  <c r="F39" i="90"/>
  <c r="F11" i="90" s="1"/>
  <c r="E39" i="90"/>
  <c r="E11" i="90" s="1"/>
  <c r="D39" i="90"/>
  <c r="C39" i="90"/>
  <c r="G31" i="90"/>
  <c r="F31" i="90"/>
  <c r="F28" i="90" s="1"/>
  <c r="E31" i="90"/>
  <c r="E28" i="90" s="1"/>
  <c r="D31" i="90"/>
  <c r="G30" i="90"/>
  <c r="F30" i="90"/>
  <c r="E30" i="90"/>
  <c r="D30" i="90"/>
  <c r="C30" i="90"/>
  <c r="G28" i="90"/>
  <c r="D28" i="90"/>
  <c r="K26" i="90"/>
  <c r="J26" i="90"/>
  <c r="I26" i="90"/>
  <c r="H26" i="90"/>
  <c r="G26" i="90"/>
  <c r="F26" i="90"/>
  <c r="E26" i="90"/>
  <c r="D26" i="90"/>
  <c r="C26" i="90"/>
  <c r="K25" i="90"/>
  <c r="J25" i="90"/>
  <c r="I25" i="90"/>
  <c r="H25" i="90"/>
  <c r="G25" i="90"/>
  <c r="F25" i="90"/>
  <c r="E25" i="90"/>
  <c r="D25" i="90"/>
  <c r="C25" i="90"/>
  <c r="J24" i="90"/>
  <c r="I24" i="90"/>
  <c r="G24" i="90"/>
  <c r="F24" i="90"/>
  <c r="E24" i="90"/>
  <c r="D24" i="90"/>
  <c r="C24" i="90"/>
  <c r="J23" i="90"/>
  <c r="I23" i="90"/>
  <c r="F23" i="90"/>
  <c r="E23" i="90"/>
  <c r="K22" i="90"/>
  <c r="J22" i="90"/>
  <c r="G22" i="90"/>
  <c r="F22" i="90"/>
  <c r="C22" i="90"/>
  <c r="K21" i="90"/>
  <c r="J21" i="90"/>
  <c r="I21" i="90"/>
  <c r="H21" i="90"/>
  <c r="G21" i="90"/>
  <c r="F21" i="90"/>
  <c r="E21" i="90"/>
  <c r="D21" i="90"/>
  <c r="C21" i="90"/>
  <c r="K20" i="90"/>
  <c r="J20" i="90"/>
  <c r="I20" i="90"/>
  <c r="H20" i="90"/>
  <c r="G20" i="90"/>
  <c r="F20" i="90"/>
  <c r="E20" i="90"/>
  <c r="D20" i="90"/>
  <c r="C19" i="90"/>
  <c r="C20" i="90" s="1"/>
  <c r="G11" i="90"/>
  <c r="D11" i="90"/>
  <c r="C11" i="90"/>
  <c r="D59" i="89"/>
  <c r="D58" i="89"/>
  <c r="D57" i="89"/>
  <c r="D56" i="89"/>
  <c r="D55" i="89"/>
  <c r="J50" i="89"/>
  <c r="J24" i="89" s="1"/>
  <c r="I50" i="89"/>
  <c r="I24" i="89" s="1"/>
  <c r="G50" i="89"/>
  <c r="K50" i="89" s="1"/>
  <c r="K24" i="89" s="1"/>
  <c r="F50" i="89"/>
  <c r="F24" i="89" s="1"/>
  <c r="E50" i="89"/>
  <c r="E24" i="89" s="1"/>
  <c r="D50" i="89"/>
  <c r="H50" i="89" s="1"/>
  <c r="H24" i="89" s="1"/>
  <c r="K44" i="89"/>
  <c r="J44" i="89"/>
  <c r="I44" i="89"/>
  <c r="H44" i="89"/>
  <c r="G44" i="89"/>
  <c r="F44" i="89"/>
  <c r="F23" i="89" s="1"/>
  <c r="E44" i="89"/>
  <c r="E23" i="89" s="1"/>
  <c r="D44" i="89"/>
  <c r="C44" i="89"/>
  <c r="K42" i="89"/>
  <c r="J42" i="89"/>
  <c r="I42" i="89"/>
  <c r="H42" i="89"/>
  <c r="G42" i="89"/>
  <c r="F42" i="89"/>
  <c r="E42" i="89"/>
  <c r="D42" i="89"/>
  <c r="K41" i="89"/>
  <c r="J41" i="89"/>
  <c r="I41" i="89"/>
  <c r="H41" i="89"/>
  <c r="G41" i="89"/>
  <c r="F41" i="89"/>
  <c r="E41" i="89"/>
  <c r="D41" i="89"/>
  <c r="K40" i="89"/>
  <c r="J40" i="89"/>
  <c r="I40" i="89"/>
  <c r="H40" i="89"/>
  <c r="G40" i="89"/>
  <c r="G22" i="89" s="1"/>
  <c r="F40" i="89"/>
  <c r="F22" i="89" s="1"/>
  <c r="E40" i="89"/>
  <c r="D40" i="89"/>
  <c r="C40" i="89"/>
  <c r="C22" i="89" s="1"/>
  <c r="G39" i="89"/>
  <c r="G11" i="89" s="1"/>
  <c r="F39" i="89"/>
  <c r="E39" i="89"/>
  <c r="D39" i="89"/>
  <c r="C39" i="89"/>
  <c r="C11" i="89" s="1"/>
  <c r="G31" i="89"/>
  <c r="G28" i="89" s="1"/>
  <c r="F31" i="89"/>
  <c r="E31" i="89"/>
  <c r="D31" i="89"/>
  <c r="D28" i="89" s="1"/>
  <c r="G30" i="89"/>
  <c r="F30" i="89"/>
  <c r="E30" i="89"/>
  <c r="D30" i="89"/>
  <c r="C30" i="89"/>
  <c r="F28" i="89"/>
  <c r="E28" i="89"/>
  <c r="K26" i="89"/>
  <c r="J26" i="89"/>
  <c r="I26" i="89"/>
  <c r="H26" i="89"/>
  <c r="G26" i="89"/>
  <c r="F26" i="89"/>
  <c r="E26" i="89"/>
  <c r="D26" i="89"/>
  <c r="C26" i="89"/>
  <c r="K25" i="89"/>
  <c r="J25" i="89"/>
  <c r="I25" i="89"/>
  <c r="H25" i="89"/>
  <c r="G25" i="89"/>
  <c r="F25" i="89"/>
  <c r="E25" i="89"/>
  <c r="D25" i="89"/>
  <c r="C25" i="89"/>
  <c r="G24" i="89"/>
  <c r="D24" i="89"/>
  <c r="C24" i="89"/>
  <c r="G23" i="89"/>
  <c r="D23" i="89"/>
  <c r="C23" i="89"/>
  <c r="E22" i="89"/>
  <c r="D22" i="89"/>
  <c r="K21" i="89"/>
  <c r="J21" i="89"/>
  <c r="I21" i="89"/>
  <c r="H21" i="89"/>
  <c r="G21" i="89"/>
  <c r="F21" i="89"/>
  <c r="E21" i="89"/>
  <c r="D21" i="89"/>
  <c r="K20" i="89"/>
  <c r="J20" i="89"/>
  <c r="I20" i="89"/>
  <c r="H20" i="89"/>
  <c r="G20" i="89"/>
  <c r="F20" i="89"/>
  <c r="E20" i="89"/>
  <c r="D20" i="89"/>
  <c r="C19" i="89"/>
  <c r="C20" i="89" s="1"/>
  <c r="F11" i="89"/>
  <c r="E11" i="89"/>
  <c r="D11" i="89"/>
  <c r="K19" i="7" l="1"/>
  <c r="J8" i="7"/>
  <c r="H19" i="7"/>
  <c r="I19" i="7"/>
  <c r="J19" i="6"/>
  <c r="H19" i="6"/>
  <c r="I19" i="6"/>
</calcChain>
</file>

<file path=xl/sharedStrings.xml><?xml version="1.0" encoding="utf-8"?>
<sst xmlns="http://schemas.openxmlformats.org/spreadsheetml/2006/main" count="9198" uniqueCount="1414">
  <si>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</si>
  <si>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</si>
  <si>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</si>
  <si>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</si>
  <si>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</si>
  <si>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</si>
  <si>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</si>
  <si>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</si>
  <si>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</si>
  <si>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</si>
  <si>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</si>
  <si>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</si>
  <si>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</si>
  <si>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</si>
  <si>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</si>
  <si>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</si>
  <si>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</si>
  <si>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</si>
  <si>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</si>
  <si>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</si>
  <si>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</si>
  <si>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</si>
  <si>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</si>
  <si>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</si>
  <si>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</si>
  <si>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</si>
  <si>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</si>
  <si>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</si>
  <si>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</si>
  <si>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</si>
  <si>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</si>
  <si>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</si>
  <si>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</si>
  <si>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</si>
  <si>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</si>
  <si>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</si>
  <si>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</si>
  <si>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</si>
  <si>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</si>
  <si>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</si>
  <si>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</si>
  <si>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</si>
  <si>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</si>
  <si>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</si>
  <si>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</si>
  <si>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</si>
  <si>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</si>
  <si>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</si>
  <si>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</si>
  <si>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</si>
  <si>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</si>
  <si>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</si>
  <si>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</si>
  <si>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</si>
  <si>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</si>
  <si>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</si>
  <si>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</si>
  <si>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</si>
  <si>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</si>
  <si>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</si>
  <si>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</si>
  <si>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</si>
  <si>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</si>
  <si>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</si>
  <si>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</si>
  <si>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</si>
  <si>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</si>
  <si>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</si>
  <si>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</si>
  <si>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Total efficiency, net (%), name plate</t>
  </si>
  <si>
    <t>N/A</t>
  </si>
  <si>
    <t>3, 4</t>
  </si>
  <si>
    <t>Electricity consumption for pumps etc. (% of heat gen)</t>
  </si>
  <si>
    <t>Planned outage (weeks per year)</t>
  </si>
  <si>
    <t xml:space="preserve"> </t>
  </si>
  <si>
    <t>Minimum load (% of full load)</t>
  </si>
  <si>
    <t>Warm start-up time (hours)</t>
  </si>
  <si>
    <t>Cold start-up time (hours)</t>
  </si>
  <si>
    <t>Environment</t>
  </si>
  <si>
    <t>CH4 (g per GJ fuel)</t>
  </si>
  <si>
    <t>N2O (g per GJ fuel)</t>
  </si>
  <si>
    <t xml:space="preserve"> - of which equipment (%)</t>
  </si>
  <si>
    <t xml:space="preserve"> - of which installation (%)</t>
  </si>
  <si>
    <t>The development within construction time will depend on future production figures and standardization of plants.</t>
  </si>
  <si>
    <t>Cold start of time is starting a heat pump where stand by heating has not been applied</t>
  </si>
  <si>
    <t>May vary depending on availability of heat source</t>
  </si>
  <si>
    <t>May vary depending on specific type, heat source etc.</t>
  </si>
  <si>
    <t>References:</t>
  </si>
  <si>
    <t>Drejebog til store varmepumpeprojekter i fjernvarmesystemet, 2014, see http://www.planenergi.dk/varmepumper/</t>
  </si>
  <si>
    <t>Udredning vedrørende varmelagringsteknologier og store varmepumper til brug i fjernvarmesystemer, 2013</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</si>
  <si>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</si>
  <si>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</si>
  <si>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</si>
  <si>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</si>
  <si>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</si>
  <si>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</si>
  <si>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</si>
  <si>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</si>
  <si>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</si>
  <si>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</si>
  <si>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</si>
  <si>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</si>
  <si>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</si>
  <si>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</si>
  <si>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</si>
  <si>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</si>
  <si>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</si>
  <si>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</si>
  <si>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</si>
  <si>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</si>
  <si>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</si>
  <si>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</si>
  <si>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</si>
  <si>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</si>
  <si>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</si>
  <si>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</si>
  <si>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</si>
  <si>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</si>
  <si>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</si>
  <si>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</si>
  <si>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</si>
  <si>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</si>
  <si>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</si>
  <si>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</si>
  <si>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</si>
  <si>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</si>
  <si>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</si>
  <si>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</si>
  <si>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</si>
  <si>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</si>
  <si>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</si>
  <si>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</si>
  <si>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</si>
  <si>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</si>
  <si>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</si>
  <si>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</si>
  <si>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</si>
  <si>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</si>
  <si>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</si>
  <si>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</si>
  <si>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</si>
  <si>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</si>
  <si>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</si>
  <si>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</si>
  <si>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</si>
  <si>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</si>
  <si>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</si>
  <si>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</si>
  <si>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</si>
  <si>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</si>
  <si>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</si>
  <si>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</si>
  <si>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</si>
  <si>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</si>
  <si>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</si>
  <si>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</si>
  <si>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</si>
  <si>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</si>
  <si>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</si>
  <si>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</si>
  <si>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</si>
  <si>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</si>
  <si>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</si>
  <si>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</si>
  <si>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</si>
  <si>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</si>
  <si>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</si>
  <si>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</si>
  <si>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</si>
  <si>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</si>
  <si>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</si>
  <si>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</si>
  <si>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</si>
  <si>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</si>
  <si>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</si>
  <si>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</si>
  <si>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</si>
  <si>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</si>
  <si>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</si>
  <si>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</si>
  <si>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</si>
  <si>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</si>
  <si>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</si>
  <si>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</si>
  <si>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</si>
  <si>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</si>
  <si>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</si>
  <si>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</si>
  <si>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</si>
  <si>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</si>
  <si>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</si>
  <si>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</si>
  <si>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</si>
  <si>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</si>
  <si>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</si>
  <si>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</si>
  <si>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</si>
  <si>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</si>
  <si>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</si>
  <si>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</si>
  <si>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</si>
  <si>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</si>
  <si>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</si>
  <si>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</si>
  <si>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</si>
  <si>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</si>
  <si>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</si>
  <si>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</si>
  <si>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</si>
  <si>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</si>
  <si>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</si>
  <si>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</si>
  <si>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</si>
  <si>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</si>
  <si>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</si>
  <si>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</si>
  <si>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</si>
  <si>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</si>
  <si>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</si>
  <si>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</si>
  <si>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</si>
  <si>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</si>
  <si>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</si>
  <si>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</si>
  <si>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</si>
  <si>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</si>
  <si>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</si>
  <si>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</si>
  <si>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</si>
  <si>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</si>
  <si>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</si>
  <si>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</si>
  <si>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</si>
  <si>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</si>
  <si>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</si>
  <si>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</si>
  <si>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</si>
  <si>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</si>
  <si>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</si>
  <si>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</si>
  <si>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</si>
  <si>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</si>
  <si>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</si>
  <si>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</si>
  <si>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</si>
  <si>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</si>
  <si>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</si>
  <si>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</si>
  <si>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</si>
  <si>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</si>
  <si>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</si>
  <si>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</si>
  <si>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</si>
  <si>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</si>
  <si>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</si>
  <si>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</si>
  <si>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</si>
  <si>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</si>
  <si>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</si>
  <si>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</si>
  <si>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</si>
  <si>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</si>
  <si>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</si>
  <si>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</si>
  <si>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</si>
  <si>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</si>
  <si>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</si>
  <si>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</si>
  <si>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</si>
  <si>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</si>
  <si>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06 Spark ignition engine, natural gas</t>
  </si>
  <si>
    <t>06 Spark ignition engine, biogas</t>
  </si>
  <si>
    <t>20 Large wind turbines on land</t>
  </si>
  <si>
    <t>20 Small wind turbines, grid connected (&lt; 25 kW)</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</si>
  <si>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</si>
  <si>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</si>
  <si>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</si>
  <si>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</si>
  <si>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</si>
  <si>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</si>
  <si>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</si>
  <si>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</si>
  <si>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</si>
  <si>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</si>
  <si>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</si>
  <si>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</si>
  <si>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</si>
  <si>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</si>
  <si>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</si>
  <si>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</si>
  <si>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</si>
  <si>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</si>
  <si>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</si>
  <si>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</si>
  <si>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</si>
  <si>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References</t>
  </si>
  <si>
    <t>I. Not relevant for small and medium size plants.</t>
  </si>
  <si>
    <t>P</t>
  </si>
  <si>
    <t>J, L</t>
  </si>
  <si>
    <t>Availability (%)</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</si>
  <si>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</si>
  <si>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</si>
  <si>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</si>
  <si>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</si>
  <si>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</si>
  <si>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</si>
  <si>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</si>
  <si>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</si>
  <si>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</si>
  <si>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</si>
  <si>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</si>
  <si>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</si>
  <si>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</si>
  <si>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</si>
  <si>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</si>
  <si>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</si>
  <si>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</si>
  <si>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</si>
  <si>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</si>
  <si>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</si>
  <si>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</si>
  <si>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</si>
  <si>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</si>
  <si>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</si>
  <si>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</si>
  <si>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</si>
  <si>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</si>
  <si>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</si>
  <si>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</si>
  <si>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</si>
  <si>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</si>
  <si>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</si>
  <si>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</si>
  <si>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</si>
  <si>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</si>
  <si>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</si>
  <si>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</si>
  <si>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</si>
  <si>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</si>
  <si>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</si>
  <si>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</si>
  <si>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</si>
  <si>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</si>
  <si>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</si>
  <si>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</si>
  <si>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</si>
  <si>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</si>
  <si>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</si>
  <si>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</si>
  <si>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</si>
  <si>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</si>
  <si>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</si>
  <si>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</si>
  <si>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</si>
  <si>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</si>
  <si>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</si>
  <si>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</si>
  <si>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</si>
  <si>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</si>
  <si>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</si>
  <si>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</si>
  <si>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</si>
  <si>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</si>
  <si>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</si>
  <si>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</si>
  <si>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</si>
  <si>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</si>
  <si>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</si>
  <si>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</si>
  <si>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</si>
  <si>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</si>
  <si>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</si>
  <si>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</si>
  <si>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</si>
  <si>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</si>
  <si>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</si>
  <si>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</si>
  <si>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</si>
  <si>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</si>
  <si>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</si>
  <si>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</si>
  <si>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</si>
  <si>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</si>
  <si>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</si>
  <si>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</si>
  <si>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</si>
  <si>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</si>
  <si>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</si>
  <si>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</si>
  <si>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</si>
  <si>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</si>
  <si>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</si>
  <si>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</si>
  <si>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</si>
  <si>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</si>
  <si>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</si>
  <si>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</si>
  <si>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</si>
  <si>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</si>
  <si>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</si>
  <si>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</si>
  <si>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</si>
  <si>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</si>
  <si>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</si>
  <si>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</si>
  <si>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</si>
  <si>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</si>
  <si>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</si>
  <si>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</si>
  <si>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</si>
  <si>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</si>
  <si>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Space requirement (1000 m2/MWe)</t>
  </si>
  <si>
    <t>F, G</t>
  </si>
  <si>
    <t>Particles (g per GJ fuel)</t>
  </si>
  <si>
    <t xml:space="preserve">Nominal investment (M€/MWe) </t>
  </si>
  <si>
    <t>Fixed O&amp;M (€/MWe/year)</t>
  </si>
  <si>
    <t>Steam reheat</t>
  </si>
  <si>
    <t>Flue gas condensation</t>
  </si>
  <si>
    <t>Yes</t>
  </si>
  <si>
    <t>Combustion air humidification</t>
  </si>
  <si>
    <t>No</t>
  </si>
  <si>
    <t>Fixed O&amp;M (€/MW input/year)</t>
  </si>
  <si>
    <t>Variable O&amp;M (€/MWh input)</t>
  </si>
  <si>
    <t>1;4</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</si>
  <si>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</si>
  <si>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</si>
  <si>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</si>
  <si>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</si>
  <si>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</si>
  <si>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</si>
  <si>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</si>
  <si>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http://mst.dk/media/mst/Attachments/Tillgtilmiljgodkendelseovn5Juni2013.pdf</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</si>
  <si>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</si>
  <si>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</si>
  <si>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</si>
  <si>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</si>
  <si>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</si>
  <si>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</si>
  <si>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</si>
  <si>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</si>
  <si>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</si>
  <si>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Fixed O&amp;M include amongst other things the major part of staffing and maintenance, analyses, research and development, accounting, insurances, fees, memberships, office. Not included are finance cost, depreciation and amortisation.</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</si>
  <si>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</si>
  <si>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</si>
  <si>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</si>
  <si>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 H</t>
  </si>
  <si>
    <t>B, H</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</si>
  <si>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</si>
  <si>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</si>
  <si>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</si>
  <si>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</si>
  <si>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</si>
  <si>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</si>
  <si>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</si>
  <si>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</si>
  <si>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</si>
  <si>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</si>
  <si>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</si>
  <si>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</si>
  <si>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</si>
  <si>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</si>
  <si>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</si>
  <si>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</si>
  <si>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</si>
  <si>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</si>
  <si>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Warm start is starting with a glowing bed and a warm deaerator.</t>
  </si>
  <si>
    <t>Since electricity generation is only a secondary objective for minor heat producers, it may make more sense to relate the total investment only to the thermail input.</t>
  </si>
  <si>
    <t>The boiler in the plant is a suspension fired boiler producing steam to be used in a subsequent back pressure steam turbine. It is possible to pulverize wood pellets and use it for suspension firing but it has not been possible to find an appropriate reference.</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</si>
  <si>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</si>
  <si>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</si>
  <si>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</si>
  <si>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</si>
  <si>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</si>
  <si>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</si>
  <si>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Rambøll Danmark, internal evaluation based on either existing projects, supplier offers, or pre-project studies. NOTICE: There are to our knowledge no references on ORC plants running on straw.</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</si>
  <si>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</si>
  <si>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</si>
  <si>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</si>
  <si>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</si>
  <si>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Auxiliary electricity consumption (% of heat gen)</t>
  </si>
  <si>
    <t>Assumed lower heating value 10.6 MJ/kg, waste input 11.9 tph = tonnes per hour (incineration capacity), corresponding to thermal input of 35 MW. Efficiencies refer to lower heating value.</t>
  </si>
  <si>
    <t xml:space="preserve">Reference to heat output because of the lack of electricity  production </t>
  </si>
  <si>
    <t>Space requirement (1000 m2/MWth heat output)</t>
  </si>
  <si>
    <t>B,C</t>
  </si>
  <si>
    <t>C,J</t>
  </si>
  <si>
    <t>F,K</t>
  </si>
  <si>
    <t>I,K</t>
  </si>
  <si>
    <t>The plant is directly producing hot water for District Heating by burning fuel on a grate.</t>
  </si>
  <si>
    <t>Load control of the heat production is important and units of this size can make rapid load variations. Similarly, the minimum load is quite low</t>
  </si>
  <si>
    <t>The nominal investment is in the range 0.6 to 1.1 M€/MWth</t>
  </si>
  <si>
    <t>Result of model calculation, there are reports of DH plants operating at lower power consumption</t>
  </si>
  <si>
    <t>C,K</t>
  </si>
  <si>
    <t>F, L</t>
  </si>
  <si>
    <t>The nominal investment is in the range 0.6 to 1.1 M€/Mwth</t>
  </si>
  <si>
    <t>assuming content of sulphur in fuel of 20 g/GJ</t>
  </si>
  <si>
    <t>Result of model calculation, there are reports of DH plants operating at lower power consumption, down to 1% of heat generation.</t>
  </si>
  <si>
    <t>Financial data</t>
  </si>
  <si>
    <t>R</t>
  </si>
  <si>
    <t>A2</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</si>
  <si>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</si>
  <si>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B2. 110 kWp corresponding to a panel area of approximately 400 – 700 m2.</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</si>
  <si>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</si>
  <si>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</si>
  <si>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</si>
  <si>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</si>
  <si>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</si>
  <si>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</si>
  <si>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</si>
  <si>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</si>
  <si>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</si>
  <si>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</si>
  <si>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</si>
  <si>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</si>
  <si>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</si>
  <si>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</si>
  <si>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</si>
  <si>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</si>
  <si>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</si>
  <si>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</si>
  <si>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</si>
  <si>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</si>
  <si>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</si>
  <si>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</si>
  <si>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</si>
  <si>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</si>
  <si>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</si>
  <si>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</si>
  <si>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</si>
  <si>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C. The peak power of the system is the max. power of the PV modules (DC).</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</si>
  <si>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</si>
  <si>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</si>
  <si>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L. Capacity factor = Full load hours / Total number of hours per year (8760 h/y).</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</si>
  <si>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</si>
  <si>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</si>
  <si>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</si>
  <si>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</si>
  <si>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</si>
  <si>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11 SOFC - CHP Natural Gas / Biogas</t>
  </si>
  <si>
    <t>12 LT-PEMFC CHP hydrogen gas</t>
  </si>
  <si>
    <t>05 Gas turbine, combined cycle, extraction plant</t>
  </si>
  <si>
    <t>Pulverized coal fired, Supercritical steam process, extraction plant</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</si>
  <si>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</si>
  <si>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</si>
  <si>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</si>
  <si>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</si>
  <si>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</si>
  <si>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</si>
  <si>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</si>
  <si>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</si>
  <si>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</si>
  <si>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</si>
  <si>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</si>
  <si>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</si>
  <si>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</si>
  <si>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</si>
  <si>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</si>
  <si>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</si>
  <si>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</si>
  <si>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</si>
  <si>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</si>
  <si>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</si>
  <si>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</si>
  <si>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</si>
  <si>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</si>
  <si>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</si>
  <si>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</si>
  <si>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</si>
  <si>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</si>
  <si>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</si>
  <si>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</si>
  <si>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</si>
  <si>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</si>
  <si>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</si>
  <si>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</si>
  <si>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</si>
  <si>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</si>
  <si>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</si>
  <si>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</si>
  <si>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</si>
  <si>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</si>
  <si>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</si>
  <si>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</si>
  <si>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</si>
  <si>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</si>
  <si>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</si>
  <si>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</si>
  <si>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</si>
  <si>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</si>
  <si>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</si>
  <si>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</si>
  <si>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</si>
  <si>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</si>
  <si>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</si>
  <si>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</si>
  <si>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</si>
  <si>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</si>
  <si>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</si>
  <si>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</si>
  <si>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</si>
  <si>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</si>
  <si>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</si>
  <si>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</si>
  <si>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</si>
  <si>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</si>
  <si>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</si>
  <si>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</si>
  <si>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</si>
  <si>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</si>
  <si>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</si>
  <si>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</si>
  <si>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</si>
  <si>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</si>
  <si>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</si>
  <si>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</si>
  <si>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</si>
  <si>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</si>
  <si>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</si>
  <si>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</si>
  <si>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</si>
  <si>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</si>
  <si>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</si>
  <si>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</si>
  <si>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</si>
  <si>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</si>
  <si>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</si>
  <si>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</si>
  <si>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</si>
  <si>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</si>
  <si>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</si>
  <si>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</si>
  <si>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</si>
  <si>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</si>
  <si>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</si>
  <si>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</si>
  <si>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</si>
  <si>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</si>
  <si>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</si>
  <si>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</si>
  <si>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</si>
  <si>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</si>
  <si>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</si>
  <si>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</si>
  <si>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</si>
  <si>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</si>
  <si>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</si>
  <si>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</si>
  <si>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</si>
  <si>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</si>
  <si>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</si>
  <si>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</si>
  <si>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</si>
  <si>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</si>
  <si>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</si>
  <si>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</si>
  <si>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</si>
  <si>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</si>
  <si>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</si>
  <si>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</si>
  <si>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</si>
  <si>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</si>
  <si>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</si>
  <si>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</si>
  <si>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</si>
  <si>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</si>
  <si>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</si>
  <si>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</si>
  <si>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</si>
  <si>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</si>
  <si>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</si>
  <si>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</si>
  <si>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</si>
  <si>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</si>
  <si>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</si>
  <si>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</si>
  <si>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</si>
  <si>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</si>
  <si>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</si>
  <si>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</si>
  <si>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</si>
  <si>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</si>
  <si>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</si>
  <si>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</si>
  <si>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</si>
  <si>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</si>
  <si>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</si>
  <si>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</si>
  <si>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</si>
  <si>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</si>
  <si>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</si>
  <si>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</si>
  <si>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</si>
  <si>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</si>
  <si>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</si>
  <si>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</si>
  <si>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</si>
  <si>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</si>
  <si>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</si>
  <si>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</si>
  <si>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</si>
  <si>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</si>
  <si>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</si>
  <si>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</si>
  <si>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</si>
  <si>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</si>
  <si>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</si>
  <si>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</si>
  <si>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</si>
  <si>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</si>
  <si>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</si>
  <si>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</si>
  <si>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</si>
  <si>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</si>
  <si>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</si>
  <si>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</si>
  <si>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</si>
  <si>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</si>
  <si>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</si>
  <si>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</si>
  <si>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</si>
  <si>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</si>
  <si>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</si>
  <si>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</si>
  <si>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</si>
  <si>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</si>
  <si>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</si>
  <si>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</si>
  <si>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</si>
  <si>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</si>
  <si>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</si>
  <si>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</si>
  <si>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</si>
  <si>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</si>
  <si>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</si>
  <si>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</si>
  <si>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</si>
  <si>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</si>
  <si>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</si>
  <si>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</si>
  <si>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</si>
  <si>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</si>
  <si>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</si>
  <si>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</si>
  <si>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</si>
  <si>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</si>
  <si>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</si>
  <si>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</si>
  <si>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</si>
  <si>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</si>
  <si>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</si>
  <si>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</si>
  <si>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</si>
  <si>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</si>
  <si>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</si>
  <si>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</si>
  <si>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</si>
  <si>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</si>
  <si>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</si>
  <si>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</si>
  <si>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</si>
  <si>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</si>
  <si>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</si>
  <si>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</si>
  <si>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</si>
  <si>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</si>
  <si>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</si>
  <si>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</si>
  <si>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</si>
  <si>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</si>
  <si>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 xml:space="preserve"> - of which grid connection</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</si>
  <si>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</si>
  <si>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</si>
  <si>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</si>
  <si>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</si>
  <si>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</si>
  <si>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</si>
  <si>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</si>
  <si>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</si>
  <si>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</si>
  <si>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</si>
  <si>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</si>
  <si>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</si>
  <si>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</si>
  <si>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</si>
  <si>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</si>
  <si>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</si>
  <si>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</si>
  <si>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</si>
  <si>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</si>
  <si>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</si>
  <si>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</si>
  <si>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</si>
  <si>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</si>
  <si>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</si>
  <si>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</si>
  <si>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</si>
  <si>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</si>
  <si>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</si>
  <si>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</si>
  <si>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</si>
  <si>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</si>
  <si>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</si>
  <si>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</si>
  <si>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</si>
  <si>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</si>
  <si>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</si>
  <si>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</si>
  <si>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</si>
  <si>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</si>
  <si>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</si>
  <si>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</si>
  <si>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</si>
  <si>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</si>
  <si>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</si>
  <si>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</si>
  <si>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</si>
  <si>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</si>
  <si>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</si>
  <si>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</si>
  <si>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</si>
  <si>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</si>
  <si>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</si>
  <si>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</si>
  <si>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</si>
  <si>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</si>
  <si>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</si>
  <si>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</si>
  <si>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</si>
  <si>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</si>
  <si>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</si>
  <si>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</si>
  <si>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</si>
  <si>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</si>
  <si>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</si>
  <si>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</si>
  <si>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</si>
  <si>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</si>
  <si>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</si>
  <si>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</si>
  <si>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</si>
  <si>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</si>
  <si>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</si>
  <si>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</si>
  <si>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</si>
  <si>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</si>
  <si>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</si>
  <si>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</si>
  <si>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</si>
  <si>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</si>
  <si>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</si>
  <si>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</si>
  <si>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</si>
  <si>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</si>
  <si>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</si>
  <si>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</si>
  <si>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</si>
  <si>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 xml:space="preserve">NOX (g per GJ fuel) </t>
  </si>
  <si>
    <t>Startup cost (€/MJ/s/startup)</t>
  </si>
  <si>
    <t>- of which is electricity costs (€/MWh)</t>
  </si>
  <si>
    <t>- of which is other O&amp;M costs (€/MWh)</t>
  </si>
  <si>
    <t>J,K</t>
  </si>
  <si>
    <t>U</t>
  </si>
  <si>
    <t>M,O</t>
  </si>
  <si>
    <t>A2. Generally, the initial efficiceny will decrease throughout the lifetime by wear and degradation. It is common to attribute an annual degradation loss to the system, which depends on maintenance, climatic conditions, etc.</t>
  </si>
  <si>
    <t xml:space="preserve">B.  The area requirement decreases as the efficiency of PV panels increases. </t>
  </si>
  <si>
    <t xml:space="preserve">F. 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 </t>
  </si>
  <si>
    <t>G. PV plants may provide downregulation if generating or upregulation if not generating at maximum capacity. Usually, PV plants would operate at maximum capacity, since this would maximize earnings in the power market under normal conditions.</t>
  </si>
  <si>
    <t>K. Full load hours (kWh/kWp)= Global horizontal irradiance (kWh/m2/year)*Transposition Factor *Performance ratio (measure of combined losses)</t>
  </si>
  <si>
    <t>N. Inflation relative to 2015 has been accounted for with the following values (Samfundsøkonomiske Beregningsforudsætninger, Energistyrelsen):</t>
  </si>
  <si>
    <t>Real prices (€-2015)</t>
  </si>
  <si>
    <t>Index</t>
  </si>
  <si>
    <t>B,B1</t>
  </si>
  <si>
    <t>S</t>
  </si>
  <si>
    <t>Technology-specific data</t>
  </si>
  <si>
    <t>A1, K</t>
  </si>
  <si>
    <t>P2</t>
  </si>
  <si>
    <t>A1. The average annual full-load hours are based on the project's initial efficiency, but can be affected negatively by wear and degradation over the system's lifetime.</t>
  </si>
  <si>
    <t>T</t>
  </si>
  <si>
    <t>Large Wood Chips CHP,  600 MW feed, Extraction</t>
  </si>
  <si>
    <t>(No FGC)</t>
  </si>
  <si>
    <t>Cb coefficient (50°C/100°C)</t>
  </si>
  <si>
    <t>Cv coefficient (50°C/100°C)</t>
  </si>
  <si>
    <t>Additional heat potential with heat pumps (%of thermal input)</t>
  </si>
  <si>
    <t xml:space="preserve">SO2 (degree of desulphuring, %) </t>
  </si>
  <si>
    <t>J, K</t>
  </si>
  <si>
    <t>69 000</t>
  </si>
  <si>
    <t>70 000</t>
  </si>
  <si>
    <t>64 000</t>
  </si>
  <si>
    <t>62 000</t>
  </si>
  <si>
    <t>66 000</t>
  </si>
  <si>
    <t>80 000</t>
  </si>
  <si>
    <t>57 000</t>
  </si>
  <si>
    <t>79 000</t>
  </si>
  <si>
    <t xml:space="preserve">Variable O&amp;M (€/MWeh) </t>
  </si>
  <si>
    <t>Nominal investment (M€/MWth) (fuel input)</t>
  </si>
  <si>
    <t>30 200</t>
  </si>
  <si>
    <t>29 500</t>
  </si>
  <si>
    <t>27 900</t>
  </si>
  <si>
    <t>25 500</t>
  </si>
  <si>
    <t>26 400</t>
  </si>
  <si>
    <t>34 400</t>
  </si>
  <si>
    <t>23 200</t>
  </si>
  <si>
    <t>34 200</t>
  </si>
  <si>
    <t>Fuel storage specific cost in excess of 2 days (M€/MW/storage day)</t>
  </si>
  <si>
    <t>F, M</t>
  </si>
  <si>
    <t xml:space="preserve">Variable O&amp;M, including electricity  (€/MWh input)  </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</si>
  <si>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</si>
  <si>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</si>
  <si>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</si>
  <si>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EU-commission, LCP BREF note. Thierry Lecomte, José Félix Ferrería de la Fuente, Frederik Neuwahl, Michele Canova, Antoine Pinasseau, Ivan Jankov, Thomas Brinkmann, Serge Roudier, Luis Delgado Sancho; Best Available Techniques (BAT) Reference Document for Large Combustion Plants; EUR 28836 EN; doi:10.2760/949</t>
  </si>
  <si>
    <t xml:space="preserve">The boiler in the plant is a circulating fluid bed boiler (CFB) producing steam to be used in a subsequent </t>
  </si>
  <si>
    <t xml:space="preserve">extraction steam turbine with steam re-heat.  </t>
  </si>
  <si>
    <t>- </t>
  </si>
  <si>
    <t>Additional heat potential for heat pump is the flue gas condensation potential remaining after the direct condensation stage (condensation by heat exchange with DH-water). This comes in addition to direct condensation that may yield 22%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Cv-value.</t>
  </si>
  <si>
    <t>Secondary regulation normally relates to power production.</t>
  </si>
  <si>
    <t xml:space="preserve">A limiting factor for the hot and cold start-up times is the size of the hot water tank (deaerator). Warm start-up time is </t>
  </si>
  <si>
    <t>particularly low for fluid bed types of plants.</t>
  </si>
  <si>
    <t>It is to be expected that the NOx level is low from the CFB, and that the necessary DeNOx can be accomplished using SNCR, except where anticipated emission levels are below 20 g/GJ, in which case SCR is used. From 2017 NOx (and other emissions) must fulfil the BAT_AEL values of the LCP BREF note.</t>
  </si>
  <si>
    <t>Warm start is starting with a glowing bed and a warm deaerator. </t>
  </si>
  <si>
    <t>The electricity  efficiency is applicable for "name plate" and "annual average", respectively. The "annual average" electricity  efficiency is lower than "name plate" due to the effects of load variations, turbine outages and other incidents. Efficiencies refer to thermal input by lower heating value. The parasitic electricity consumption has been subtracted in the listed electricity efficiencies.</t>
  </si>
  <si>
    <t xml:space="preserve">Investment applies to a standard plant. There could be cost related to the actual project or site that adds to the total investment, e.g. additional fuel storage, facilities for chipping of logs, conditions for foundation and harbour facilities. </t>
  </si>
  <si>
    <t>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</si>
  <si>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 xml:space="preserve">Note that investments include only two days fuel storage, and more may be optimal, depending on fuel supply </t>
  </si>
  <si>
    <t>opportunities and energy supply obligations, amongst other things.</t>
  </si>
  <si>
    <t>The additional investment is listed in the bottom row.</t>
  </si>
  <si>
    <t>Variable O&amp;M cost includes consumables (for FGT etc.), disposal of residues and maintenance cost. Cost for disposal of recovered flue gas condensate, if applicable, is not included. Electricity  consumption is not included as a cost for CHP, and revenues from sale of electricity  and heat are not included. Taxes are not included.</t>
  </si>
  <si>
    <t>Large Wood Pellets CHP,  800 MW feed, Extraction</t>
  </si>
  <si>
    <t>(with FGC)</t>
  </si>
  <si>
    <t>1,2</t>
  </si>
  <si>
    <t>C+F</t>
  </si>
  <si>
    <t>55 000</t>
  </si>
  <si>
    <t>52 000</t>
  </si>
  <si>
    <t>49 000</t>
  </si>
  <si>
    <t>51 000</t>
  </si>
  <si>
    <t>63 000</t>
  </si>
  <si>
    <t>46 000</t>
  </si>
  <si>
    <t>no</t>
  </si>
  <si>
    <t>25 200</t>
  </si>
  <si>
    <t>24 600</t>
  </si>
  <si>
    <t>23 500</t>
  </si>
  <si>
    <t>21 900</t>
  </si>
  <si>
    <t>22 200</t>
  </si>
  <si>
    <t>28 300</t>
  </si>
  <si>
    <t>20 000</t>
  </si>
  <si>
    <t>28 600</t>
  </si>
  <si>
    <t xml:space="preserve">The boiler in the plant is a suspension fired boiler producing steam to be used in a subsequent extraction steam turbine </t>
  </si>
  <si>
    <t xml:space="preserve">with steam reheat. </t>
  </si>
  <si>
    <t>Additional heat potential for heat pump is the flue gas condensation potential remaining after the direct condensation stage (condensation by heat exchange with DH-water). This comes in addition to direct condensation that may yield additional 6%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listed Cv-value. For the 2050 estimate flue gas condensation has been included to super-optimize and show the order of advantage is a reduction of the Cv of 0.02 as resulting average for maximum heat output including condensation.</t>
  </si>
  <si>
    <t>This plant is equipped with a Tail-end SCR catalyst for DeNOx and an electrostatic precipitator for catching dust/fly ash</t>
  </si>
  <si>
    <t>The electricity  efficiency is applicable for "name plate" and "annual average", respectively. The "annual average" electricity  efficiency is lower than "name plate" due to due to the effects of load variations, turbine outages and other incidents. Efficiencies refer to thermal input by lower heating value. The parasitic electricity consumption has been subtracted in the listed electricity efficiencies.</t>
  </si>
  <si>
    <t xml:space="preserve">The Cv value may vary according to the optimisation of the plant. A modest value representing a choice with current </t>
  </si>
  <si>
    <t>power/heat prices is shown. </t>
  </si>
  <si>
    <t xml:space="preserve">Investment applies to a standard plant. There could be cost related to the actual project or site that adds to the total </t>
  </si>
  <si>
    <t>investment, e.g. additional fuel storage, conditions for foundation and harbour facilities.</t>
  </si>
  <si>
    <t xml:space="preserve">Financial data and Technological specific data are essentially the total cost either divided by the electric net capacity, </t>
  </si>
  <si>
    <t xml:space="preserve">i.e. corresponding to the indicated name plate efficiencies, or by the thermal input. This is to indicate that new plants may </t>
  </si>
  <si>
    <t xml:space="preserve">not fully take advantage of the technical capabilities for full electricity production capacity. The two cost for electricity and </t>
  </si>
  <si>
    <t>thermal input, respectively, are not to be added up!</t>
  </si>
  <si>
    <t>Note that investments include only two days fuel storage, and more may be optimal, depending on fuel supply opportunities energy supply obligations, amongst other things. The additional investment is listed in the bottom row.</t>
  </si>
  <si>
    <t>2;3;5</t>
  </si>
  <si>
    <t>K, P</t>
  </si>
  <si>
    <t>D, K</t>
  </si>
  <si>
    <t>Variable O&amp;M including electricity  (€/MWh input)</t>
  </si>
  <si>
    <t xml:space="preserve">Environmental permit of a new WtE-facility includes NOx limit value of 180 mg/Nm³ =100 g/GJ. Operation is expected well below limit value.  Cf. Miljøstyrelsen, "Tillæg til miljøgodkendelse, Ny ovnlinje 5 på Nordforbrænding, Juni 2013," </t>
  </si>
  <si>
    <t>Two scenarios for adaptation of the waste incineration capacity in Denmark (in Danish: To scenarier for tilpasning af affaldsforbrændingskapaciteten i Danmark.) EA Energianalyse 2014.</t>
  </si>
  <si>
    <t>Best Available Techniques (BAT), Reference Document for Waste Incineration.  Frederik Neuwahl, Gianluca Cusano, Jorge Gómez Benavides, Simon Holbrook,
Serge Roudier; Best Available Techniques (BAT) Reference Document for Waste Incineration; EUR 29971 EN; doi:10.2760/761437, DEC 2019</t>
  </si>
  <si>
    <t>https://eippcb.jrc.ec.europa.eu/reference/BREF/WI/JRC118637_WI_Bref_2019_published.pdf</t>
  </si>
  <si>
    <t>Additional heat potential for heat pump is the flue gas condensation potential remaining after the direct condensation stage (condensation by heat exchange with DH-water). Direct condensation is included in all cases, and combustion air humidification is included in lower/upper ranges of 2020 and 2050.</t>
  </si>
  <si>
    <t>The combustion process and boiler may be regulated approx. 1% per minute considering extensive use of inconell (instead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</si>
  <si>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of the flue gas treatment system. Sulphur content in fuel 270 g/GJ</t>
  </si>
  <si>
    <t>Increased focus on NOx reduction is expected in the future, requiring use of SNCR technology to its utmost potential by 2020 (at 60 g/GJ) and use of the more effective catalytic SCR-technology by 2030. The SCR-technology entails additional investment.</t>
  </si>
  <si>
    <t xml:space="preserve">N2O is expected to be related primarily to the use of SNCR. This is why little N2O is expected when the SCR-deNOx technology is used (indicated by very low NOx-level). </t>
  </si>
  <si>
    <t>Variable O&amp;M cost includes consumables (for FGT etc.), disposal of residues, small share of staff-cost and maintenance cost. Electricity  consumption is included for DH and associated costlisted separately,  in addition. Cost for disposal of recovered flue gas condensate is included at a rate of 1.0 €/tonne of condensate. Revenues from sale of heat are not included. Taxes are not included. The cost of auxiliary electricity consumption is calculated using the following electricity prices in €/MWh: 2015: 63, 2020: 69, 2030: 101, 2050: 117. These prices include production costs and transport tariffs, but not any taxes or subsidies for renewable energy.</t>
  </si>
  <si>
    <t>Installation includes civils works (including waste bunker) and project cost .</t>
  </si>
  <si>
    <t>Assuming LOT-based tendering of electromechanical equipment. EPC contracting is expected at unchanged or slightly higher cost (0-10%), provided only construction is included in the EPC contract.</t>
  </si>
  <si>
    <t xml:space="preserve">Reference to heat output because of the lack of electricity  production. </t>
  </si>
  <si>
    <t xml:space="preserve">N2O is expected to be related primarily to the use of SNCR using urea injection. This is why little N2O is expected when the SCR-deNOx technology is used (indicated by very low NOx-level). </t>
  </si>
  <si>
    <t>Installation includes civils works (including waste bunker) and project cost.</t>
  </si>
  <si>
    <t xml:space="preserve">Assuming LOT-based tendering of electromechanical equipment. EPC contracting is expected at unchanged or slightly higher cost (0-10%), provided only construction is included in the EPC contract. </t>
  </si>
  <si>
    <t>Through a turbine by-pass all the produced steam energy can be used for District Heat production. It can be assumed that all electricity production is converted into heat production in by-pass.</t>
  </si>
  <si>
    <t xml:space="preserve">Installation includes civils works (including waste bunker) and project cost </t>
  </si>
  <si>
    <t>http://www.dmu.dk/Pub/FR786.pdf</t>
  </si>
  <si>
    <t>Variable O&amp;M cost includes consumables (for FGT etc.), disposal of residues, small share of staff-cost and maintenance cost. Cost for disposal of recovered flue gas condensate is included at a rate of 1.0 €/tonne of condensate. Electricity  consumption is not included for CHP, and revenues from sale of electricity  and heat are not included. Taxes are not included.</t>
  </si>
  <si>
    <t>Assuming LOT-based tendering of electromechanical equipment. EPC contracting is expected at unchanged or slightly higher cost (0-10%), provided only construction is included in the EPC contract..</t>
  </si>
  <si>
    <t xml:space="preserve">Variable O&amp;M (€/MWh input) </t>
  </si>
  <si>
    <t>Additional heat potential for heat pump is the flue gas condensation potential remaining after the direct condensation stage (condensation by heat exchange with DH-water). Direct condensation and combustion air humidification are included in all cases except in lower/upper range of 2020 and 2050.</t>
  </si>
  <si>
    <t>It is to be expected that necessary DeNOx can be accomplished using SNCR, except where anticipated emission levels are below 40 g/GJ in which case SCR is used with slight adverse effect on electricity  efficiency.  From 2017 NOx (and other emissions) must fulfill the BAT_AEL values of the LCP BREF note.</t>
  </si>
  <si>
    <t>E, J, K</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</si>
  <si>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</si>
  <si>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Variable O&amp;M cost includes consumables (for FGT etc.), disposal of residues and maintenance cost. Cost for disposal of recovered flue gas condensate is included at a rate of 1.0 €/tonne of condensate. Electricity  consumption is not included for CHP, and revenues from sale of electricity  and heat are not included. Taxes are not included.</t>
  </si>
  <si>
    <t>C,L</t>
  </si>
  <si>
    <t xml:space="preserve">The boiler in the plant is a suspension fired boiler producing steam to be used in a subsequent steam turbine. Currently, the steam turbine is expected to be a back-pressure turbine with no re-heat. In some of the future scenarios it is assumed that the prices on electricity will allow for an increased electrical efficiency and subsequently re-heating of steam is introduced.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</si>
  <si>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ranges of 2020 and 2050.</t>
  </si>
  <si>
    <t>E,J,K</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</si>
  <si>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</si>
  <si>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D, J</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</si>
  <si>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Direct condensation and combustion air humidification are included in all cases except in lower range of 2020 and 2050. The colder the return temperature of the district heating, the higher the total efficiency at direct condensation.</t>
  </si>
  <si>
    <t>D,J</t>
  </si>
  <si>
    <t>Large Waste to Energy CHP, Back pressure turbine, 220 MW feed</t>
  </si>
  <si>
    <t>Auxiliary electricity consumption (% of thermal input)</t>
  </si>
  <si>
    <t>Cb coefficient (40°C/80°C)</t>
  </si>
  <si>
    <t>Cv coefficient (40°C/80°C)</t>
  </si>
  <si>
    <t xml:space="preserve">Variable O&amp;M (€/MWh_e) </t>
  </si>
  <si>
    <t>None</t>
  </si>
  <si>
    <t>Output of recovered condensate (tonne/MWh_input)</t>
  </si>
  <si>
    <t>Nominal investment (M€/MW fuel input)</t>
  </si>
  <si>
    <t>Variable O&amp;M (€/MWh input) *</t>
  </si>
  <si>
    <t>Nominal investment (€/(tonne/year))</t>
  </si>
  <si>
    <t>Fixed O&amp;M (€/tonne)</t>
  </si>
  <si>
    <t>Variable O&amp;M (€/tonne)</t>
  </si>
  <si>
    <t>With flue gas condensation (condensation through heat exchange with DH-water, only) and a back-pressure turbine/condenser system optimised at DH return temperature 40°C and flow 80°C.</t>
  </si>
  <si>
    <t>Medium Waste to Energy CHP, Back pressure turbine, 80 MW feed</t>
  </si>
  <si>
    <t>With flue gas condensation (condensation through heat exchange with DH-water, only) and a back-pressure turbine/condenser system optimised for DH return temperature 40°C and flow 80°C</t>
  </si>
  <si>
    <t>Small Waste to Energy CHP, Back pressure turbine, 35 MW feed</t>
  </si>
  <si>
    <t>Waste to Energy, DH only, 35 MW feed</t>
  </si>
  <si>
    <t xml:space="preserve">Nominal investment (M€/MWth - heat output) </t>
  </si>
  <si>
    <t>Fixed O&amp;M (€/MWth/year), heat output</t>
  </si>
  <si>
    <t>Variable O&amp;M (€/MWh) heat output</t>
  </si>
  <si>
    <t>- of which is electricity costs (€/MWh-heat)</t>
  </si>
  <si>
    <t>- of which is other O&amp;M costs  (€/MWh-heat)</t>
  </si>
  <si>
    <t>- of which electricity costs (€/tonne)</t>
  </si>
  <si>
    <t>- of which other O&amp;M costs  (€/tonne)</t>
  </si>
  <si>
    <t>With flue gas condensation (condensation through heat exchange with DH-water, only),  DH return temperature 40°C and flow 80°C.</t>
  </si>
  <si>
    <t>Large Wood Chips CHP,  600 MW feed</t>
  </si>
  <si>
    <t>Fuel storage specific cost in excess of 2 days (M€/MW_input/storage day)</t>
  </si>
  <si>
    <t>The boiler in the plant is a circulating fluid bed boiler (CFB) producing steam to be used in a subsequent back-pressure steam turbine without steam re-heat.  The system is optimised at DH return temperature 40°C and flow 80°C.</t>
  </si>
  <si>
    <t>Medium Wood Chips CHP,  80 MW feed</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</si>
  <si>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</si>
  <si>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The system is optimised at DH return temperature 40°C and flow 80°C.</t>
  </si>
  <si>
    <t>Small Wood Chips CHP,  20 MW feed</t>
  </si>
  <si>
    <t>Large Wood Pellets CHP,  800 MW feed</t>
  </si>
  <si>
    <t>Medium Wood Pellets CHP,  80 MW feed</t>
  </si>
  <si>
    <t>Small Wood Pellets CHP,  20 MW feed</t>
  </si>
  <si>
    <t>Large Straw CHP,  132 MW feed</t>
  </si>
  <si>
    <t>Medium Straw CHP,  80 MW feed</t>
  </si>
  <si>
    <t>Small Straw CHP,  20 MW feed</t>
  </si>
  <si>
    <t>Wood Chips, DH-Small, 6 MW feed</t>
  </si>
  <si>
    <t>Wood Pellets, DH only, 6 MW feed</t>
  </si>
  <si>
    <t>Small Straw, DH only, 6 MW feed</t>
  </si>
  <si>
    <t>With flue gas condensation (condensation through heat exchange with DH-water, only) and a back-pressure turbine/condenser system optimised at DH return temperature 50°C and flow 100°C.</t>
  </si>
  <si>
    <t>The boiler in the plant is a circulating fluid bed boiler (CFB) producing steam to be used in a subsequent back-pressure steam turbine without steam re-heat.  The system is optimised at DH return temperature 50°C and flow 100°C.</t>
  </si>
  <si>
    <t>The system is optimised at DH return temperature 50°C and flow 100°C.</t>
  </si>
  <si>
    <t>INDEX</t>
  </si>
  <si>
    <t>01 Coal CHP</t>
  </si>
  <si>
    <t>02 LTE existing plant</t>
  </si>
  <si>
    <t>03a Coal to wood pellets exi bo</t>
  </si>
  <si>
    <t>03b Coal to wood chips n. boile</t>
  </si>
  <si>
    <t>03c coal to wood chips exi. boi</t>
  </si>
  <si>
    <t>03d coal to wood chips exi. boi</t>
  </si>
  <si>
    <t>04 Gas turb. simple cycle, L</t>
  </si>
  <si>
    <t>04 Gas turb. simple cycle Sm-Me</t>
  </si>
  <si>
    <t>04 Gas turb. simple cycle Micro</t>
  </si>
  <si>
    <t>05 Gas turb. CC, steam extract.</t>
  </si>
  <si>
    <t>05 Gas turb. CC, Back-pressure</t>
  </si>
  <si>
    <t>06 Gas engines, natural gas</t>
  </si>
  <si>
    <t>06 Gas engines, biogas</t>
  </si>
  <si>
    <t>07 Carbon Capture and Storage</t>
  </si>
  <si>
    <t>08 WtE CHP, Large, 40 degree</t>
  </si>
  <si>
    <t>08 WtE CHP, Large, 50 degree</t>
  </si>
  <si>
    <t>08 WtE CHP, Medium</t>
  </si>
  <si>
    <t>08 WtE CHP, Small</t>
  </si>
  <si>
    <t>08 WtE HOP</t>
  </si>
  <si>
    <t>09a Wood Chips, Large 40 degree</t>
  </si>
  <si>
    <t>09a Wood Chips, Large 50 degree</t>
  </si>
  <si>
    <t>09a Wood Chips, Medium</t>
  </si>
  <si>
    <t>09a Wood Chips, Small</t>
  </si>
  <si>
    <t>09b Wood Pellets, Large 40 degr</t>
  </si>
  <si>
    <t>09b Wood Pellets, Large 50 degr</t>
  </si>
  <si>
    <t>09b Wood Pellets, Medium</t>
  </si>
  <si>
    <t>09b Wood Pellets, Small</t>
  </si>
  <si>
    <t>09c Straw, Large, 40 degree</t>
  </si>
  <si>
    <t>09c Straw, Large, 50 degree</t>
  </si>
  <si>
    <t>09c Straw, Medium</t>
  </si>
  <si>
    <t>09c Straw, Small</t>
  </si>
  <si>
    <t>09b Wood Pellets HOP</t>
  </si>
  <si>
    <t>09c Straw HOP</t>
  </si>
  <si>
    <t>09a Wood Chips extract. plant</t>
  </si>
  <si>
    <t>09b Wood Pellets extract. plant</t>
  </si>
  <si>
    <t>10 Stirling</t>
  </si>
  <si>
    <t>11 SOFC-CHP</t>
  </si>
  <si>
    <t>12 LT-PEMFC CHP</t>
  </si>
  <si>
    <t>20 Onshore turbines</t>
  </si>
  <si>
    <t>20 Domestic turbines</t>
  </si>
  <si>
    <t>21 Offshore turbines</t>
  </si>
  <si>
    <t>21 Near shore turbines</t>
  </si>
  <si>
    <t>23 Wave Energy</t>
  </si>
  <si>
    <t>40 Absorption heat pump, DH</t>
  </si>
  <si>
    <t>41 Electric Boilers</t>
  </si>
  <si>
    <t>44 Natural Gas DH Only</t>
  </si>
  <si>
    <t>46 Solar District Heating</t>
  </si>
  <si>
    <t>50 Diesel engine farm</t>
  </si>
  <si>
    <t>51 Natural gas engine plant</t>
  </si>
  <si>
    <t>52 OCGT - Natural gas</t>
  </si>
  <si>
    <t>52 OCGT - Light fuel oil</t>
  </si>
  <si>
    <t>Total heat efficiency, net (%), ref. LHV, name plate</t>
  </si>
  <si>
    <t>Total heat efficiency , net (%), ref. LHV, annual average</t>
  </si>
  <si>
    <t>1,2,3</t>
  </si>
  <si>
    <t>Estimated from 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</si>
  <si>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At DH return temperature 40 °C and flow 80 °C, for year 2015, the name plate net electricity efficiency increases by about 2.1%-point, to 30.4% and the net name plate heat efficiency is increased about 0.5%-point, to 81.4%, the Cb coefficient increases about 0.02, and the additional heat potential with heat pumps reduced by around 2.7%-point. Other cases experience similar changes.</t>
  </si>
  <si>
    <t xml:space="preserve">It is to be expected that the NOx level is low from the CFB, and that the necessary DeNOx can be accomplished using SNCR, except where anticipated emission levels are below 20 g/GJ, in which case SCR is used. From 2017 NOx (and other emissions) must fulfill the BAT_AEL values of the LCP BREF note. The N2O level is relatively high due to the use of a CFB. </t>
  </si>
  <si>
    <t>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</si>
  <si>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 xml:space="preserve"> Through a turbine by-pass all the produced steam energy is used for District Heat production.</t>
  </si>
  <si>
    <t>Cv=1 describes turbine by-pass operation. During operation the turbine can be by-passed fully or partly for direct district heating production, at operator choice.</t>
  </si>
  <si>
    <t>Total efficiency, net (%), annual average</t>
  </si>
  <si>
    <t>Assuming content of sulphur in fuel of 20 g/GJ</t>
  </si>
  <si>
    <t>Rambøll Danmark, internal evaluation based on either existing projects, supplierand operator information, or pre-project studies.</t>
  </si>
  <si>
    <t>The plant is directly producing hot water for District Heating by burning fuel on a grate as the basis assumption. Fluid-bed combustion technology may be an alternative.It can be assumed that the data for this does not differ significantly from grate fired boilers. Data in this sheet is applicable for plants in the range of 30-49,9 MW fired capacity (heat input).</t>
  </si>
  <si>
    <t>Boilers larger than approx. 20 MW fuel input for hot water production are designed-for-purpose products with a high degree of fuel flexibility (type of biomass, humidity etc.)</t>
  </si>
  <si>
    <t>Load control of the heat production is important and units of this size can make rapid load variations.</t>
  </si>
  <si>
    <t>Wood Chips, DH-Medium, 45 MW feed</t>
  </si>
  <si>
    <t>2,3</t>
  </si>
  <si>
    <t>The plant is directly producing hot water for District Heating by burning fuel on a grate. Fluid-bed combustion technology may be an alternative. It can be assumed that the data for this does not differ significantly from grate fired boilers. Data in this sheet is applicable for plants in the range of 80-99,9 MW fired capacity (heat input).</t>
  </si>
  <si>
    <t>Wood Chips, DH-Large, 90 MW feed</t>
  </si>
  <si>
    <t>1, 2,3</t>
  </si>
  <si>
    <t>09a Wood Chips HOP, small</t>
  </si>
  <si>
    <t>09a Wood Chips HOP, medium</t>
  </si>
  <si>
    <t>09a Wood Chips HOP, large</t>
  </si>
  <si>
    <t>Air source heat pumps 1 MW</t>
  </si>
  <si>
    <t>Uncertainty (2025)</t>
  </si>
  <si>
    <t>A, A1, B, C</t>
  </si>
  <si>
    <t>1;14;15</t>
  </si>
  <si>
    <t>A, A1, B, D</t>
  </si>
  <si>
    <t>1;9;10;14;15</t>
  </si>
  <si>
    <t>9;14;15</t>
  </si>
  <si>
    <r>
      <t>Space requirements (1000m2 per MW</t>
    </r>
    <r>
      <rPr>
        <vertAlign val="subscript"/>
        <sz val="8"/>
        <rFont val="Arial"/>
        <family val="2"/>
      </rPr>
      <t>heat</t>
    </r>
    <r>
      <rPr>
        <sz val="8"/>
        <rFont val="Arial"/>
        <family val="2"/>
      </rPr>
      <t>)</t>
    </r>
  </si>
  <si>
    <t>0.7</t>
  </si>
  <si>
    <t>15;18</t>
  </si>
  <si>
    <t>1;9;14;15</t>
  </si>
  <si>
    <t>H, J</t>
  </si>
  <si>
    <t>0.1</t>
  </si>
  <si>
    <t>H, I</t>
  </si>
  <si>
    <r>
      <t>SO</t>
    </r>
    <r>
      <rPr>
        <vertAlign val="subscript"/>
        <sz val="8"/>
        <rFont val="Arial"/>
        <family val="2"/>
      </rPr>
      <t>2</t>
    </r>
    <r>
      <rPr>
        <sz val="8"/>
        <rFont val="Arial"/>
        <family val="2"/>
      </rPr>
      <t xml:space="preserve"> (degree of desulphurization, %) </t>
    </r>
  </si>
  <si>
    <t>Specific investment (M€ per MJ/s)</t>
  </si>
  <si>
    <t>A,K,L,P,Q</t>
  </si>
  <si>
    <t>E,N</t>
  </si>
  <si>
    <t>Actual development within COP optimization and reduced investment cost depends on the development in fuel and electricity prices.</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</si>
  <si>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</si>
  <si>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Includes energy consumption for defrosting and auxiliary electricity consumption.</t>
  </si>
  <si>
    <t>Total efficiency, net (%), name plate is at an ambient temperature of -1 °C. District heating temperatures are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</si>
  <si>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</si>
  <si>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Electricity for fans constitute appr. 0.3 %. Cost for electricity is therefore not accounted for in variable O&amp;M</t>
  </si>
  <si>
    <t>Does not include tendering and regulatory approvals.</t>
  </si>
  <si>
    <t>The regulation ablility will depend on the future markets for regulation services.</t>
  </si>
  <si>
    <t>Operation at part load will usually increase COP but also variable O&amp;M costs</t>
  </si>
  <si>
    <t>It is assumed that heat pumps is connected with limited access like electrical boilers. Upper values regarding uncertainty assume that installations must pay for full access</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</si>
  <si>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</si>
  <si>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</si>
  <si>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</si>
  <si>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</si>
  <si>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At district heating temperatures of 40-80 °C, the specific investment is expected to increase by 15 % as compontents must be rated for higher pressure levels</t>
  </si>
  <si>
    <t>Including land for air coolers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</si>
  <si>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</si>
  <si>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</si>
  <si>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</si>
  <si>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</si>
  <si>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</si>
  <si>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</si>
  <si>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</si>
  <si>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</si>
  <si>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</si>
  <si>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</si>
  <si>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</si>
  <si>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</si>
  <si>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</si>
  <si>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</si>
  <si>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</si>
  <si>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</si>
  <si>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</si>
  <si>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</si>
  <si>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Air source heat pumps 3 MW</t>
  </si>
  <si>
    <t>1.2</t>
  </si>
  <si>
    <t>At district heating temperatures of 40-80 °C, the specific investment is expected to increase by 10 % as compontents must be rated for higher pressure levels</t>
  </si>
  <si>
    <t>Air source heat pumps 10 MW</t>
  </si>
  <si>
    <t>0.6</t>
  </si>
  <si>
    <t>0.4</t>
  </si>
  <si>
    <t>At district heating temperatures of 40-80 °C, the specific investment is expected to increase by 5 % as compontents must be rated for higher pressure levels</t>
  </si>
  <si>
    <t>Heat pumps utilizing industrial waste heat 1 MW</t>
  </si>
  <si>
    <t>A, A1, C, D</t>
  </si>
  <si>
    <t>E, F</t>
  </si>
  <si>
    <t>0.05</t>
  </si>
  <si>
    <t>G, I</t>
  </si>
  <si>
    <t>A,J,K,O</t>
  </si>
  <si>
    <t>D,M</t>
  </si>
  <si>
    <t>Based on cooling water that is cooled from 25 to 15 °C. Actual development within COP optimization and reduced investment cost depends on the development in fuel and electricity prices.</t>
  </si>
  <si>
    <t>Total efficiency, net (%), name plate is at district heating temperatures of 35 °C return and 70 °C forward.</t>
  </si>
  <si>
    <t>Auxiliary electricity consumption is included in the Total efficiency. Cost for electricity is therefore not accounted for in variable O&amp;M</t>
  </si>
  <si>
    <t>The regulation ability will depend on the future marktes for regulation services.</t>
  </si>
  <si>
    <t>Heat pumps utilizing industrial waste heat 3 MW</t>
  </si>
  <si>
    <t>0.03</t>
  </si>
  <si>
    <t>Heat pumps utilizing industrial waste heat 10 MW</t>
  </si>
  <si>
    <t>0.02</t>
  </si>
  <si>
    <t>0.06</t>
  </si>
  <si>
    <t>A, C, D</t>
  </si>
  <si>
    <t>Total efficiency, net (%), name plate is at a sea water temperature of 4 °C and district heating temperatures of 40 °C return and 80 °C forward.</t>
  </si>
  <si>
    <t>Annual average is at varying sea water temperatures and district heating temperatures of 40 °C return and 80 °C forward.</t>
  </si>
  <si>
    <t>It is assumed that heat pumps is connected to existing power stations</t>
  </si>
  <si>
    <t>Regards heat pumps that are installed at existing power plants utilizing existing infra structure such as power supply, seawater intake, DH pipes etc. For stand alone plants it is estimated that the total investment is around the upper uncertainty in the table.</t>
  </si>
  <si>
    <t>40 Comp. hp, airsource 1 MW</t>
  </si>
  <si>
    <t>40 Comp. hp, airsource 3 MW</t>
  </si>
  <si>
    <t>40 Comp. hp, airsource 10 MW</t>
  </si>
  <si>
    <t>40 Comp. hp, excess heat 1 MW</t>
  </si>
  <si>
    <t>40 Comp. hp, excess heat 3 MW</t>
  </si>
  <si>
    <t>40 Comp. hp, excess heat 10 MW</t>
  </si>
  <si>
    <t>40 Comp. hp, seawater 20 MW</t>
  </si>
  <si>
    <t>Heat pumps utilizing sea water 20 MW</t>
  </si>
  <si>
    <t>Geothermal heat-only plant with electric heat pump, 1200m. 
DH temp. 80/40°C</t>
  </si>
  <si>
    <t>I, A</t>
  </si>
  <si>
    <t>Total efficiency, net (%) 
annual average</t>
  </si>
  <si>
    <t>AG</t>
  </si>
  <si>
    <t>Auxiliary electricity consumption 
(% of heat gen)</t>
  </si>
  <si>
    <t>2, 3, 4</t>
  </si>
  <si>
    <t>2; 5</t>
  </si>
  <si>
    <t xml:space="preserve">SO2 (degree of desulphurization, %) </t>
  </si>
  <si>
    <t>Nominal investment (M€ per MW)</t>
  </si>
  <si>
    <t>2, 4, 7</t>
  </si>
  <si>
    <t xml:space="preserve"> - of which is equipment excluding heat pump</t>
  </si>
  <si>
    <t>2, 4</t>
  </si>
  <si>
    <t xml:space="preserve"> - of which is heat pump including its installation</t>
  </si>
  <si>
    <t>E,J</t>
  </si>
  <si>
    <t>1, 3; 2</t>
  </si>
  <si>
    <t>FJ</t>
  </si>
  <si>
    <t>Number of production wells</t>
  </si>
  <si>
    <t>L, N</t>
  </si>
  <si>
    <t>Number of injection wells</t>
  </si>
  <si>
    <t>Depth of geothermal well (m)</t>
  </si>
  <si>
    <t>Heat generation from geothermal heat (MJ/s)</t>
  </si>
  <si>
    <t>I,A,L,N</t>
  </si>
  <si>
    <t>Heat generation from heat pumps (MJ/s)</t>
  </si>
  <si>
    <t>Total efficiency, heat pump COP (%) 
annual average</t>
  </si>
  <si>
    <t>A, N</t>
  </si>
  <si>
    <t>No part of the geothermal heat is transferred directly to DH water, all is used as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</si>
  <si>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</si>
  <si>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1800 €/m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</si>
  <si>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</si>
  <si>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</si>
  <si>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Include maintenance of filters and wells (chemical treatment)</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</si>
  <si>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</si>
  <si>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</si>
  <si>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Uncertainty does not consider the risk of not finding a suitable reservoir.</t>
  </si>
  <si>
    <t>Including heat pump nominal investment and O&amp;M costs - re.datasheets in chapter 40 Heat pumps</t>
  </si>
  <si>
    <t>The base for the specific investment is the heat generation capacity for one unit including heat pumps.</t>
  </si>
  <si>
    <t>Lower / upper cases considers variations in the plant size in terms of numbers of wells.</t>
  </si>
  <si>
    <t xml:space="preserve">Auxiliary electricity consumption is included in the total efficiency. Can be calculated separately based on the figure above. </t>
  </si>
  <si>
    <t xml:space="preserve">Temperature of geothermal heat is 44/17 (°C source/return). Temperature of DH water is 80/40 (°C source/return) </t>
  </si>
  <si>
    <t>PlanEnergi, GEUS, 2019</t>
  </si>
  <si>
    <t>Data collected from European energy projects</t>
  </si>
  <si>
    <t>Thisted District Heating, Personal Communication</t>
  </si>
  <si>
    <t>Energy Technology Data Catalogue, June 2019</t>
  </si>
  <si>
    <t>European Technology platform on Renewable Heating and Cooling, 2014, Geothermal Technology Roadmap</t>
  </si>
  <si>
    <t>Technology Catalogue, Ch. 40 (2020)</t>
  </si>
  <si>
    <t>Input from APMH March 2020 (drilling costs variations with depth)</t>
  </si>
  <si>
    <t>Geothermal heat-only plant with electric heat pump, 
2000m. DH temperature 80/40°C</t>
  </si>
  <si>
    <t>2, 3; 4</t>
  </si>
  <si>
    <t>Part of the geothermal heat is transferred directly to DH water. In combination with an electric heat pump, 68% of geothermal heat can be exchanged directly, leaving 32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</si>
  <si>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2000 €/m is assumed.</t>
  </si>
  <si>
    <t xml:space="preserve">Temperature of geothermal heat is 68/33 (°C source/return). Temperature of DH water is 80/40 (°C source/return) </t>
  </si>
  <si>
    <t>Geothermal heat-only plant with absorption heat pump, 1200m. 
DH temperature 80/40°C</t>
  </si>
  <si>
    <t>No part of the geothermal heat is transferred directly to DH water. 100% heat source for the heat pump. 
Heat pump according to  Ch. 40.</t>
  </si>
  <si>
    <t>Geothermal heat-only plant with absorption heat pump, 2000m. 
DH temperature 80/40°C</t>
  </si>
  <si>
    <t>Part of the geothermal heat is transferred directly to DH water. In combination with an electric heat pump, 68% of geothermal heat can be exchanged directly, leaving 32 as heat source for the heat pump. Heat pump according to  Ch. 40.</t>
  </si>
  <si>
    <t>Includes CAPEX for the heat pump. Does not include project development costs e.g. initial screening,  seismic survey, 
and geological model, estimated to 1,5-3 M€/site (based on 1;4 and Ref. [10]). A well cost of 1900 €/m is assumed.</t>
  </si>
  <si>
    <t>Geothermal heat-only plant with electric heat pump, 1200m. 
DH temperature 70/35°C</t>
  </si>
  <si>
    <t>Part of the geothermal heat is transferred directly to DH water. In combination with an electric heat pump, 19% of geothermal heat can be exchanged directly, leaving 79 as heat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</si>
  <si>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</si>
  <si>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</si>
  <si>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</si>
  <si>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</si>
  <si>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</si>
  <si>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</si>
  <si>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 xml:space="preserve">Temperature of geothermal heat is 44/17 (°C source/return). Temperature of DH water is 70/35 (°C source/return) </t>
  </si>
  <si>
    <t>Geothermal heat-only plant with electric heat pump, 2000m. 
DH temperature 70/35 °C</t>
  </si>
  <si>
    <t>Part of the geothermal heat is transferred directly to DH water. In combination with an electric heat pump, 83% of geothermal heat can be exchanged directly, leaving 17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</si>
  <si>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</si>
  <si>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</si>
  <si>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A geothermal plant is intended for continuous operation. 
Electric heat pumps may provide some of regulation though, e.g. in connection with a heat storage</t>
  </si>
  <si>
    <t xml:space="preserve">Temperature of geothermal heat is 80/40 (°C source/return). Temperature of DH water is 70/35 (°C source/return) </t>
  </si>
  <si>
    <t>45.1.a Geothermal DH, 1200m, E</t>
  </si>
  <si>
    <t>45.1.b Geothermal DH, 2000m, E</t>
  </si>
  <si>
    <t>45.2.a Geothermal DH, 1200m, A</t>
  </si>
  <si>
    <t>45.2.b Geothermal DH, 2000m, A</t>
  </si>
  <si>
    <t>45.3.a Geoth. DH, 1200m, E (LT)</t>
  </si>
  <si>
    <t>45.3.b Geoth DH, 2000m, E (LT)</t>
  </si>
  <si>
    <t>year</t>
  </si>
  <si>
    <t>est</t>
  </si>
  <si>
    <t>ctrl</t>
  </si>
  <si>
    <t>lower</t>
  </si>
  <si>
    <t>upper</t>
  </si>
  <si>
    <t>note</t>
  </si>
  <si>
    <t>ref</t>
  </si>
  <si>
    <t>cat</t>
  </si>
  <si>
    <t>par</t>
  </si>
  <si>
    <t>Generating capacity for one unit [MW_e]</t>
  </si>
  <si>
    <t>B3,C</t>
  </si>
  <si>
    <t>Forced outage [weeks per year]</t>
  </si>
  <si>
    <t>Planned outage [weeks per year]</t>
  </si>
  <si>
    <t>Technical lifetime [years]</t>
  </si>
  <si>
    <t>Construction time [years]</t>
  </si>
  <si>
    <t>Space requirement [1000 m2/MW_e]</t>
  </si>
  <si>
    <t>Primary regulation [p.u. per 30 seconds]</t>
  </si>
  <si>
    <t>Secondary regulation [p.u. per minute]</t>
  </si>
  <si>
    <t>Nominal investment (*total, per DC) [2020-MEUR/MW_e]</t>
  </si>
  <si>
    <t>M,N</t>
  </si>
  <si>
    <t>Nominal investment (*total) [2020-MEUR/MW_e]</t>
  </si>
  <si>
    <t>Nominal investment (installation) [2020-MEUR/MW_e]</t>
  </si>
  <si>
    <t>Nominal investment (equipment) [2020-MEUR/MW_e]</t>
  </si>
  <si>
    <t>W</t>
  </si>
  <si>
    <t>Nominal investment (other) [2020-MEUR/MW_e]</t>
  </si>
  <si>
    <t>Fixed O&amp;M (*total) [2020-EUR/MW_e/y]</t>
  </si>
  <si>
    <t>Fixed O&amp;M (land rent) [2020-EUR/MW_e/y]</t>
  </si>
  <si>
    <t>Fixed O&amp;M (other) [2020-EUR/MW_e/y]</t>
  </si>
  <si>
    <t>Average annual full-load hours [MWh_e/MW_e]</t>
  </si>
  <si>
    <t>Global horizontal irradiance [MWh/m2/y]</t>
  </si>
  <si>
    <t>Generating capacity for one unit (DC-value) [MW_e]</t>
  </si>
  <si>
    <t>Average annual full-load hours (DC-value) [MWh_e/MW_e]</t>
  </si>
  <si>
    <t>A1,I</t>
  </si>
  <si>
    <t>Average annual degradation of full-load hours [p.u.]</t>
  </si>
  <si>
    <t>Sizing factor (DC/AC) [W_e/W_e]</t>
  </si>
  <si>
    <t>Transposition factor</t>
  </si>
  <si>
    <t>Performance ratio (measure of combined losses) [p.u.]</t>
  </si>
  <si>
    <t>Performance ratio (contribution from bifaciality) [p.u.]</t>
  </si>
  <si>
    <t>PV module conversion efficiency [p.u.]</t>
  </si>
  <si>
    <t>Inverter lifetime [years]</t>
  </si>
  <si>
    <t>Space requirement (per DC) [1000m2/MW_e]</t>
  </si>
  <si>
    <t>Nominal investment (equipment: pv modules [2020-MEUR/MW_e]</t>
  </si>
  <si>
    <t>Nominal investment (equipment: inverter [2020-MEUR/MW_e]</t>
  </si>
  <si>
    <t>Nominal investment (equipment: grid connection) [2020-MEUR/MW_e]</t>
  </si>
  <si>
    <t>Nominal investment (other: soft costs) [2020-MEUR/MW_e]</t>
  </si>
  <si>
    <t>Nominal investment (other: other, i.e. residual balance of plant) [2020-MEUR/MW_e]</t>
  </si>
  <si>
    <t>Nominal investment (pv module, per DC) [2020-MEUR/MW_e]</t>
  </si>
  <si>
    <t>Nominal investment (inverter, per DC) [2020-MEUR/MW_e]</t>
  </si>
  <si>
    <t>Nominal investment (transformer and grid connection, per DC) [2020-MEUR/MW_e]</t>
  </si>
  <si>
    <t>Nominal investment (installation, per DC) [2020-MEUR/MW_e]</t>
  </si>
  <si>
    <t>Nominal investment (other, i.e. residual balance of plant, per DC) [2020-MEUR/MW_e]</t>
  </si>
  <si>
    <t>Fixed O&amp;M (*total, per DC) [2020-EUR/MW_e/y]</t>
  </si>
  <si>
    <t>Fixed O&amp;M (land rent, per DC) [2020-EUR/MW_e/y]</t>
  </si>
  <si>
    <t>Fixed O&amp;M (other, per DC) [2020-EUR/MW_e/y]</t>
  </si>
  <si>
    <t>B1. In 2019 a typical fixed mount PV-plant requires an area of around 1.1 ha/MWp. This includes distance between solar panels, distance to fence, internal roads, transformer stations and monitoring equipment. For single axis tracker its around 1.3 ha/MWp. For residential and commercial PV, the space requirement is based on calculation of the inverted efficiency as rooftop mounting requires no space between panels.</t>
  </si>
  <si>
    <t>B3. 6.3 kWp corresponding to a panel area of approximately 30-40m2.</t>
  </si>
  <si>
    <t xml:space="preserve">D. The DC/AC shown equals module peak capacity (in Wp) divided by inverter/transformer capacity (Wac,max). The sizing factor is set to the same value for all years . In practice the sizing factor is chosen according to the desired utilisation/loading of the inverter which can also reflect a desire to maximise the energy production from a given (restricted) AC-capacity. Single axis tracker systems can be sized with a smaller inverter relative to fixed tilt systems without loosing too much generation because their peak generation is usually lower.
</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</si>
  <si>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The factor for tracking systems is about 10 % higher relative to fixed mount systems as the inclination angle can be adjusted during the day.</t>
  </si>
  <si>
    <t>H. Note that the Performance Ratio is increased gradually from 2020 to 2030 due to technical solutions which lower losses. For utility scale systems, bifacial modules are assumed to have a 20-30% market share in 2020 and 80% in 2030 in Denmark. The effect of bifacial modules are  therefore added gradually. Early studies show that bifacial modules have a 5% increased generation relative to monofacial.</t>
  </si>
  <si>
    <t>M. Market prices for PV systems have been estimated based on interviews with Danish developers in 2021. These prices are differentiated between residential, commercial and utility scale systems.</t>
  </si>
  <si>
    <t xml:space="preserve">O. The prices analysis contains a forecast of the PV cost in 2020, 2030, 2040 and 2050, which based on learning rates for the module and inverter (25 % and 19% learning rate) and a projection of the cumulated PV capacity based on the IEA Announced Pledges Scenario 2021.  
A more moderate learning rate of 10% was used for the installation costs, soft costs, transformer costs, grid connection costs and other costs.
</t>
  </si>
  <si>
    <t xml:space="preserve">P. The cost of O&amp;M includes regular replacement of inverters. The inverter is assumed to have 12.5 year lifetime. The cost of a new inverter is calculated as a yearly cost. </t>
  </si>
  <si>
    <t>P2. The cost of O&amp;M includes insurance and regular replacement of inverters and land-lease. As the efficiency of the new solar panels increases, the required area per MWp will be lower, thereby lowering the cost of rented land. The development of insurance costs, self-consumption costs, fixed O&amp;M per MWp costs are assumed to have a 10% learning rate, whereas the inverter replacement costs have a 19% learning rate.</t>
  </si>
  <si>
    <t xml:space="preserve">Q. The upper bound for cost uncertainty is calculated by using the estimated global PV capacity from the IEA Stated Policies Scenario 2021 but with a higher starting point in 2020 and a lower module learning rate of 12.5%. The lower bound is calculated using the estimated global PV capacity from the IEA Net Zero Scenario 2021. </t>
  </si>
  <si>
    <t>R. Transformer and grid connection costs tend to vary depending on the location of the plant relative to the grid as well as size of the plant. This specific cost of utility scale is based on connection at 50/60 kV.</t>
  </si>
  <si>
    <t xml:space="preserve">S. O&amp;M cost of rented land calculations are made with the assumption that the plant ha/MWp ratio is 1.1. The projected increase in module efficiency will result in a decreased ha/MWp ratio which then decreases the cost of rent of land towards 2050. For single axis tracker systems, the ratio used in 2020 is 1.3 ha/MWp. The cost of rented land is assumed constant but decreases with increasing solar cell efficiency. It is not taken into account that favorable PV-site locations could potentially rise in costs as locations become scarse. </t>
  </si>
  <si>
    <t>T. The added tracker cost is based on interviews with Danish manufacturers.</t>
  </si>
  <si>
    <t xml:space="preserve">U. The efficiency is a market average of commercial modules. Modules with above 21% efficiency are, as of 2019, commercially available but not common in PV projects. The market development towards 2030 is projected to shift to back contact n-type mono- Si cells and silicon heterojunction(HJT) n-type mono-Si cells which both have higher efficiencies. </t>
  </si>
  <si>
    <t>V. The soft cost includes permits, surveys and studies on grid level, geotechnical analysis, legal costs, envionmental costs, planning costs. The installation cost covers all physical installation, electrical hardware, mechanical mounting system.</t>
  </si>
  <si>
    <t>W. "Equipment" covers PV module, inverter, transformer and grid connection. "Other" covers soft costs and other costs.</t>
  </si>
  <si>
    <t>1. Peter Riddersholm Wang, DMI Teknisk Rapport 13-08, Referenceværdier: Måneds- og årsværdier for stationer 2001 - 2010, Danmark for temperatur, relativ luftfugtighed, vindhastighed, globalstråling og nedbør.</t>
  </si>
  <si>
    <t>2. "World Energy Outlook". IEA. 2021.</t>
  </si>
  <si>
    <r>
      <t>3. ”</t>
    </r>
    <r>
      <rPr>
        <i/>
        <sz val="10"/>
        <color theme="0" tint="-0.34998626667073579"/>
        <rFont val="Calibri"/>
        <family val="2"/>
        <scheme val="minor"/>
      </rPr>
      <t xml:space="preserve"> Photovoltaics report”. </t>
    </r>
    <r>
      <rPr>
        <sz val="10"/>
        <color theme="0" tint="-0.34998626667073579"/>
        <rFont val="Calibri"/>
        <family val="2"/>
        <scheme val="minor"/>
      </rPr>
      <t>Fraunhofer. 27 July 2021.</t>
    </r>
  </si>
  <si>
    <t xml:space="preserve">4. "Global Market Outlook For Solar Power 2021 - 2025". SolarPower Europe. July 2021. </t>
  </si>
  <si>
    <t>5. PV Tech. (4. Juli 2017). Hentet fra https://www.pv-tech.org/products/helioslites-disruptive-1.5-axis-pv-tracker</t>
  </si>
  <si>
    <t>6. Interviews with Danish developers and suppliers in the summer 2021.</t>
  </si>
  <si>
    <t>B2,C</t>
  </si>
  <si>
    <t>M,N,O,Q</t>
  </si>
  <si>
    <t>V</t>
  </si>
  <si>
    <t>Nominal investment (soft costs, per DC) [2020-MEUR/MW_e]</t>
  </si>
  <si>
    <t>Nominal investment (equipment: tracker related costs) [2020-MEUR/MW_e]</t>
  </si>
  <si>
    <t>Nominal investment (tracker related cost, per DC) [2020-MEUR/MW_e]</t>
  </si>
  <si>
    <t>PV - renewable power - solar - utility-scale ground mounted, single axis tracking</t>
  </si>
  <si>
    <t>PV - renewable power - solar - utility-scale, ground mounted</t>
  </si>
  <si>
    <t>PV - renewable power - solar - commercial/industrial rooftop</t>
  </si>
  <si>
    <t>PV - renewable power - solar - residential rooftop</t>
  </si>
  <si>
    <t>22 Residential rooftop Photovoltaics</t>
  </si>
  <si>
    <t>22 Commercial/industrial rooftop Photovoltaics</t>
  </si>
  <si>
    <t>22 Utility-scale ground mounted Photovoltaics</t>
  </si>
  <si>
    <t>22 Utility-scale ground mounted Photovoltaics (single axis tracking)</t>
  </si>
  <si>
    <t>All cost data is in 2015€, unless stated otherwise</t>
  </si>
  <si>
    <t>Minimum load (of full load) [p.u.]</t>
  </si>
  <si>
    <t>Warm start-up time [hours]</t>
  </si>
  <si>
    <t>Cold start-up time [hours]</t>
  </si>
  <si>
    <t>Nominal investment (*total) [M€/MW_e, 2020]</t>
  </si>
  <si>
    <t>Nominal investment (equipment) [M€/MW_e, 2020]</t>
  </si>
  <si>
    <t>Nominal investment (installation) [M€/MW_e, 2020]</t>
  </si>
  <si>
    <t>Nominal investment (other) [M€/MW_e, 2020]</t>
  </si>
  <si>
    <t>Fixed O&amp;M (*total) [€/MW_e/y, 2020]</t>
  </si>
  <si>
    <t>Variable O&amp;M (*total) [€/MWh_e, 2020]</t>
  </si>
  <si>
    <t>Nominal investment (equipment: turbines) [M€/MW_e, 2020]</t>
  </si>
  <si>
    <t>Nominal investment (equipment: foundation) [M€/MW_e, 2020]</t>
  </si>
  <si>
    <t>Nominal investment (equipment: array cables) [M€/MW_e, 2020]</t>
  </si>
  <si>
    <t>Nominal investment (equipment: grid connection) [M€/MW_e, 2020]</t>
  </si>
  <si>
    <t>Nominal investment (installation: turbines) [M€/MW_e, 2020]</t>
  </si>
  <si>
    <t>Nominal investment (installation: foundation) [M€/MW_e, 2020]</t>
  </si>
  <si>
    <t>Nominal investment (installation: array cables) [M€/MW_e, 2020]</t>
  </si>
  <si>
    <t>Nominal investment (installation: grid connection) [M€/MW_e, 2020]</t>
  </si>
  <si>
    <t>Nominal investment (Project development etc.) [M€/MW_e, 2020]</t>
  </si>
  <si>
    <t>Hub height [m]</t>
  </si>
  <si>
    <t>Rotor diameter [m]</t>
  </si>
  <si>
    <t>Specific area coverage [MW_e/km2]</t>
  </si>
  <si>
    <t>Specific power [W_e/m2]</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</si>
  <si>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</si>
  <si>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</si>
  <si>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</si>
  <si>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</si>
  <si>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</si>
  <si>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</si>
  <si>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</si>
  <si>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</si>
  <si>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</si>
  <si>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</si>
  <si>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</si>
  <si>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 xml:space="preserve">3. EMD cost and AEP Excel calculation tool </t>
  </si>
  <si>
    <t>4. EA Energy Analyse/Cowi April 20 slide 25: https://www.ea-energianalyse.dk/wp-content/uploads/2020/05/1949_Offshore-wind-and-infrastructure.pdf</t>
  </si>
  <si>
    <t xml:space="preserve">5. From ENS 2021: FT - omkostninger Anholt, HR3, KF.xlsx </t>
  </si>
  <si>
    <t>6. Interview with Per Stenholt, Vattenfall, November 21</t>
  </si>
  <si>
    <t>21 Near shore wind turbines</t>
  </si>
  <si>
    <t>E: For Nearshore the space requirements becomes "artificial", while typically 1-row projects will be expected. The space is here calculated based on square layout to give a number.</t>
  </si>
  <si>
    <t>General note: The data sheet focusses on Danish conditions and experience level and cannot be assumed general for offshore wind.</t>
  </si>
  <si>
    <t>21 Large wind turbines offshore</t>
  </si>
  <si>
    <t>H. Roughly 70 % of the total yearly O&amp;M costs are assumed to be fixed cost and 30 % are assumed to be variable cost depending on capacity factor. [A previous version listed this share wrongly as 80/20.]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</si>
</sst>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0000"/>
    <numFmt numFmtId="179" formatCode="#,##0_ ;\-#,##0\ "/>
    <numFmt numFmtId="180" formatCode="#,##0.000000000000000"/>
    <numFmt numFmtId="181" formatCode="#,##0.0;\-#,##0.0;&quot;-&quot;;@"/>
    <numFmt numFmtId="182" formatCode="_-* #,##0_-;\-* #,##0_-;_-* &quot;-&quot;??_-;_-@_-"/>
  </numFmts>
  <fonts count="74"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b/>
      <sz val="9"/>
      <name val="Arial"/>
      <family val="2"/>
    </font>
    <font>
      <sz val="9"/>
      <color theme="1"/>
      <name val="Arial"/>
      <family val="2"/>
    </font>
    <font>
      <b/>
      <sz val="16"/>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b/>
      <sz val="11"/>
      <color theme="1"/>
      <name val="Calibri"/>
      <family val="2"/>
      <scheme val="minor"/>
    </font>
    <font>
      <sz val="8"/>
      <name val="Arial"/>
      <family val="2"/>
    </font>
    <font>
      <b/>
      <sz val="8"/>
      <name val="Arial"/>
      <family val="2"/>
    </font>
    <font>
      <sz val="8"/>
      <name val="Calibri"/>
      <family val="2"/>
      <scheme val="minor"/>
    </font>
    <font>
      <vertAlign val="subscript"/>
      <sz val="8"/>
      <name val="Arial"/>
      <family val="2"/>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vertAlign val="superscript"/>
      <sz val="8"/>
      <color theme="1"/>
      <name val="Arial"/>
      <family val="2"/>
    </font>
    <font>
      <vertAlign val="subscript"/>
      <sz val="8"/>
      <color theme="1"/>
      <name val="Arial"/>
      <family val="2"/>
    </font>
    <font>
      <sz val="8"/>
      <color rgb="FFFF0000"/>
      <name val="Arial"/>
      <family val="2"/>
    </font>
    <font>
      <sz val="8"/>
      <color indexed="8"/>
      <name val="Arial"/>
      <family val="2"/>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z val="10"/>
      <color theme="1"/>
      <name val="Calibri"/>
      <family val="2"/>
      <scheme val="minor"/>
    </font>
    <font>
      <sz val="10"/>
      <color rgb="FF000000"/>
      <name val="Calibri"/>
      <family val="2"/>
      <scheme val="minor"/>
    </font>
    <font>
      <sz val="10"/>
      <name val="Calibri"/>
      <family val="2"/>
      <scheme val="minor"/>
    </font>
    <font>
      <sz val="6"/>
      <color theme="1"/>
      <name val="Arial"/>
      <family val="2"/>
    </font>
    <font>
      <b/>
      <sz val="6"/>
      <color theme="1"/>
      <name val="Arial"/>
      <family val="2"/>
    </font>
    <font>
      <b/>
      <sz val="9"/>
      <color theme="1"/>
      <name val="Calibri"/>
      <family val="2"/>
      <scheme val="minor"/>
    </font>
    <font>
      <sz val="8"/>
      <color theme="1"/>
      <name val="Verdana"/>
      <family val="2"/>
    </font>
    <font>
      <b/>
      <sz val="9"/>
      <color theme="1"/>
      <name val="Calibri"/>
      <family val="2"/>
    </font>
    <font>
      <sz val="10"/>
      <color rgb="FF000000"/>
      <name val="Calibri"/>
      <family val="2"/>
    </font>
    <font>
      <b/>
      <sz val="15"/>
      <color rgb="FF000000"/>
      <name val="Calibri"/>
      <family val="2"/>
      <scheme val="minor"/>
    </font>
    <font>
      <u/>
      <sz val="8"/>
      <color theme="10"/>
      <name val="Verdana"/>
      <family val="2"/>
    </font>
    <font>
      <sz val="6"/>
      <name val="Arial"/>
      <family val="2"/>
    </font>
    <font>
      <b/>
      <sz val="6"/>
      <name val="Arial"/>
      <family val="2"/>
    </font>
    <font>
      <u/>
      <sz val="8"/>
      <name val="Arial"/>
      <family val="2"/>
    </font>
    <font>
      <b/>
      <sz val="10"/>
      <color rgb="FF000000"/>
      <name val="Calibri"/>
      <family val="2"/>
      <scheme val="minor"/>
    </font>
    <font>
      <b/>
      <sz val="10"/>
      <color rgb="FFBFBFBF"/>
      <name val="Calibri"/>
      <family val="2"/>
      <scheme val="minor"/>
    </font>
    <font>
      <sz val="10"/>
      <color rgb="FFBFBFBF"/>
      <name val="Calibri"/>
      <family val="2"/>
      <scheme val="minor"/>
    </font>
    <font>
      <b/>
      <sz val="10"/>
      <name val="Calibri"/>
      <family val="2"/>
      <scheme val="minor"/>
    </font>
    <font>
      <b/>
      <sz val="10"/>
      <color theme="1"/>
      <name val="Calibri"/>
      <family val="2"/>
      <scheme val="minor"/>
    </font>
    <font>
      <sz val="10"/>
      <color theme="0" tint="-0.34998626667073579"/>
      <name val="Calibri"/>
      <family val="2"/>
      <scheme val="minor"/>
    </font>
    <font>
      <sz val="10"/>
      <color rgb="FFFF0000"/>
      <name val="Calibri"/>
      <family val="2"/>
      <scheme val="minor"/>
    </font>
    <font>
      <b/>
      <sz val="10"/>
      <color theme="0" tint="-0.34998626667073579"/>
      <name val="Calibri"/>
      <family val="2"/>
      <scheme val="minor"/>
    </font>
    <font>
      <i/>
      <sz val="10"/>
      <color theme="0" tint="-0.34998626667073579"/>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4"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25" fillId="0" borderId="0"/>
    <xf numFmtId="0" fontId="25" fillId="0" borderId="0"/>
    <xf numFmtId="0" fontId="14" fillId="0" borderId="0" applyNumberFormat="0" applyFill="0" applyBorder="0" applyAlignment="0" applyProtection="0">
      <alignment vertical="top"/>
      <protection locked="0"/>
    </xf>
    <xf numFmtId="0" fontId="26" fillId="0" borderId="0" applyNumberFormat="0" applyFill="0" applyBorder="0" applyAlignment="0" applyProtection="0"/>
    <xf numFmtId="0" fontId="27" fillId="5" borderId="16" applyNumberFormat="0" applyAlignment="0" applyProtection="0"/>
    <xf numFmtId="43" fontId="1" fillId="0" borderId="0" applyFont="0" applyFill="0" applyBorder="0" applyAlignment="0" applyProtection="0"/>
    <xf numFmtId="165" fontId="25" fillId="0" borderId="0" applyFont="0" applyFill="0" applyBorder="0" applyAlignment="0" applyProtection="0"/>
    <xf numFmtId="0" fontId="28" fillId="6" borderId="0" applyNumberFormat="0" applyBorder="0" applyAlignment="0" applyProtection="0"/>
    <xf numFmtId="0" fontId="25" fillId="0" borderId="0"/>
    <xf numFmtId="0" fontId="5" fillId="0" borderId="0"/>
    <xf numFmtId="0" fontId="5" fillId="0" borderId="0"/>
    <xf numFmtId="0" fontId="29" fillId="7" borderId="17" applyNumberFormat="0" applyAlignment="0" applyProtection="0"/>
    <xf numFmtId="0" fontId="25" fillId="0" borderId="0"/>
    <xf numFmtId="9" fontId="5" fillId="0" borderId="0" applyFont="0" applyFill="0" applyBorder="0" applyAlignment="0" applyProtection="0"/>
    <xf numFmtId="9" fontId="5" fillId="0" borderId="0" applyFont="0" applyFill="0" applyBorder="0" applyAlignment="0" applyProtection="0"/>
    <xf numFmtId="0" fontId="30" fillId="0" borderId="18" applyNumberFormat="0" applyFill="0" applyAlignment="0" applyProtection="0"/>
    <xf numFmtId="0" fontId="26" fillId="0" borderId="0" applyNumberFormat="0" applyFill="0" applyBorder="0" applyAlignment="0" applyProtection="0"/>
    <xf numFmtId="164" fontId="1" fillId="0" borderId="0" applyFont="0" applyFill="0" applyBorder="0" applyAlignment="0" applyProtection="0"/>
  </cellStyleXfs>
  <cellXfs count="1060">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1" fillId="2" borderId="0" xfId="3" applyFont="1" applyFill="1"/>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3" fillId="2" borderId="0" xfId="0" applyFont="1" applyFill="1" applyAlignment="1">
      <alignment vertical="center"/>
    </xf>
    <xf numFmtId="0" fontId="3" fillId="2" borderId="5"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1" fillId="2" borderId="0" xfId="0" applyFont="1" applyFill="1" applyAlignment="1">
      <alignment vertical="center"/>
    </xf>
    <xf numFmtId="0" fontId="3" fillId="2" borderId="0" xfId="0" applyFont="1" applyFill="1" applyAlignment="1">
      <alignment horizontal="right" vertical="top"/>
    </xf>
    <xf numFmtId="0" fontId="3" fillId="2" borderId="0" xfId="0" applyFont="1" applyFill="1"/>
    <xf numFmtId="0" fontId="11" fillId="2" borderId="0" xfId="0" applyFont="1" applyFill="1"/>
    <xf numFmtId="0" fontId="15" fillId="2" borderId="0" xfId="9" applyFont="1" applyFill="1" applyAlignment="1" applyProtection="1">
      <alignment vertical="top" wrapText="1"/>
    </xf>
    <xf numFmtId="0" fontId="16"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1"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1" fillId="2" borderId="0" xfId="0" applyNumberFormat="1" applyFont="1" applyFill="1" applyAlignment="1">
      <alignment vertical="top"/>
    </xf>
    <xf numFmtId="0" fontId="11"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1" fillId="2" borderId="0" xfId="0" applyFont="1" applyFill="1"/>
    <xf numFmtId="0" fontId="12" fillId="2" borderId="0" xfId="0" applyFont="1" applyFill="1"/>
    <xf numFmtId="0" fontId="12" fillId="2" borderId="0" xfId="0" applyFont="1" applyFill="1" applyAlignment="1">
      <alignment horizontal="left"/>
    </xf>
    <xf numFmtId="0" fontId="0" fillId="2" borderId="0" xfId="0" applyFill="1" applyAlignment="1"/>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2" fillId="2" borderId="0" xfId="0" applyNumberFormat="1" applyFont="1" applyFill="1"/>
    <xf numFmtId="1" fontId="12" fillId="2" borderId="0" xfId="0" applyNumberFormat="1" applyFont="1" applyFill="1"/>
    <xf numFmtId="167" fontId="12" fillId="2" borderId="0" xfId="0" applyNumberFormat="1" applyFont="1" applyFill="1"/>
    <xf numFmtId="167" fontId="3" fillId="2" borderId="1" xfId="0" applyNumberFormat="1" applyFont="1" applyFill="1" applyBorder="1" applyAlignment="1">
      <alignment horizontal="center" vertical="center" wrapText="1"/>
    </xf>
    <xf numFmtId="0" fontId="23" fillId="0" borderId="0" xfId="0" applyFont="1"/>
    <xf numFmtId="0" fontId="11" fillId="2" borderId="0" xfId="0" applyFont="1" applyFill="1" applyAlignment="1"/>
    <xf numFmtId="0" fontId="3" fillId="2" borderId="1" xfId="0" applyFont="1" applyFill="1" applyBorder="1" applyAlignment="1">
      <alignment vertical="center"/>
    </xf>
    <xf numFmtId="0" fontId="12" fillId="2" borderId="0" xfId="0" applyFont="1" applyFill="1" applyAlignment="1">
      <alignment horizontal="right"/>
    </xf>
    <xf numFmtId="0" fontId="0" fillId="0" borderId="0" xfId="0" applyBorder="1"/>
    <xf numFmtId="168" fontId="0" fillId="0" borderId="0" xfId="0" applyNumberFormat="1"/>
    <xf numFmtId="0" fontId="3" fillId="0" borderId="1" xfId="0" applyFont="1" applyBorder="1" applyAlignment="1">
      <alignment horizontal="center" vertical="center"/>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4"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4" fillId="0" borderId="0" xfId="0" applyNumberFormat="1" applyFont="1" applyBorder="1"/>
    <xf numFmtId="173" fontId="0" fillId="0" borderId="0" xfId="0" applyNumberFormat="1" applyBorder="1"/>
    <xf numFmtId="169" fontId="24" fillId="0" borderId="0" xfId="0" applyNumberFormat="1" applyFont="1" applyBorder="1"/>
    <xf numFmtId="169" fontId="0" fillId="0" borderId="0" xfId="0" applyNumberFormat="1" applyBorder="1"/>
    <xf numFmtId="168" fontId="24" fillId="0" borderId="0" xfId="0" applyNumberFormat="1" applyFont="1" applyBorder="1"/>
    <xf numFmtId="9" fontId="23" fillId="0" borderId="0" xfId="2" applyFont="1" applyBorder="1"/>
    <xf numFmtId="0" fontId="23" fillId="0" borderId="0" xfId="0" applyFont="1" applyBorder="1"/>
    <xf numFmtId="0" fontId="16" fillId="0" borderId="0" xfId="0" applyFont="1"/>
    <xf numFmtId="0" fontId="24"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4"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2"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alignment vertical="top"/>
    </xf>
    <xf numFmtId="0" fontId="12"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4"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13" fillId="2" borderId="0" xfId="0" applyFont="1" applyFill="1"/>
    <xf numFmtId="0" fontId="11" fillId="2" borderId="0" xfId="0" applyFont="1" applyFill="1" applyAlignment="1">
      <alignment horizontal="left" vertical="center"/>
    </xf>
    <xf numFmtId="175" fontId="3" fillId="2" borderId="6" xfId="0" applyNumberFormat="1" applyFont="1" applyFill="1" applyBorder="1" applyAlignment="1">
      <alignment horizontal="center" vertical="center" wrapText="1"/>
    </xf>
    <xf numFmtId="0" fontId="0" fillId="0" borderId="0" xfId="0"/>
    <xf numFmtId="0" fontId="31" fillId="0" borderId="0" xfId="0" applyFont="1"/>
    <xf numFmtId="0" fontId="12" fillId="2" borderId="0" xfId="0" applyFont="1" applyFill="1" applyBorder="1" applyAlignment="1">
      <alignment vertical="top"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2" fillId="2" borderId="0" xfId="0" applyFont="1" applyFill="1" applyBorder="1" applyAlignment="1">
      <alignment horizontal="center" vertical="top" wrapText="1"/>
    </xf>
    <xf numFmtId="0" fontId="32" fillId="2" borderId="0" xfId="0" applyFont="1" applyFill="1"/>
    <xf numFmtId="0" fontId="33" fillId="2" borderId="1" xfId="0" applyFont="1" applyFill="1" applyBorder="1" applyAlignment="1">
      <alignment vertical="top" wrapText="1"/>
    </xf>
    <xf numFmtId="0" fontId="32" fillId="2" borderId="5" xfId="0" applyFont="1" applyFill="1" applyBorder="1" applyAlignment="1">
      <alignment vertical="top" wrapText="1"/>
    </xf>
    <xf numFmtId="0" fontId="33" fillId="2" borderId="6"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1" xfId="0" applyFont="1" applyFill="1" applyBorder="1" applyAlignment="1">
      <alignment vertical="center" wrapText="1"/>
    </xf>
    <xf numFmtId="167" fontId="32" fillId="2" borderId="2" xfId="0" applyNumberFormat="1" applyFont="1" applyFill="1" applyBorder="1" applyAlignment="1">
      <alignment horizontal="center" vertical="center"/>
    </xf>
    <xf numFmtId="0" fontId="32" fillId="2" borderId="1" xfId="0" applyFont="1" applyFill="1" applyBorder="1" applyAlignment="1">
      <alignment horizontal="center" vertical="center" wrapText="1"/>
    </xf>
    <xf numFmtId="0" fontId="32" fillId="2" borderId="6" xfId="0" applyFont="1" applyFill="1" applyBorder="1" applyAlignment="1">
      <alignment horizontal="center" vertical="center" wrapText="1"/>
    </xf>
    <xf numFmtId="3" fontId="32" fillId="2" borderId="1" xfId="0" applyNumberFormat="1" applyFont="1" applyFill="1" applyBorder="1" applyAlignment="1">
      <alignment horizontal="center" vertical="center" wrapText="1"/>
    </xf>
    <xf numFmtId="0" fontId="32" fillId="2" borderId="9" xfId="0" applyFont="1" applyFill="1" applyBorder="1" applyAlignment="1">
      <alignment vertical="center" wrapText="1"/>
    </xf>
    <xf numFmtId="0" fontId="32" fillId="2" borderId="5" xfId="0"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0" fontId="32" fillId="2" borderId="1" xfId="0" applyFont="1" applyFill="1" applyBorder="1" applyAlignment="1">
      <alignment horizontal="center" vertical="center"/>
    </xf>
    <xf numFmtId="0" fontId="32" fillId="2" borderId="5" xfId="0" applyFont="1" applyFill="1" applyBorder="1" applyAlignment="1">
      <alignment vertical="center" wrapText="1"/>
    </xf>
    <xf numFmtId="175" fontId="32" fillId="2" borderId="1" xfId="0" applyNumberFormat="1" applyFont="1" applyFill="1" applyBorder="1" applyAlignment="1">
      <alignment horizontal="center" vertical="center" wrapText="1"/>
    </xf>
    <xf numFmtId="0" fontId="32" fillId="2" borderId="8" xfId="0" applyFont="1" applyFill="1" applyBorder="1" applyAlignment="1">
      <alignment vertical="center" wrapText="1"/>
    </xf>
    <xf numFmtId="167" fontId="32" fillId="2" borderId="1" xfId="0" applyNumberFormat="1" applyFont="1" applyFill="1" applyBorder="1" applyAlignment="1">
      <alignment horizontal="center" vertical="center" wrapText="1"/>
    </xf>
    <xf numFmtId="167" fontId="32" fillId="2" borderId="6" xfId="0" applyNumberFormat="1" applyFont="1" applyFill="1" applyBorder="1" applyAlignment="1">
      <alignment horizontal="center" vertical="center" wrapText="1"/>
    </xf>
    <xf numFmtId="168" fontId="32" fillId="2" borderId="6" xfId="0" applyNumberFormat="1" applyFont="1" applyFill="1" applyBorder="1" applyAlignment="1">
      <alignment horizontal="center" vertical="center" wrapText="1"/>
    </xf>
    <xf numFmtId="1" fontId="32" fillId="2" borderId="1" xfId="0" applyNumberFormat="1" applyFont="1" applyFill="1" applyBorder="1" applyAlignment="1">
      <alignment horizontal="left" vertical="center" wrapText="1"/>
    </xf>
    <xf numFmtId="4" fontId="32" fillId="2" borderId="1" xfId="0" applyNumberFormat="1" applyFont="1" applyFill="1" applyBorder="1" applyAlignment="1">
      <alignment horizontal="center" vertical="center" wrapText="1"/>
    </xf>
    <xf numFmtId="0" fontId="33" fillId="2" borderId="0" xfId="0" applyFont="1" applyFill="1"/>
    <xf numFmtId="176" fontId="32" fillId="2" borderId="1" xfId="0" applyNumberFormat="1" applyFont="1" applyFill="1" applyBorder="1" applyAlignment="1">
      <alignment horizontal="center" vertical="center" wrapText="1"/>
    </xf>
    <xf numFmtId="176" fontId="32" fillId="2" borderId="6" xfId="0" applyNumberFormat="1" applyFont="1" applyFill="1" applyBorder="1" applyAlignment="1">
      <alignment horizontal="center" vertical="center" wrapText="1"/>
    </xf>
    <xf numFmtId="0" fontId="3" fillId="2" borderId="0" xfId="0" applyFont="1" applyFill="1" applyBorder="1" applyAlignment="1">
      <alignment vertical="top" wrapText="1"/>
    </xf>
    <xf numFmtId="0" fontId="14" fillId="0" borderId="0" xfId="9" applyAlignment="1" applyProtection="1"/>
    <xf numFmtId="0" fontId="14" fillId="2" borderId="0" xfId="9" applyFill="1" applyAlignment="1" applyProtection="1">
      <alignment vertical="center"/>
    </xf>
    <xf numFmtId="0" fontId="14" fillId="2" borderId="0" xfId="9" applyFill="1" applyAlignment="1" applyProtection="1"/>
    <xf numFmtId="0" fontId="11"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6"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1"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4" fillId="0" borderId="0" xfId="9" applyAlignment="1" applyProtection="1">
      <alignment vertical="center"/>
    </xf>
    <xf numFmtId="0" fontId="0" fillId="0" borderId="0" xfId="0"/>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1" fillId="2" borderId="0" xfId="0" applyFont="1" applyFill="1" applyBorder="1"/>
    <xf numFmtId="0" fontId="38" fillId="0" borderId="0" xfId="0" applyFont="1"/>
    <xf numFmtId="0" fontId="39" fillId="0" borderId="0" xfId="0" applyFont="1"/>
    <xf numFmtId="0" fontId="32" fillId="2" borderId="1" xfId="0" applyFont="1" applyFill="1" applyBorder="1" applyAlignment="1">
      <alignment vertical="top" wrapText="1"/>
    </xf>
    <xf numFmtId="1" fontId="32" fillId="2" borderId="1" xfId="0" applyNumberFormat="1" applyFont="1" applyFill="1" applyBorder="1" applyAlignment="1">
      <alignment horizontal="center" vertical="center" wrapText="1"/>
    </xf>
    <xf numFmtId="0" fontId="32" fillId="2" borderId="9" xfId="0" applyFont="1" applyFill="1" applyBorder="1" applyAlignment="1">
      <alignment vertical="top" wrapText="1"/>
    </xf>
    <xf numFmtId="9" fontId="32" fillId="2" borderId="1" xfId="2" applyFont="1" applyFill="1" applyBorder="1" applyAlignment="1">
      <alignment horizontal="center" vertical="center" wrapText="1"/>
    </xf>
    <xf numFmtId="166" fontId="32" fillId="2" borderId="1" xfId="0" applyNumberFormat="1" applyFont="1" applyFill="1" applyBorder="1" applyAlignment="1">
      <alignment horizontal="center" vertical="center" wrapText="1"/>
    </xf>
    <xf numFmtId="9" fontId="32" fillId="2" borderId="1" xfId="0" applyNumberFormat="1" applyFont="1" applyFill="1" applyBorder="1" applyAlignment="1">
      <alignment horizontal="center" vertical="center" wrapText="1"/>
    </xf>
    <xf numFmtId="0" fontId="32" fillId="0" borderId="5" xfId="0" applyFont="1" applyFill="1" applyBorder="1" applyAlignment="1">
      <alignment vertical="top" wrapText="1"/>
    </xf>
    <xf numFmtId="0" fontId="32" fillId="0" borderId="6" xfId="0" applyFont="1" applyFill="1" applyBorder="1" applyAlignment="1">
      <alignment horizontal="center" vertical="top" wrapText="1"/>
    </xf>
    <xf numFmtId="0" fontId="32" fillId="0" borderId="6" xfId="0" applyFont="1" applyFill="1" applyBorder="1" applyAlignment="1">
      <alignment horizontal="center" vertical="center" wrapText="1"/>
    </xf>
    <xf numFmtId="0" fontId="32" fillId="0" borderId="5" xfId="0" applyFont="1" applyFill="1" applyBorder="1" applyAlignment="1">
      <alignment horizontal="center" vertical="top" wrapText="1"/>
    </xf>
    <xf numFmtId="0" fontId="32" fillId="0" borderId="1" xfId="0" applyFont="1" applyFill="1" applyBorder="1" applyAlignment="1">
      <alignment horizontal="center" vertical="top" wrapText="1"/>
    </xf>
    <xf numFmtId="0" fontId="32" fillId="0" borderId="7" xfId="0" applyFont="1" applyFill="1" applyBorder="1" applyAlignment="1">
      <alignment horizontal="center" vertical="center" wrapText="1"/>
    </xf>
    <xf numFmtId="0" fontId="32" fillId="0" borderId="1" xfId="0" applyFont="1" applyFill="1" applyBorder="1" applyAlignment="1">
      <alignment horizontal="center" vertical="center" wrapText="1"/>
    </xf>
    <xf numFmtId="167" fontId="32" fillId="0" borderId="6" xfId="0" applyNumberFormat="1" applyFont="1" applyFill="1" applyBorder="1" applyAlignment="1">
      <alignment horizontal="center" vertical="top" wrapText="1"/>
    </xf>
    <xf numFmtId="1" fontId="32" fillId="2" borderId="6" xfId="0" applyNumberFormat="1" applyFont="1" applyFill="1" applyBorder="1" applyAlignment="1">
      <alignment horizontal="center" vertical="center" wrapText="1"/>
    </xf>
    <xf numFmtId="2" fontId="32" fillId="2" borderId="6" xfId="0" applyNumberFormat="1" applyFont="1" applyFill="1" applyBorder="1" applyAlignment="1">
      <alignment horizontal="center" vertical="center" wrapText="1"/>
    </xf>
    <xf numFmtId="49" fontId="32" fillId="2" borderId="5" xfId="0" applyNumberFormat="1" applyFont="1" applyFill="1" applyBorder="1" applyAlignment="1">
      <alignment vertical="center" wrapText="1"/>
    </xf>
    <xf numFmtId="49" fontId="32" fillId="2" borderId="5" xfId="0" applyNumberFormat="1" applyFont="1" applyFill="1" applyBorder="1" applyAlignment="1">
      <alignment vertical="top" wrapText="1"/>
    </xf>
    <xf numFmtId="0" fontId="32" fillId="0" borderId="5" xfId="0" applyFont="1" applyFill="1" applyBorder="1" applyAlignment="1">
      <alignment vertical="center" wrapText="1"/>
    </xf>
    <xf numFmtId="167" fontId="32" fillId="0" borderId="6" xfId="0" applyNumberFormat="1" applyFont="1" applyFill="1" applyBorder="1" applyAlignment="1">
      <alignment horizontal="center" vertical="center" wrapText="1"/>
    </xf>
    <xf numFmtId="3" fontId="32" fillId="0" borderId="6" xfId="0" applyNumberFormat="1" applyFont="1" applyFill="1" applyBorder="1" applyAlignment="1">
      <alignment horizontal="center" vertical="center" wrapText="1"/>
    </xf>
    <xf numFmtId="1" fontId="32" fillId="0" borderId="6" xfId="0" applyNumberFormat="1" applyFont="1" applyFill="1" applyBorder="1" applyAlignment="1">
      <alignment horizontal="center" vertical="center" wrapText="1"/>
    </xf>
    <xf numFmtId="0" fontId="33" fillId="0" borderId="1" xfId="6" applyFont="1" applyBorder="1" applyAlignment="1">
      <alignment vertical="center" wrapText="1"/>
    </xf>
    <xf numFmtId="0" fontId="33" fillId="0" borderId="6" xfId="6" applyFont="1" applyBorder="1" applyAlignment="1">
      <alignment horizontal="center" vertical="center" wrapText="1"/>
    </xf>
    <xf numFmtId="0" fontId="33" fillId="0" borderId="15" xfId="6" applyFont="1" applyBorder="1" applyAlignment="1">
      <alignment horizontal="center" vertical="center" wrapText="1"/>
    </xf>
    <xf numFmtId="0" fontId="33" fillId="2" borderId="2" xfId="6" applyFont="1" applyFill="1" applyBorder="1" applyAlignment="1">
      <alignment horizontal="left" wrapText="1"/>
    </xf>
    <xf numFmtId="0" fontId="33" fillId="2" borderId="3" xfId="6" applyFont="1" applyFill="1" applyBorder="1" applyAlignment="1">
      <alignment horizontal="center" vertical="center" wrapText="1"/>
    </xf>
    <xf numFmtId="0" fontId="33" fillId="2" borderId="19" xfId="6" applyFont="1" applyFill="1" applyBorder="1" applyAlignment="1">
      <alignment horizontal="center" vertical="center" wrapText="1"/>
    </xf>
    <xf numFmtId="0" fontId="33" fillId="2" borderId="4" xfId="6" applyFont="1" applyFill="1" applyBorder="1" applyAlignment="1">
      <alignment horizontal="center" vertical="center" wrapText="1"/>
    </xf>
    <xf numFmtId="0" fontId="32" fillId="0" borderId="1" xfId="6" applyFont="1" applyBorder="1" applyAlignment="1">
      <alignment horizontal="left" vertical="center" wrapText="1"/>
    </xf>
    <xf numFmtId="167" fontId="32" fillId="0" borderId="1" xfId="6" applyNumberFormat="1" applyFont="1" applyBorder="1" applyAlignment="1">
      <alignment horizontal="center" vertical="center" wrapText="1"/>
    </xf>
    <xf numFmtId="0" fontId="32" fillId="0" borderId="1" xfId="6" applyFont="1" applyBorder="1" applyAlignment="1">
      <alignment horizontal="center" vertical="center" wrapText="1"/>
    </xf>
    <xf numFmtId="0" fontId="32" fillId="0" borderId="2" xfId="6" applyFont="1" applyBorder="1" applyAlignment="1">
      <alignment horizontal="center" vertical="center" wrapText="1"/>
    </xf>
    <xf numFmtId="167" fontId="32" fillId="0" borderId="20" xfId="6" applyNumberFormat="1" applyFont="1" applyBorder="1" applyAlignment="1">
      <alignment horizontal="center" vertical="center" wrapText="1"/>
    </xf>
    <xf numFmtId="0" fontId="32" fillId="2" borderId="1" xfId="6" applyFont="1" applyFill="1" applyBorder="1" applyAlignment="1">
      <alignment horizontal="center" vertical="center" wrapText="1"/>
    </xf>
    <xf numFmtId="0" fontId="32" fillId="2" borderId="2" xfId="6" applyFont="1" applyFill="1" applyBorder="1" applyAlignment="1">
      <alignment horizontal="center" vertical="center" wrapText="1"/>
    </xf>
    <xf numFmtId="0" fontId="32" fillId="2" borderId="20" xfId="6" applyFont="1" applyFill="1" applyBorder="1" applyAlignment="1">
      <alignment horizontal="center" vertical="center" wrapText="1"/>
    </xf>
    <xf numFmtId="166" fontId="32" fillId="0" borderId="1" xfId="2" quotePrefix="1" applyNumberFormat="1" applyFont="1" applyBorder="1" applyAlignment="1">
      <alignment horizontal="center" vertical="center" wrapText="1"/>
    </xf>
    <xf numFmtId="166" fontId="32" fillId="0" borderId="1" xfId="2" applyNumberFormat="1" applyFont="1" applyBorder="1" applyAlignment="1">
      <alignment horizontal="center" vertical="center" wrapText="1"/>
    </xf>
    <xf numFmtId="166" fontId="32" fillId="0" borderId="2" xfId="2" applyNumberFormat="1" applyFont="1" applyBorder="1" applyAlignment="1">
      <alignment horizontal="center" vertical="center" wrapText="1"/>
    </xf>
    <xf numFmtId="166" fontId="32" fillId="0" borderId="20" xfId="2" applyNumberFormat="1" applyFont="1" applyBorder="1" applyAlignment="1">
      <alignment horizontal="center" vertical="center" wrapText="1"/>
    </xf>
    <xf numFmtId="0" fontId="32" fillId="0" borderId="20" xfId="6" quotePrefix="1" applyFont="1" applyBorder="1" applyAlignment="1">
      <alignment horizontal="center" vertical="center" wrapText="1"/>
    </xf>
    <xf numFmtId="0" fontId="32" fillId="0" borderId="1" xfId="6" quotePrefix="1" applyFont="1" applyBorder="1" applyAlignment="1">
      <alignment horizontal="center" vertical="center" wrapText="1"/>
    </xf>
    <xf numFmtId="0" fontId="32" fillId="0" borderId="20" xfId="6" applyFont="1" applyBorder="1" applyAlignment="1">
      <alignment horizontal="center" vertical="center" wrapText="1"/>
    </xf>
    <xf numFmtId="0" fontId="32" fillId="0" borderId="2" xfId="6" quotePrefix="1" applyFont="1" applyBorder="1" applyAlignment="1">
      <alignment horizontal="center" vertical="center" wrapText="1"/>
    </xf>
    <xf numFmtId="0" fontId="33" fillId="0" borderId="2" xfId="6" applyFont="1" applyBorder="1" applyAlignment="1">
      <alignment vertical="center" wrapText="1"/>
    </xf>
    <xf numFmtId="0" fontId="33" fillId="0" borderId="4" xfId="6" applyFont="1" applyBorder="1" applyAlignment="1">
      <alignment vertical="center" wrapText="1"/>
    </xf>
    <xf numFmtId="0" fontId="32" fillId="0" borderId="5" xfId="6" applyFont="1" applyBorder="1" applyAlignment="1">
      <alignment horizontal="left" vertical="center" wrapText="1"/>
    </xf>
    <xf numFmtId="0" fontId="32" fillId="0" borderId="6" xfId="6" quotePrefix="1" applyFont="1" applyBorder="1" applyAlignment="1">
      <alignment horizontal="center" vertical="center" wrapText="1"/>
    </xf>
    <xf numFmtId="10" fontId="32" fillId="0" borderId="15" xfId="2" quotePrefix="1" applyNumberFormat="1" applyFont="1" applyBorder="1" applyAlignment="1">
      <alignment horizontal="center" vertical="center" wrapText="1"/>
    </xf>
    <xf numFmtId="0" fontId="32" fillId="0" borderId="21" xfId="6" quotePrefix="1" applyFont="1" applyBorder="1" applyAlignment="1">
      <alignment horizontal="center" vertical="center" wrapText="1"/>
    </xf>
    <xf numFmtId="0" fontId="32" fillId="0" borderId="6" xfId="6" applyFont="1" applyBorder="1" applyAlignment="1">
      <alignment horizontal="center" vertical="center" wrapText="1"/>
    </xf>
    <xf numFmtId="0" fontId="32" fillId="0" borderId="15" xfId="6" quotePrefix="1" applyFont="1" applyBorder="1" applyAlignment="1">
      <alignment horizontal="center" vertical="center" wrapText="1"/>
    </xf>
    <xf numFmtId="0" fontId="33" fillId="0" borderId="3" xfId="6" applyFont="1" applyBorder="1" applyAlignment="1">
      <alignment vertical="center" wrapText="1"/>
    </xf>
    <xf numFmtId="2" fontId="32" fillId="2" borderId="1" xfId="6" applyNumberFormat="1" applyFont="1" applyFill="1" applyBorder="1" applyAlignment="1">
      <alignment horizontal="center" vertical="center"/>
    </xf>
    <xf numFmtId="2" fontId="32" fillId="2" borderId="2" xfId="6" applyNumberFormat="1" applyFont="1" applyFill="1" applyBorder="1" applyAlignment="1">
      <alignment horizontal="center" vertical="center"/>
    </xf>
    <xf numFmtId="2" fontId="32" fillId="2" borderId="20" xfId="6" applyNumberFormat="1" applyFont="1" applyFill="1" applyBorder="1" applyAlignment="1">
      <alignment horizontal="center" vertical="center"/>
    </xf>
    <xf numFmtId="0" fontId="32" fillId="0" borderId="1" xfId="6" applyFont="1" applyBorder="1" applyAlignment="1">
      <alignment horizontal="center" vertical="center"/>
    </xf>
    <xf numFmtId="3" fontId="32" fillId="2" borderId="1" xfId="6" applyNumberFormat="1" applyFont="1" applyFill="1" applyBorder="1" applyAlignment="1">
      <alignment horizontal="center" vertical="center"/>
    </xf>
    <xf numFmtId="3" fontId="32" fillId="2" borderId="2" xfId="6" applyNumberFormat="1" applyFont="1" applyFill="1" applyBorder="1" applyAlignment="1">
      <alignment horizontal="center" vertical="center"/>
    </xf>
    <xf numFmtId="3" fontId="32" fillId="2" borderId="20" xfId="6" applyNumberFormat="1" applyFont="1" applyFill="1" applyBorder="1" applyAlignment="1">
      <alignment horizontal="center" vertical="center"/>
    </xf>
    <xf numFmtId="0" fontId="33" fillId="0" borderId="1" xfId="6" applyFont="1" applyBorder="1" applyAlignment="1">
      <alignment horizontal="left" vertical="center"/>
    </xf>
    <xf numFmtId="0" fontId="39" fillId="2" borderId="1" xfId="0" applyFont="1" applyFill="1" applyBorder="1" applyAlignment="1">
      <alignment horizontal="center" vertical="center"/>
    </xf>
    <xf numFmtId="0" fontId="39" fillId="2" borderId="2" xfId="0" applyFont="1" applyFill="1" applyBorder="1" applyAlignment="1">
      <alignment horizontal="center" vertical="center"/>
    </xf>
    <xf numFmtId="0" fontId="39" fillId="2" borderId="20" xfId="0" applyFont="1" applyFill="1" applyBorder="1" applyAlignment="1">
      <alignment horizontal="center" vertical="center"/>
    </xf>
    <xf numFmtId="1" fontId="32" fillId="0" borderId="1" xfId="6" applyNumberFormat="1" applyFont="1" applyBorder="1" applyAlignment="1">
      <alignment horizontal="center" vertical="center" wrapText="1"/>
    </xf>
    <xf numFmtId="1" fontId="32" fillId="0" borderId="2" xfId="6" applyNumberFormat="1" applyFont="1" applyBorder="1" applyAlignment="1">
      <alignment horizontal="center" vertical="center" wrapText="1"/>
    </xf>
    <xf numFmtId="1" fontId="32" fillId="0" borderId="20" xfId="6" applyNumberFormat="1" applyFont="1" applyBorder="1" applyAlignment="1">
      <alignment horizontal="center" vertical="center" wrapText="1"/>
    </xf>
    <xf numFmtId="9" fontId="32" fillId="0" borderId="1" xfId="6" quotePrefix="1" applyNumberFormat="1" applyFont="1" applyBorder="1" applyAlignment="1">
      <alignment horizontal="center" vertical="center" wrapText="1"/>
    </xf>
    <xf numFmtId="9" fontId="32" fillId="0" borderId="2" xfId="6" quotePrefix="1" applyNumberFormat="1" applyFont="1" applyBorder="1" applyAlignment="1">
      <alignment horizontal="center" vertical="center" wrapText="1"/>
    </xf>
    <xf numFmtId="9" fontId="32" fillId="0" borderId="20" xfId="6" quotePrefix="1" applyNumberFormat="1" applyFont="1" applyBorder="1" applyAlignment="1">
      <alignment horizontal="center" vertical="center" wrapText="1"/>
    </xf>
    <xf numFmtId="9" fontId="32" fillId="0" borderId="1" xfId="2" quotePrefix="1" applyFont="1" applyBorder="1" applyAlignment="1">
      <alignment horizontal="center" vertical="center" wrapText="1"/>
    </xf>
    <xf numFmtId="9" fontId="32" fillId="0" borderId="2" xfId="2" quotePrefix="1" applyFont="1" applyBorder="1" applyAlignment="1">
      <alignment horizontal="center" vertical="center" wrapText="1"/>
    </xf>
    <xf numFmtId="9" fontId="32"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18" fillId="2" borderId="0" xfId="0" applyFont="1" applyFill="1" applyAlignment="1"/>
    <xf numFmtId="0" fontId="14"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32" fillId="2" borderId="6" xfId="0" applyFont="1" applyFill="1" applyBorder="1" applyAlignment="1">
      <alignment horizontal="center" vertical="center" wrapText="1"/>
    </xf>
    <xf numFmtId="0" fontId="17" fillId="2" borderId="0" xfId="0" applyFont="1" applyFill="1" applyAlignment="1"/>
    <xf numFmtId="0" fontId="14"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0" fontId="32" fillId="2" borderId="6" xfId="0" quotePrefix="1" applyFont="1" applyFill="1" applyBorder="1" applyAlignment="1">
      <alignment horizontal="center" vertical="center" wrapText="1"/>
    </xf>
    <xf numFmtId="0" fontId="33" fillId="2" borderId="2" xfId="0" applyFont="1" applyFill="1" applyBorder="1" applyAlignment="1">
      <alignment vertical="center"/>
    </xf>
    <xf numFmtId="0" fontId="33" fillId="2" borderId="3" xfId="0" applyFont="1" applyFill="1" applyBorder="1" applyAlignment="1">
      <alignment vertical="center"/>
    </xf>
    <xf numFmtId="0" fontId="33" fillId="2" borderId="4" xfId="0" applyFont="1" applyFill="1" applyBorder="1" applyAlignment="1">
      <alignment vertical="center"/>
    </xf>
    <xf numFmtId="0" fontId="36" fillId="2" borderId="6" xfId="0" applyFont="1" applyFill="1" applyBorder="1" applyAlignment="1">
      <alignment horizontal="center" vertical="center" wrapText="1"/>
    </xf>
    <xf numFmtId="0" fontId="39" fillId="2" borderId="6"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1" xfId="0" quotePrefix="1" applyFont="1" applyFill="1" applyBorder="1" applyAlignment="1">
      <alignment horizontal="center" vertical="center" wrapText="1"/>
    </xf>
    <xf numFmtId="0" fontId="32" fillId="2" borderId="7" xfId="0" applyNumberFormat="1" applyFont="1" applyFill="1" applyBorder="1" applyAlignment="1">
      <alignment horizontal="center" vertical="center" wrapText="1"/>
    </xf>
    <xf numFmtId="0" fontId="32" fillId="2" borderId="4" xfId="0" applyFont="1" applyFill="1" applyBorder="1" applyAlignment="1">
      <alignment horizontal="center" vertical="center" wrapText="1"/>
    </xf>
    <xf numFmtId="0" fontId="32" fillId="2" borderId="4" xfId="0" applyNumberFormat="1" applyFont="1" applyFill="1" applyBorder="1" applyAlignment="1">
      <alignment horizontal="center" vertical="center" wrapText="1"/>
    </xf>
    <xf numFmtId="164" fontId="33" fillId="2" borderId="3" xfId="29" applyFont="1" applyFill="1" applyBorder="1" applyAlignment="1">
      <alignment vertical="center" wrapText="1"/>
    </xf>
    <xf numFmtId="164" fontId="33" fillId="2" borderId="4" xfId="29" applyFont="1" applyFill="1" applyBorder="1" applyAlignment="1">
      <alignment vertical="center" wrapText="1"/>
    </xf>
    <xf numFmtId="0" fontId="32" fillId="0" borderId="6" xfId="0" quotePrefix="1" applyFont="1" applyFill="1" applyBorder="1" applyAlignment="1">
      <alignment horizontal="center" vertical="center" wrapText="1"/>
    </xf>
    <xf numFmtId="0" fontId="33" fillId="2" borderId="1" xfId="0" applyFont="1" applyFill="1" applyBorder="1" applyAlignment="1">
      <alignment vertical="center"/>
    </xf>
    <xf numFmtId="0" fontId="36" fillId="2" borderId="1" xfId="0" applyFont="1" applyFill="1" applyBorder="1" applyAlignment="1">
      <alignment vertical="center" wrapText="1"/>
    </xf>
    <xf numFmtId="0" fontId="36" fillId="2" borderId="7" xfId="0" applyNumberFormat="1" applyFont="1" applyFill="1" applyBorder="1" applyAlignment="1">
      <alignment horizontal="center" vertical="center" wrapText="1"/>
    </xf>
    <xf numFmtId="0" fontId="36" fillId="2" borderId="7"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5" xfId="0" applyFont="1" applyFill="1" applyBorder="1" applyAlignment="1">
      <alignment vertical="center" wrapText="1"/>
    </xf>
    <xf numFmtId="0" fontId="36" fillId="2" borderId="8" xfId="0" applyFont="1" applyFill="1" applyBorder="1" applyAlignment="1">
      <alignment vertical="center" wrapText="1"/>
    </xf>
    <xf numFmtId="0" fontId="38" fillId="2" borderId="2" xfId="0" applyFont="1" applyFill="1" applyBorder="1" applyAlignment="1">
      <alignment vertical="center" wrapText="1"/>
    </xf>
    <xf numFmtId="0" fontId="38" fillId="2" borderId="3" xfId="0" applyFont="1" applyFill="1" applyBorder="1" applyAlignment="1">
      <alignment vertical="center" wrapText="1"/>
    </xf>
    <xf numFmtId="0" fontId="38" fillId="2" borderId="4" xfId="0" applyFont="1" applyFill="1" applyBorder="1" applyAlignment="1">
      <alignment vertical="center" wrapText="1"/>
    </xf>
    <xf numFmtId="0" fontId="36" fillId="2" borderId="6" xfId="0" quotePrefix="1" applyFont="1" applyFill="1" applyBorder="1" applyAlignment="1">
      <alignment horizontal="center" vertical="center" wrapText="1"/>
    </xf>
    <xf numFmtId="0" fontId="36" fillId="2" borderId="5" xfId="0" applyFont="1" applyFill="1" applyBorder="1" applyAlignment="1">
      <alignment horizontal="center" vertical="center" wrapText="1"/>
    </xf>
    <xf numFmtId="1" fontId="36" fillId="2" borderId="6" xfId="0" applyNumberFormat="1" applyFont="1" applyFill="1" applyBorder="1" applyAlignment="1">
      <alignment horizontal="center" vertical="center" wrapText="1"/>
    </xf>
    <xf numFmtId="167" fontId="36" fillId="2" borderId="6" xfId="0" applyNumberFormat="1"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2" borderId="4" xfId="0" applyFont="1" applyFill="1" applyBorder="1" applyAlignment="1">
      <alignment horizontal="center" vertical="center" wrapText="1"/>
    </xf>
    <xf numFmtId="3" fontId="32" fillId="2" borderId="6" xfId="0" quotePrefix="1" applyNumberFormat="1" applyFont="1" applyFill="1" applyBorder="1" applyAlignment="1">
      <alignment horizontal="center" vertical="center" wrapText="1"/>
    </xf>
    <xf numFmtId="9" fontId="32" fillId="2" borderId="1" xfId="0" quotePrefix="1" applyNumberFormat="1" applyFont="1" applyFill="1" applyBorder="1" applyAlignment="1">
      <alignment horizontal="center" vertical="center" wrapText="1"/>
    </xf>
    <xf numFmtId="167" fontId="32" fillId="2" borderId="6" xfId="0" quotePrefix="1" applyNumberFormat="1" applyFont="1" applyFill="1" applyBorder="1" applyAlignment="1">
      <alignment horizontal="center" vertical="center" wrapText="1"/>
    </xf>
    <xf numFmtId="177" fontId="32" fillId="2" borderId="6" xfId="1" quotePrefix="1" applyNumberFormat="1" applyFont="1" applyFill="1" applyBorder="1" applyAlignment="1">
      <alignment horizontal="center" vertical="center" wrapText="1"/>
    </xf>
    <xf numFmtId="0" fontId="33" fillId="2" borderId="7" xfId="0" applyFont="1" applyFill="1" applyBorder="1" applyAlignment="1">
      <alignment horizontal="center" vertical="center" wrapText="1"/>
    </xf>
    <xf numFmtId="0" fontId="32" fillId="2" borderId="5" xfId="0" applyFont="1" applyFill="1" applyBorder="1" applyAlignment="1">
      <alignment horizontal="center" vertical="center"/>
    </xf>
    <xf numFmtId="0" fontId="39" fillId="2" borderId="5" xfId="0" applyFont="1" applyFill="1" applyBorder="1" applyAlignment="1">
      <alignment horizontal="center" vertical="center"/>
    </xf>
    <xf numFmtId="0" fontId="39" fillId="2" borderId="6" xfId="0" applyFont="1" applyFill="1" applyBorder="1" applyAlignment="1">
      <alignment vertical="center"/>
    </xf>
    <xf numFmtId="0" fontId="32" fillId="2" borderId="5" xfId="0" quotePrefix="1" applyFont="1" applyFill="1" applyBorder="1" applyAlignment="1">
      <alignment horizontal="center" vertical="center" wrapText="1"/>
    </xf>
    <xf numFmtId="0" fontId="14"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33" fillId="2" borderId="2" xfId="0" applyFont="1" applyFill="1" applyBorder="1" applyAlignment="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1" xfId="0" applyFont="1" applyFill="1" applyBorder="1" applyAlignment="1">
      <alignment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165" fontId="0" fillId="2" borderId="0" xfId="0" applyNumberFormat="1" applyFill="1"/>
    <xf numFmtId="0" fontId="32" fillId="2" borderId="1" xfId="0" quotePrefix="1" applyFont="1" applyFill="1" applyBorder="1" applyAlignment="1">
      <alignment horizontal="center" vertical="top" wrapText="1"/>
    </xf>
    <xf numFmtId="0" fontId="39" fillId="2" borderId="6" xfId="0" applyFont="1" applyFill="1" applyBorder="1" applyAlignment="1">
      <alignment horizontal="center" vertical="top" wrapText="1"/>
    </xf>
    <xf numFmtId="0" fontId="32" fillId="2" borderId="6" xfId="0" applyFont="1" applyFill="1" applyBorder="1" applyAlignment="1">
      <alignment horizontal="center" vertical="top" wrapText="1"/>
    </xf>
    <xf numFmtId="0" fontId="32" fillId="2" borderId="7" xfId="0" applyFont="1" applyFill="1" applyBorder="1" applyAlignment="1">
      <alignment horizontal="center" vertical="top" wrapText="1"/>
    </xf>
    <xf numFmtId="0" fontId="32" fillId="2" borderId="9" xfId="0" applyFont="1" applyFill="1" applyBorder="1" applyAlignment="1">
      <alignment horizontal="center" vertical="top" wrapText="1"/>
    </xf>
    <xf numFmtId="0" fontId="32" fillId="2" borderId="7" xfId="0" applyNumberFormat="1" applyFont="1" applyFill="1" applyBorder="1" applyAlignment="1">
      <alignment horizontal="center" vertical="top" wrapText="1"/>
    </xf>
    <xf numFmtId="0" fontId="32" fillId="2" borderId="1" xfId="0" applyFont="1" applyFill="1" applyBorder="1" applyAlignment="1">
      <alignment horizontal="center" vertical="top" wrapText="1"/>
    </xf>
    <xf numFmtId="0" fontId="32" fillId="2" borderId="8" xfId="0" applyFont="1" applyFill="1" applyBorder="1" applyAlignment="1">
      <alignment vertical="top" wrapText="1"/>
    </xf>
    <xf numFmtId="0" fontId="32" fillId="2" borderId="6" xfId="0" quotePrefix="1" applyFont="1" applyFill="1" applyBorder="1" applyAlignment="1">
      <alignment horizontal="center" vertical="top" wrapText="1"/>
    </xf>
    <xf numFmtId="167" fontId="32" fillId="2" borderId="6" xfId="0" applyNumberFormat="1" applyFont="1" applyFill="1" applyBorder="1" applyAlignment="1">
      <alignment horizontal="center" vertical="top" wrapText="1"/>
    </xf>
    <xf numFmtId="0" fontId="33" fillId="2" borderId="6" xfId="0" applyFont="1" applyFill="1" applyBorder="1" applyAlignment="1">
      <alignment horizontal="center" vertical="center" wrapText="1"/>
    </xf>
    <xf numFmtId="3" fontId="32" fillId="2" borderId="7" xfId="0" applyNumberFormat="1" applyFont="1" applyFill="1" applyBorder="1" applyAlignment="1">
      <alignment horizontal="center" vertical="center" wrapText="1"/>
    </xf>
    <xf numFmtId="49" fontId="32" fillId="2" borderId="6" xfId="0" applyNumberFormat="1" applyFont="1" applyFill="1" applyBorder="1" applyAlignment="1">
      <alignment horizontal="center" vertical="center" wrapText="1"/>
    </xf>
    <xf numFmtId="0" fontId="32" fillId="2" borderId="6" xfId="0" applyNumberFormat="1" applyFont="1" applyFill="1" applyBorder="1" applyAlignment="1">
      <alignment horizontal="center" vertical="center" wrapText="1"/>
    </xf>
    <xf numFmtId="0"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39" fillId="0" borderId="1" xfId="0" applyFont="1" applyBorder="1" applyAlignment="1">
      <alignment vertical="center"/>
    </xf>
    <xf numFmtId="0" fontId="33" fillId="2" borderId="1" xfId="0" applyFont="1" applyFill="1" applyBorder="1" applyAlignment="1">
      <alignment horizontal="center" vertical="top" wrapText="1"/>
    </xf>
    <xf numFmtId="0" fontId="39" fillId="2" borderId="1" xfId="0" applyFont="1" applyFill="1" applyBorder="1" applyAlignment="1">
      <alignment horizontal="center" vertical="center" wrapText="1"/>
    </xf>
    <xf numFmtId="0" fontId="32" fillId="2" borderId="1" xfId="0" applyNumberFormat="1" applyFont="1" applyFill="1" applyBorder="1" applyAlignment="1">
      <alignment horizontal="center" vertical="center" wrapText="1"/>
    </xf>
    <xf numFmtId="49" fontId="32" fillId="2" borderId="1" xfId="0" applyNumberFormat="1" applyFont="1" applyFill="1" applyBorder="1" applyAlignment="1">
      <alignment horizontal="center" vertical="center" wrapText="1"/>
    </xf>
    <xf numFmtId="1" fontId="32" fillId="2" borderId="1" xfId="0" quotePrefix="1" applyNumberFormat="1" applyFont="1" applyFill="1" applyBorder="1" applyAlignment="1">
      <alignment horizontal="center" vertical="center" wrapText="1"/>
    </xf>
    <xf numFmtId="0" fontId="32" fillId="2" borderId="1" xfId="0" quotePrefix="1" applyNumberFormat="1" applyFont="1" applyFill="1" applyBorder="1" applyAlignment="1">
      <alignment horizontal="center" vertical="center" wrapText="1"/>
    </xf>
    <xf numFmtId="169" fontId="32" fillId="2" borderId="1" xfId="1" applyNumberFormat="1" applyFont="1" applyFill="1" applyBorder="1" applyAlignment="1">
      <alignment horizontal="center" vertical="center" wrapText="1"/>
    </xf>
    <xf numFmtId="169" fontId="36" fillId="2" borderId="1" xfId="1" applyNumberFormat="1" applyFont="1" applyFill="1" applyBorder="1" applyAlignment="1">
      <alignment horizontal="center" vertical="center"/>
    </xf>
    <xf numFmtId="167" fontId="32" fillId="2" borderId="6" xfId="0" applyNumberFormat="1" applyFont="1" applyFill="1" applyBorder="1" applyAlignment="1">
      <alignment horizontal="center" wrapText="1"/>
    </xf>
    <xf numFmtId="49" fontId="32" fillId="2" borderId="1" xfId="0" applyNumberFormat="1" applyFont="1" applyFill="1" applyBorder="1" applyAlignment="1">
      <alignment vertical="center" wrapText="1"/>
    </xf>
    <xf numFmtId="0" fontId="32" fillId="2" borderId="1" xfId="0" applyNumberFormat="1" applyFont="1" applyFill="1" applyBorder="1" applyAlignment="1">
      <alignment horizontal="center" vertical="center"/>
    </xf>
    <xf numFmtId="2" fontId="32" fillId="2" borderId="1" xfId="0" applyNumberFormat="1" applyFont="1" applyFill="1" applyBorder="1" applyAlignment="1">
      <alignment horizontal="center" vertical="center"/>
    </xf>
    <xf numFmtId="169" fontId="32" fillId="2" borderId="1" xfId="1" applyNumberFormat="1" applyFont="1" applyFill="1" applyBorder="1" applyAlignment="1">
      <alignment horizontal="left" vertical="center"/>
    </xf>
    <xf numFmtId="169" fontId="32" fillId="2" borderId="1" xfId="1" applyNumberFormat="1" applyFont="1" applyFill="1" applyBorder="1" applyAlignment="1">
      <alignment horizontal="center"/>
    </xf>
    <xf numFmtId="169" fontId="32" fillId="2" borderId="6" xfId="1" applyNumberFormat="1" applyFont="1" applyFill="1" applyBorder="1" applyAlignment="1">
      <alignment horizontal="center" vertical="center" wrapText="1"/>
    </xf>
    <xf numFmtId="16" fontId="32" fillId="2" borderId="6" xfId="0" applyNumberFormat="1" applyFont="1" applyFill="1" applyBorder="1" applyAlignment="1">
      <alignment horizontal="center" vertical="top" wrapText="1"/>
    </xf>
    <xf numFmtId="17" fontId="32" fillId="2" borderId="1" xfId="0" quotePrefix="1" applyNumberFormat="1" applyFont="1" applyFill="1" applyBorder="1" applyAlignment="1">
      <alignment horizontal="center" vertical="top" wrapText="1"/>
    </xf>
    <xf numFmtId="0" fontId="32" fillId="2" borderId="12" xfId="0" applyFont="1" applyFill="1" applyBorder="1" applyAlignment="1">
      <alignment vertical="top" wrapText="1"/>
    </xf>
    <xf numFmtId="0" fontId="32" fillId="2" borderId="10" xfId="0" applyFont="1" applyFill="1" applyBorder="1" applyAlignment="1">
      <alignment horizontal="center" vertical="top" wrapText="1"/>
    </xf>
    <xf numFmtId="0" fontId="32" fillId="2" borderId="2" xfId="0" applyFont="1" applyFill="1" applyBorder="1" applyAlignment="1">
      <alignment vertical="top" wrapText="1"/>
    </xf>
    <xf numFmtId="16" fontId="32" fillId="2" borderId="6" xfId="0" quotePrefix="1" applyNumberFormat="1" applyFont="1" applyFill="1" applyBorder="1" applyAlignment="1">
      <alignment horizontal="center" vertical="top" wrapText="1"/>
    </xf>
    <xf numFmtId="1" fontId="32" fillId="2" borderId="6" xfId="0" applyNumberFormat="1" applyFont="1" applyFill="1" applyBorder="1" applyAlignment="1">
      <alignment horizontal="center" vertical="top" wrapText="1"/>
    </xf>
    <xf numFmtId="0" fontId="32" fillId="2" borderId="0" xfId="0" applyFont="1" applyFill="1" applyAlignment="1">
      <alignment horizontal="left"/>
    </xf>
    <xf numFmtId="0" fontId="39" fillId="2" borderId="0" xfId="0" applyFont="1" applyFill="1"/>
    <xf numFmtId="0" fontId="32" fillId="0" borderId="0" xfId="0" applyFont="1"/>
    <xf numFmtId="0" fontId="32" fillId="0" borderId="1" xfId="0" applyFont="1" applyBorder="1" applyAlignment="1">
      <alignment horizontal="center" vertical="center"/>
    </xf>
    <xf numFmtId="0" fontId="39" fillId="0" borderId="0" xfId="0" applyFont="1" applyBorder="1"/>
    <xf numFmtId="9" fontId="32" fillId="2" borderId="1" xfId="2" quotePrefix="1" applyFont="1" applyFill="1" applyBorder="1" applyAlignment="1">
      <alignment horizontal="center" vertical="center" wrapText="1"/>
    </xf>
    <xf numFmtId="0" fontId="33" fillId="2" borderId="1" xfId="3" applyFont="1" applyFill="1" applyBorder="1" applyAlignment="1">
      <alignment vertical="top" wrapText="1"/>
    </xf>
    <xf numFmtId="0" fontId="32" fillId="2" borderId="5" xfId="3" applyFont="1" applyFill="1" applyBorder="1" applyAlignment="1">
      <alignment horizontal="center" vertical="center" wrapText="1"/>
    </xf>
    <xf numFmtId="0" fontId="33" fillId="2" borderId="6" xfId="3" applyFont="1" applyFill="1" applyBorder="1" applyAlignment="1">
      <alignment horizontal="center" vertical="center" wrapText="1"/>
    </xf>
    <xf numFmtId="0" fontId="33" fillId="2" borderId="1" xfId="3" applyFont="1" applyFill="1" applyBorder="1" applyAlignment="1">
      <alignment horizontal="center" wrapText="1"/>
    </xf>
    <xf numFmtId="0" fontId="33" fillId="2" borderId="3" xfId="3" applyFont="1" applyFill="1" applyBorder="1" applyAlignment="1">
      <alignment vertical="top" wrapText="1"/>
    </xf>
    <xf numFmtId="0" fontId="33" fillId="2" borderId="4" xfId="3" applyFont="1" applyFill="1" applyBorder="1" applyAlignment="1">
      <alignment vertical="top" wrapText="1"/>
    </xf>
    <xf numFmtId="0" fontId="32" fillId="2" borderId="1" xfId="3" applyFont="1" applyFill="1" applyBorder="1" applyAlignment="1">
      <alignment horizontal="center" vertical="top" wrapText="1"/>
    </xf>
    <xf numFmtId="0" fontId="46" fillId="2" borderId="6" xfId="3" applyFont="1" applyFill="1" applyBorder="1" applyAlignment="1">
      <alignment horizontal="center" vertical="center" wrapText="1"/>
    </xf>
    <xf numFmtId="0" fontId="32" fillId="2" borderId="6" xfId="3" applyFont="1" applyFill="1" applyBorder="1" applyAlignment="1">
      <alignment horizontal="center" vertical="center" wrapText="1"/>
    </xf>
    <xf numFmtId="169" fontId="32" fillId="2" borderId="7" xfId="1" applyNumberFormat="1" applyFont="1" applyFill="1" applyBorder="1" applyAlignment="1">
      <alignment horizontal="center" vertical="center" wrapText="1"/>
    </xf>
    <xf numFmtId="0" fontId="32" fillId="2" borderId="7" xfId="3" applyFont="1" applyFill="1" applyBorder="1" applyAlignment="1">
      <alignment horizontal="center" vertical="center" wrapText="1"/>
    </xf>
    <xf numFmtId="9" fontId="32" fillId="2" borderId="1" xfId="3" applyNumberFormat="1" applyFont="1" applyFill="1" applyBorder="1" applyAlignment="1">
      <alignment horizontal="center" vertical="center" wrapText="1"/>
    </xf>
    <xf numFmtId="0" fontId="32" fillId="2" borderId="1" xfId="3" applyFont="1" applyFill="1" applyBorder="1" applyAlignment="1">
      <alignment horizontal="center" vertical="center" wrapText="1"/>
    </xf>
    <xf numFmtId="0" fontId="32" fillId="2" borderId="5" xfId="3" applyFont="1" applyFill="1" applyBorder="1" applyAlignment="1">
      <alignment horizontal="center" vertical="top" wrapText="1"/>
    </xf>
    <xf numFmtId="166" fontId="32" fillId="2" borderId="6" xfId="2" applyNumberFormat="1" applyFont="1" applyFill="1" applyBorder="1" applyAlignment="1">
      <alignment horizontal="center" vertical="center" wrapText="1"/>
    </xf>
    <xf numFmtId="0" fontId="32" fillId="2" borderId="6" xfId="3" quotePrefix="1" applyFont="1" applyFill="1" applyBorder="1" applyAlignment="1">
      <alignment horizontal="center" vertical="center" wrapText="1"/>
    </xf>
    <xf numFmtId="0" fontId="32" fillId="2" borderId="8" xfId="3" applyFont="1" applyFill="1" applyBorder="1" applyAlignment="1">
      <alignment horizontal="center" vertical="top" wrapText="1"/>
    </xf>
    <xf numFmtId="0" fontId="32" fillId="2" borderId="1" xfId="3" quotePrefix="1" applyFont="1" applyFill="1" applyBorder="1" applyAlignment="1">
      <alignment horizontal="center" vertical="center" wrapText="1"/>
    </xf>
    <xf numFmtId="0" fontId="33" fillId="2" borderId="2" xfId="3" applyFont="1" applyFill="1" applyBorder="1" applyAlignment="1">
      <alignment vertical="top" wrapText="1"/>
    </xf>
    <xf numFmtId="167" fontId="32" fillId="2" borderId="1" xfId="3" applyNumberFormat="1" applyFont="1" applyFill="1" applyBorder="1" applyAlignment="1">
      <alignment horizontal="center" vertical="center" wrapText="1"/>
    </xf>
    <xf numFmtId="167" fontId="32" fillId="2" borderId="6" xfId="3" applyNumberFormat="1" applyFont="1" applyFill="1" applyBorder="1" applyAlignment="1">
      <alignment horizontal="center" vertical="center" wrapText="1"/>
    </xf>
    <xf numFmtId="9" fontId="32" fillId="2" borderId="6" xfId="3" applyNumberFormat="1" applyFont="1" applyFill="1" applyBorder="1" applyAlignment="1">
      <alignment horizontal="center" vertical="center" wrapText="1"/>
    </xf>
    <xf numFmtId="169" fontId="32" fillId="2" borderId="6" xfId="1" quotePrefix="1" applyNumberFormat="1" applyFont="1" applyFill="1" applyBorder="1" applyAlignment="1">
      <alignment horizontal="center" vertical="center" wrapText="1"/>
    </xf>
    <xf numFmtId="0" fontId="32" fillId="2" borderId="6" xfId="3" applyFont="1" applyFill="1" applyBorder="1" applyAlignment="1">
      <alignment horizontal="center" vertical="top" wrapText="1"/>
    </xf>
    <xf numFmtId="0" fontId="47" fillId="2" borderId="9" xfId="4" applyFont="1" applyFill="1" applyBorder="1" applyAlignment="1">
      <alignment horizontal="center" vertical="top" wrapText="1"/>
    </xf>
    <xf numFmtId="0" fontId="47" fillId="2" borderId="7" xfId="4" applyFont="1" applyFill="1" applyBorder="1" applyAlignment="1">
      <alignment horizontal="center" vertical="top" wrapText="1"/>
    </xf>
    <xf numFmtId="0" fontId="32" fillId="2" borderId="10" xfId="3" applyFont="1" applyFill="1" applyBorder="1" applyAlignment="1">
      <alignment horizontal="center" vertical="top" wrapText="1"/>
    </xf>
    <xf numFmtId="0" fontId="32" fillId="2" borderId="11" xfId="3" applyFont="1" applyFill="1" applyBorder="1" applyAlignment="1">
      <alignment vertical="top" wrapText="1"/>
    </xf>
    <xf numFmtId="0" fontId="32" fillId="2" borderId="11" xfId="3" quotePrefix="1" applyFont="1" applyFill="1" applyBorder="1" applyAlignment="1">
      <alignment horizontal="center" vertical="top" wrapText="1"/>
    </xf>
    <xf numFmtId="0" fontId="32" fillId="2" borderId="11" xfId="3" applyFont="1" applyFill="1" applyBorder="1" applyAlignment="1">
      <alignment horizontal="center" vertical="top" wrapText="1"/>
    </xf>
    <xf numFmtId="0" fontId="32" fillId="2" borderId="0" xfId="3" applyFont="1" applyFill="1" applyBorder="1" applyAlignment="1">
      <alignment vertical="top" wrapText="1"/>
    </xf>
    <xf numFmtId="0" fontId="32" fillId="2" borderId="0" xfId="3" quotePrefix="1" applyFont="1" applyFill="1" applyBorder="1" applyAlignment="1">
      <alignment horizontal="center" vertical="top" wrapText="1"/>
    </xf>
    <xf numFmtId="0" fontId="32" fillId="2" borderId="0" xfId="3" applyFont="1" applyFill="1" applyBorder="1" applyAlignment="1">
      <alignment horizontal="center" vertical="top" wrapText="1"/>
    </xf>
    <xf numFmtId="0" fontId="32" fillId="2" borderId="0" xfId="3" applyFont="1" applyFill="1"/>
    <xf numFmtId="0" fontId="32" fillId="2" borderId="0" xfId="3" applyFont="1" applyFill="1" applyAlignment="1">
      <alignment wrapText="1"/>
    </xf>
    <xf numFmtId="0" fontId="39" fillId="2" borderId="0" xfId="0" applyFont="1" applyFill="1" applyBorder="1"/>
    <xf numFmtId="0" fontId="48" fillId="2" borderId="0" xfId="0" applyFont="1" applyFill="1" applyBorder="1"/>
    <xf numFmtId="0" fontId="33" fillId="0" borderId="1" xfId="0" applyFont="1" applyFill="1" applyBorder="1" applyAlignment="1">
      <alignment horizontal="left" vertical="center" wrapText="1"/>
    </xf>
    <xf numFmtId="0" fontId="33" fillId="0" borderId="6" xfId="0" applyFont="1" applyFill="1" applyBorder="1" applyAlignment="1">
      <alignment horizontal="center" vertical="center" wrapText="1"/>
    </xf>
    <xf numFmtId="0" fontId="33" fillId="0" borderId="6" xfId="0" applyFont="1" applyFill="1" applyBorder="1" applyAlignment="1">
      <alignment horizontal="center" vertical="top" wrapText="1"/>
    </xf>
    <xf numFmtId="0" fontId="33" fillId="0" borderId="2" xfId="0" applyFont="1" applyFill="1" applyBorder="1" applyAlignment="1">
      <alignment vertical="center" wrapText="1"/>
    </xf>
    <xf numFmtId="0" fontId="33" fillId="0" borderId="3" xfId="0" applyFont="1" applyFill="1" applyBorder="1" applyAlignment="1">
      <alignment horizontal="center" vertical="top" wrapText="1"/>
    </xf>
    <xf numFmtId="0" fontId="32" fillId="0" borderId="1" xfId="0" applyFont="1" applyFill="1" applyBorder="1" applyAlignment="1">
      <alignment vertical="center" wrapText="1"/>
    </xf>
    <xf numFmtId="4" fontId="32" fillId="0" borderId="7" xfId="0" applyNumberFormat="1" applyFont="1" applyFill="1" applyBorder="1" applyAlignment="1">
      <alignment horizontal="center" vertical="center" wrapText="1"/>
    </xf>
    <xf numFmtId="175" fontId="32" fillId="0" borderId="9" xfId="0" applyNumberFormat="1" applyFont="1" applyFill="1" applyBorder="1" applyAlignment="1">
      <alignment horizontal="center" vertical="center" wrapText="1"/>
    </xf>
    <xf numFmtId="3" fontId="32" fillId="0" borderId="9" xfId="0" applyNumberFormat="1" applyFont="1" applyFill="1" applyBorder="1" applyAlignment="1">
      <alignment horizontal="center" vertical="center" wrapText="1"/>
    </xf>
    <xf numFmtId="3" fontId="32" fillId="0" borderId="7" xfId="0" applyNumberFormat="1" applyFont="1" applyFill="1" applyBorder="1" applyAlignment="1">
      <alignment horizontal="center" vertical="center" wrapText="1"/>
    </xf>
    <xf numFmtId="0" fontId="34" fillId="0" borderId="6" xfId="0" applyFont="1" applyFill="1" applyBorder="1" applyAlignment="1">
      <alignment horizontal="center" vertical="top" wrapText="1"/>
    </xf>
    <xf numFmtId="0" fontId="32" fillId="0" borderId="7" xfId="0" applyFont="1" applyFill="1" applyBorder="1" applyAlignment="1">
      <alignment horizontal="center" vertical="top" wrapText="1"/>
    </xf>
    <xf numFmtId="0" fontId="32" fillId="0" borderId="7" xfId="0" applyNumberFormat="1" applyFont="1" applyFill="1" applyBorder="1" applyAlignment="1">
      <alignment horizontal="center" vertical="top" wrapText="1"/>
    </xf>
    <xf numFmtId="0" fontId="32" fillId="0" borderId="9" xfId="0" applyFont="1" applyFill="1" applyBorder="1" applyAlignment="1">
      <alignment vertical="center" wrapText="1"/>
    </xf>
    <xf numFmtId="2" fontId="32" fillId="0" borderId="1" xfId="0" applyNumberFormat="1" applyFont="1" applyFill="1" applyBorder="1" applyAlignment="1">
      <alignment horizontal="center" vertical="center" wrapText="1"/>
    </xf>
    <xf numFmtId="0" fontId="32" fillId="0" borderId="8" xfId="0" applyFont="1" applyFill="1" applyBorder="1" applyAlignment="1">
      <alignment vertical="top" wrapText="1"/>
    </xf>
    <xf numFmtId="0" fontId="32" fillId="0" borderId="6" xfId="2" applyNumberFormat="1" applyFont="1" applyFill="1" applyBorder="1" applyAlignment="1">
      <alignment horizontal="center" vertical="center" wrapText="1"/>
    </xf>
    <xf numFmtId="1" fontId="32" fillId="0" borderId="1" xfId="0" applyNumberFormat="1" applyFont="1" applyFill="1" applyBorder="1" applyAlignment="1">
      <alignment horizontal="center" vertical="center" wrapText="1"/>
    </xf>
    <xf numFmtId="167" fontId="32" fillId="0" borderId="1" xfId="0" applyNumberFormat="1" applyFont="1" applyFill="1" applyBorder="1" applyAlignment="1">
      <alignment horizontal="center" vertical="center" wrapText="1"/>
    </xf>
    <xf numFmtId="0" fontId="32" fillId="0" borderId="4" xfId="0" applyFont="1" applyFill="1" applyBorder="1" applyAlignment="1">
      <alignment horizontal="center" vertical="center" wrapText="1"/>
    </xf>
    <xf numFmtId="0" fontId="45" fillId="2" borderId="6" xfId="0" applyFont="1" applyFill="1" applyBorder="1" applyAlignment="1">
      <alignment horizontal="center" vertical="top" wrapText="1"/>
    </xf>
    <xf numFmtId="0" fontId="32" fillId="2" borderId="6" xfId="0" quotePrefix="1" applyNumberFormat="1" applyFont="1" applyFill="1" applyBorder="1" applyAlignment="1">
      <alignment horizontal="center" vertical="top" wrapText="1"/>
    </xf>
    <xf numFmtId="167" fontId="32" fillId="2" borderId="1" xfId="0" applyNumberFormat="1" applyFont="1" applyFill="1" applyBorder="1" applyAlignment="1">
      <alignment horizontal="center" vertical="top" wrapText="1"/>
    </xf>
    <xf numFmtId="3" fontId="32" fillId="2" borderId="2" xfId="0" applyNumberFormat="1" applyFont="1" applyFill="1" applyBorder="1" applyAlignment="1">
      <alignment horizontal="center" vertical="center"/>
    </xf>
    <xf numFmtId="0" fontId="44" fillId="2" borderId="1" xfId="0" applyFont="1" applyFill="1" applyBorder="1" applyAlignment="1">
      <alignment horizontal="center" vertical="center" wrapText="1"/>
    </xf>
    <xf numFmtId="167"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left" vertical="center" wrapText="1"/>
    </xf>
    <xf numFmtId="175" fontId="33" fillId="2" borderId="3" xfId="0" applyNumberFormat="1" applyFont="1" applyFill="1" applyBorder="1" applyAlignment="1">
      <alignment vertical="center" wrapText="1"/>
    </xf>
    <xf numFmtId="4" fontId="36" fillId="2" borderId="1" xfId="0" applyNumberFormat="1" applyFont="1" applyFill="1" applyBorder="1" applyAlignment="1">
      <alignment horizontal="center" vertical="center" wrapText="1"/>
    </xf>
    <xf numFmtId="175" fontId="36" fillId="2" borderId="1" xfId="0" applyNumberFormat="1" applyFont="1" applyFill="1" applyBorder="1" applyAlignment="1">
      <alignment horizontal="center" vertical="center" wrapText="1"/>
    </xf>
    <xf numFmtId="175" fontId="32" fillId="2" borderId="6" xfId="0" applyNumberFormat="1" applyFont="1" applyFill="1" applyBorder="1" applyAlignment="1">
      <alignment horizontal="center" vertical="center" wrapText="1"/>
    </xf>
    <xf numFmtId="3" fontId="33" fillId="2" borderId="3" xfId="0" applyNumberFormat="1" applyFont="1" applyFill="1" applyBorder="1" applyAlignment="1">
      <alignment vertical="center" wrapText="1"/>
    </xf>
    <xf numFmtId="3" fontId="36" fillId="2" borderId="1" xfId="0" applyNumberFormat="1" applyFont="1" applyFill="1" applyBorder="1" applyAlignment="1">
      <alignment horizontal="center" vertical="center" wrapText="1"/>
    </xf>
    <xf numFmtId="0" fontId="49" fillId="0" borderId="0" xfId="0" applyFont="1" applyAlignment="1">
      <alignment wrapText="1"/>
    </xf>
    <xf numFmtId="9" fontId="32" fillId="2" borderId="1" xfId="0" applyNumberFormat="1" applyFont="1" applyFill="1" applyBorder="1" applyAlignment="1">
      <alignment horizontal="center" vertical="top" wrapText="1"/>
    </xf>
    <xf numFmtId="1" fontId="32" fillId="2" borderId="1" xfId="0" applyNumberFormat="1" applyFont="1" applyFill="1" applyBorder="1" applyAlignment="1">
      <alignment horizontal="center" vertical="top" wrapText="1"/>
    </xf>
    <xf numFmtId="2" fontId="32" fillId="2" borderId="1" xfId="0" applyNumberFormat="1" applyFont="1" applyFill="1" applyBorder="1" applyAlignment="1">
      <alignment horizontal="center" vertical="top" wrapText="1"/>
    </xf>
    <xf numFmtId="0" fontId="32" fillId="2" borderId="0" xfId="0" applyFont="1" applyFill="1" applyBorder="1" applyAlignment="1">
      <alignment vertical="top" wrapText="1"/>
    </xf>
    <xf numFmtId="16" fontId="32" fillId="2" borderId="0" xfId="0" applyNumberFormat="1" applyFont="1" applyFill="1" applyBorder="1" applyAlignment="1">
      <alignment horizontal="center" vertical="top" wrapText="1"/>
    </xf>
    <xf numFmtId="16" fontId="32" fillId="2" borderId="0" xfId="0" quotePrefix="1" applyNumberFormat="1" applyFont="1" applyFill="1" applyBorder="1" applyAlignment="1">
      <alignment horizontal="center" vertical="top" wrapText="1"/>
    </xf>
    <xf numFmtId="0" fontId="32" fillId="2" borderId="0" xfId="0" applyFont="1" applyFill="1" applyBorder="1" applyAlignment="1">
      <alignment horizontal="center" vertical="top" wrapText="1"/>
    </xf>
    <xf numFmtId="0" fontId="32" fillId="2" borderId="0" xfId="0" applyFont="1" applyFill="1" applyAlignment="1">
      <alignment horizontal="center"/>
    </xf>
    <xf numFmtId="0" fontId="45" fillId="2" borderId="0" xfId="0" applyFont="1" applyFill="1"/>
    <xf numFmtId="0" fontId="39" fillId="2" borderId="0" xfId="0" applyFont="1" applyFill="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Fill="1"/>
    <xf numFmtId="0" fontId="32" fillId="0" borderId="0" xfId="0" applyFont="1" applyFill="1" applyAlignment="1">
      <alignment horizontal="center"/>
    </xf>
    <xf numFmtId="0" fontId="50" fillId="2" borderId="1" xfId="0" quotePrefix="1" applyFont="1" applyFill="1" applyBorder="1" applyAlignment="1">
      <alignment horizontal="center" vertical="center" wrapText="1"/>
    </xf>
    <xf numFmtId="0" fontId="32" fillId="2" borderId="9" xfId="0" applyNumberFormat="1" applyFont="1" applyFill="1" applyBorder="1" applyAlignment="1">
      <alignment horizontal="center" vertical="center" wrapText="1"/>
    </xf>
    <xf numFmtId="49" fontId="32" fillId="2" borderId="1" xfId="0" quotePrefix="1" applyNumberFormat="1" applyFont="1" applyFill="1" applyBorder="1" applyAlignment="1">
      <alignment horizontal="center" vertical="center" wrapText="1"/>
    </xf>
    <xf numFmtId="49"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top"/>
    </xf>
    <xf numFmtId="0" fontId="39" fillId="2" borderId="4" xfId="0" applyFont="1" applyFill="1" applyBorder="1" applyAlignment="1">
      <alignment horizontal="center" vertical="top"/>
    </xf>
    <xf numFmtId="1" fontId="32" fillId="2" borderId="7" xfId="0" applyNumberFormat="1" applyFont="1" applyFill="1" applyBorder="1" applyAlignment="1">
      <alignment horizontal="center" vertical="top" wrapText="1"/>
    </xf>
    <xf numFmtId="2" fontId="32" fillId="2" borderId="6" xfId="0" applyNumberFormat="1" applyFont="1" applyFill="1" applyBorder="1" applyAlignment="1">
      <alignment horizontal="center" vertical="top" wrapText="1"/>
    </xf>
    <xf numFmtId="0" fontId="48" fillId="0" borderId="0" xfId="0" applyFont="1"/>
    <xf numFmtId="0" fontId="32" fillId="0" borderId="1" xfId="1" applyNumberFormat="1" applyFont="1" applyBorder="1" applyAlignment="1">
      <alignment horizontal="center"/>
    </xf>
    <xf numFmtId="167" fontId="32" fillId="0" borderId="1" xfId="0" applyNumberFormat="1" applyFont="1" applyBorder="1" applyAlignment="1">
      <alignment horizontal="center"/>
    </xf>
    <xf numFmtId="2" fontId="32" fillId="0" borderId="1" xfId="0" applyNumberFormat="1" applyFont="1" applyBorder="1" applyAlignment="1">
      <alignment horizontal="center"/>
    </xf>
    <xf numFmtId="0" fontId="32" fillId="0" borderId="1" xfId="0" applyFont="1" applyBorder="1" applyAlignment="1">
      <alignment horizontal="center"/>
    </xf>
    <xf numFmtId="0" fontId="32" fillId="0" borderId="1" xfId="0" applyFont="1" applyBorder="1"/>
    <xf numFmtId="2" fontId="44" fillId="0" borderId="0" xfId="0" applyNumberFormat="1" applyFont="1" applyBorder="1"/>
    <xf numFmtId="169" fontId="32" fillId="0" borderId="1" xfId="1" applyNumberFormat="1" applyFont="1" applyBorder="1" applyAlignment="1">
      <alignment horizontal="center" vertical="center"/>
    </xf>
    <xf numFmtId="173" fontId="32" fillId="0" borderId="1" xfId="1" applyNumberFormat="1" applyFont="1" applyBorder="1" applyAlignment="1">
      <alignment horizontal="center" vertical="center"/>
    </xf>
    <xf numFmtId="167" fontId="32" fillId="0" borderId="1" xfId="0" applyNumberFormat="1" applyFont="1" applyBorder="1" applyAlignment="1">
      <alignment horizontal="center" vertical="center"/>
    </xf>
    <xf numFmtId="171" fontId="39" fillId="0" borderId="0" xfId="0" applyNumberFormat="1" applyFont="1" applyBorder="1"/>
    <xf numFmtId="174" fontId="39" fillId="0" borderId="0" xfId="0" applyNumberFormat="1" applyFont="1" applyBorder="1"/>
    <xf numFmtId="168" fontId="44" fillId="0" borderId="0" xfId="0" applyNumberFormat="1" applyFont="1" applyBorder="1"/>
    <xf numFmtId="169" fontId="44" fillId="0" borderId="0" xfId="0" applyNumberFormat="1" applyFont="1" applyBorder="1"/>
    <xf numFmtId="0" fontId="32" fillId="2" borderId="0" xfId="0" applyFont="1" applyFill="1" applyAlignment="1">
      <alignment vertical="justify" wrapText="1"/>
    </xf>
    <xf numFmtId="172" fontId="39" fillId="0" borderId="0" xfId="2" applyNumberFormat="1" applyFont="1" applyBorder="1"/>
    <xf numFmtId="0" fontId="32" fillId="0" borderId="1" xfId="0" quotePrefix="1" applyFont="1" applyFill="1" applyBorder="1" applyAlignment="1">
      <alignment horizontal="center" vertical="center" wrapText="1"/>
    </xf>
    <xf numFmtId="0" fontId="51" fillId="0" borderId="0" xfId="0" applyFont="1" applyAlignment="1">
      <alignment vertical="center"/>
    </xf>
    <xf numFmtId="0" fontId="3" fillId="0" borderId="1" xfId="0" applyFont="1" applyBorder="1" applyAlignment="1">
      <alignment vertical="center" wrapText="1"/>
    </xf>
    <xf numFmtId="166" fontId="3" fillId="0" borderId="1" xfId="2"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8" fillId="0" borderId="1" xfId="0" applyFont="1" applyBorder="1" applyAlignment="1">
      <alignment horizontal="left" vertical="center" wrapText="1"/>
    </xf>
    <xf numFmtId="0" fontId="36" fillId="0" borderId="1" xfId="0" applyFont="1" applyBorder="1" applyAlignment="1">
      <alignment horizontal="left"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0" fillId="0" borderId="5" xfId="0" applyBorder="1" applyAlignment="1">
      <alignment vertical="top" wrapText="1"/>
    </xf>
    <xf numFmtId="0" fontId="38" fillId="0" borderId="10" xfId="0" applyFont="1" applyBorder="1" applyAlignment="1">
      <alignment horizontal="center" vertical="center" wrapText="1"/>
    </xf>
    <xf numFmtId="0" fontId="54" fillId="0" borderId="5" xfId="0" applyFont="1" applyBorder="1" applyAlignment="1">
      <alignment horizontal="center" vertical="center" wrapText="1"/>
    </xf>
    <xf numFmtId="167" fontId="32" fillId="2" borderId="5" xfId="0" applyNumberFormat="1" applyFont="1" applyFill="1" applyBorder="1" applyAlignment="1">
      <alignment horizontal="center" vertical="center" wrapText="1"/>
    </xf>
    <xf numFmtId="3" fontId="32" fillId="2" borderId="5" xfId="0" applyNumberFormat="1" applyFont="1" applyFill="1" applyBorder="1" applyAlignment="1">
      <alignment horizontal="center" vertical="center" wrapText="1"/>
    </xf>
    <xf numFmtId="176" fontId="36" fillId="2" borderId="1" xfId="0" applyNumberFormat="1" applyFont="1" applyFill="1" applyBorder="1" applyAlignment="1">
      <alignment horizontal="center" vertical="center" wrapText="1"/>
    </xf>
    <xf numFmtId="0" fontId="12" fillId="8" borderId="0" xfId="0" applyFont="1" applyFill="1" applyAlignment="1">
      <alignment horizontal="left" vertical="center"/>
    </xf>
    <xf numFmtId="0" fontId="0" fillId="0" borderId="0" xfId="0" applyAlignment="1">
      <alignment horizontal="left" vertical="center"/>
    </xf>
    <xf numFmtId="0" fontId="12" fillId="8" borderId="0" xfId="0" applyFont="1" applyFill="1" applyAlignment="1">
      <alignment horizontal="right" vertical="top"/>
    </xf>
    <xf numFmtId="0" fontId="55" fillId="0" borderId="5" xfId="0" applyFont="1" applyBorder="1" applyAlignment="1">
      <alignment horizontal="center" vertical="center" wrapText="1"/>
    </xf>
    <xf numFmtId="0" fontId="36" fillId="0" borderId="10" xfId="0" applyFont="1" applyBorder="1" applyAlignment="1">
      <alignment horizontal="left" vertical="center" wrapText="1"/>
    </xf>
    <xf numFmtId="0" fontId="36" fillId="0" borderId="10" xfId="0" applyFont="1" applyBorder="1" applyAlignment="1">
      <alignment horizontal="center" vertical="center"/>
    </xf>
    <xf numFmtId="0" fontId="0" fillId="0" borderId="10" xfId="0" applyBorder="1" applyAlignment="1">
      <alignment vertical="top" wrapText="1"/>
    </xf>
    <xf numFmtId="0" fontId="21" fillId="8" borderId="0" xfId="0" applyFont="1" applyFill="1" applyAlignment="1">
      <alignment vertical="center"/>
    </xf>
    <xf numFmtId="0" fontId="23" fillId="2" borderId="0" xfId="0" applyFont="1" applyFill="1"/>
    <xf numFmtId="0" fontId="23" fillId="2" borderId="0" xfId="0" quotePrefix="1" applyFont="1" applyFill="1" applyAlignment="1">
      <alignment horizontal="center" vertical="center"/>
    </xf>
    <xf numFmtId="0" fontId="23" fillId="2" borderId="0" xfId="0" quotePrefix="1" applyFont="1" applyFill="1"/>
    <xf numFmtId="0" fontId="23" fillId="2" borderId="0" xfId="0" applyFont="1" applyFill="1" applyAlignment="1">
      <alignment horizontal="left" vertical="center"/>
    </xf>
    <xf numFmtId="3" fontId="32" fillId="2" borderId="1" xfId="0" applyNumberFormat="1" applyFont="1" applyFill="1" applyBorder="1" applyAlignment="1">
      <alignment horizontal="center"/>
    </xf>
    <xf numFmtId="175" fontId="32" fillId="2" borderId="1" xfId="0" applyNumberFormat="1" applyFont="1" applyFill="1" applyBorder="1" applyAlignment="1">
      <alignment horizontal="center"/>
    </xf>
    <xf numFmtId="0" fontId="24" fillId="2" borderId="0" xfId="0" applyFont="1" applyFill="1"/>
    <xf numFmtId="0" fontId="0" fillId="2" borderId="0" xfId="0" applyFill="1" applyAlignment="1">
      <alignment horizontal="left" vertical="center"/>
    </xf>
    <xf numFmtId="0" fontId="1" fillId="2" borderId="0" xfId="0" applyFont="1" applyFill="1"/>
    <xf numFmtId="0" fontId="32" fillId="0" borderId="1" xfId="0" applyFont="1" applyFill="1" applyBorder="1" applyAlignment="1">
      <alignment horizontal="center" vertical="center"/>
    </xf>
    <xf numFmtId="0" fontId="32" fillId="2" borderId="0" xfId="0" applyFont="1" applyFill="1" applyAlignment="1">
      <alignment horizontal="center" vertical="top" wrapText="1"/>
    </xf>
    <xf numFmtId="0" fontId="56" fillId="0" borderId="0" xfId="0" applyFont="1" applyAlignment="1">
      <alignment horizontal="center"/>
    </xf>
    <xf numFmtId="0" fontId="56" fillId="0" borderId="0" xfId="0" applyFont="1"/>
    <xf numFmtId="0" fontId="0" fillId="2" borderId="0" xfId="0" applyFill="1" applyAlignment="1">
      <alignment vertical="top"/>
    </xf>
    <xf numFmtId="0" fontId="57" fillId="2" borderId="0" xfId="0" applyFont="1" applyFill="1"/>
    <xf numFmtId="0" fontId="33" fillId="2" borderId="0" xfId="0" applyFont="1" applyFill="1" applyAlignment="1">
      <alignment horizontal="left" vertical="center"/>
    </xf>
    <xf numFmtId="0" fontId="57" fillId="2" borderId="0" xfId="0" applyFont="1" applyFill="1" applyAlignment="1">
      <alignment horizontal="left" vertical="center"/>
    </xf>
    <xf numFmtId="178" fontId="32" fillId="2" borderId="1" xfId="0" applyNumberFormat="1" applyFont="1" applyFill="1" applyBorder="1" applyAlignment="1">
      <alignment horizontal="center" vertical="center" wrapText="1"/>
    </xf>
    <xf numFmtId="0" fontId="48" fillId="0" borderId="0" xfId="0" applyFont="1" applyAlignment="1">
      <alignment horizontal="center"/>
    </xf>
    <xf numFmtId="0" fontId="36" fillId="2" borderId="0" xfId="0" applyFont="1" applyFill="1"/>
    <xf numFmtId="0" fontId="36" fillId="2" borderId="0" xfId="0" applyFont="1" applyFill="1" applyAlignment="1">
      <alignment horizontal="left" vertical="center"/>
    </xf>
    <xf numFmtId="0" fontId="38" fillId="0" borderId="0" xfId="0" applyFont="1" applyAlignment="1">
      <alignment horizontal="center"/>
    </xf>
    <xf numFmtId="2" fontId="36" fillId="2" borderId="1" xfId="0" applyNumberFormat="1" applyFont="1" applyFill="1" applyBorder="1" applyAlignment="1">
      <alignment horizontal="center" vertical="center" wrapText="1"/>
    </xf>
    <xf numFmtId="0" fontId="52" fillId="0" borderId="0" xfId="0" applyFont="1"/>
    <xf numFmtId="0" fontId="59" fillId="0" borderId="0" xfId="9" applyFont="1" applyAlignment="1" applyProtection="1"/>
    <xf numFmtId="0" fontId="60" fillId="0" borderId="0" xfId="0" applyFont="1"/>
    <xf numFmtId="0" fontId="3" fillId="2" borderId="0" xfId="0" applyFont="1" applyFill="1" applyAlignment="1">
      <alignment horizontal="lef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3" xfId="0" applyFont="1" applyFill="1" applyBorder="1" applyAlignment="1">
      <alignment horizontal="center"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2" fillId="2" borderId="0" xfId="0" applyFont="1" applyFill="1" applyAlignment="1">
      <alignment horizontal="left" vertical="top"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0" fillId="0" borderId="1" xfId="0" applyBorder="1" applyAlignment="1">
      <alignment vertical="top" wrapText="1"/>
    </xf>
    <xf numFmtId="0" fontId="38" fillId="0" borderId="1" xfId="0" applyFont="1" applyBorder="1" applyAlignment="1">
      <alignment horizontal="left" vertical="center" wrapText="1"/>
    </xf>
    <xf numFmtId="0" fontId="38" fillId="0" borderId="1" xfId="0" applyFont="1" applyBorder="1" applyAlignment="1">
      <alignment horizontal="center" vertical="center" wrapText="1"/>
    </xf>
    <xf numFmtId="0" fontId="38" fillId="0" borderId="10" xfId="0" applyFont="1" applyBorder="1" applyAlignment="1">
      <alignment horizontal="left" vertical="center" wrapText="1"/>
    </xf>
    <xf numFmtId="0" fontId="38" fillId="0" borderId="5" xfId="0" applyFont="1" applyBorder="1" applyAlignment="1">
      <alignment horizontal="left" vertical="center" wrapText="1"/>
    </xf>
    <xf numFmtId="0" fontId="38" fillId="0" borderId="10" xfId="0" applyFont="1" applyBorder="1" applyAlignment="1">
      <alignment horizontal="center" vertical="center" wrapText="1"/>
    </xf>
    <xf numFmtId="0" fontId="38" fillId="0" borderId="5" xfId="0" applyFont="1" applyBorder="1" applyAlignment="1">
      <alignment horizontal="center" vertical="center" wrapText="1"/>
    </xf>
    <xf numFmtId="0" fontId="0" fillId="0" borderId="0" xfId="0"/>
    <xf numFmtId="0" fontId="0" fillId="0" borderId="3" xfId="0" applyBorder="1" applyAlignment="1">
      <alignment vertical="top" wrapText="1"/>
    </xf>
    <xf numFmtId="0" fontId="0" fillId="0" borderId="4" xfId="0" applyBorder="1" applyAlignment="1">
      <alignment vertical="top" wrapText="1"/>
    </xf>
    <xf numFmtId="0" fontId="33" fillId="2" borderId="1" xfId="0" applyFont="1" applyFill="1" applyBorder="1" applyAlignment="1">
      <alignment vertical="top" wrapText="1"/>
    </xf>
    <xf numFmtId="0" fontId="32" fillId="2" borderId="6"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2" borderId="0" xfId="0" applyFont="1" applyFill="1" applyAlignment="1">
      <alignment horizontal="left" vertical="top"/>
    </xf>
    <xf numFmtId="0" fontId="61" fillId="2" borderId="0" xfId="9" applyFont="1" applyFill="1" applyAlignment="1" applyProtection="1">
      <alignment horizontal="left" vertical="top"/>
    </xf>
    <xf numFmtId="0" fontId="32" fillId="2" borderId="0" xfId="0" applyFont="1" applyFill="1" applyAlignment="1">
      <alignment horizontal="right" vertical="top"/>
    </xf>
    <xf numFmtId="0" fontId="44" fillId="2" borderId="0" xfId="0" applyFont="1" applyFill="1"/>
    <xf numFmtId="0" fontId="57" fillId="2" borderId="0" xfId="0" applyFont="1" applyFill="1" applyAlignment="1">
      <alignment vertical="top"/>
    </xf>
    <xf numFmtId="0" fontId="0" fillId="0" borderId="2" xfId="0" applyBorder="1" applyAlignment="1">
      <alignment vertical="top" wrapText="1"/>
    </xf>
    <xf numFmtId="0" fontId="38" fillId="0" borderId="2" xfId="0" applyFont="1" applyBorder="1" applyAlignment="1">
      <alignment horizontal="left" vertical="center" wrapText="1"/>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0" borderId="0" xfId="0" applyFont="1"/>
    <xf numFmtId="9" fontId="32" fillId="0" borderId="0" xfId="0" applyNumberFormat="1" applyFont="1"/>
    <xf numFmtId="0" fontId="34" fillId="0" borderId="0" xfId="0" applyFont="1"/>
    <xf numFmtId="0" fontId="33" fillId="2" borderId="2" xfId="0" applyFont="1" applyFill="1" applyBorder="1" applyAlignment="1">
      <alignment horizontal="centerContinuous" vertical="distributed"/>
    </xf>
    <xf numFmtId="0" fontId="33" fillId="2" borderId="4" xfId="0" applyFont="1" applyFill="1" applyBorder="1" applyAlignment="1">
      <alignment horizontal="centerContinuous" vertical="distributed" wrapText="1"/>
    </xf>
    <xf numFmtId="0" fontId="34" fillId="2" borderId="1" xfId="0" applyFont="1" applyFill="1" applyBorder="1" applyAlignment="1">
      <alignment horizontal="center" vertical="top" wrapText="1"/>
    </xf>
    <xf numFmtId="0" fontId="34" fillId="2" borderId="6" xfId="0" applyFont="1" applyFill="1" applyBorder="1" applyAlignment="1">
      <alignment horizontal="center" vertical="top" wrapText="1"/>
    </xf>
    <xf numFmtId="0" fontId="62" fillId="2" borderId="6" xfId="0" applyFont="1" applyFill="1" applyBorder="1" applyAlignment="1">
      <alignment horizontal="center" vertical="top" wrapText="1"/>
    </xf>
    <xf numFmtId="0" fontId="62" fillId="2" borderId="7" xfId="0" applyFont="1" applyFill="1" applyBorder="1" applyAlignment="1">
      <alignment horizontal="center" vertical="top" wrapText="1"/>
    </xf>
    <xf numFmtId="0" fontId="32" fillId="2" borderId="5" xfId="0" applyFont="1" applyFill="1" applyBorder="1" applyAlignment="1">
      <alignment horizontal="center" vertical="top" wrapText="1"/>
    </xf>
    <xf numFmtId="0" fontId="62" fillId="2" borderId="1" xfId="0" applyFont="1" applyFill="1" applyBorder="1" applyAlignment="1">
      <alignment horizontal="center" vertical="top" wrapText="1"/>
    </xf>
    <xf numFmtId="0" fontId="63" fillId="2" borderId="3" xfId="0" applyFont="1" applyFill="1" applyBorder="1" applyAlignment="1">
      <alignment vertical="top" wrapText="1"/>
    </xf>
    <xf numFmtId="167" fontId="62" fillId="2" borderId="6" xfId="0" applyNumberFormat="1" applyFont="1" applyFill="1" applyBorder="1" applyAlignment="1">
      <alignment horizontal="center" vertical="top" wrapText="1"/>
    </xf>
    <xf numFmtId="0" fontId="32" fillId="2" borderId="0" xfId="0" quotePrefix="1" applyFont="1" applyFill="1" applyBorder="1" applyAlignment="1">
      <alignment horizontal="center" vertical="top" wrapText="1"/>
    </xf>
    <xf numFmtId="0" fontId="33" fillId="2" borderId="0" xfId="0" applyFont="1" applyFill="1" applyAlignment="1"/>
    <xf numFmtId="0" fontId="34" fillId="0" borderId="0" xfId="0" applyFont="1" applyAlignment="1"/>
    <xf numFmtId="0" fontId="32" fillId="2" borderId="0" xfId="0" applyFont="1" applyFill="1" applyAlignment="1">
      <alignment horizontal="left" vertical="center"/>
    </xf>
    <xf numFmtId="0" fontId="32" fillId="2" borderId="0" xfId="0" applyFont="1" applyFill="1" applyAlignment="1">
      <alignment horizontal="left" vertical="center"/>
    </xf>
    <xf numFmtId="0" fontId="32" fillId="0" borderId="0" xfId="0" applyFont="1" applyAlignment="1">
      <alignment vertical="center"/>
    </xf>
    <xf numFmtId="0" fontId="32" fillId="0" borderId="0" xfId="0" applyFont="1" applyAlignment="1"/>
    <xf numFmtId="0" fontId="32" fillId="2" borderId="0" xfId="0" applyFont="1" applyFill="1" applyAlignment="1">
      <alignment vertical="justify"/>
    </xf>
    <xf numFmtId="0" fontId="39" fillId="0" borderId="0" xfId="0" applyFont="1" applyAlignment="1"/>
    <xf numFmtId="0" fontId="34" fillId="2" borderId="0" xfId="0" applyFont="1" applyFill="1" applyAlignment="1">
      <alignment vertical="top"/>
    </xf>
    <xf numFmtId="0" fontId="64" fillId="2" borderId="0" xfId="9" applyFont="1" applyFill="1" applyAlignment="1" applyProtection="1">
      <alignment vertical="top" wrapText="1"/>
    </xf>
    <xf numFmtId="0" fontId="34" fillId="2" borderId="0" xfId="0" applyFont="1" applyFill="1" applyAlignment="1">
      <alignment vertical="top" wrapText="1"/>
    </xf>
    <xf numFmtId="0" fontId="32" fillId="0" borderId="0" xfId="0" applyFont="1" applyAlignment="1">
      <alignment vertical="top" wrapText="1"/>
    </xf>
    <xf numFmtId="0" fontId="32" fillId="0" borderId="0" xfId="0" applyFont="1" applyAlignment="1">
      <alignment vertical="top"/>
    </xf>
    <xf numFmtId="167" fontId="32" fillId="0" borderId="0" xfId="0" applyNumberFormat="1" applyFont="1"/>
    <xf numFmtId="2" fontId="32" fillId="0" borderId="0" xfId="0" applyNumberFormat="1" applyFont="1"/>
    <xf numFmtId="0" fontId="32" fillId="2" borderId="0" xfId="0" applyFont="1" applyFill="1" applyAlignment="1">
      <alignment vertical="center"/>
    </xf>
    <xf numFmtId="0" fontId="5" fillId="0" borderId="0" xfId="0" applyFont="1"/>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0" borderId="0" xfId="0" applyFont="1" applyFill="1" applyAlignment="1">
      <alignment horizontal="left" vertical="top" wrapText="1"/>
    </xf>
    <xf numFmtId="0" fontId="12" fillId="0" borderId="0" xfId="0" applyFont="1"/>
    <xf numFmtId="0" fontId="22" fillId="0" borderId="0" xfId="0" applyFont="1"/>
    <xf numFmtId="0" fontId="11" fillId="2" borderId="2" xfId="0" applyFont="1" applyFill="1" applyBorder="1" applyAlignment="1">
      <alignment vertical="top" wrapText="1"/>
    </xf>
    <xf numFmtId="0" fontId="11" fillId="2" borderId="5" xfId="0" applyFont="1" applyFill="1" applyBorder="1" applyAlignment="1">
      <alignment horizontal="center" vertical="top" wrapText="1"/>
    </xf>
    <xf numFmtId="0" fontId="11" fillId="2" borderId="1" xfId="0" applyFont="1" applyFill="1" applyBorder="1" applyAlignment="1">
      <alignment vertical="center" wrapText="1"/>
    </xf>
    <xf numFmtId="0" fontId="3" fillId="0" borderId="1" xfId="0" applyFont="1" applyBorder="1"/>
    <xf numFmtId="0" fontId="11" fillId="2" borderId="1" xfId="0" applyFont="1" applyFill="1" applyBorder="1" applyAlignment="1">
      <alignment horizontal="center" vertical="center" wrapText="1"/>
    </xf>
    <xf numFmtId="0" fontId="3" fillId="2" borderId="1" xfId="0" quotePrefix="1" applyFont="1" applyFill="1" applyBorder="1" applyAlignment="1">
      <alignment vertical="center" wrapText="1"/>
    </xf>
    <xf numFmtId="167"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2" borderId="10" xfId="0" applyFont="1" applyFill="1" applyBorder="1" applyAlignment="1">
      <alignment vertical="center" wrapText="1"/>
    </xf>
    <xf numFmtId="0" fontId="3" fillId="0" borderId="10" xfId="0" applyFont="1" applyFill="1" applyBorder="1" applyAlignment="1">
      <alignment horizontal="center" vertical="center" wrapText="1"/>
    </xf>
    <xf numFmtId="0" fontId="11" fillId="2" borderId="2" xfId="0" applyFont="1" applyFill="1" applyBorder="1" applyAlignment="1">
      <alignment vertical="center" wrapText="1"/>
    </xf>
    <xf numFmtId="167" fontId="3" fillId="0" borderId="3" xfId="0" applyNumberFormat="1" applyFont="1" applyFill="1" applyBorder="1" applyAlignment="1">
      <alignment horizontal="center" vertical="center" wrapText="1"/>
    </xf>
    <xf numFmtId="0" fontId="12" fillId="0" borderId="3" xfId="0" applyFont="1" applyFill="1" applyBorder="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 fontId="3" fillId="0" borderId="5"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1" fontId="3" fillId="0" borderId="1" xfId="0" applyNumberFormat="1" applyFont="1" applyFill="1" applyBorder="1" applyAlignment="1">
      <alignment vertical="center" wrapText="1"/>
    </xf>
    <xf numFmtId="0" fontId="12" fillId="0" borderId="1" xfId="0" applyFont="1" applyFill="1" applyBorder="1"/>
    <xf numFmtId="0" fontId="3" fillId="0" borderId="1" xfId="0" applyFont="1" applyFill="1" applyBorder="1"/>
    <xf numFmtId="167" fontId="3" fillId="0" borderId="10" xfId="0" applyNumberFormat="1" applyFont="1" applyFill="1" applyBorder="1" applyAlignment="1">
      <alignment horizontal="center" vertical="center" wrapText="1"/>
    </xf>
    <xf numFmtId="0" fontId="3" fillId="0" borderId="10" xfId="0" applyFont="1" applyFill="1" applyBorder="1"/>
    <xf numFmtId="2" fontId="3" fillId="0" borderId="5" xfId="0" applyNumberFormat="1" applyFont="1" applyFill="1" applyBorder="1" applyAlignment="1">
      <alignment horizontal="center" vertical="center" wrapText="1"/>
    </xf>
    <xf numFmtId="179" fontId="3" fillId="0" borderId="1" xfId="10" applyNumberFormat="1" applyFont="1" applyFill="1" applyBorder="1" applyAlignment="1">
      <alignment horizontal="center" vertical="center"/>
    </xf>
    <xf numFmtId="49" fontId="3" fillId="2" borderId="1" xfId="0" applyNumberFormat="1" applyFont="1" applyFill="1" applyBorder="1" applyAlignment="1">
      <alignment vertical="center" wrapText="1"/>
    </xf>
    <xf numFmtId="49" fontId="3" fillId="2" borderId="10" xfId="0" applyNumberFormat="1" applyFont="1" applyFill="1" applyBorder="1" applyAlignment="1">
      <alignment vertical="center" wrapText="1"/>
    </xf>
    <xf numFmtId="179" fontId="3" fillId="0" borderId="5" xfId="10" applyNumberFormat="1" applyFont="1" applyFill="1" applyBorder="1" applyAlignment="1">
      <alignment horizontal="center" vertical="center"/>
    </xf>
    <xf numFmtId="0" fontId="11" fillId="0" borderId="0" xfId="0" applyFont="1" applyFill="1"/>
    <xf numFmtId="0" fontId="12" fillId="0" borderId="0" xfId="0" applyFont="1" applyFill="1"/>
    <xf numFmtId="0" fontId="3" fillId="0" borderId="0" xfId="0" applyFont="1" applyFill="1" applyAlignment="1">
      <alignment horizontal="right" vertical="top"/>
    </xf>
    <xf numFmtId="0" fontId="3" fillId="0" borderId="0" xfId="0" applyFont="1" applyAlignment="1">
      <alignment horizontal="right" vertical="top"/>
    </xf>
    <xf numFmtId="0" fontId="3" fillId="0" borderId="1" xfId="0" applyFont="1" applyFill="1" applyBorder="1" applyAlignment="1">
      <alignment vertical="center" wrapText="1"/>
    </xf>
    <xf numFmtId="0" fontId="65" fillId="0" borderId="0" xfId="0" applyFont="1"/>
    <xf numFmtId="0" fontId="0" fillId="0" borderId="0" xfId="0"/>
    <xf numFmtId="0" fontId="65" fillId="9" borderId="0" xfId="0" applyFont="1" applyFill="1" applyBorder="1" applyAlignment="1">
      <alignment horizontal="left" vertical="center"/>
    </xf>
    <xf numFmtId="0" fontId="51" fillId="0" borderId="0" xfId="0" applyFont="1" applyAlignment="1"/>
    <xf numFmtId="0" fontId="66" fillId="9" borderId="0" xfId="0" applyFont="1" applyFill="1" applyBorder="1" applyAlignment="1">
      <alignment horizontal="left" vertical="center"/>
    </xf>
    <xf numFmtId="0" fontId="67" fillId="9" borderId="0" xfId="0" applyFont="1" applyFill="1" applyBorder="1" applyAlignment="1">
      <alignment horizontal="left" vertical="center"/>
    </xf>
    <xf numFmtId="0" fontId="68" fillId="9" borderId="0" xfId="0" applyFont="1" applyFill="1" applyBorder="1" applyAlignment="1">
      <alignment horizontal="center" vertical="center"/>
    </xf>
    <xf numFmtId="0" fontId="65" fillId="9" borderId="0" xfId="0" applyFont="1" applyFill="1" applyBorder="1" applyAlignment="1">
      <alignment horizontal="center" vertical="center"/>
    </xf>
    <xf numFmtId="0" fontId="69" fillId="0" borderId="0" xfId="0" applyFont="1"/>
    <xf numFmtId="0" fontId="51" fillId="0" borderId="0" xfId="0" applyFont="1" applyBorder="1" applyAlignment="1"/>
    <xf numFmtId="0" fontId="69" fillId="0" borderId="0" xfId="0" applyFont="1" applyBorder="1" applyAlignment="1">
      <alignment vertical="center"/>
    </xf>
    <xf numFmtId="0" fontId="68" fillId="0" borderId="0" xfId="0" applyFont="1" applyBorder="1" applyAlignment="1">
      <alignment vertical="center"/>
    </xf>
    <xf numFmtId="176" fontId="53" fillId="0" borderId="0" xfId="0" applyNumberFormat="1" applyFont="1" applyBorder="1" applyAlignment="1">
      <alignment horizontal="center" vertical="center"/>
    </xf>
    <xf numFmtId="176" fontId="53" fillId="0" borderId="0" xfId="0" quotePrefix="1" applyNumberFormat="1" applyFont="1" applyBorder="1" applyAlignment="1">
      <alignment horizontal="center" vertical="center"/>
    </xf>
    <xf numFmtId="3" fontId="53" fillId="0" borderId="0" xfId="0" applyNumberFormat="1" applyFont="1" applyBorder="1" applyAlignment="1">
      <alignment horizontal="center" vertical="center"/>
    </xf>
    <xf numFmtId="0" fontId="53" fillId="0" borderId="0" xfId="0" applyFont="1" applyBorder="1" applyAlignment="1">
      <alignment horizontal="center" vertical="center"/>
    </xf>
    <xf numFmtId="0" fontId="51" fillId="0" borderId="0" xfId="0" applyFont="1"/>
    <xf numFmtId="0" fontId="53" fillId="0" borderId="0" xfId="2" quotePrefix="1" applyNumberFormat="1" applyFont="1" applyBorder="1" applyAlignment="1">
      <alignment horizontal="center" vertical="center"/>
    </xf>
    <xf numFmtId="9" fontId="53" fillId="0" borderId="0" xfId="2" applyNumberFormat="1" applyFont="1" applyBorder="1" applyAlignment="1">
      <alignment horizontal="center" vertical="center"/>
    </xf>
    <xf numFmtId="3" fontId="53" fillId="0" borderId="0" xfId="0" quotePrefix="1" applyNumberFormat="1" applyFont="1" applyBorder="1" applyAlignment="1">
      <alignment horizontal="center" vertical="center"/>
    </xf>
    <xf numFmtId="175" fontId="53" fillId="0" borderId="0" xfId="0" quotePrefix="1" applyNumberFormat="1" applyFont="1" applyBorder="1" applyAlignment="1">
      <alignment horizontal="center" vertical="center"/>
    </xf>
    <xf numFmtId="4" fontId="68" fillId="0" borderId="0" xfId="0" applyNumberFormat="1" applyFont="1" applyBorder="1" applyAlignment="1">
      <alignment vertical="center"/>
    </xf>
    <xf numFmtId="4" fontId="53" fillId="0" borderId="0" xfId="0" applyNumberFormat="1" applyFont="1" applyBorder="1" applyAlignment="1">
      <alignment horizontal="center" vertical="center"/>
    </xf>
    <xf numFmtId="2" fontId="53" fillId="0" borderId="0" xfId="0" applyNumberFormat="1" applyFont="1" applyBorder="1" applyAlignment="1">
      <alignment horizontal="center" vertical="center"/>
    </xf>
    <xf numFmtId="3" fontId="53" fillId="0" borderId="0" xfId="0" applyNumberFormat="1" applyFont="1" applyFill="1" applyBorder="1" applyAlignment="1">
      <alignment horizontal="center" vertical="center"/>
    </xf>
    <xf numFmtId="3" fontId="51" fillId="0" borderId="0" xfId="0" applyNumberFormat="1" applyFont="1" applyBorder="1" applyAlignment="1">
      <alignment horizontal="center" vertical="center"/>
    </xf>
    <xf numFmtId="3" fontId="53" fillId="2" borderId="0" xfId="0" applyNumberFormat="1" applyFont="1" applyFill="1" applyBorder="1" applyAlignment="1">
      <alignment horizontal="center" vertical="center"/>
    </xf>
    <xf numFmtId="178" fontId="53" fillId="0" borderId="0" xfId="0" applyNumberFormat="1" applyFont="1" applyBorder="1" applyAlignment="1">
      <alignment horizontal="center" vertical="center"/>
    </xf>
    <xf numFmtId="178" fontId="53" fillId="0" borderId="0" xfId="0" applyNumberFormat="1" applyFont="1" applyFill="1" applyBorder="1" applyAlignment="1">
      <alignment horizontal="center" vertical="center"/>
    </xf>
    <xf numFmtId="0" fontId="53" fillId="0" borderId="0" xfId="2" quotePrefix="1" applyNumberFormat="1" applyFont="1" applyFill="1" applyBorder="1" applyAlignment="1">
      <alignment horizontal="center" vertical="center"/>
    </xf>
    <xf numFmtId="0" fontId="53" fillId="0" borderId="0" xfId="2" applyNumberFormat="1" applyFont="1" applyFill="1" applyBorder="1" applyAlignment="1">
      <alignment horizontal="center" vertical="center"/>
    </xf>
    <xf numFmtId="0" fontId="53" fillId="0" borderId="0" xfId="0" applyNumberFormat="1" applyFont="1" applyFill="1" applyBorder="1" applyAlignment="1">
      <alignment horizontal="center" vertical="center"/>
    </xf>
    <xf numFmtId="0" fontId="53" fillId="0" borderId="0" xfId="0" applyFont="1" applyFill="1" applyBorder="1" applyAlignment="1">
      <alignment horizontal="center" vertical="center"/>
    </xf>
    <xf numFmtId="4" fontId="53" fillId="0" borderId="0" xfId="0" applyNumberFormat="1" applyFont="1" applyFill="1" applyBorder="1" applyAlignment="1">
      <alignment horizontal="center" vertical="center"/>
    </xf>
    <xf numFmtId="4" fontId="53" fillId="2" borderId="0" xfId="0" applyNumberFormat="1" applyFont="1" applyFill="1" applyBorder="1" applyAlignment="1">
      <alignment horizontal="center" vertical="center"/>
    </xf>
    <xf numFmtId="2" fontId="51" fillId="0" borderId="0" xfId="0" applyNumberFormat="1" applyFont="1" applyBorder="1" applyAlignment="1">
      <alignment horizontal="center" vertical="center"/>
    </xf>
    <xf numFmtId="0" fontId="51" fillId="0" borderId="0" xfId="2" applyNumberFormat="1" applyFont="1" applyBorder="1" applyAlignment="1">
      <alignment horizontal="center" vertical="center"/>
    </xf>
    <xf numFmtId="0" fontId="53" fillId="0" borderId="0" xfId="2" applyNumberFormat="1" applyFont="1" applyBorder="1" applyAlignment="1">
      <alignment horizontal="center" vertical="center"/>
    </xf>
    <xf numFmtId="168" fontId="51" fillId="0" borderId="0" xfId="2" applyNumberFormat="1" applyFont="1" applyBorder="1" applyAlignment="1">
      <alignment horizontal="center" vertical="center"/>
    </xf>
    <xf numFmtId="168" fontId="53" fillId="0" borderId="0" xfId="0" applyNumberFormat="1" applyFont="1" applyBorder="1" applyAlignment="1">
      <alignment horizontal="center" vertical="center"/>
    </xf>
    <xf numFmtId="175" fontId="53" fillId="0" borderId="0" xfId="0" applyNumberFormat="1" applyFont="1" applyBorder="1" applyAlignment="1">
      <alignment horizontal="center" vertical="center"/>
    </xf>
    <xf numFmtId="180" fontId="51" fillId="0" borderId="0" xfId="0" applyNumberFormat="1" applyFont="1" applyAlignment="1"/>
    <xf numFmtId="0" fontId="53" fillId="0" borderId="0" xfId="0" quotePrefix="1" applyFont="1" applyBorder="1" applyAlignment="1">
      <alignment horizontal="left" vertical="center"/>
    </xf>
    <xf numFmtId="4" fontId="53" fillId="0" borderId="0" xfId="0" quotePrefix="1" applyNumberFormat="1" applyFont="1" applyBorder="1" applyAlignment="1">
      <alignment horizontal="center" vertical="center"/>
    </xf>
    <xf numFmtId="2" fontId="53" fillId="0" borderId="0" xfId="0" applyNumberFormat="1" applyFont="1" applyFill="1" applyBorder="1" applyAlignment="1">
      <alignment horizontal="center" vertical="center"/>
    </xf>
    <xf numFmtId="9" fontId="53" fillId="0" borderId="0" xfId="2" applyFont="1" applyBorder="1" applyAlignment="1">
      <alignment horizontal="center" vertical="center"/>
    </xf>
    <xf numFmtId="2" fontId="53" fillId="0" borderId="0" xfId="2" applyNumberFormat="1" applyFont="1" applyFill="1" applyBorder="1" applyAlignment="1">
      <alignment horizontal="center" vertical="center"/>
    </xf>
    <xf numFmtId="10" fontId="53" fillId="0" borderId="0" xfId="2" applyNumberFormat="1" applyFont="1" applyFill="1" applyBorder="1" applyAlignment="1">
      <alignment horizontal="center" vertical="center"/>
    </xf>
    <xf numFmtId="172" fontId="53" fillId="0" borderId="0" xfId="2" applyNumberFormat="1" applyFont="1" applyFill="1" applyBorder="1" applyAlignment="1">
      <alignment horizontal="center" vertical="center"/>
    </xf>
    <xf numFmtId="0" fontId="69" fillId="0" borderId="0" xfId="0" applyFont="1" applyAlignment="1">
      <alignment horizontal="left"/>
    </xf>
    <xf numFmtId="0" fontId="51" fillId="0" borderId="0" xfId="0" applyFont="1" applyAlignment="1">
      <alignment vertical="top"/>
    </xf>
    <xf numFmtId="0" fontId="51" fillId="2" borderId="0" xfId="0" applyFont="1" applyFill="1" applyBorder="1" applyAlignment="1">
      <alignment vertical="top"/>
    </xf>
    <xf numFmtId="0" fontId="70" fillId="0" borderId="0" xfId="0" applyFont="1" applyAlignment="1">
      <alignment vertical="top"/>
    </xf>
    <xf numFmtId="0" fontId="51" fillId="0" borderId="0" xfId="0" applyFont="1" applyFill="1" applyBorder="1" applyAlignment="1">
      <alignment vertical="top"/>
    </xf>
    <xf numFmtId="0" fontId="51" fillId="0" borderId="0" xfId="0" applyFont="1" applyFill="1" applyAlignment="1">
      <alignment vertical="top"/>
    </xf>
    <xf numFmtId="0" fontId="53" fillId="2" borderId="0" xfId="0" applyFont="1" applyFill="1" applyBorder="1" applyAlignment="1">
      <alignment vertical="top"/>
    </xf>
    <xf numFmtId="0" fontId="71" fillId="2" borderId="0" xfId="0" applyFont="1" applyFill="1" applyBorder="1" applyAlignment="1">
      <alignment vertical="top"/>
    </xf>
    <xf numFmtId="0" fontId="71" fillId="0" borderId="0" xfId="0" applyFont="1" applyAlignment="1">
      <alignment vertical="top"/>
    </xf>
    <xf numFmtId="0" fontId="68" fillId="2" borderId="0" xfId="0" applyFont="1" applyFill="1" applyBorder="1" applyAlignment="1">
      <alignment vertical="top"/>
    </xf>
    <xf numFmtId="168" fontId="53" fillId="2" borderId="0" xfId="0" applyNumberFormat="1" applyFont="1" applyFill="1" applyBorder="1" applyAlignment="1">
      <alignment vertical="top"/>
    </xf>
    <xf numFmtId="0" fontId="72" fillId="0" borderId="1" xfId="0" applyFont="1" applyBorder="1" applyAlignment="1">
      <alignment vertical="top"/>
    </xf>
    <xf numFmtId="0" fontId="70" fillId="4" borderId="1" xfId="0" applyFont="1" applyFill="1" applyBorder="1" applyAlignment="1">
      <alignment vertical="top"/>
    </xf>
    <xf numFmtId="168" fontId="70" fillId="4" borderId="1" xfId="0" applyNumberFormat="1" applyFont="1" applyFill="1" applyBorder="1" applyAlignment="1">
      <alignment vertical="top"/>
    </xf>
    <xf numFmtId="0" fontId="51" fillId="0" borderId="0" xfId="0" applyNumberFormat="1" applyFont="1" applyAlignment="1"/>
    <xf numFmtId="168" fontId="51" fillId="0" borderId="0" xfId="0" applyNumberFormat="1" applyFont="1" applyAlignment="1"/>
    <xf numFmtId="0" fontId="53" fillId="0" borderId="0" xfId="0" applyFont="1" applyAlignment="1">
      <alignment vertical="top"/>
    </xf>
    <xf numFmtId="0" fontId="70" fillId="0" borderId="0" xfId="0" applyFont="1"/>
    <xf numFmtId="0" fontId="70" fillId="0" borderId="0" xfId="0" applyFont="1" applyAlignment="1">
      <alignment horizontal="left" vertical="center"/>
    </xf>
    <xf numFmtId="0" fontId="70" fillId="0" borderId="0" xfId="0" applyFont="1" applyAlignment="1">
      <alignment vertical="center"/>
    </xf>
    <xf numFmtId="0" fontId="70" fillId="0" borderId="0" xfId="9" applyFont="1" applyAlignment="1" applyProtection="1">
      <alignment horizontal="left" vertical="center"/>
    </xf>
    <xf numFmtId="0" fontId="70" fillId="0" borderId="0" xfId="9" applyFont="1" applyAlignment="1" applyProtection="1">
      <alignment vertical="center"/>
    </xf>
    <xf numFmtId="0" fontId="68" fillId="2" borderId="0" xfId="0" applyFont="1" applyFill="1" applyBorder="1" applyAlignment="1">
      <alignment horizontal="left" vertical="center"/>
    </xf>
    <xf numFmtId="175" fontId="53" fillId="0" borderId="0" xfId="0" applyNumberFormat="1" applyFont="1" applyFill="1" applyBorder="1" applyAlignment="1">
      <alignment horizontal="center" vertical="center"/>
    </xf>
    <xf numFmtId="167" fontId="51" fillId="0" borderId="0" xfId="0" applyNumberFormat="1" applyFont="1" applyBorder="1" applyAlignment="1">
      <alignment horizontal="center" vertical="center"/>
    </xf>
    <xf numFmtId="167" fontId="53" fillId="0" borderId="0" xfId="0" applyNumberFormat="1" applyFont="1" applyBorder="1" applyAlignment="1">
      <alignment horizontal="center" vertical="center"/>
    </xf>
    <xf numFmtId="0" fontId="51" fillId="0" borderId="0" xfId="0" applyFont="1" applyFill="1" applyAlignment="1">
      <alignment wrapText="1"/>
    </xf>
    <xf numFmtId="0" fontId="51" fillId="2" borderId="0" xfId="0" applyFont="1" applyFill="1" applyBorder="1" applyAlignment="1">
      <alignment wrapText="1"/>
    </xf>
    <xf numFmtId="0" fontId="51" fillId="2" borderId="0" xfId="0" applyFont="1" applyFill="1" applyBorder="1" applyAlignment="1">
      <alignment vertical="top" wrapText="1"/>
    </xf>
    <xf numFmtId="0" fontId="51" fillId="0" borderId="0" xfId="0" applyFont="1" applyFill="1" applyBorder="1" applyAlignment="1">
      <alignment vertical="top" wrapText="1"/>
    </xf>
    <xf numFmtId="0" fontId="53" fillId="2" borderId="0" xfId="0" applyFont="1" applyFill="1" applyBorder="1" applyAlignment="1">
      <alignment vertical="top" wrapText="1"/>
    </xf>
    <xf numFmtId="0" fontId="71" fillId="2" borderId="0" xfId="0" applyFont="1" applyFill="1" applyBorder="1" applyAlignment="1">
      <alignment vertical="top" wrapText="1"/>
    </xf>
    <xf numFmtId="0" fontId="68" fillId="2" borderId="0" xfId="0" applyFont="1" applyFill="1" applyBorder="1" applyAlignment="1">
      <alignment vertical="top" wrapText="1"/>
    </xf>
    <xf numFmtId="168" fontId="53" fillId="2" borderId="0" xfId="0" applyNumberFormat="1" applyFont="1" applyFill="1" applyBorder="1" applyAlignment="1">
      <alignment vertical="top" wrapText="1"/>
    </xf>
    <xf numFmtId="0" fontId="51" fillId="0" borderId="0" xfId="0" applyFont="1" applyAlignment="1">
      <alignment wrapText="1"/>
    </xf>
    <xf numFmtId="0" fontId="51" fillId="0" borderId="0" xfId="0" applyNumberFormat="1" applyFont="1" applyAlignment="1">
      <alignment wrapText="1"/>
    </xf>
    <xf numFmtId="168" fontId="51" fillId="0" borderId="0" xfId="0" applyNumberFormat="1" applyFont="1" applyAlignment="1">
      <alignment wrapText="1"/>
    </xf>
    <xf numFmtId="0" fontId="69" fillId="0" borderId="0" xfId="0" applyFont="1" applyFill="1" applyBorder="1" applyAlignment="1">
      <alignment vertical="center"/>
    </xf>
    <xf numFmtId="2" fontId="68" fillId="0" borderId="0" xfId="0" applyNumberFormat="1" applyFont="1" applyBorder="1" applyAlignment="1">
      <alignment vertical="center"/>
    </xf>
    <xf numFmtId="3" fontId="70" fillId="0" borderId="0" xfId="0" applyNumberFormat="1" applyFont="1" applyFill="1" applyBorder="1" applyAlignment="1">
      <alignment horizontal="center" vertical="center"/>
    </xf>
    <xf numFmtId="0" fontId="68" fillId="0" borderId="0" xfId="0" applyFont="1" applyBorder="1" applyAlignment="1">
      <alignment horizontal="left" vertical="center" wrapText="1"/>
    </xf>
    <xf numFmtId="4" fontId="53" fillId="0" borderId="0" xfId="0" applyNumberFormat="1" applyFont="1" applyFill="1" applyBorder="1" applyAlignment="1">
      <alignment horizontal="center" vertical="center" wrapText="1"/>
    </xf>
    <xf numFmtId="10" fontId="53" fillId="0" borderId="0" xfId="2" applyNumberFormat="1" applyFont="1" applyFill="1" applyBorder="1" applyAlignment="1">
      <alignment horizontal="center" vertical="center" wrapText="1"/>
    </xf>
    <xf numFmtId="172" fontId="53" fillId="0" borderId="0" xfId="2" applyNumberFormat="1" applyFont="1" applyFill="1" applyBorder="1" applyAlignment="1">
      <alignment horizontal="center" vertical="center" wrapText="1"/>
    </xf>
    <xf numFmtId="181" fontId="51" fillId="2" borderId="0" xfId="0" applyNumberFormat="1" applyFont="1" applyFill="1" applyBorder="1" applyAlignment="1">
      <alignment vertical="top" wrapText="1"/>
    </xf>
    <xf numFmtId="178" fontId="51" fillId="0" borderId="0" xfId="0" applyNumberFormat="1" applyFont="1"/>
    <xf numFmtId="0" fontId="51" fillId="2" borderId="0" xfId="0" applyFont="1" applyFill="1" applyBorder="1"/>
    <xf numFmtId="4" fontId="71" fillId="0" borderId="0" xfId="0" applyNumberFormat="1" applyFont="1" applyFill="1" applyBorder="1" applyAlignment="1">
      <alignment horizontal="center" vertical="center" wrapText="1"/>
    </xf>
    <xf numFmtId="3" fontId="53" fillId="0" borderId="0" xfId="0" applyNumberFormat="1" applyFont="1" applyFill="1" applyBorder="1" applyAlignment="1">
      <alignment horizontal="center" vertical="center" wrapText="1"/>
    </xf>
    <xf numFmtId="0" fontId="51" fillId="0" borderId="0" xfId="0" applyFont="1" applyAlignment="1">
      <alignment horizontal="left" vertical="center" wrapText="1"/>
    </xf>
    <xf numFmtId="0" fontId="53" fillId="0" borderId="0" xfId="9" applyFont="1" applyAlignment="1" applyProtection="1"/>
    <xf numFmtId="0" fontId="0" fillId="0" borderId="0" xfId="0"/>
    <xf numFmtId="0" fontId="65" fillId="9" borderId="0" xfId="0" applyFont="1" applyFill="1" applyBorder="1" applyAlignment="1">
      <alignment horizontal="center" vertical="center"/>
    </xf>
    <xf numFmtId="0" fontId="51" fillId="0" borderId="0" xfId="0" applyFont="1" applyAlignment="1">
      <alignment horizontal="center"/>
    </xf>
    <xf numFmtId="1" fontId="51" fillId="0" borderId="0" xfId="0" applyNumberFormat="1" applyFont="1"/>
    <xf numFmtId="2" fontId="51" fillId="0" borderId="0" xfId="0" applyNumberFormat="1" applyFont="1"/>
    <xf numFmtId="43" fontId="51" fillId="0" borderId="0" xfId="10" applyFont="1" applyAlignment="1">
      <alignment horizontal="center"/>
    </xf>
    <xf numFmtId="182" fontId="51" fillId="0" borderId="0" xfId="10" applyNumberFormat="1" applyFont="1" applyAlignment="1">
      <alignment horizontal="center"/>
    </xf>
    <xf numFmtId="2" fontId="51" fillId="0" borderId="0" xfId="0" applyNumberFormat="1" applyFont="1" applyAlignment="1">
      <alignment horizontal="center"/>
    </xf>
    <xf numFmtId="1" fontId="51" fillId="0" borderId="0" xfId="0" applyNumberFormat="1" applyFont="1" applyAlignment="1">
      <alignment horizontal="center"/>
    </xf>
    <xf numFmtId="167" fontId="51" fillId="0" borderId="0" xfId="0" applyNumberFormat="1" applyFont="1" applyAlignment="1">
      <alignment horizontal="center"/>
    </xf>
    <xf numFmtId="0" fontId="69" fillId="0" borderId="0" xfId="0" applyFont="1" applyFill="1" applyBorder="1" applyAlignment="1">
      <alignment horizontal="left"/>
    </xf>
    <xf numFmtId="0" fontId="51" fillId="0" borderId="0" xfId="0" applyFont="1" applyFill="1" applyBorder="1" applyAlignment="1">
      <alignment horizontal="right"/>
    </xf>
    <xf numFmtId="0" fontId="51" fillId="0" borderId="0" xfId="0" applyFont="1" applyFill="1" applyBorder="1"/>
    <xf numFmtId="1" fontId="51" fillId="0" borderId="0" xfId="0" applyNumberFormat="1" applyFont="1" applyFill="1" applyAlignment="1">
      <alignment horizontal="center"/>
    </xf>
    <xf numFmtId="2" fontId="51" fillId="0" borderId="0" xfId="10" applyNumberFormat="1" applyFont="1" applyFill="1" applyAlignment="1">
      <alignment horizontal="center"/>
    </xf>
    <xf numFmtId="3" fontId="51" fillId="0" borderId="0" xfId="0" applyNumberFormat="1" applyFont="1" applyAlignment="1">
      <alignment horizontal="center"/>
    </xf>
    <xf numFmtId="2" fontId="51" fillId="0" borderId="0" xfId="10" applyNumberFormat="1" applyFont="1" applyAlignment="1">
      <alignment horizontal="center"/>
    </xf>
    <xf numFmtId="3" fontId="51" fillId="0" borderId="0" xfId="10" applyNumberFormat="1" applyFont="1" applyAlignment="1">
      <alignment horizontal="center"/>
    </xf>
    <xf numFmtId="167" fontId="51" fillId="0" borderId="0" xfId="10" applyNumberFormat="1" applyFont="1" applyAlignment="1">
      <alignment horizontal="center"/>
    </xf>
    <xf numFmtId="9" fontId="0" fillId="2" borderId="0" xfId="2" applyFont="1" applyFill="1"/>
    <xf numFmtId="0" fontId="60" fillId="0" borderId="0" xfId="0" applyFont="1" applyAlignment="1">
      <alignment horizontal="left" vertical="top" wrapText="1"/>
    </xf>
    <xf numFmtId="0" fontId="3" fillId="2" borderId="0" xfId="0" applyFont="1" applyFill="1" applyAlignment="1">
      <alignment horizontal="left" wrapText="1"/>
    </xf>
    <xf numFmtId="0" fontId="58" fillId="2" borderId="2" xfId="9" applyFont="1" applyFill="1" applyBorder="1" applyAlignment="1" applyProtection="1">
      <alignment horizontal="center" vertical="top" wrapText="1"/>
    </xf>
    <xf numFmtId="0" fontId="39" fillId="2" borderId="3" xfId="0" applyFont="1" applyFill="1" applyBorder="1" applyAlignment="1">
      <alignment horizontal="center" vertical="top" wrapText="1"/>
    </xf>
    <xf numFmtId="0" fontId="39" fillId="2" borderId="4"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2" xfId="0" applyFont="1" applyFill="1" applyBorder="1" applyAlignment="1">
      <alignment horizontal="center" vertical="top" wrapText="1"/>
    </xf>
    <xf numFmtId="0" fontId="32" fillId="2" borderId="3" xfId="0" applyFont="1" applyFill="1" applyBorder="1" applyAlignment="1">
      <alignment horizontal="center" vertical="top" wrapText="1"/>
    </xf>
    <xf numFmtId="0" fontId="32" fillId="2" borderId="0" xfId="0" applyFont="1" applyFill="1" applyAlignment="1">
      <alignment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33" fillId="2" borderId="2" xfId="0" applyFont="1" applyFill="1" applyBorder="1" applyAlignment="1">
      <alignment horizontal="center" vertical="top" wrapText="1"/>
    </xf>
    <xf numFmtId="0" fontId="33" fillId="2" borderId="4" xfId="0" applyFont="1" applyFill="1" applyBorder="1" applyAlignment="1">
      <alignment horizontal="center" vertical="top" wrapText="1"/>
    </xf>
    <xf numFmtId="0" fontId="4" fillId="2" borderId="0" xfId="0" applyFont="1" applyFill="1" applyBorder="1" applyAlignment="1">
      <alignment vertical="top" wrapText="1"/>
    </xf>
    <xf numFmtId="17" fontId="11"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3" fillId="2" borderId="0" xfId="0" applyFont="1" applyFill="1" applyBorder="1" applyAlignment="1">
      <alignment vertical="top" wrapText="1"/>
    </xf>
    <xf numFmtId="0" fontId="7" fillId="2" borderId="0" xfId="0" applyFont="1" applyFill="1" applyAlignment="1">
      <alignment vertical="top" wrapText="1"/>
    </xf>
    <xf numFmtId="0" fontId="3" fillId="2" borderId="0" xfId="0" applyFont="1" applyFill="1" applyAlignment="1">
      <alignment vertical="top"/>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58" fillId="2" borderId="2" xfId="9" applyFont="1" applyFill="1" applyBorder="1" applyAlignment="1" applyProtection="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1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11" fillId="2" borderId="0" xfId="0" applyFont="1" applyFill="1" applyAlignment="1">
      <alignment horizontal="left"/>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49" fontId="32" fillId="2" borderId="2" xfId="0" applyNumberFormat="1" applyFont="1" applyFill="1" applyBorder="1" applyAlignment="1">
      <alignment horizontal="center" vertical="center" wrapText="1"/>
    </xf>
    <xf numFmtId="49" fontId="32" fillId="2" borderId="3" xfId="0" applyNumberFormat="1" applyFont="1" applyFill="1" applyBorder="1" applyAlignment="1">
      <alignment horizontal="center" vertical="center" wrapText="1"/>
    </xf>
    <xf numFmtId="49" fontId="32" fillId="2" borderId="4" xfId="0" applyNumberFormat="1"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4" xfId="0" applyFont="1" applyFill="1" applyBorder="1" applyAlignment="1">
      <alignment horizontal="center" vertical="center" wrapText="1"/>
    </xf>
    <xf numFmtId="0" fontId="32" fillId="2" borderId="4" xfId="0" applyFont="1" applyFill="1" applyBorder="1" applyAlignment="1">
      <alignment horizontal="center" vertical="top" wrapText="1"/>
    </xf>
    <xf numFmtId="0" fontId="32" fillId="2" borderId="2" xfId="0" applyFont="1" applyFill="1" applyBorder="1" applyAlignment="1">
      <alignment vertical="top" wrapText="1"/>
    </xf>
    <xf numFmtId="0" fontId="39" fillId="2" borderId="3" xfId="0" applyFont="1" applyFill="1" applyBorder="1" applyAlignment="1">
      <alignment vertical="top" wrapText="1"/>
    </xf>
    <xf numFmtId="0" fontId="39" fillId="2" borderId="4" xfId="0" applyFont="1" applyFill="1" applyBorder="1" applyAlignment="1">
      <alignment vertical="top" wrapText="1"/>
    </xf>
    <xf numFmtId="0" fontId="45" fillId="2" borderId="0" xfId="0" applyFont="1" applyFill="1" applyAlignment="1"/>
    <xf numFmtId="0" fontId="39" fillId="2" borderId="0" xfId="0" applyFont="1" applyFill="1" applyAlignment="1"/>
    <xf numFmtId="0" fontId="39" fillId="2" borderId="0" xfId="0" applyFont="1" applyFill="1" applyAlignment="1">
      <alignment vertical="top" wrapText="1"/>
    </xf>
    <xf numFmtId="0" fontId="32" fillId="2" borderId="0" xfId="0" applyFont="1" applyFill="1" applyAlignment="1">
      <alignment horizontal="left"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32" fillId="2" borderId="0" xfId="0" applyFont="1" applyFill="1" applyAlignment="1">
      <alignment horizontal="left" wrapText="1"/>
    </xf>
    <xf numFmtId="0" fontId="32" fillId="0" borderId="0" xfId="0" applyFont="1" applyFill="1" applyAlignment="1">
      <alignment horizontal="left" vertical="top" wrapText="1"/>
    </xf>
    <xf numFmtId="0" fontId="58" fillId="0" borderId="2" xfId="9" applyFont="1" applyBorder="1" applyAlignment="1" applyProtection="1">
      <alignment horizontal="center" vertical="center" wrapText="1"/>
    </xf>
    <xf numFmtId="0" fontId="58" fillId="0" borderId="3" xfId="9" applyFont="1" applyBorder="1" applyAlignment="1" applyProtection="1">
      <alignment horizontal="center" vertical="center" wrapText="1"/>
    </xf>
    <xf numFmtId="0" fontId="58" fillId="0" borderId="4" xfId="9" applyFont="1" applyBorder="1" applyAlignment="1" applyProtection="1">
      <alignment horizontal="center" vertical="center" wrapText="1"/>
    </xf>
    <xf numFmtId="0" fontId="38" fillId="0" borderId="1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6" xfId="0" applyFont="1" applyBorder="1" applyAlignment="1">
      <alignment horizontal="center" vertical="center" wrapText="1"/>
    </xf>
    <xf numFmtId="0" fontId="12" fillId="8" borderId="0" xfId="0" applyFont="1" applyFill="1" applyAlignment="1">
      <alignment horizontal="right" vertical="top"/>
    </xf>
    <xf numFmtId="0" fontId="12" fillId="8" borderId="0" xfId="0" applyFont="1" applyFill="1" applyAlignment="1">
      <alignment horizontal="left" vertical="center" wrapText="1"/>
    </xf>
    <xf numFmtId="0" fontId="12" fillId="8" borderId="0" xfId="0" applyFont="1" applyFill="1" applyAlignment="1">
      <alignment horizontal="left" vertical="center"/>
    </xf>
    <xf numFmtId="0" fontId="12" fillId="8" borderId="0" xfId="0" applyFont="1" applyFill="1" applyAlignment="1">
      <alignment horizontal="right" vertical="top" wrapText="1"/>
    </xf>
    <xf numFmtId="0" fontId="58" fillId="0" borderId="1" xfId="9" applyFont="1" applyBorder="1" applyAlignment="1" applyProtection="1">
      <alignment horizontal="center" vertical="center" wrapText="1"/>
    </xf>
    <xf numFmtId="0" fontId="38" fillId="0" borderId="1"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 xfId="0" applyFont="1" applyBorder="1" applyAlignment="1">
      <alignment horizontal="left" vertical="center" wrapText="1"/>
    </xf>
    <xf numFmtId="0" fontId="38" fillId="0" borderId="2" xfId="0" applyFont="1" applyBorder="1" applyAlignment="1">
      <alignment horizontal="center" vertical="center" wrapText="1"/>
    </xf>
    <xf numFmtId="0" fontId="38" fillId="0" borderId="4" xfId="0" applyFont="1" applyBorder="1" applyAlignment="1">
      <alignment horizontal="center" vertical="center" wrapText="1"/>
    </xf>
    <xf numFmtId="0" fontId="12" fillId="8" borderId="0" xfId="0" applyFont="1" applyFill="1" applyAlignment="1">
      <alignment horizontal="left" vertical="top" wrapText="1"/>
    </xf>
    <xf numFmtId="0" fontId="12" fillId="8" borderId="0" xfId="0" applyFont="1" applyFill="1" applyAlignment="1">
      <alignment horizontal="center" vertical="center"/>
    </xf>
    <xf numFmtId="0" fontId="21" fillId="8" borderId="0" xfId="0" applyFont="1" applyFill="1" applyAlignment="1">
      <alignment horizontal="left" vertical="center"/>
    </xf>
    <xf numFmtId="0" fontId="0" fillId="0" borderId="0" xfId="0"/>
    <xf numFmtId="0" fontId="33" fillId="0" borderId="2" xfId="0" applyFont="1" applyFill="1" applyBorder="1" applyAlignment="1">
      <alignment vertical="center" wrapText="1"/>
    </xf>
    <xf numFmtId="0" fontId="33" fillId="0" borderId="3" xfId="0" applyFont="1" applyFill="1" applyBorder="1" applyAlignment="1">
      <alignment vertical="center" wrapText="1"/>
    </xf>
    <xf numFmtId="0" fontId="33"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58" fillId="0" borderId="2" xfId="9" applyFont="1" applyFill="1" applyBorder="1" applyAlignment="1" applyProtection="1">
      <alignment horizontal="center" vertical="center" wrapText="1"/>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vertical="top"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0" borderId="19" xfId="6" applyFont="1" applyBorder="1" applyAlignment="1">
      <alignment horizontal="center" vertical="center" wrapText="1"/>
    </xf>
    <xf numFmtId="0" fontId="33" fillId="0" borderId="4" xfId="6" applyFont="1" applyBorder="1" applyAlignment="1">
      <alignment horizontal="center" vertical="center" wrapText="1"/>
    </xf>
    <xf numFmtId="0" fontId="33" fillId="0" borderId="2" xfId="6" applyFont="1" applyBorder="1" applyAlignment="1">
      <alignment horizontal="center" vertical="center" wrapText="1"/>
    </xf>
    <xf numFmtId="0" fontId="33" fillId="0" borderId="3" xfId="6" applyFont="1" applyBorder="1" applyAlignment="1">
      <alignment horizontal="center" vertical="center" wrapText="1"/>
    </xf>
    <xf numFmtId="0" fontId="3" fillId="2" borderId="0" xfId="3" applyFont="1" applyFill="1" applyAlignment="1">
      <alignment horizontal="left" vertical="top" wrapText="1"/>
    </xf>
    <xf numFmtId="0" fontId="32" fillId="2" borderId="0" xfId="3" applyNumberFormat="1" applyFont="1" applyFill="1" applyAlignment="1">
      <alignment horizontal="left" vertical="top" wrapText="1"/>
    </xf>
    <xf numFmtId="0" fontId="45" fillId="2" borderId="0" xfId="3" applyFont="1" applyFill="1" applyAlignment="1">
      <alignment horizontal="left" wrapText="1"/>
    </xf>
    <xf numFmtId="0" fontId="32" fillId="2" borderId="0" xfId="3" applyFont="1" applyFill="1" applyAlignment="1">
      <alignment horizontal="left" vertical="top" wrapText="1"/>
    </xf>
    <xf numFmtId="0" fontId="33" fillId="2" borderId="2" xfId="3" applyFont="1" applyFill="1" applyBorder="1" applyAlignment="1">
      <alignment horizontal="left" vertical="top" wrapText="1"/>
    </xf>
    <xf numFmtId="0" fontId="33" fillId="2" borderId="3" xfId="3" applyFont="1" applyFill="1" applyBorder="1" applyAlignment="1">
      <alignment horizontal="left" vertical="top" wrapText="1"/>
    </xf>
    <xf numFmtId="0" fontId="33" fillId="2" borderId="4" xfId="3" applyFont="1" applyFill="1" applyBorder="1" applyAlignment="1">
      <alignment horizontal="left" vertical="top" wrapText="1"/>
    </xf>
    <xf numFmtId="0" fontId="33" fillId="2" borderId="3" xfId="3" applyFont="1" applyFill="1" applyBorder="1" applyAlignment="1">
      <alignment horizontal="center" vertical="top" wrapText="1"/>
    </xf>
    <xf numFmtId="0" fontId="33" fillId="2" borderId="4" xfId="3" applyFont="1" applyFill="1" applyBorder="1" applyAlignment="1">
      <alignment horizontal="center" vertical="top" wrapText="1"/>
    </xf>
    <xf numFmtId="0" fontId="33" fillId="2" borderId="2" xfId="3" applyFont="1" applyFill="1" applyBorder="1" applyAlignment="1">
      <alignment horizontal="center" vertical="center" wrapText="1"/>
    </xf>
    <xf numFmtId="0" fontId="33" fillId="2" borderId="4" xfId="3" applyFont="1" applyFill="1" applyBorder="1" applyAlignment="1">
      <alignment horizontal="center" vertical="center" wrapText="1"/>
    </xf>
    <xf numFmtId="0" fontId="33" fillId="2" borderId="2" xfId="3" applyFont="1" applyFill="1" applyBorder="1" applyAlignment="1">
      <alignment horizontal="left" wrapText="1"/>
    </xf>
    <xf numFmtId="0" fontId="33" fillId="2" borderId="3" xfId="3" applyFont="1" applyFill="1" applyBorder="1" applyAlignment="1">
      <alignment horizontal="left" wrapText="1"/>
    </xf>
    <xf numFmtId="0" fontId="33" fillId="2" borderId="4" xfId="3" applyFont="1" applyFill="1" applyBorder="1" applyAlignment="1">
      <alignment horizontal="left" wrapText="1"/>
    </xf>
    <xf numFmtId="0" fontId="32" fillId="2" borderId="2" xfId="3" applyFont="1" applyFill="1" applyBorder="1" applyAlignment="1">
      <alignment horizontal="center" vertical="center" wrapText="1"/>
    </xf>
    <xf numFmtId="0" fontId="32" fillId="2" borderId="3" xfId="3" applyFont="1" applyFill="1" applyBorder="1" applyAlignment="1">
      <alignment horizontal="center" vertical="center" wrapText="1"/>
    </xf>
    <xf numFmtId="0" fontId="32" fillId="2" borderId="4" xfId="3" applyFont="1" applyFill="1" applyBorder="1" applyAlignment="1">
      <alignment horizontal="center" vertical="center" wrapText="1"/>
    </xf>
    <xf numFmtId="0" fontId="69" fillId="9" borderId="0" xfId="0" applyFont="1" applyFill="1" applyAlignment="1">
      <alignment horizontal="center"/>
    </xf>
    <xf numFmtId="0" fontId="65" fillId="9" borderId="0" xfId="0" applyFont="1" applyFill="1" applyBorder="1" applyAlignment="1">
      <alignment horizontal="center" vertical="center"/>
    </xf>
    <xf numFmtId="0" fontId="39" fillId="2" borderId="0" xfId="0" applyFont="1" applyFill="1" applyAlignment="1">
      <alignment vertical="top"/>
    </xf>
    <xf numFmtId="0" fontId="32" fillId="2" borderId="0" xfId="0" applyFont="1" applyFill="1" applyAlignment="1">
      <alignment horizontal="left" vertical="center"/>
    </xf>
    <xf numFmtId="0" fontId="58" fillId="2" borderId="2" xfId="9" applyFont="1" applyFill="1" applyBorder="1" applyAlignment="1" applyProtection="1">
      <alignment horizontal="center" vertical="distributed"/>
    </xf>
    <xf numFmtId="0" fontId="58" fillId="2" borderId="3" xfId="9" applyFont="1" applyFill="1" applyBorder="1" applyAlignment="1" applyProtection="1">
      <alignment horizontal="center" vertical="distributed"/>
    </xf>
    <xf numFmtId="0" fontId="58" fillId="2" borderId="4" xfId="9" applyFont="1" applyFill="1" applyBorder="1" applyAlignment="1" applyProtection="1">
      <alignment horizontal="center" vertical="distributed"/>
    </xf>
    <xf numFmtId="0" fontId="33" fillId="2" borderId="2" xfId="0" applyFont="1" applyFill="1" applyBorder="1" applyAlignment="1">
      <alignment horizontal="center" vertical="distributed"/>
    </xf>
    <xf numFmtId="0" fontId="33" fillId="2" borderId="4" xfId="0" applyFont="1" applyFill="1" applyBorder="1" applyAlignment="1">
      <alignment horizontal="center" vertical="distributed"/>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7" fillId="2" borderId="0" xfId="0" applyFont="1" applyFill="1" applyAlignment="1">
      <alignment vertical="center" wrapText="1"/>
    </xf>
    <xf numFmtId="0" fontId="3" fillId="2" borderId="0" xfId="0" applyFont="1" applyFill="1" applyAlignment="1">
      <alignment vertical="center" wrapText="1"/>
    </xf>
    <xf numFmtId="0" fontId="24" fillId="2" borderId="0" xfId="0" applyFont="1" applyFill="1" applyAlignment="1">
      <alignment vertical="center" wrapText="1"/>
    </xf>
    <xf numFmtId="0" fontId="3" fillId="2" borderId="0" xfId="0" applyFont="1" applyFill="1" applyAlignment="1">
      <alignment wrapText="1"/>
    </xf>
    <xf numFmtId="0" fontId="33" fillId="2" borderId="1" xfId="0" applyFont="1" applyFill="1" applyBorder="1" applyAlignment="1">
      <alignment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2" fillId="2" borderId="12"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58" fillId="2" borderId="1" xfId="9" applyFont="1" applyFill="1" applyBorder="1" applyAlignment="1" applyProtection="1">
      <alignment horizontal="center" vertical="top" wrapText="1"/>
    </xf>
    <xf numFmtId="0" fontId="39" fillId="2" borderId="1" xfId="0" applyFont="1" applyFill="1" applyBorder="1" applyAlignment="1">
      <alignment horizontal="center" vertical="top" wrapText="1"/>
    </xf>
    <xf numFmtId="0" fontId="33" fillId="2" borderId="1" xfId="0" applyFont="1" applyFill="1" applyBorder="1" applyAlignment="1">
      <alignment horizontal="center"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2"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3" fillId="0" borderId="0" xfId="0" applyFont="1" applyFill="1" applyAlignment="1">
      <alignment horizontal="left" vertical="top"/>
    </xf>
    <xf numFmtId="0" fontId="3" fillId="0" borderId="0" xfId="0" applyFont="1" applyAlignment="1">
      <alignment horizontal="left" vertical="top" wrapText="1"/>
    </xf>
    <xf numFmtId="0" fontId="3" fillId="0" borderId="0" xfId="0" applyFont="1" applyFill="1" applyAlignment="1">
      <alignment horizontal="left"/>
    </xf>
    <xf numFmtId="0" fontId="12" fillId="0" borderId="0" xfId="0" applyFont="1" applyFill="1" applyAlignment="1">
      <alignment horizontal="left" vertical="top"/>
    </xf>
    <xf numFmtId="0" fontId="3" fillId="0" borderId="0" xfId="0" applyFont="1" applyFill="1" applyAlignment="1">
      <alignment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2"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Alignment="1">
      <alignment wrapText="1"/>
    </xf>
    <xf numFmtId="0" fontId="0" fillId="0" borderId="0" xfId="0" applyAlignment="1"/>
    <xf numFmtId="0" fontId="3" fillId="0" borderId="0" xfId="0" applyFont="1" applyFill="1" applyBorder="1" applyAlignment="1">
      <alignment horizontal="left" vertical="top"/>
    </xf>
    <xf numFmtId="0" fontId="12" fillId="0" borderId="0" xfId="0" applyFont="1" applyFill="1" applyAlignment="1">
      <alignment horizontal="left"/>
    </xf>
    <xf numFmtId="0" fontId="3" fillId="0" borderId="0" xfId="0" applyFont="1" applyFill="1" applyAlignment="1">
      <alignment horizontal="left" wrapText="1"/>
    </xf>
    <xf numFmtId="0" fontId="3" fillId="0" borderId="0" xfId="0" applyFont="1" applyFill="1" applyBorder="1" applyAlignment="1">
      <alignment horizontal="left" vertical="center" wrapText="1"/>
    </xf>
    <xf numFmtId="0" fontId="11" fillId="2" borderId="0" xfId="0" applyFont="1" applyFill="1" applyAlignment="1">
      <alignment horizontal="left" vertical="top"/>
    </xf>
    <xf numFmtId="0" fontId="58" fillId="2" borderId="2" xfId="9" applyFont="1" applyFill="1" applyBorder="1" applyAlignment="1" applyProtection="1">
      <alignment horizontal="center" vertical="top"/>
    </xf>
    <xf numFmtId="0" fontId="33" fillId="2" borderId="3" xfId="0" applyFont="1" applyFill="1" applyBorder="1" applyAlignment="1">
      <alignment horizontal="center" vertical="top"/>
    </xf>
    <xf numFmtId="0" fontId="33" fillId="2" borderId="4" xfId="0" applyFont="1" applyFill="1" applyBorder="1" applyAlignment="1">
      <alignment horizontal="center" vertical="top"/>
    </xf>
    <xf numFmtId="0" fontId="3" fillId="2" borderId="0" xfId="0" applyFont="1" applyFill="1" applyAlignment="1">
      <alignment horizontal="left" vertical="center" wrapText="1"/>
    </xf>
    <xf numFmtId="0" fontId="39" fillId="0" borderId="3" xfId="0" applyFont="1" applyBorder="1" applyAlignment="1">
      <alignment horizontal="center" vertical="center" wrapText="1"/>
    </xf>
    <xf numFmtId="0" fontId="39" fillId="0" borderId="4" xfId="0" applyFont="1" applyBorder="1" applyAlignment="1">
      <alignment horizontal="center" vertical="center" wrapText="1"/>
    </xf>
    <xf numFmtId="0" fontId="33" fillId="10" borderId="6" xfId="6" applyFont="1" applyFill="1" applyBorder="1" applyAlignment="1">
      <alignment horizontal="center" vertical="center" wrapText="1"/>
    </xf>
    <xf numFmtId="0" fontId="32" fillId="10" borderId="1" xfId="6" applyFont="1" applyFill="1" applyBorder="1" applyAlignment="1">
      <alignment horizontal="center" vertical="center" wrapText="1"/>
    </xf>
    <xf numFmtId="2" fontId="32" fillId="10" borderId="1" xfId="6" applyNumberFormat="1" applyFont="1" applyFill="1" applyBorder="1" applyAlignment="1">
      <alignment horizontal="center" vertical="center"/>
    </xf>
    <xf numFmtId="0" fontId="32" fillId="10" borderId="1" xfId="6" applyFont="1" applyFill="1" applyBorder="1" applyAlignment="1">
      <alignment horizontal="left" vertical="center" wrapText="1"/>
    </xf>
    <xf numFmtId="0" fontId="32" fillId="10" borderId="5" xfId="6" applyFont="1" applyFill="1" applyBorder="1" applyAlignment="1">
      <alignment horizontal="left" wrapText="1"/>
    </xf>
    <xf numFmtId="3" fontId="32" fillId="10" borderId="1" xfId="6" applyNumberFormat="1" applyFont="1" applyFill="1" applyBorder="1" applyAlignment="1">
      <alignment horizontal="center" vertical="center"/>
    </xf>
  </cellXfs>
  <cellStyles count="30">
    <cellStyle name="Bad_Sheet1" xfId="4" xr:uid="{00000000-0005-0000-0000-000000000000}"/>
    <cellStyle name="Comma" xfId="1" builtinId="3"/>
    <cellStyle name="Comma 2" xfId="10" xr:uid="{00000000-0005-0000-0000-000001000000}"/>
    <cellStyle name="Comma 3" xfId="11" xr:uid="{00000000-0005-0000-0000-000002000000}"/>
    <cellStyle name="Comma0 - Type3" xfId="12" xr:uid="{00000000-0005-0000-0000-000003000000}"/>
    <cellStyle name="Currency" xfId="29" builtinId="4"/>
    <cellStyle name="Fixed2 - Type2" xfId="13" xr:uid="{00000000-0005-0000-0000-000004000000}"/>
    <cellStyle name="Hyperlink" xfId="9" builtinId="8"/>
    <cellStyle name="Hyperlink 2" xfId="14" xr:uid="{00000000-0005-0000-0000-000005000000}"/>
    <cellStyle name="Hyperlink 3" xfId="15" xr:uid="{00000000-0005-0000-0000-000006000000}"/>
    <cellStyle name="Input 2" xfId="16" xr:uid="{00000000-0005-0000-0000-000007000000}"/>
    <cellStyle name="Komma 2" xfId="17" xr:uid="{00000000-0005-0000-0000-000009000000}"/>
    <cellStyle name="Komma 3" xfId="18" xr:uid="{00000000-0005-0000-0000-00000A000000}"/>
    <cellStyle name="Link 2" xfId="28" xr:uid="{00000000-0005-0000-0000-00000C000000}"/>
    <cellStyle name="Neutral 2" xfId="19" xr:uid="{00000000-0005-0000-0000-00000D000000}"/>
    <cellStyle name="Normal" xfId="0" builtinId="0"/>
    <cellStyle name="Normal 10" xfId="7" xr:uid="{00000000-0005-0000-0000-00000F000000}"/>
    <cellStyle name="Normal 2" xfId="20" xr:uid="{00000000-0005-0000-0000-000010000000}"/>
    <cellStyle name="Normal 6" xfId="21" xr:uid="{00000000-0005-0000-0000-000011000000}"/>
    <cellStyle name="Normal 6 2" xfId="22" xr:uid="{00000000-0005-0000-0000-000012000000}"/>
    <cellStyle name="Normal_Sheet1" xfId="5" xr:uid="{00000000-0005-0000-0000-000013000000}"/>
    <cellStyle name="Normal_Sheet1_1" xfId="3" xr:uid="{00000000-0005-0000-0000-000014000000}"/>
    <cellStyle name="Normal_Sheet2" xfId="6" xr:uid="{00000000-0005-0000-0000-000015000000}"/>
    <cellStyle name="Output 2" xfId="23" xr:uid="{00000000-0005-0000-0000-000016000000}"/>
    <cellStyle name="Percen - Type1" xfId="24" xr:uid="{00000000-0005-0000-0000-000017000000}"/>
    <cellStyle name="Percent" xfId="2" builtinId="5"/>
    <cellStyle name="Percent 2" xfId="8" xr:uid="{00000000-0005-0000-0000-000018000000}"/>
    <cellStyle name="Procent 2" xfId="25" xr:uid="{00000000-0005-0000-0000-00001A000000}"/>
    <cellStyle name="Procent 3" xfId="26" xr:uid="{00000000-0005-0000-0000-00001B000000}"/>
    <cellStyle name="Total 2" xfId="27"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22512</xdr:colOff>
      <xdr:row>2</xdr:row>
      <xdr:rowOff>0</xdr:rowOff>
    </xdr:from>
    <xdr:to>
      <xdr:col>17</xdr:col>
      <xdr:colOff>7620</xdr:colOff>
      <xdr:row>52</xdr:row>
      <xdr:rowOff>89535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131472" y="434340"/>
          <a:ext cx="8519508" cy="923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January 2020, minor updates March 2020)</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extraction plant added</a:t>
          </a:r>
        </a:p>
        <a:p>
          <a:pPr marL="0" marR="0" lvl="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extraction plant added</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 Wood chips medium and large HOP added</a:t>
          </a:r>
          <a:r>
            <a:rPr lang="da-DK" sz="1100" baseline="0">
              <a:solidFill>
                <a:srgbClr val="FF0000"/>
              </a:solidFill>
              <a:effectLst/>
              <a:latin typeface="+mn-lt"/>
              <a:ea typeface="+mn-ea"/>
              <a:cs typeface="+mn-cs"/>
            </a:rPr>
            <a:t> </a:t>
          </a:r>
          <a:r>
            <a:rPr lang="en-US" sz="1100" b="1">
              <a:solidFill>
                <a:srgbClr val="FF0000"/>
              </a:solidFill>
              <a:effectLst/>
              <a:latin typeface="+mn-lt"/>
              <a:ea typeface="+mn-ea"/>
              <a:cs typeface="+mn-cs"/>
            </a:rPr>
            <a:t>(added  March</a:t>
          </a:r>
          <a:r>
            <a:rPr lang="en-US" sz="1100" b="1" baseline="0">
              <a:solidFill>
                <a:srgbClr val="FF0000"/>
              </a:solidFill>
              <a:effectLst/>
              <a:latin typeface="+mn-lt"/>
              <a:ea typeface="+mn-ea"/>
              <a:cs typeface="+mn-cs"/>
            </a:rPr>
            <a:t> 2020</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March 2022 - cost</a:t>
          </a:r>
          <a:r>
            <a:rPr lang="en-US" sz="1100" b="1" baseline="0">
              <a:solidFill>
                <a:srgbClr val="FF0000"/>
              </a:solidFill>
              <a:effectLst/>
              <a:latin typeface="+mn-lt"/>
              <a:ea typeface="+mn-ea"/>
              <a:cs typeface="+mn-cs"/>
            </a:rPr>
            <a:t> data in 2020-€</a:t>
          </a:r>
          <a:r>
            <a:rPr lang="en-US" sz="1100" b="1">
              <a:solidFill>
                <a:srgbClr val="FF0000"/>
              </a:solidFill>
              <a:effectLst/>
              <a:latin typeface="+mn-lt"/>
              <a:ea typeface="+mn-ea"/>
              <a:cs typeface="+mn-cs"/>
            </a:rPr>
            <a:t>)</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 </a:t>
          </a:r>
          <a:r>
            <a:rPr lang="en-US" sz="1100" b="1">
              <a:solidFill>
                <a:srgbClr val="FF0000"/>
              </a:solidFill>
              <a:effectLst/>
              <a:latin typeface="+mn-lt"/>
              <a:ea typeface="+mn-ea"/>
              <a:cs typeface="+mn-cs"/>
            </a:rPr>
            <a:t>(updated February 2022 - cost data in 2020-€)</a:t>
          </a:r>
        </a:p>
        <a:p>
          <a:r>
            <a:rPr lang="da-DK" sz="1100" baseline="0">
              <a:solidFill>
                <a:schemeClr val="dk1"/>
              </a:solidFill>
              <a:effectLst/>
              <a:latin typeface="+mn-lt"/>
              <a:ea typeface="+mn-ea"/>
              <a:cs typeface="+mn-cs"/>
            </a:rPr>
            <a:t>           - Residential rooftop PV (small system)</a:t>
          </a:r>
        </a:p>
        <a:p>
          <a:r>
            <a:rPr lang="da-DK" sz="1100" baseline="0">
              <a:solidFill>
                <a:schemeClr val="dk1"/>
              </a:solidFill>
              <a:effectLst/>
              <a:latin typeface="+mn-lt"/>
              <a:ea typeface="+mn-ea"/>
              <a:cs typeface="+mn-cs"/>
            </a:rPr>
            <a:t>           - Commercial/industrial rooftop PV (medium sized system)</a:t>
          </a:r>
        </a:p>
        <a:p>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Utility-scale ground mounted PV, fixed axis (large system)</a:t>
          </a:r>
        </a:p>
        <a:p>
          <a:r>
            <a:rPr lang="da-DK" sz="1100" b="0" baseline="0">
              <a:solidFill>
                <a:schemeClr val="dk1"/>
              </a:solidFill>
              <a:effectLst/>
              <a:latin typeface="+mn-lt"/>
              <a:ea typeface="+mn-ea"/>
              <a:cs typeface="+mn-cs"/>
            </a:rPr>
            <a:t>           - Utility-scale ground mounted PV, single-axis tracking (large system)</a:t>
          </a:r>
          <a:endParaRPr lang="en-US" sz="1100" b="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a:t>
          </a:r>
          <a:r>
            <a:rPr lang="en-US" sz="1100" b="1">
              <a:solidFill>
                <a:srgbClr val="FF0000"/>
              </a:solidFill>
              <a:effectLst/>
              <a:latin typeface="+mn-lt"/>
              <a:ea typeface="+mn-ea"/>
              <a:cs typeface="+mn-cs"/>
            </a:rPr>
            <a:t>(updated April 2020)</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 updated. </a:t>
          </a:r>
          <a:r>
            <a:rPr lang="en-GB" sz="1100">
              <a:solidFill>
                <a:schemeClr val="dk1"/>
              </a:solidFill>
              <a:effectLst/>
              <a:latin typeface="+mn-lt"/>
              <a:ea typeface="+mn-ea"/>
              <a:cs typeface="+mn-cs"/>
            </a:rPr>
            <a:t>Datasheets now divided in 3 types and different plant sizes.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April 2020)</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baseline="0">
              <a:solidFill>
                <a:sysClr val="windowText" lastClr="000000"/>
              </a:solidFill>
              <a:effectLst/>
              <a:latin typeface="+mn-lt"/>
              <a:ea typeface="+mn-ea"/>
              <a:cs typeface="+mn-cs"/>
            </a:rPr>
            <a:t>-Data updated. </a:t>
          </a:r>
          <a:br>
            <a:rPr lang="da-DK" sz="1100" baseline="0">
              <a:solidFill>
                <a:sysClr val="windowText" lastClr="000000"/>
              </a:solidFill>
              <a:effectLst/>
              <a:latin typeface="+mn-lt"/>
              <a:ea typeface="+mn-ea"/>
              <a:cs typeface="+mn-cs"/>
            </a:rPr>
          </a:br>
          <a:r>
            <a:rPr lang="da-DK" sz="1100" baseline="0">
              <a:solidFill>
                <a:sysClr val="windowText" lastClr="000000"/>
              </a:solidFill>
              <a:effectLst/>
              <a:latin typeface="+mn-lt"/>
              <a:ea typeface="+mn-ea"/>
              <a:cs typeface="+mn-cs"/>
            </a:rPr>
            <a:t>      -</a:t>
          </a:r>
          <a:r>
            <a:rPr lang="en-GB" sz="1100" b="0">
              <a:solidFill>
                <a:schemeClr val="dk1"/>
              </a:solidFill>
              <a:effectLst/>
              <a:latin typeface="+mn-lt"/>
              <a:ea typeface="+mn-ea"/>
              <a:cs typeface="+mn-cs"/>
            </a:rPr>
            <a:t>Datasheets now divided in 1200 m and 2000 m depth, electric- and absorption heat pumps and 2 different district heating temperatures.</a:t>
          </a: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a:extLst>
            <a:ext uri="{FF2B5EF4-FFF2-40B4-BE49-F238E27FC236}">
              <a16:creationId xmlns:a16="http://schemas.microsoft.com/office/drawing/2014/main" id="{00000000-0008-0000-3200-000002000000}"/>
            </a:ext>
          </a:extLst>
        </xdr:cNvPr>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46732/Documents/Filkassen/Teknologikatalog/8b.%202021/4.%20havvind/08.%20Endelig%20version/Udgivelse/2022-03-09%20Dataark%20for%20offshore%20vindm&#248;l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Offshore turbines"/>
      <sheetName val="21 NearShore turbines"/>
    </sheetNames>
    <sheetDataSet>
      <sheetData sheetId="0">
        <row r="6">
          <cell r="M6" t="str">
            <v>1, 2</v>
          </cell>
        </row>
        <row r="9">
          <cell r="L9" t="str">
            <v>C</v>
          </cell>
        </row>
        <row r="10">
          <cell r="L10" t="str">
            <v>D</v>
          </cell>
        </row>
        <row r="11">
          <cell r="L11" t="str">
            <v>E</v>
          </cell>
          <cell r="M11">
            <v>3</v>
          </cell>
        </row>
        <row r="19">
          <cell r="L19" t="str">
            <v>F</v>
          </cell>
          <cell r="M19">
            <v>3</v>
          </cell>
        </row>
        <row r="20">
          <cell r="M20">
            <v>3</v>
          </cell>
        </row>
        <row r="21">
          <cell r="M21">
            <v>3</v>
          </cell>
        </row>
        <row r="22">
          <cell r="L22" t="str">
            <v>G</v>
          </cell>
          <cell r="M22">
            <v>3</v>
          </cell>
        </row>
        <row r="23">
          <cell r="L23" t="str">
            <v>H</v>
          </cell>
          <cell r="M23">
            <v>3</v>
          </cell>
        </row>
        <row r="24">
          <cell r="L24" t="str">
            <v>H</v>
          </cell>
          <cell r="M24">
            <v>3</v>
          </cell>
        </row>
        <row r="26">
          <cell r="M26">
            <v>3</v>
          </cell>
        </row>
        <row r="27">
          <cell r="M27" t="str">
            <v>3, 4</v>
          </cell>
        </row>
        <row r="28">
          <cell r="M28">
            <v>3</v>
          </cell>
        </row>
        <row r="29">
          <cell r="M29" t="str">
            <v>3, 5</v>
          </cell>
        </row>
        <row r="30">
          <cell r="M30">
            <v>3</v>
          </cell>
        </row>
        <row r="31">
          <cell r="M31">
            <v>3</v>
          </cell>
        </row>
        <row r="32">
          <cell r="M32">
            <v>3</v>
          </cell>
        </row>
        <row r="33">
          <cell r="M33">
            <v>3</v>
          </cell>
        </row>
        <row r="34">
          <cell r="M34" t="str">
            <v>3, 6</v>
          </cell>
        </row>
        <row r="38">
          <cell r="M38">
            <v>3</v>
          </cell>
        </row>
        <row r="39">
          <cell r="M39">
            <v>1</v>
          </cell>
        </row>
        <row r="40">
          <cell r="M40">
            <v>1</v>
          </cell>
        </row>
        <row r="41">
          <cell r="L41" t="str">
            <v>E</v>
          </cell>
          <cell r="M41">
            <v>3</v>
          </cell>
        </row>
        <row r="42">
          <cell r="L42" t="str">
            <v>I</v>
          </cell>
          <cell r="M42">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2" Type="http://schemas.openxmlformats.org/officeDocument/2006/relationships/hyperlink" Target="http://mst.dk/media/mst/Attachments/Tillgtilmiljgodkendelseovn5Juni2013.pdf" TargetMode="External"/><Relationship Id="rId1" Type="http://schemas.openxmlformats.org/officeDocument/2006/relationships/hyperlink" Target="https://eippcb.jrc.ec.europa.eu/reference/BREF/WI/JRC118637_WI_Bref_2019_published.pdf"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dmu.dk/Pub/FR786.pdf" TargetMode="External"/><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72"/>
  <sheetViews>
    <sheetView showGridLines="0" topLeftCell="A21" workbookViewId="0">
      <selection activeCell="A43" sqref="A43"/>
    </sheetView>
  </sheetViews>
  <sheetFormatPr defaultRowHeight="15" x14ac:dyDescent="0.25"/>
  <cols>
    <col min="1" max="1" width="48.85546875" style="603" customWidth="1"/>
  </cols>
  <sheetData>
    <row r="1" spans="1:11" s="605" customFormat="1" ht="19.5" x14ac:dyDescent="0.3">
      <c r="A1" s="741" t="s">
        <v>1041</v>
      </c>
      <c r="D1" s="861" t="s">
        <v>393</v>
      </c>
      <c r="E1" s="861"/>
      <c r="F1" s="861"/>
      <c r="G1" s="861"/>
      <c r="H1" s="861"/>
      <c r="I1" s="861"/>
      <c r="J1" s="861"/>
      <c r="K1" s="861"/>
    </row>
    <row r="2" spans="1:11" x14ac:dyDescent="0.25">
      <c r="A2" s="604" t="s">
        <v>1042</v>
      </c>
      <c r="D2" t="s">
        <v>1371</v>
      </c>
    </row>
    <row r="3" spans="1:11" x14ac:dyDescent="0.25">
      <c r="A3" s="604" t="s">
        <v>1043</v>
      </c>
    </row>
    <row r="4" spans="1:11" x14ac:dyDescent="0.25">
      <c r="A4" s="604" t="s">
        <v>1044</v>
      </c>
    </row>
    <row r="5" spans="1:11" x14ac:dyDescent="0.25">
      <c r="A5" s="604" t="s">
        <v>1045</v>
      </c>
    </row>
    <row r="6" spans="1:11" x14ac:dyDescent="0.25">
      <c r="A6" s="604" t="s">
        <v>1046</v>
      </c>
    </row>
    <row r="7" spans="1:11" x14ac:dyDescent="0.25">
      <c r="A7" s="604" t="s">
        <v>1047</v>
      </c>
    </row>
    <row r="8" spans="1:11" x14ac:dyDescent="0.25">
      <c r="A8" s="604" t="s">
        <v>1048</v>
      </c>
    </row>
    <row r="9" spans="1:11" x14ac:dyDescent="0.25">
      <c r="A9" s="604" t="s">
        <v>1049</v>
      </c>
    </row>
    <row r="10" spans="1:11" x14ac:dyDescent="0.25">
      <c r="A10" s="604" t="s">
        <v>1050</v>
      </c>
    </row>
    <row r="11" spans="1:11" x14ac:dyDescent="0.25">
      <c r="A11" s="604" t="s">
        <v>1051</v>
      </c>
    </row>
    <row r="12" spans="1:11" x14ac:dyDescent="0.25">
      <c r="A12" s="604" t="s">
        <v>1052</v>
      </c>
    </row>
    <row r="13" spans="1:11" x14ac:dyDescent="0.25">
      <c r="A13" s="604" t="s">
        <v>1053</v>
      </c>
    </row>
    <row r="14" spans="1:11" x14ac:dyDescent="0.25">
      <c r="A14" s="604" t="s">
        <v>1054</v>
      </c>
    </row>
    <row r="15" spans="1:11" x14ac:dyDescent="0.25">
      <c r="A15" s="604" t="s">
        <v>1055</v>
      </c>
    </row>
    <row r="16" spans="1:11" x14ac:dyDescent="0.25">
      <c r="A16" s="604" t="s">
        <v>1056</v>
      </c>
    </row>
    <row r="17" spans="1:1" x14ac:dyDescent="0.25">
      <c r="A17" s="604" t="s">
        <v>1057</v>
      </c>
    </row>
    <row r="18" spans="1:1" x14ac:dyDescent="0.25">
      <c r="A18" s="604" t="s">
        <v>1058</v>
      </c>
    </row>
    <row r="19" spans="1:1" x14ac:dyDescent="0.25">
      <c r="A19" s="604" t="s">
        <v>1059</v>
      </c>
    </row>
    <row r="20" spans="1:1" x14ac:dyDescent="0.25">
      <c r="A20" s="604" t="s">
        <v>1060</v>
      </c>
    </row>
    <row r="21" spans="1:1" x14ac:dyDescent="0.25">
      <c r="A21" s="604" t="s">
        <v>1061</v>
      </c>
    </row>
    <row r="22" spans="1:1" x14ac:dyDescent="0.25">
      <c r="A22" s="604" t="s">
        <v>1062</v>
      </c>
    </row>
    <row r="23" spans="1:1" x14ac:dyDescent="0.25">
      <c r="A23" s="604" t="s">
        <v>1063</v>
      </c>
    </row>
    <row r="24" spans="1:1" x14ac:dyDescent="0.25">
      <c r="A24" s="604" t="s">
        <v>1064</v>
      </c>
    </row>
    <row r="25" spans="1:1" x14ac:dyDescent="0.25">
      <c r="A25" s="604" t="s">
        <v>1065</v>
      </c>
    </row>
    <row r="26" spans="1:1" x14ac:dyDescent="0.25">
      <c r="A26" s="604" t="s">
        <v>1066</v>
      </c>
    </row>
    <row r="27" spans="1:1" x14ac:dyDescent="0.25">
      <c r="A27" s="604" t="s">
        <v>1067</v>
      </c>
    </row>
    <row r="28" spans="1:1" x14ac:dyDescent="0.25">
      <c r="A28" s="604" t="s">
        <v>1068</v>
      </c>
    </row>
    <row r="29" spans="1:1" x14ac:dyDescent="0.25">
      <c r="A29" s="604" t="s">
        <v>1069</v>
      </c>
    </row>
    <row r="30" spans="1:1" x14ac:dyDescent="0.25">
      <c r="A30" s="604" t="s">
        <v>1070</v>
      </c>
    </row>
    <row r="31" spans="1:1" x14ac:dyDescent="0.25">
      <c r="A31" s="604" t="s">
        <v>1071</v>
      </c>
    </row>
    <row r="32" spans="1:1" x14ac:dyDescent="0.25">
      <c r="A32" s="604" t="s">
        <v>1072</v>
      </c>
    </row>
    <row r="33" spans="1:2" x14ac:dyDescent="0.25">
      <c r="A33" s="604" t="s">
        <v>1113</v>
      </c>
    </row>
    <row r="34" spans="1:2" x14ac:dyDescent="0.25">
      <c r="A34" s="604" t="s">
        <v>1114</v>
      </c>
    </row>
    <row r="35" spans="1:2" x14ac:dyDescent="0.25">
      <c r="A35" s="604" t="s">
        <v>1115</v>
      </c>
    </row>
    <row r="36" spans="1:2" x14ac:dyDescent="0.25">
      <c r="A36" s="604" t="s">
        <v>1073</v>
      </c>
    </row>
    <row r="37" spans="1:2" x14ac:dyDescent="0.25">
      <c r="A37" s="604" t="s">
        <v>1074</v>
      </c>
    </row>
    <row r="38" spans="1:2" x14ac:dyDescent="0.25">
      <c r="A38" s="604" t="s">
        <v>1075</v>
      </c>
    </row>
    <row r="39" spans="1:2" x14ac:dyDescent="0.25">
      <c r="A39" s="604" t="s">
        <v>1076</v>
      </c>
    </row>
    <row r="40" spans="1:2" x14ac:dyDescent="0.25">
      <c r="A40" s="604" t="s">
        <v>1077</v>
      </c>
    </row>
    <row r="41" spans="1:2" x14ac:dyDescent="0.25">
      <c r="A41" s="604" t="s">
        <v>1078</v>
      </c>
    </row>
    <row r="42" spans="1:2" x14ac:dyDescent="0.25">
      <c r="A42" s="604" t="s">
        <v>1079</v>
      </c>
    </row>
    <row r="43" spans="1:2" x14ac:dyDescent="0.25">
      <c r="A43" s="604" t="s">
        <v>1080</v>
      </c>
    </row>
    <row r="44" spans="1:2" x14ac:dyDescent="0.25">
      <c r="A44" s="604" t="s">
        <v>1081</v>
      </c>
    </row>
    <row r="45" spans="1:2" x14ac:dyDescent="0.25">
      <c r="A45" s="604" t="s">
        <v>1082</v>
      </c>
    </row>
    <row r="46" spans="1:2" x14ac:dyDescent="0.25">
      <c r="A46" s="604" t="s">
        <v>1083</v>
      </c>
    </row>
    <row r="47" spans="1:2" x14ac:dyDescent="0.25">
      <c r="A47" s="840" t="s">
        <v>1367</v>
      </c>
      <c r="B47" s="604"/>
    </row>
    <row r="48" spans="1:2" x14ac:dyDescent="0.25">
      <c r="A48" s="840" t="s">
        <v>1368</v>
      </c>
      <c r="B48" s="604"/>
    </row>
    <row r="49" spans="1:2" x14ac:dyDescent="0.25">
      <c r="A49" s="840" t="s">
        <v>1369</v>
      </c>
      <c r="B49" s="604"/>
    </row>
    <row r="50" spans="1:2" x14ac:dyDescent="0.25">
      <c r="A50" s="840" t="s">
        <v>1370</v>
      </c>
      <c r="B50" s="604"/>
    </row>
    <row r="51" spans="1:2" x14ac:dyDescent="0.25">
      <c r="A51" s="604" t="s">
        <v>1084</v>
      </c>
      <c r="B51" s="604"/>
    </row>
    <row r="52" spans="1:2" x14ac:dyDescent="0.25">
      <c r="A52" s="604" t="s">
        <v>1196</v>
      </c>
    </row>
    <row r="53" spans="1:2" x14ac:dyDescent="0.25">
      <c r="A53" s="604" t="s">
        <v>1197</v>
      </c>
    </row>
    <row r="54" spans="1:2" x14ac:dyDescent="0.25">
      <c r="A54" s="604" t="s">
        <v>1198</v>
      </c>
    </row>
    <row r="55" spans="1:2" x14ac:dyDescent="0.25">
      <c r="A55" s="604" t="s">
        <v>1199</v>
      </c>
    </row>
    <row r="56" spans="1:2" x14ac:dyDescent="0.25">
      <c r="A56" s="604" t="s">
        <v>1200</v>
      </c>
    </row>
    <row r="57" spans="1:2" x14ac:dyDescent="0.25">
      <c r="A57" s="604" t="s">
        <v>1201</v>
      </c>
    </row>
    <row r="58" spans="1:2" x14ac:dyDescent="0.25">
      <c r="A58" s="604" t="s">
        <v>1202</v>
      </c>
    </row>
    <row r="59" spans="1:2" x14ac:dyDescent="0.25">
      <c r="A59" s="604" t="s">
        <v>1085</v>
      </c>
    </row>
    <row r="60" spans="1:2" x14ac:dyDescent="0.25">
      <c r="A60" s="604" t="s">
        <v>1086</v>
      </c>
    </row>
    <row r="61" spans="1:2" x14ac:dyDescent="0.25">
      <c r="A61" s="604" t="s">
        <v>1087</v>
      </c>
    </row>
    <row r="62" spans="1:2" x14ac:dyDescent="0.25">
      <c r="A62" s="604" t="s">
        <v>1275</v>
      </c>
    </row>
    <row r="63" spans="1:2" x14ac:dyDescent="0.25">
      <c r="A63" s="604" t="s">
        <v>1276</v>
      </c>
    </row>
    <row r="64" spans="1:2" x14ac:dyDescent="0.25">
      <c r="A64" s="604" t="s">
        <v>1277</v>
      </c>
    </row>
    <row r="65" spans="1:1" x14ac:dyDescent="0.25">
      <c r="A65" s="604" t="s">
        <v>1278</v>
      </c>
    </row>
    <row r="66" spans="1:1" x14ac:dyDescent="0.25">
      <c r="A66" s="604" t="s">
        <v>1279</v>
      </c>
    </row>
    <row r="67" spans="1:1" x14ac:dyDescent="0.25">
      <c r="A67" s="604" t="s">
        <v>1280</v>
      </c>
    </row>
    <row r="68" spans="1:1" x14ac:dyDescent="0.25">
      <c r="A68" s="604" t="s">
        <v>1088</v>
      </c>
    </row>
    <row r="69" spans="1:1" x14ac:dyDescent="0.25">
      <c r="A69" s="604" t="s">
        <v>1089</v>
      </c>
    </row>
    <row r="70" spans="1:1" x14ac:dyDescent="0.25">
      <c r="A70" s="604" t="s">
        <v>1090</v>
      </c>
    </row>
    <row r="71" spans="1:1" x14ac:dyDescent="0.25">
      <c r="A71" s="604" t="s">
        <v>1091</v>
      </c>
    </row>
    <row r="72" spans="1:1" x14ac:dyDescent="0.25">
      <c r="A72" s="604" t="s">
        <v>1092</v>
      </c>
    </row>
  </sheetData>
  <mergeCells count="1">
    <mergeCell ref="D1:K1"/>
  </mergeCells>
  <hyperlinks>
    <hyperlink ref="A2" location="sheet2" display="01 Coal CHP" xr:uid="{00000000-0004-0000-0000-000000000000}"/>
    <hyperlink ref="A3" location="sheet3" display="02 LTE existing plant" xr:uid="{00000000-0004-0000-0000-000001000000}"/>
    <hyperlink ref="A4" location="sheet4" display="03a Coal to wood pellets exi bo" xr:uid="{00000000-0004-0000-0000-000002000000}"/>
    <hyperlink ref="A5" location="sheet5" display="03b Coal to wood chips n. boile" xr:uid="{00000000-0004-0000-0000-000003000000}"/>
    <hyperlink ref="A6" location="sheet6" display="03c coal to wood chips exi. boi" xr:uid="{00000000-0004-0000-0000-000004000000}"/>
    <hyperlink ref="A7" location="sheet7" display="03d coal to wood chips exi. boi" xr:uid="{00000000-0004-0000-0000-000005000000}"/>
    <hyperlink ref="A8" location="sheet8" display="04 Gas turb. simple cycle, L" xr:uid="{00000000-0004-0000-0000-000006000000}"/>
    <hyperlink ref="A9" location="sheet9" display="04 Gas turb. simple cycle Sm-Me" xr:uid="{00000000-0004-0000-0000-000007000000}"/>
    <hyperlink ref="A10" location="sheet10" display="04 Gas turb. simple cycle Micro" xr:uid="{00000000-0004-0000-0000-000008000000}"/>
    <hyperlink ref="A11" location="sheet11" display="05 Gas turb. CC, steam extract." xr:uid="{00000000-0004-0000-0000-000009000000}"/>
    <hyperlink ref="A12" location="sheet12" display="05 Gas turb. CC, Back-pressure" xr:uid="{00000000-0004-0000-0000-00000A000000}"/>
    <hyperlink ref="A13" location="sheet13" display="06 Gas engines, natural gas" xr:uid="{00000000-0004-0000-0000-00000B000000}"/>
    <hyperlink ref="A14" location="sheet14" display="06 Gas engines, biogas" xr:uid="{00000000-0004-0000-0000-00000C000000}"/>
    <hyperlink ref="A15" location="sheet15" display="07 Carbon Capture and Storage" xr:uid="{00000000-0004-0000-0000-00000D000000}"/>
    <hyperlink ref="A16" location="sheet16" display="08 WtE CHP, Large, 40 degree" xr:uid="{00000000-0004-0000-0000-00000E000000}"/>
    <hyperlink ref="A17" location="sheet17" display="08 WtE CHP, Large, 50 degree" xr:uid="{00000000-0004-0000-0000-00000F000000}"/>
    <hyperlink ref="A18" location="sheet18" display="08 WtE CHP, Medium" xr:uid="{00000000-0004-0000-0000-000010000000}"/>
    <hyperlink ref="A19" location="sheet19" display="08 WtE CHP, Small" xr:uid="{00000000-0004-0000-0000-000011000000}"/>
    <hyperlink ref="A20" location="sheet20" display="08 WtE HOP" xr:uid="{00000000-0004-0000-0000-000012000000}"/>
    <hyperlink ref="A21" location="sheet21" display="09a Wood Chips, Large 40 degree" xr:uid="{00000000-0004-0000-0000-000013000000}"/>
    <hyperlink ref="A22" location="sheet22" display="09a Wood Chips, Large 50 degree" xr:uid="{00000000-0004-0000-0000-000014000000}"/>
    <hyperlink ref="A23" location="sheet23" display="09a Wood Chips, Medium" xr:uid="{00000000-0004-0000-0000-000015000000}"/>
    <hyperlink ref="A24" location="sheet24" display="09a Wood Chips, Small" xr:uid="{00000000-0004-0000-0000-000016000000}"/>
    <hyperlink ref="A25" location="sheet25" display="09b Wood Pellets, Large 40 degr" xr:uid="{00000000-0004-0000-0000-000017000000}"/>
    <hyperlink ref="A26" location="sheet26" display="09b Wood Pellets, Large 50 degr" xr:uid="{00000000-0004-0000-0000-000018000000}"/>
    <hyperlink ref="A27" location="sheet27" display="09b Wood Pellets, Medium" xr:uid="{00000000-0004-0000-0000-000019000000}"/>
    <hyperlink ref="A28" location="sheet28" display="09b Wood Pellets, Small" xr:uid="{00000000-0004-0000-0000-00001A000000}"/>
    <hyperlink ref="A29" location="sheet29" display="09c Straw, Large, 40 degree" xr:uid="{00000000-0004-0000-0000-00001B000000}"/>
    <hyperlink ref="A30" location="sheet30" display="09c Straw, Large, 50 degree" xr:uid="{00000000-0004-0000-0000-00001C000000}"/>
    <hyperlink ref="A31" location="sheet31" display="09c Straw, Medium" xr:uid="{00000000-0004-0000-0000-00001D000000}"/>
    <hyperlink ref="A32" location="sheet32" display="09c Straw, Small" xr:uid="{00000000-0004-0000-0000-00001E000000}"/>
    <hyperlink ref="A33" location="sheet33" display="09a Wood Chips HOP, small" xr:uid="{00000000-0004-0000-0000-00001F000000}"/>
    <hyperlink ref="A34" location="sheet34" display="09a Wood Chips HOP, medium" xr:uid="{00000000-0004-0000-0000-000020000000}"/>
    <hyperlink ref="A35" location="sheet35" display="09a Wood Chips HOP, large" xr:uid="{00000000-0004-0000-0000-000021000000}"/>
    <hyperlink ref="A36" location="sheet36" display="09b Wood Pellets HOP" xr:uid="{00000000-0004-0000-0000-000022000000}"/>
    <hyperlink ref="A37" location="sheet37" display="09c Straw HOP" xr:uid="{00000000-0004-0000-0000-000023000000}"/>
    <hyperlink ref="A38" location="sheet38" display="09a Wood Chips extract. plant" xr:uid="{00000000-0004-0000-0000-000024000000}"/>
    <hyperlink ref="A39" location="sheet39" display="09b Wood Pellets extract. plant" xr:uid="{00000000-0004-0000-0000-000025000000}"/>
    <hyperlink ref="A40" location="sheet40" display="10 Stirling" xr:uid="{00000000-0004-0000-0000-000026000000}"/>
    <hyperlink ref="A41" location="sheet41" display="11 SOFC-CHP" xr:uid="{00000000-0004-0000-0000-000027000000}"/>
    <hyperlink ref="A42" location="sheet42" display="12 LT-PEMFC CHP" xr:uid="{00000000-0004-0000-0000-000028000000}"/>
    <hyperlink ref="A43" location="sheet43" display="20 Onshore turbines" xr:uid="{00000000-0004-0000-0000-000029000000}"/>
    <hyperlink ref="A44" location="sheet44" display="20 Domestic turbines" xr:uid="{00000000-0004-0000-0000-00002A000000}"/>
    <hyperlink ref="A45" location="sheet45" display="21 Offshore turbines" xr:uid="{00000000-0004-0000-0000-00002B000000}"/>
    <hyperlink ref="A46" location="sheet46" display="21 Near shore turbines" xr:uid="{00000000-0004-0000-0000-00002C000000}"/>
    <hyperlink ref="A47" location="'22 Rooftop PV residential'!A1" display="22 Residential rooftop Photovoltaics" xr:uid="{00000000-0004-0000-0000-00002D000000}"/>
    <hyperlink ref="A48" location="'22 Rooftop PV commercial'!A1" display="22 Commercial/industrial rooftop Photovoltaics" xr:uid="{00000000-0004-0000-0000-00002E000000}"/>
    <hyperlink ref="A49" location="'22 Utility-scale PV'!A1" display="22 Utility-scale ground mounted Photovoltaics" xr:uid="{00000000-0004-0000-0000-00002F000000}"/>
    <hyperlink ref="A50" location="'22 Utility-scale PV tracker'!A1" display="22 Utility-scale ground mounted Photovoltaics (single axis tracking)" xr:uid="{00000000-0004-0000-0000-000030000000}"/>
    <hyperlink ref="A51" location="sheet51" display="23 Wave Energy" xr:uid="{00000000-0004-0000-0000-000031000000}"/>
    <hyperlink ref="A52" location="sheet52" display="40 Comp. hp, airsource 1 MW" xr:uid="{00000000-0004-0000-0000-000032000000}"/>
    <hyperlink ref="A53" location="sheet53" display="40 Comp. hp, airsource 3 MW" xr:uid="{00000000-0004-0000-0000-000033000000}"/>
    <hyperlink ref="A54" location="sheet54" display="40 Comp. hp, airsource 10 MW" xr:uid="{00000000-0004-0000-0000-000034000000}"/>
    <hyperlink ref="A55" location="sheet55" display="40 Comp. hp, excess heat 1 MW" xr:uid="{00000000-0004-0000-0000-000035000000}"/>
    <hyperlink ref="A56" location="sheet56" display="40 Comp. hp, excess heat 3 MW" xr:uid="{00000000-0004-0000-0000-000036000000}"/>
    <hyperlink ref="A57" location="sheet57" display="40 Comp. hp, excess heat 10 MW" xr:uid="{00000000-0004-0000-0000-000037000000}"/>
    <hyperlink ref="A58" location="sheet58" display="40 Comp. hp, seawater 20 MW" xr:uid="{00000000-0004-0000-0000-000038000000}"/>
    <hyperlink ref="A59" location="sheet59" display="40 Absorption heat pump, DH" xr:uid="{00000000-0004-0000-0000-000039000000}"/>
    <hyperlink ref="A60" location="sheet60" display="41 Electric Boilers" xr:uid="{00000000-0004-0000-0000-00003A000000}"/>
    <hyperlink ref="A61" location="sheet61" display="44 Natural Gas DH Only" xr:uid="{00000000-0004-0000-0000-00003B000000}"/>
    <hyperlink ref="A62" location="sheet62" display="45.1.a Geothermal DH, 1200m, E" xr:uid="{00000000-0004-0000-0000-00003C000000}"/>
    <hyperlink ref="A63" location="sheet63" display="45.1.b Geothermal DH, 2000m, E" xr:uid="{00000000-0004-0000-0000-00003D000000}"/>
    <hyperlink ref="A64" location="sheet64" display="45.2.a Geothermal DH, 1200m, A" xr:uid="{00000000-0004-0000-0000-00003E000000}"/>
    <hyperlink ref="A65" location="sheet65" display="45.2.b Geothermal DH, 2000m, A" xr:uid="{00000000-0004-0000-0000-00003F000000}"/>
    <hyperlink ref="A66" location="sheet66" display="45.3.a Geoth. DH, 1200m, E (LT)" xr:uid="{00000000-0004-0000-0000-000040000000}"/>
    <hyperlink ref="A67" location="sheet67" display="45.3.b Geoth DH, 2000m, E (LT)" xr:uid="{00000000-0004-0000-0000-000041000000}"/>
    <hyperlink ref="A68" location="sheet68" display="46 Solar District Heating" xr:uid="{00000000-0004-0000-0000-000042000000}"/>
    <hyperlink ref="A69" location="sheet69" display="50 Diesel engine farm" xr:uid="{00000000-0004-0000-0000-000043000000}"/>
    <hyperlink ref="A70" location="sheet70" display="51 Natural gas engine plant" xr:uid="{00000000-0004-0000-0000-000044000000}"/>
    <hyperlink ref="A71" location="sheet71" display="52 OCGT - Natural gas" xr:uid="{00000000-0004-0000-0000-000045000000}"/>
    <hyperlink ref="A72" location="sheet72" display="52 OCGT - Light fuel oil" xr:uid="{00000000-0004-0000-0000-000046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59"/>
  <sheetViews>
    <sheetView showGridLines="0" workbookViewId="0">
      <selection activeCell="A65" sqref="A65"/>
    </sheetView>
  </sheetViews>
  <sheetFormatPr defaultRowHeight="15" x14ac:dyDescent="0.25"/>
  <cols>
    <col min="1" max="1" width="2.85546875" customWidth="1"/>
    <col min="2" max="2" width="31.85546875" customWidth="1"/>
  </cols>
  <sheetData>
    <row r="1" spans="2:12" ht="14.25" customHeight="1" x14ac:dyDescent="0.25">
      <c r="G1" s="168"/>
      <c r="H1" s="168"/>
    </row>
    <row r="2" spans="2:12" ht="14.25" customHeight="1" x14ac:dyDescent="0.25"/>
    <row r="3" spans="2:12" x14ac:dyDescent="0.25">
      <c r="B3" s="141" t="s">
        <v>0</v>
      </c>
      <c r="C3" s="863" t="s">
        <v>535</v>
      </c>
      <c r="D3" s="864"/>
      <c r="E3" s="864"/>
      <c r="F3" s="864"/>
      <c r="G3" s="864"/>
      <c r="H3" s="864"/>
      <c r="I3" s="864"/>
      <c r="J3" s="864"/>
      <c r="K3" s="864"/>
      <c r="L3" s="865"/>
    </row>
    <row r="4" spans="2:12" x14ac:dyDescent="0.25">
      <c r="B4" s="142"/>
      <c r="C4" s="143">
        <v>2015</v>
      </c>
      <c r="D4" s="143">
        <v>2020</v>
      </c>
      <c r="E4" s="143">
        <v>2030</v>
      </c>
      <c r="F4" s="143">
        <v>2050</v>
      </c>
      <c r="G4" s="882" t="s">
        <v>2</v>
      </c>
      <c r="H4" s="883"/>
      <c r="I4" s="882" t="s">
        <v>3</v>
      </c>
      <c r="J4" s="883"/>
      <c r="K4" s="143" t="s">
        <v>4</v>
      </c>
      <c r="L4" s="143" t="s">
        <v>5</v>
      </c>
    </row>
    <row r="5" spans="2:12" x14ac:dyDescent="0.25">
      <c r="B5" s="397" t="s">
        <v>6</v>
      </c>
      <c r="C5" s="398"/>
      <c r="D5" s="398"/>
      <c r="E5" s="398"/>
      <c r="F5" s="398"/>
      <c r="G5" s="398" t="s">
        <v>7</v>
      </c>
      <c r="H5" s="398" t="s">
        <v>8</v>
      </c>
      <c r="I5" s="398" t="s">
        <v>7</v>
      </c>
      <c r="J5" s="398" t="s">
        <v>8</v>
      </c>
      <c r="K5" s="398"/>
      <c r="L5" s="399"/>
    </row>
    <row r="6" spans="2:12" x14ac:dyDescent="0.25">
      <c r="B6" s="147" t="s">
        <v>9</v>
      </c>
      <c r="C6" s="909" t="s">
        <v>143</v>
      </c>
      <c r="D6" s="910"/>
      <c r="E6" s="896"/>
      <c r="F6" s="897"/>
      <c r="G6" s="340"/>
      <c r="H6" s="340"/>
      <c r="I6" s="340"/>
      <c r="J6" s="340"/>
      <c r="K6" s="394"/>
      <c r="L6" s="394"/>
    </row>
    <row r="7" spans="2:12" ht="22.5" x14ac:dyDescent="0.25">
      <c r="B7" s="147" t="s">
        <v>146</v>
      </c>
      <c r="C7" s="392">
        <v>30</v>
      </c>
      <c r="D7" s="341">
        <v>30</v>
      </c>
      <c r="E7" s="534">
        <v>30</v>
      </c>
      <c r="F7" s="343">
        <v>30</v>
      </c>
      <c r="G7" s="392">
        <v>23</v>
      </c>
      <c r="H7" s="343">
        <v>32</v>
      </c>
      <c r="I7" s="343">
        <v>25</v>
      </c>
      <c r="J7" s="343">
        <v>35</v>
      </c>
      <c r="K7" s="392" t="s">
        <v>67</v>
      </c>
      <c r="L7" s="392">
        <v>7</v>
      </c>
    </row>
    <row r="8" spans="2:12" ht="33.75" x14ac:dyDescent="0.25">
      <c r="B8" s="152" t="s">
        <v>97</v>
      </c>
      <c r="C8" s="149">
        <v>28</v>
      </c>
      <c r="D8" s="149">
        <v>28</v>
      </c>
      <c r="E8" s="421">
        <v>28</v>
      </c>
      <c r="F8" s="421">
        <v>28</v>
      </c>
      <c r="G8" s="149">
        <v>21</v>
      </c>
      <c r="H8" s="149">
        <v>29</v>
      </c>
      <c r="I8" s="421">
        <v>23</v>
      </c>
      <c r="J8" s="421">
        <v>33</v>
      </c>
      <c r="K8" s="149"/>
      <c r="L8" s="149"/>
    </row>
    <row r="9" spans="2:12" x14ac:dyDescent="0.25">
      <c r="B9" s="147" t="s">
        <v>818</v>
      </c>
      <c r="C9" s="421">
        <v>0.6</v>
      </c>
      <c r="D9" s="421">
        <v>0.6</v>
      </c>
      <c r="E9" s="421">
        <v>0.6</v>
      </c>
      <c r="F9" s="421">
        <v>0.6</v>
      </c>
      <c r="G9" s="421">
        <v>0.4</v>
      </c>
      <c r="H9" s="421">
        <v>0.85</v>
      </c>
      <c r="I9" s="421">
        <v>0.4</v>
      </c>
      <c r="J9" s="421">
        <v>0.85</v>
      </c>
      <c r="K9" s="149"/>
      <c r="L9" s="394" t="s">
        <v>148</v>
      </c>
    </row>
    <row r="10" spans="2:12" x14ac:dyDescent="0.25">
      <c r="B10" s="147" t="s">
        <v>819</v>
      </c>
      <c r="C10" s="342" t="s">
        <v>103</v>
      </c>
      <c r="D10" s="342" t="s">
        <v>103</v>
      </c>
      <c r="E10" s="535" t="s">
        <v>103</v>
      </c>
      <c r="F10" s="535" t="s">
        <v>103</v>
      </c>
      <c r="G10" s="342" t="s">
        <v>103</v>
      </c>
      <c r="H10" s="342" t="s">
        <v>103</v>
      </c>
      <c r="I10" s="535" t="s">
        <v>103</v>
      </c>
      <c r="J10" s="535" t="s">
        <v>103</v>
      </c>
      <c r="K10" s="149" t="s">
        <v>50</v>
      </c>
      <c r="L10" s="149"/>
    </row>
    <row r="11" spans="2:12" x14ac:dyDescent="0.25">
      <c r="B11" s="147" t="s">
        <v>13</v>
      </c>
      <c r="C11" s="149">
        <v>5</v>
      </c>
      <c r="D11" s="149">
        <v>5</v>
      </c>
      <c r="E11" s="421">
        <v>5</v>
      </c>
      <c r="F11" s="421">
        <v>5</v>
      </c>
      <c r="G11" s="149" t="s">
        <v>149</v>
      </c>
      <c r="H11" s="149" t="s">
        <v>149</v>
      </c>
      <c r="I11" s="422" t="s">
        <v>149</v>
      </c>
      <c r="J11" s="422" t="s">
        <v>149</v>
      </c>
      <c r="K11" s="149"/>
      <c r="L11" s="149"/>
    </row>
    <row r="12" spans="2:12" x14ac:dyDescent="0.25">
      <c r="B12" s="156" t="s">
        <v>73</v>
      </c>
      <c r="C12" s="394" t="s">
        <v>149</v>
      </c>
      <c r="D12" s="394" t="s">
        <v>149</v>
      </c>
      <c r="E12" s="413" t="s">
        <v>149</v>
      </c>
      <c r="F12" s="413" t="s">
        <v>149</v>
      </c>
      <c r="G12" s="394" t="s">
        <v>149</v>
      </c>
      <c r="H12" s="394" t="s">
        <v>149</v>
      </c>
      <c r="I12" s="413" t="s">
        <v>149</v>
      </c>
      <c r="J12" s="413" t="s">
        <v>149</v>
      </c>
      <c r="K12" s="394"/>
      <c r="L12" s="149"/>
    </row>
    <row r="13" spans="2:12" x14ac:dyDescent="0.25">
      <c r="B13" s="156" t="s">
        <v>16</v>
      </c>
      <c r="C13" s="394">
        <v>15</v>
      </c>
      <c r="D13" s="394">
        <v>15</v>
      </c>
      <c r="E13" s="414">
        <v>15</v>
      </c>
      <c r="F13" s="414">
        <v>15</v>
      </c>
      <c r="G13" s="394">
        <v>10</v>
      </c>
      <c r="H13" s="394">
        <v>20</v>
      </c>
      <c r="I13" s="414">
        <v>10</v>
      </c>
      <c r="J13" s="414">
        <v>20</v>
      </c>
      <c r="K13" s="394" t="s">
        <v>66</v>
      </c>
      <c r="L13" s="149"/>
    </row>
    <row r="14" spans="2:12" x14ac:dyDescent="0.25">
      <c r="B14" s="156" t="s">
        <v>18</v>
      </c>
      <c r="C14" s="414">
        <v>0.5</v>
      </c>
      <c r="D14" s="414">
        <v>0.5</v>
      </c>
      <c r="E14" s="414">
        <v>0.5</v>
      </c>
      <c r="F14" s="414">
        <v>0.5</v>
      </c>
      <c r="G14" s="414">
        <v>0.3</v>
      </c>
      <c r="H14" s="414">
        <v>0.8</v>
      </c>
      <c r="I14" s="414">
        <v>0.2</v>
      </c>
      <c r="J14" s="414">
        <v>0.7</v>
      </c>
      <c r="K14" s="394" t="s">
        <v>66</v>
      </c>
      <c r="L14" s="394">
        <v>13</v>
      </c>
    </row>
    <row r="15" spans="2:12" x14ac:dyDescent="0.25">
      <c r="B15" s="158" t="s">
        <v>19</v>
      </c>
      <c r="C15" s="421">
        <v>0.06</v>
      </c>
      <c r="D15" s="421">
        <v>0.06</v>
      </c>
      <c r="E15" s="421">
        <v>0.06</v>
      </c>
      <c r="F15" s="421">
        <v>0.06</v>
      </c>
      <c r="G15" s="414">
        <v>0.05</v>
      </c>
      <c r="H15" s="414">
        <v>0.15</v>
      </c>
      <c r="I15" s="414">
        <v>0.05</v>
      </c>
      <c r="J15" s="414">
        <v>0.15</v>
      </c>
      <c r="K15" s="394"/>
      <c r="L15" s="149">
        <v>7</v>
      </c>
    </row>
    <row r="16" spans="2:12" x14ac:dyDescent="0.25">
      <c r="B16" s="906" t="s">
        <v>152</v>
      </c>
      <c r="C16" s="907"/>
      <c r="D16" s="907"/>
      <c r="E16" s="907"/>
      <c r="F16" s="907"/>
      <c r="G16" s="907"/>
      <c r="H16" s="907"/>
      <c r="I16" s="907"/>
      <c r="J16" s="907"/>
      <c r="K16" s="907"/>
      <c r="L16" s="908"/>
    </row>
    <row r="17" spans="2:12" x14ac:dyDescent="0.25">
      <c r="B17" s="156" t="s">
        <v>22</v>
      </c>
      <c r="C17" s="394">
        <v>0</v>
      </c>
      <c r="D17" s="394">
        <v>0</v>
      </c>
      <c r="E17" s="414">
        <v>0</v>
      </c>
      <c r="F17" s="414">
        <v>0</v>
      </c>
      <c r="G17" s="394">
        <v>0</v>
      </c>
      <c r="H17" s="394">
        <v>0</v>
      </c>
      <c r="I17" s="414">
        <v>0</v>
      </c>
      <c r="J17" s="414">
        <v>0</v>
      </c>
      <c r="K17" s="394"/>
      <c r="L17" s="394"/>
    </row>
    <row r="18" spans="2:12" x14ac:dyDescent="0.25">
      <c r="B18" s="156" t="s">
        <v>24</v>
      </c>
      <c r="C18" s="394">
        <v>0</v>
      </c>
      <c r="D18" s="394">
        <v>0</v>
      </c>
      <c r="E18" s="414">
        <v>0</v>
      </c>
      <c r="F18" s="414">
        <v>0</v>
      </c>
      <c r="G18" s="394">
        <v>0</v>
      </c>
      <c r="H18" s="394">
        <v>0</v>
      </c>
      <c r="I18" s="414">
        <v>0</v>
      </c>
      <c r="J18" s="414">
        <v>0</v>
      </c>
      <c r="K18" s="394"/>
      <c r="L18" s="394"/>
    </row>
    <row r="19" spans="2:12" x14ac:dyDescent="0.25">
      <c r="B19" s="156" t="s">
        <v>75</v>
      </c>
      <c r="C19" s="394">
        <v>40</v>
      </c>
      <c r="D19" s="394">
        <v>40</v>
      </c>
      <c r="E19" s="414">
        <v>40</v>
      </c>
      <c r="F19" s="414">
        <v>40</v>
      </c>
      <c r="G19" s="394">
        <v>30</v>
      </c>
      <c r="H19" s="394">
        <v>50</v>
      </c>
      <c r="I19" s="414">
        <v>25</v>
      </c>
      <c r="J19" s="414">
        <v>50</v>
      </c>
      <c r="K19" s="394" t="s">
        <v>66</v>
      </c>
      <c r="L19" s="394" t="s">
        <v>148</v>
      </c>
    </row>
    <row r="20" spans="2:12" x14ac:dyDescent="0.25">
      <c r="B20" s="156" t="s">
        <v>76</v>
      </c>
      <c r="C20" s="414">
        <v>0.25</v>
      </c>
      <c r="D20" s="414">
        <v>0.25</v>
      </c>
      <c r="E20" s="414">
        <v>0.25</v>
      </c>
      <c r="F20" s="414">
        <v>0.25</v>
      </c>
      <c r="G20" s="394" t="s">
        <v>149</v>
      </c>
      <c r="H20" s="394" t="s">
        <v>149</v>
      </c>
      <c r="I20" s="413" t="s">
        <v>149</v>
      </c>
      <c r="J20" s="413" t="s">
        <v>154</v>
      </c>
      <c r="K20" s="394"/>
      <c r="L20" s="394"/>
    </row>
    <row r="21" spans="2:12" x14ac:dyDescent="0.25">
      <c r="B21" s="156" t="s">
        <v>77</v>
      </c>
      <c r="C21" s="414">
        <v>0.5</v>
      </c>
      <c r="D21" s="414">
        <v>0.5</v>
      </c>
      <c r="E21" s="414">
        <v>0.5</v>
      </c>
      <c r="F21" s="414">
        <v>0.5</v>
      </c>
      <c r="G21" s="394" t="s">
        <v>149</v>
      </c>
      <c r="H21" s="394" t="s">
        <v>149</v>
      </c>
      <c r="I21" s="413" t="s">
        <v>149</v>
      </c>
      <c r="J21" s="413" t="s">
        <v>154</v>
      </c>
      <c r="K21" s="394"/>
      <c r="L21" s="394"/>
    </row>
    <row r="22" spans="2:12" x14ac:dyDescent="0.25">
      <c r="B22" s="906" t="s">
        <v>78</v>
      </c>
      <c r="C22" s="907"/>
      <c r="D22" s="907"/>
      <c r="E22" s="907"/>
      <c r="F22" s="907"/>
      <c r="G22" s="907"/>
      <c r="H22" s="907"/>
      <c r="I22" s="907"/>
      <c r="J22" s="907"/>
      <c r="K22" s="907"/>
      <c r="L22" s="908"/>
    </row>
    <row r="23" spans="2:12" x14ac:dyDescent="0.25">
      <c r="B23" s="156" t="s">
        <v>529</v>
      </c>
      <c r="C23" s="394">
        <v>0</v>
      </c>
      <c r="D23" s="394">
        <v>0</v>
      </c>
      <c r="E23" s="414">
        <v>0</v>
      </c>
      <c r="F23" s="414">
        <v>0</v>
      </c>
      <c r="G23" s="394">
        <v>0</v>
      </c>
      <c r="H23" s="394">
        <v>0</v>
      </c>
      <c r="I23" s="413">
        <v>0</v>
      </c>
      <c r="J23" s="413">
        <v>0</v>
      </c>
      <c r="K23" s="149"/>
      <c r="L23" s="394">
        <v>13</v>
      </c>
    </row>
    <row r="24" spans="2:12" x14ac:dyDescent="0.25">
      <c r="B24" s="156" t="s">
        <v>530</v>
      </c>
      <c r="C24" s="394">
        <v>10</v>
      </c>
      <c r="D24" s="394">
        <v>10</v>
      </c>
      <c r="E24" s="414">
        <v>10</v>
      </c>
      <c r="F24" s="414">
        <v>10</v>
      </c>
      <c r="G24" s="394">
        <v>6</v>
      </c>
      <c r="H24" s="394">
        <v>15</v>
      </c>
      <c r="I24" s="414">
        <v>6</v>
      </c>
      <c r="J24" s="414">
        <v>15</v>
      </c>
      <c r="K24" s="394"/>
      <c r="L24" s="394" t="s">
        <v>148</v>
      </c>
    </row>
    <row r="25" spans="2:12" x14ac:dyDescent="0.25">
      <c r="B25" s="156" t="s">
        <v>79</v>
      </c>
      <c r="C25" s="335">
        <v>6</v>
      </c>
      <c r="D25" s="335">
        <v>6</v>
      </c>
      <c r="E25" s="415">
        <v>6</v>
      </c>
      <c r="F25" s="415">
        <v>6</v>
      </c>
      <c r="G25" s="335" t="s">
        <v>149</v>
      </c>
      <c r="H25" s="335" t="s">
        <v>149</v>
      </c>
      <c r="I25" s="536" t="s">
        <v>149</v>
      </c>
      <c r="J25" s="536" t="s">
        <v>149</v>
      </c>
      <c r="K25" s="394"/>
      <c r="L25" s="394">
        <v>13</v>
      </c>
    </row>
    <row r="26" spans="2:12" x14ac:dyDescent="0.25">
      <c r="B26" s="156" t="s">
        <v>80</v>
      </c>
      <c r="C26" s="160" t="s">
        <v>149</v>
      </c>
      <c r="D26" s="160" t="s">
        <v>149</v>
      </c>
      <c r="E26" s="413" t="s">
        <v>149</v>
      </c>
      <c r="F26" s="413" t="s">
        <v>149</v>
      </c>
      <c r="G26" s="160" t="s">
        <v>149</v>
      </c>
      <c r="H26" s="160" t="s">
        <v>149</v>
      </c>
      <c r="I26" s="413" t="s">
        <v>149</v>
      </c>
      <c r="J26" s="413" t="s">
        <v>149</v>
      </c>
      <c r="K26" s="160"/>
      <c r="L26" s="394">
        <v>13</v>
      </c>
    </row>
    <row r="27" spans="2:12" x14ac:dyDescent="0.25">
      <c r="B27" s="906" t="s">
        <v>25</v>
      </c>
      <c r="C27" s="907"/>
      <c r="D27" s="907"/>
      <c r="E27" s="907"/>
      <c r="F27" s="907"/>
      <c r="G27" s="907"/>
      <c r="H27" s="907"/>
      <c r="I27" s="907"/>
      <c r="J27" s="907"/>
      <c r="K27" s="907"/>
      <c r="L27" s="908"/>
    </row>
    <row r="28" spans="2:12" x14ac:dyDescent="0.25">
      <c r="B28" s="156" t="s">
        <v>26</v>
      </c>
      <c r="C28" s="414">
        <v>1.2</v>
      </c>
      <c r="D28" s="160">
        <v>1.2</v>
      </c>
      <c r="E28" s="160">
        <v>1.1000000000000001</v>
      </c>
      <c r="F28" s="160">
        <v>1</v>
      </c>
      <c r="G28" s="394" t="s">
        <v>149</v>
      </c>
      <c r="H28" s="394" t="s">
        <v>149</v>
      </c>
      <c r="I28" s="413" t="s">
        <v>149</v>
      </c>
      <c r="J28" s="413" t="s">
        <v>149</v>
      </c>
      <c r="K28" s="394"/>
      <c r="L28" s="394" t="s">
        <v>157</v>
      </c>
    </row>
    <row r="29" spans="2:12" x14ac:dyDescent="0.25">
      <c r="B29" s="156" t="s">
        <v>28</v>
      </c>
      <c r="C29" s="414">
        <v>0.85</v>
      </c>
      <c r="D29" s="253">
        <v>0.85</v>
      </c>
      <c r="E29" s="160">
        <v>0.8</v>
      </c>
      <c r="F29" s="160">
        <v>0.7</v>
      </c>
      <c r="G29" s="394" t="s">
        <v>149</v>
      </c>
      <c r="H29" s="394" t="s">
        <v>149</v>
      </c>
      <c r="I29" s="413" t="s">
        <v>149</v>
      </c>
      <c r="J29" s="413" t="s">
        <v>149</v>
      </c>
      <c r="K29" s="394"/>
      <c r="L29" s="394" t="s">
        <v>157</v>
      </c>
    </row>
    <row r="30" spans="2:12" x14ac:dyDescent="0.25">
      <c r="B30" s="156" t="s">
        <v>29</v>
      </c>
      <c r="C30" s="414">
        <v>0.35</v>
      </c>
      <c r="D30" s="253">
        <v>0.35</v>
      </c>
      <c r="E30" s="160">
        <v>0.3</v>
      </c>
      <c r="F30" s="160">
        <v>0.3</v>
      </c>
      <c r="G30" s="394" t="s">
        <v>149</v>
      </c>
      <c r="H30" s="394" t="s">
        <v>149</v>
      </c>
      <c r="I30" s="413" t="s">
        <v>149</v>
      </c>
      <c r="J30" s="413" t="s">
        <v>149</v>
      </c>
      <c r="K30" s="394"/>
      <c r="L30" s="394" t="s">
        <v>157</v>
      </c>
    </row>
    <row r="31" spans="2:12" x14ac:dyDescent="0.25">
      <c r="B31" s="156" t="s">
        <v>30</v>
      </c>
      <c r="C31" s="394" t="s">
        <v>149</v>
      </c>
      <c r="D31" s="394" t="s">
        <v>149</v>
      </c>
      <c r="E31" s="413" t="s">
        <v>149</v>
      </c>
      <c r="F31" s="413" t="s">
        <v>149</v>
      </c>
      <c r="G31" s="394" t="s">
        <v>149</v>
      </c>
      <c r="H31" s="394" t="s">
        <v>149</v>
      </c>
      <c r="I31" s="413" t="s">
        <v>149</v>
      </c>
      <c r="J31" s="413" t="s">
        <v>149</v>
      </c>
      <c r="K31" s="394"/>
      <c r="L31" s="394"/>
    </row>
    <row r="32" spans="2:12" x14ac:dyDescent="0.25">
      <c r="B32" s="156" t="s">
        <v>32</v>
      </c>
      <c r="C32" s="394">
        <v>15</v>
      </c>
      <c r="D32" s="252">
        <v>15</v>
      </c>
      <c r="E32" s="252">
        <v>14</v>
      </c>
      <c r="F32" s="252">
        <v>13</v>
      </c>
      <c r="G32" s="394">
        <v>10</v>
      </c>
      <c r="H32" s="394">
        <v>15</v>
      </c>
      <c r="I32" s="414">
        <v>8</v>
      </c>
      <c r="J32" s="414">
        <v>15</v>
      </c>
      <c r="K32" s="394"/>
      <c r="L32" s="394">
        <v>13</v>
      </c>
    </row>
    <row r="33" spans="1:12" x14ac:dyDescent="0.25">
      <c r="B33" s="237"/>
      <c r="C33" s="237"/>
      <c r="D33" s="237"/>
      <c r="E33" s="237"/>
      <c r="F33" s="237"/>
      <c r="G33" s="237"/>
      <c r="H33" s="237"/>
      <c r="I33" s="237"/>
      <c r="J33" s="237"/>
      <c r="K33" s="237"/>
      <c r="L33" s="237"/>
    </row>
    <row r="34" spans="1:12" x14ac:dyDescent="0.25">
      <c r="A34" s="69" t="s">
        <v>87</v>
      </c>
      <c r="B34" s="70"/>
    </row>
    <row r="35" spans="1:12" x14ac:dyDescent="0.25">
      <c r="A35" s="71">
        <v>5</v>
      </c>
      <c r="B35" s="70" t="s">
        <v>158</v>
      </c>
    </row>
    <row r="36" spans="1:12" x14ac:dyDescent="0.25">
      <c r="A36" s="71">
        <v>6</v>
      </c>
      <c r="B36" s="70" t="s">
        <v>159</v>
      </c>
    </row>
    <row r="37" spans="1:12" x14ac:dyDescent="0.25">
      <c r="A37" s="71">
        <v>7</v>
      </c>
      <c r="B37" s="70" t="s">
        <v>160</v>
      </c>
    </row>
    <row r="38" spans="1:12" x14ac:dyDescent="0.25">
      <c r="A38" s="71">
        <v>8</v>
      </c>
      <c r="B38" s="70" t="s">
        <v>161</v>
      </c>
    </row>
    <row r="39" spans="1:12" x14ac:dyDescent="0.25">
      <c r="A39" s="71">
        <v>9</v>
      </c>
      <c r="B39" s="70" t="s">
        <v>162</v>
      </c>
    </row>
    <row r="40" spans="1:12" x14ac:dyDescent="0.25">
      <c r="A40" s="71">
        <v>10</v>
      </c>
      <c r="B40" s="70" t="s">
        <v>243</v>
      </c>
    </row>
    <row r="41" spans="1:12" x14ac:dyDescent="0.25">
      <c r="A41" s="71">
        <v>11</v>
      </c>
      <c r="B41" s="70" t="s">
        <v>244</v>
      </c>
    </row>
    <row r="42" spans="1:12" x14ac:dyDescent="0.25">
      <c r="A42" s="71">
        <v>12</v>
      </c>
      <c r="B42" s="70" t="s">
        <v>163</v>
      </c>
    </row>
    <row r="43" spans="1:12" x14ac:dyDescent="0.25">
      <c r="A43" s="71">
        <v>13</v>
      </c>
      <c r="B43" s="70" t="s">
        <v>164</v>
      </c>
    </row>
    <row r="44" spans="1:12" x14ac:dyDescent="0.25">
      <c r="A44" s="71">
        <v>14</v>
      </c>
      <c r="B44" s="70" t="s">
        <v>245</v>
      </c>
    </row>
    <row r="45" spans="1:12" x14ac:dyDescent="0.25">
      <c r="A45" s="71"/>
      <c r="B45" s="70"/>
    </row>
    <row r="46" spans="1:12" x14ac:dyDescent="0.25">
      <c r="A46" s="69" t="s">
        <v>38</v>
      </c>
      <c r="B46" s="70"/>
    </row>
    <row r="47" spans="1:12" x14ac:dyDescent="0.25">
      <c r="A47" s="70" t="s">
        <v>39</v>
      </c>
      <c r="B47" s="70" t="s">
        <v>165</v>
      </c>
    </row>
    <row r="48" spans="1:12" x14ac:dyDescent="0.25">
      <c r="A48" s="70" t="s">
        <v>15</v>
      </c>
      <c r="B48" s="70" t="s">
        <v>166</v>
      </c>
    </row>
    <row r="49" spans="1:2" x14ac:dyDescent="0.25">
      <c r="A49" s="70" t="s">
        <v>20</v>
      </c>
      <c r="B49" s="70" t="s">
        <v>167</v>
      </c>
    </row>
    <row r="50" spans="1:2" x14ac:dyDescent="0.25">
      <c r="A50" s="70" t="s">
        <v>23</v>
      </c>
      <c r="B50" s="70" t="s">
        <v>168</v>
      </c>
    </row>
    <row r="51" spans="1:2" x14ac:dyDescent="0.25">
      <c r="A51" s="70" t="s">
        <v>44</v>
      </c>
      <c r="B51" s="70" t="s">
        <v>169</v>
      </c>
    </row>
    <row r="52" spans="1:2" x14ac:dyDescent="0.25">
      <c r="A52" s="70" t="s">
        <v>46</v>
      </c>
      <c r="B52" s="70" t="s">
        <v>170</v>
      </c>
    </row>
    <row r="53" spans="1:2" x14ac:dyDescent="0.25">
      <c r="A53" s="70" t="s">
        <v>31</v>
      </c>
      <c r="B53" s="70" t="s">
        <v>171</v>
      </c>
    </row>
    <row r="54" spans="1:2" x14ac:dyDescent="0.25">
      <c r="A54" s="70" t="s">
        <v>35</v>
      </c>
      <c r="B54" s="70" t="s">
        <v>172</v>
      </c>
    </row>
    <row r="55" spans="1:2" x14ac:dyDescent="0.25">
      <c r="A55" s="70" t="s">
        <v>64</v>
      </c>
      <c r="B55" s="70" t="s">
        <v>173</v>
      </c>
    </row>
    <row r="56" spans="1:2" x14ac:dyDescent="0.25">
      <c r="A56" s="70" t="s">
        <v>50</v>
      </c>
      <c r="B56" s="70" t="s">
        <v>174</v>
      </c>
    </row>
    <row r="57" spans="1:2" x14ac:dyDescent="0.25">
      <c r="A57" s="70" t="s">
        <v>54</v>
      </c>
      <c r="B57" s="70" t="s">
        <v>175</v>
      </c>
    </row>
    <row r="58" spans="1:2" x14ac:dyDescent="0.25">
      <c r="A58" s="70" t="s">
        <v>66</v>
      </c>
      <c r="B58" s="70" t="s">
        <v>176</v>
      </c>
    </row>
    <row r="59" spans="1:2" x14ac:dyDescent="0.25">
      <c r="A59" s="70" t="s">
        <v>67</v>
      </c>
      <c r="B59" s="70" t="s">
        <v>177</v>
      </c>
    </row>
  </sheetData>
  <mergeCells count="7">
    <mergeCell ref="B22:L22"/>
    <mergeCell ref="B27:L27"/>
    <mergeCell ref="C6:F6"/>
    <mergeCell ref="B16:L16"/>
    <mergeCell ref="C3:L3"/>
    <mergeCell ref="G4:H4"/>
    <mergeCell ref="I4:J4"/>
  </mergeCells>
  <hyperlinks>
    <hyperlink ref="C3" location="INDEX" display="Gas turbine, simple cycle (micro), back pressur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Y100"/>
  <sheetViews>
    <sheetView showGridLines="0" topLeftCell="A16" zoomScaleNormal="100" workbookViewId="0">
      <selection activeCell="A65" sqref="A65"/>
    </sheetView>
  </sheetViews>
  <sheetFormatPr defaultColWidth="6.140625" defaultRowHeight="15" x14ac:dyDescent="0.25"/>
  <cols>
    <col min="1" max="1" width="2.85546875" style="29" customWidth="1"/>
    <col min="2" max="2" width="41.140625" style="29" customWidth="1"/>
    <col min="3" max="10" width="7.28515625" style="29" customWidth="1"/>
    <col min="11" max="11" width="5.28515625" style="29" customWidth="1"/>
    <col min="12" max="12" width="10.28515625" style="29" customWidth="1"/>
    <col min="13" max="14" width="2" style="2" customWidth="1"/>
    <col min="15" max="15" width="4.140625" style="29" customWidth="1"/>
    <col min="16" max="16384" width="6.140625" style="2"/>
  </cols>
  <sheetData>
    <row r="1" spans="1:15" ht="14.25" customHeight="1" x14ac:dyDescent="0.3">
      <c r="B1" s="32"/>
      <c r="C1" s="30"/>
      <c r="G1" s="322"/>
      <c r="H1" s="322"/>
    </row>
    <row r="2" spans="1:15" ht="14.25" customHeight="1" x14ac:dyDescent="0.25">
      <c r="A2" s="70"/>
      <c r="O2" s="70"/>
    </row>
    <row r="3" spans="1:15" ht="15" customHeight="1" x14ac:dyDescent="0.25">
      <c r="A3" s="70"/>
      <c r="B3" s="141" t="s">
        <v>0</v>
      </c>
      <c r="C3" s="863" t="s">
        <v>539</v>
      </c>
      <c r="D3" s="864"/>
      <c r="E3" s="864"/>
      <c r="F3" s="864"/>
      <c r="G3" s="864"/>
      <c r="H3" s="864"/>
      <c r="I3" s="864"/>
      <c r="J3" s="864"/>
      <c r="K3" s="864"/>
      <c r="L3" s="865"/>
      <c r="O3" s="70"/>
    </row>
    <row r="4" spans="1:15" ht="25.5" customHeight="1" x14ac:dyDescent="0.25">
      <c r="A4" s="70"/>
      <c r="B4" s="142"/>
      <c r="C4" s="411">
        <v>2015</v>
      </c>
      <c r="D4" s="411">
        <v>2020</v>
      </c>
      <c r="E4" s="411">
        <v>2030</v>
      </c>
      <c r="F4" s="411">
        <v>2050</v>
      </c>
      <c r="G4" s="905" t="s">
        <v>2</v>
      </c>
      <c r="H4" s="902"/>
      <c r="I4" s="905" t="s">
        <v>3</v>
      </c>
      <c r="J4" s="902"/>
      <c r="K4" s="143" t="s">
        <v>4</v>
      </c>
      <c r="L4" s="143" t="s">
        <v>5</v>
      </c>
      <c r="O4" s="70"/>
    </row>
    <row r="5" spans="1:15" ht="15" customHeight="1" x14ac:dyDescent="0.25">
      <c r="A5" s="70"/>
      <c r="B5" s="397" t="s">
        <v>6</v>
      </c>
      <c r="C5" s="398"/>
      <c r="D5" s="398"/>
      <c r="E5" s="398"/>
      <c r="F5" s="398"/>
      <c r="G5" s="398" t="s">
        <v>7</v>
      </c>
      <c r="H5" s="398" t="s">
        <v>8</v>
      </c>
      <c r="I5" s="398" t="s">
        <v>7</v>
      </c>
      <c r="J5" s="398" t="s">
        <v>8</v>
      </c>
      <c r="K5" s="398"/>
      <c r="L5" s="399"/>
      <c r="O5" s="70"/>
    </row>
    <row r="6" spans="1:15" ht="15" customHeight="1" x14ac:dyDescent="0.25">
      <c r="A6" s="70"/>
      <c r="B6" s="238" t="s">
        <v>9</v>
      </c>
      <c r="C6" s="909" t="s">
        <v>178</v>
      </c>
      <c r="D6" s="910"/>
      <c r="E6" s="896"/>
      <c r="F6" s="897"/>
      <c r="G6" s="402"/>
      <c r="H6" s="402"/>
      <c r="I6" s="402"/>
      <c r="J6" s="402"/>
      <c r="K6" s="394" t="s">
        <v>46</v>
      </c>
      <c r="L6" s="403"/>
      <c r="O6" s="70"/>
    </row>
    <row r="7" spans="1:15" ht="22.5" x14ac:dyDescent="0.25">
      <c r="A7" s="70"/>
      <c r="B7" s="147" t="s">
        <v>146</v>
      </c>
      <c r="C7" s="392">
        <v>58</v>
      </c>
      <c r="D7" s="341">
        <v>59</v>
      </c>
      <c r="E7" s="341">
        <v>61</v>
      </c>
      <c r="F7" s="392">
        <v>63</v>
      </c>
      <c r="G7" s="392">
        <v>55</v>
      </c>
      <c r="H7" s="343">
        <v>61</v>
      </c>
      <c r="I7" s="343">
        <v>58</v>
      </c>
      <c r="J7" s="343">
        <v>65</v>
      </c>
      <c r="K7" s="392"/>
      <c r="L7" s="392">
        <v>5</v>
      </c>
      <c r="O7" s="70"/>
    </row>
    <row r="8" spans="1:15" ht="22.5" x14ac:dyDescent="0.25">
      <c r="A8" s="70"/>
      <c r="B8" s="152" t="s">
        <v>97</v>
      </c>
      <c r="C8" s="149">
        <v>55</v>
      </c>
      <c r="D8" s="149">
        <v>56</v>
      </c>
      <c r="E8" s="149">
        <v>58</v>
      </c>
      <c r="F8" s="149">
        <v>60</v>
      </c>
      <c r="G8" s="149">
        <v>52</v>
      </c>
      <c r="H8" s="149">
        <v>58</v>
      </c>
      <c r="I8" s="421">
        <v>55</v>
      </c>
      <c r="J8" s="421">
        <v>62</v>
      </c>
      <c r="K8" s="149"/>
      <c r="L8" s="149" t="s">
        <v>246</v>
      </c>
      <c r="O8" s="70"/>
    </row>
    <row r="9" spans="1:15" x14ac:dyDescent="0.25">
      <c r="A9" s="70"/>
      <c r="B9" s="147" t="s">
        <v>818</v>
      </c>
      <c r="C9" s="421">
        <v>1.7</v>
      </c>
      <c r="D9" s="421">
        <v>1.8</v>
      </c>
      <c r="E9" s="421">
        <v>2</v>
      </c>
      <c r="F9" s="421">
        <v>2.2000000000000002</v>
      </c>
      <c r="G9" s="421">
        <v>1.5</v>
      </c>
      <c r="H9" s="421">
        <v>2.2000000000000002</v>
      </c>
      <c r="I9" s="421">
        <v>1.5</v>
      </c>
      <c r="J9" s="421">
        <v>2.4</v>
      </c>
      <c r="K9" s="149"/>
      <c r="L9" s="149"/>
      <c r="O9" s="70"/>
    </row>
    <row r="10" spans="1:15" x14ac:dyDescent="0.25">
      <c r="A10" s="70"/>
      <c r="B10" s="147" t="s">
        <v>819</v>
      </c>
      <c r="C10" s="414">
        <v>0.15</v>
      </c>
      <c r="D10" s="414">
        <v>0.15</v>
      </c>
      <c r="E10" s="414">
        <v>0.15</v>
      </c>
      <c r="F10" s="414">
        <v>0.15</v>
      </c>
      <c r="G10" s="394" t="s">
        <v>181</v>
      </c>
      <c r="H10" s="394" t="s">
        <v>181</v>
      </c>
      <c r="I10" s="422" t="s">
        <v>181</v>
      </c>
      <c r="J10" s="422" t="s">
        <v>181</v>
      </c>
      <c r="K10" s="149" t="s">
        <v>50</v>
      </c>
      <c r="L10" s="149"/>
      <c r="O10" s="70"/>
    </row>
    <row r="11" spans="1:15" x14ac:dyDescent="0.25">
      <c r="A11" s="70"/>
      <c r="B11" s="147" t="s">
        <v>13</v>
      </c>
      <c r="C11" s="149">
        <v>3</v>
      </c>
      <c r="D11" s="149">
        <v>3</v>
      </c>
      <c r="E11" s="149">
        <v>3</v>
      </c>
      <c r="F11" s="149">
        <v>3</v>
      </c>
      <c r="G11" s="149">
        <v>2</v>
      </c>
      <c r="H11" s="149">
        <v>4</v>
      </c>
      <c r="I11" s="421">
        <v>2</v>
      </c>
      <c r="J11" s="421">
        <v>4</v>
      </c>
      <c r="K11" s="149"/>
      <c r="L11" s="149">
        <v>5</v>
      </c>
      <c r="O11" s="70"/>
    </row>
    <row r="12" spans="1:15" x14ac:dyDescent="0.25">
      <c r="A12" s="70"/>
      <c r="B12" s="156" t="s">
        <v>73</v>
      </c>
      <c r="C12" s="414">
        <v>2.5</v>
      </c>
      <c r="D12" s="394">
        <v>2.2999999999999998</v>
      </c>
      <c r="E12" s="394">
        <v>2</v>
      </c>
      <c r="F12" s="394">
        <v>2</v>
      </c>
      <c r="G12" s="394">
        <v>2</v>
      </c>
      <c r="H12" s="394">
        <v>4</v>
      </c>
      <c r="I12" s="414">
        <v>2</v>
      </c>
      <c r="J12" s="414">
        <v>4</v>
      </c>
      <c r="K12" s="394"/>
      <c r="L12" s="149">
        <v>5</v>
      </c>
      <c r="O12" s="70"/>
    </row>
    <row r="13" spans="1:15" x14ac:dyDescent="0.25">
      <c r="A13" s="70"/>
      <c r="B13" s="156" t="s">
        <v>16</v>
      </c>
      <c r="C13" s="394">
        <v>25</v>
      </c>
      <c r="D13" s="394">
        <v>25</v>
      </c>
      <c r="E13" s="394">
        <v>25</v>
      </c>
      <c r="F13" s="394">
        <v>25</v>
      </c>
      <c r="G13" s="394">
        <v>25</v>
      </c>
      <c r="H13" s="394" t="s">
        <v>150</v>
      </c>
      <c r="I13" s="414">
        <v>25</v>
      </c>
      <c r="J13" s="413" t="s">
        <v>150</v>
      </c>
      <c r="K13" s="394" t="s">
        <v>44</v>
      </c>
      <c r="L13" s="149" t="s">
        <v>247</v>
      </c>
      <c r="O13" s="70"/>
    </row>
    <row r="14" spans="1:15" x14ac:dyDescent="0.25">
      <c r="A14" s="70"/>
      <c r="B14" s="156" t="s">
        <v>18</v>
      </c>
      <c r="C14" s="414">
        <v>2.5</v>
      </c>
      <c r="D14" s="414">
        <v>2.5</v>
      </c>
      <c r="E14" s="414">
        <v>2.5</v>
      </c>
      <c r="F14" s="414">
        <v>2.5</v>
      </c>
      <c r="G14" s="394">
        <v>2</v>
      </c>
      <c r="H14" s="394">
        <v>3</v>
      </c>
      <c r="I14" s="414">
        <v>2</v>
      </c>
      <c r="J14" s="414">
        <v>3</v>
      </c>
      <c r="K14" s="394"/>
      <c r="L14" s="149">
        <v>5</v>
      </c>
      <c r="O14" s="70"/>
    </row>
    <row r="15" spans="1:15" x14ac:dyDescent="0.25">
      <c r="A15" s="70"/>
      <c r="B15" s="158" t="s">
        <v>19</v>
      </c>
      <c r="C15" s="421">
        <v>0.02</v>
      </c>
      <c r="D15" s="421">
        <v>0.02</v>
      </c>
      <c r="E15" s="421">
        <v>0.02</v>
      </c>
      <c r="F15" s="421">
        <v>0.02</v>
      </c>
      <c r="G15" s="414">
        <v>1.4999999999999999E-2</v>
      </c>
      <c r="H15" s="414">
        <v>0.03</v>
      </c>
      <c r="I15" s="414">
        <v>1.4999999999999999E-2</v>
      </c>
      <c r="J15" s="414">
        <v>0.03</v>
      </c>
      <c r="K15" s="394" t="s">
        <v>31</v>
      </c>
      <c r="L15" s="149">
        <v>3</v>
      </c>
      <c r="O15" s="70"/>
    </row>
    <row r="16" spans="1:15" x14ac:dyDescent="0.25">
      <c r="A16" s="70"/>
      <c r="B16" s="906" t="s">
        <v>152</v>
      </c>
      <c r="C16" s="907"/>
      <c r="D16" s="907"/>
      <c r="E16" s="907"/>
      <c r="F16" s="907"/>
      <c r="G16" s="907"/>
      <c r="H16" s="907"/>
      <c r="I16" s="907"/>
      <c r="J16" s="907"/>
      <c r="K16" s="907"/>
      <c r="L16" s="908"/>
      <c r="O16" s="70"/>
    </row>
    <row r="17" spans="1:15" x14ac:dyDescent="0.25">
      <c r="A17" s="70"/>
      <c r="B17" s="156" t="s">
        <v>22</v>
      </c>
      <c r="C17" s="413" t="s">
        <v>103</v>
      </c>
      <c r="D17" s="413" t="s">
        <v>103</v>
      </c>
      <c r="E17" s="413" t="s">
        <v>103</v>
      </c>
      <c r="F17" s="413" t="s">
        <v>103</v>
      </c>
      <c r="G17" s="413" t="s">
        <v>103</v>
      </c>
      <c r="H17" s="413" t="s">
        <v>103</v>
      </c>
      <c r="I17" s="413" t="s">
        <v>103</v>
      </c>
      <c r="J17" s="413" t="s">
        <v>103</v>
      </c>
      <c r="K17" s="394" t="s">
        <v>54</v>
      </c>
      <c r="L17" s="394"/>
      <c r="O17" s="70"/>
    </row>
    <row r="18" spans="1:15" x14ac:dyDescent="0.25">
      <c r="A18" s="70"/>
      <c r="B18" s="156" t="s">
        <v>24</v>
      </c>
      <c r="C18" s="394">
        <v>15</v>
      </c>
      <c r="D18" s="394">
        <v>15</v>
      </c>
      <c r="E18" s="394">
        <v>15</v>
      </c>
      <c r="F18" s="394">
        <v>15</v>
      </c>
      <c r="G18" s="394">
        <v>5</v>
      </c>
      <c r="H18" s="394">
        <v>15</v>
      </c>
      <c r="I18" s="414">
        <v>5</v>
      </c>
      <c r="J18" s="414">
        <v>15</v>
      </c>
      <c r="K18" s="394"/>
      <c r="L18" s="394" t="s">
        <v>248</v>
      </c>
      <c r="O18" s="70"/>
    </row>
    <row r="19" spans="1:15" x14ac:dyDescent="0.25">
      <c r="A19" s="70"/>
      <c r="B19" s="156" t="s">
        <v>75</v>
      </c>
      <c r="C19" s="394">
        <v>40</v>
      </c>
      <c r="D19" s="394">
        <v>40</v>
      </c>
      <c r="E19" s="394">
        <v>40</v>
      </c>
      <c r="F19" s="394">
        <v>40</v>
      </c>
      <c r="G19" s="394">
        <v>30</v>
      </c>
      <c r="H19" s="394">
        <v>50</v>
      </c>
      <c r="I19" s="414">
        <v>30</v>
      </c>
      <c r="J19" s="414">
        <v>50</v>
      </c>
      <c r="K19" s="394" t="s">
        <v>39</v>
      </c>
      <c r="L19" s="394" t="s">
        <v>248</v>
      </c>
      <c r="O19" s="70"/>
    </row>
    <row r="20" spans="1:15" ht="15" customHeight="1" x14ac:dyDescent="0.25">
      <c r="A20" s="70"/>
      <c r="B20" s="156" t="s">
        <v>76</v>
      </c>
      <c r="C20" s="394">
        <v>1</v>
      </c>
      <c r="D20" s="394">
        <v>1</v>
      </c>
      <c r="E20" s="394">
        <v>1</v>
      </c>
      <c r="F20" s="394">
        <v>1</v>
      </c>
      <c r="G20" s="394">
        <v>0.5</v>
      </c>
      <c r="H20" s="394">
        <v>1.5</v>
      </c>
      <c r="I20" s="414">
        <v>0.5</v>
      </c>
      <c r="J20" s="414">
        <v>1.5</v>
      </c>
      <c r="K20" s="394" t="s">
        <v>35</v>
      </c>
      <c r="L20" s="394" t="s">
        <v>249</v>
      </c>
      <c r="O20" s="70"/>
    </row>
    <row r="21" spans="1:15" ht="15" customHeight="1" x14ac:dyDescent="0.25">
      <c r="A21" s="70"/>
      <c r="B21" s="156" t="s">
        <v>77</v>
      </c>
      <c r="C21" s="414">
        <v>2.5</v>
      </c>
      <c r="D21" s="414">
        <v>2.5</v>
      </c>
      <c r="E21" s="414">
        <v>2.5</v>
      </c>
      <c r="F21" s="394">
        <v>2</v>
      </c>
      <c r="G21" s="394">
        <v>2</v>
      </c>
      <c r="H21" s="394">
        <v>5</v>
      </c>
      <c r="I21" s="414">
        <v>1.5</v>
      </c>
      <c r="J21" s="414">
        <v>5</v>
      </c>
      <c r="K21" s="394"/>
      <c r="L21" s="394" t="s">
        <v>249</v>
      </c>
      <c r="O21" s="70"/>
    </row>
    <row r="22" spans="1:15" x14ac:dyDescent="0.25">
      <c r="A22" s="70"/>
      <c r="B22" s="906" t="s">
        <v>78</v>
      </c>
      <c r="C22" s="907"/>
      <c r="D22" s="907"/>
      <c r="E22" s="907"/>
      <c r="F22" s="907"/>
      <c r="G22" s="907"/>
      <c r="H22" s="907"/>
      <c r="I22" s="907"/>
      <c r="J22" s="907"/>
      <c r="K22" s="907"/>
      <c r="L22" s="908"/>
      <c r="O22" s="70"/>
    </row>
    <row r="23" spans="1:15" x14ac:dyDescent="0.25">
      <c r="A23" s="70"/>
      <c r="B23" s="156" t="s">
        <v>529</v>
      </c>
      <c r="C23" s="394">
        <v>0</v>
      </c>
      <c r="D23" s="394">
        <v>0</v>
      </c>
      <c r="E23" s="394">
        <v>0</v>
      </c>
      <c r="F23" s="394">
        <v>0</v>
      </c>
      <c r="G23" s="394">
        <v>0</v>
      </c>
      <c r="H23" s="394">
        <v>0</v>
      </c>
      <c r="I23" s="414">
        <v>0</v>
      </c>
      <c r="J23" s="414">
        <v>0</v>
      </c>
      <c r="K23" s="149"/>
      <c r="L23" s="392"/>
      <c r="O23" s="70"/>
    </row>
    <row r="24" spans="1:15" ht="15" customHeight="1" x14ac:dyDescent="0.25">
      <c r="A24" s="70"/>
      <c r="B24" s="156" t="s">
        <v>530</v>
      </c>
      <c r="C24" s="394">
        <v>20</v>
      </c>
      <c r="D24" s="394">
        <v>15</v>
      </c>
      <c r="E24" s="394">
        <v>10</v>
      </c>
      <c r="F24" s="394">
        <v>8</v>
      </c>
      <c r="G24" s="394">
        <v>10</v>
      </c>
      <c r="H24" s="394">
        <v>30</v>
      </c>
      <c r="I24" s="414">
        <v>5</v>
      </c>
      <c r="J24" s="414">
        <v>15</v>
      </c>
      <c r="K24" s="394" t="s">
        <v>23</v>
      </c>
      <c r="L24" s="149" t="s">
        <v>251</v>
      </c>
      <c r="O24" s="70"/>
    </row>
    <row r="25" spans="1:15" x14ac:dyDescent="0.25">
      <c r="A25" s="70"/>
      <c r="B25" s="156" t="s">
        <v>79</v>
      </c>
      <c r="C25" s="415">
        <v>1.5</v>
      </c>
      <c r="D25" s="415">
        <v>1.5</v>
      </c>
      <c r="E25" s="415">
        <v>1.5</v>
      </c>
      <c r="F25" s="415">
        <v>1.5</v>
      </c>
      <c r="G25" s="335">
        <v>1</v>
      </c>
      <c r="H25" s="335">
        <v>8</v>
      </c>
      <c r="I25" s="415">
        <v>1</v>
      </c>
      <c r="J25" s="415">
        <v>8</v>
      </c>
      <c r="K25" s="394" t="s">
        <v>31</v>
      </c>
      <c r="L25" s="149">
        <v>7</v>
      </c>
      <c r="O25" s="70"/>
    </row>
    <row r="26" spans="1:15" x14ac:dyDescent="0.25">
      <c r="A26" s="70"/>
      <c r="B26" s="156" t="s">
        <v>80</v>
      </c>
      <c r="C26" s="252">
        <v>1</v>
      </c>
      <c r="D26" s="252">
        <v>1</v>
      </c>
      <c r="E26" s="252">
        <v>1</v>
      </c>
      <c r="F26" s="252">
        <v>1</v>
      </c>
      <c r="G26" s="414">
        <v>0.7</v>
      </c>
      <c r="H26" s="414">
        <v>1.2</v>
      </c>
      <c r="I26" s="414">
        <v>0.7</v>
      </c>
      <c r="J26" s="414">
        <v>1.2</v>
      </c>
      <c r="K26" s="160" t="s">
        <v>31</v>
      </c>
      <c r="L26" s="149">
        <v>7</v>
      </c>
      <c r="O26" s="70"/>
    </row>
    <row r="27" spans="1:15" x14ac:dyDescent="0.25">
      <c r="A27" s="70"/>
      <c r="B27" s="906" t="s">
        <v>396</v>
      </c>
      <c r="C27" s="907"/>
      <c r="D27" s="907"/>
      <c r="E27" s="907"/>
      <c r="F27" s="907"/>
      <c r="G27" s="907"/>
      <c r="H27" s="907"/>
      <c r="I27" s="907"/>
      <c r="J27" s="907"/>
      <c r="K27" s="907"/>
      <c r="L27" s="908"/>
      <c r="O27" s="70"/>
    </row>
    <row r="28" spans="1:15" ht="16.5" customHeight="1" x14ac:dyDescent="0.25">
      <c r="A28" s="70"/>
      <c r="B28" s="156" t="s">
        <v>26</v>
      </c>
      <c r="C28" s="414">
        <v>0.9</v>
      </c>
      <c r="D28" s="394">
        <v>0.88</v>
      </c>
      <c r="E28" s="394">
        <v>0.83</v>
      </c>
      <c r="F28" s="394">
        <v>0.8</v>
      </c>
      <c r="G28" s="414">
        <v>0.8</v>
      </c>
      <c r="H28" s="414">
        <v>1.2</v>
      </c>
      <c r="I28" s="414">
        <v>0.7</v>
      </c>
      <c r="J28" s="414">
        <v>1.1000000000000001</v>
      </c>
      <c r="K28" s="394"/>
      <c r="L28" s="394" t="s">
        <v>250</v>
      </c>
      <c r="O28" s="70"/>
    </row>
    <row r="29" spans="1:15" ht="16.5" customHeight="1" x14ac:dyDescent="0.25">
      <c r="A29" s="70"/>
      <c r="B29" s="156" t="s">
        <v>28</v>
      </c>
      <c r="C29" s="414">
        <v>0.7</v>
      </c>
      <c r="D29" s="253">
        <v>0.68</v>
      </c>
      <c r="E29" s="253">
        <v>0.64</v>
      </c>
      <c r="F29" s="253">
        <v>0.61</v>
      </c>
      <c r="G29" s="414">
        <v>0.65</v>
      </c>
      <c r="H29" s="414">
        <v>1.02</v>
      </c>
      <c r="I29" s="414">
        <v>0.6</v>
      </c>
      <c r="J29" s="414">
        <v>0.95</v>
      </c>
      <c r="K29" s="394"/>
      <c r="L29" s="414">
        <v>10</v>
      </c>
      <c r="O29" s="70"/>
    </row>
    <row r="30" spans="1:15" ht="16.5" customHeight="1" x14ac:dyDescent="0.25">
      <c r="A30" s="70"/>
      <c r="B30" s="156" t="s">
        <v>29</v>
      </c>
      <c r="C30" s="414">
        <v>0.2</v>
      </c>
      <c r="D30" s="253">
        <v>0.2</v>
      </c>
      <c r="E30" s="253">
        <v>0.19</v>
      </c>
      <c r="F30" s="253">
        <v>0.19</v>
      </c>
      <c r="G30" s="414">
        <v>0.15</v>
      </c>
      <c r="H30" s="414">
        <v>0.18</v>
      </c>
      <c r="I30" s="414">
        <v>0.1</v>
      </c>
      <c r="J30" s="414">
        <v>0.15</v>
      </c>
      <c r="K30" s="394"/>
      <c r="L30" s="414">
        <v>10</v>
      </c>
      <c r="O30" s="70"/>
    </row>
    <row r="31" spans="1:15" ht="15" customHeight="1" x14ac:dyDescent="0.25">
      <c r="A31" s="70"/>
      <c r="B31" s="156" t="s">
        <v>30</v>
      </c>
      <c r="C31" s="433">
        <v>30000</v>
      </c>
      <c r="D31" s="433">
        <v>29300</v>
      </c>
      <c r="E31" s="433">
        <v>27800</v>
      </c>
      <c r="F31" s="433">
        <v>26000</v>
      </c>
      <c r="G31" s="433">
        <v>25000</v>
      </c>
      <c r="H31" s="433">
        <v>35000</v>
      </c>
      <c r="I31" s="433">
        <v>20000</v>
      </c>
      <c r="J31" s="433">
        <v>30000</v>
      </c>
      <c r="K31" s="394" t="s">
        <v>15</v>
      </c>
      <c r="L31" s="414">
        <v>5</v>
      </c>
      <c r="O31" s="70"/>
    </row>
    <row r="32" spans="1:15" x14ac:dyDescent="0.25">
      <c r="A32" s="70"/>
      <c r="B32" s="156" t="s">
        <v>32</v>
      </c>
      <c r="C32" s="414">
        <v>4.5</v>
      </c>
      <c r="D32" s="414">
        <v>4.4000000000000004</v>
      </c>
      <c r="E32" s="414">
        <v>4.2</v>
      </c>
      <c r="F32" s="394">
        <v>4</v>
      </c>
      <c r="G32" s="394">
        <v>3</v>
      </c>
      <c r="H32" s="394">
        <v>7</v>
      </c>
      <c r="I32" s="414">
        <v>3</v>
      </c>
      <c r="J32" s="414">
        <v>7</v>
      </c>
      <c r="K32" s="394"/>
      <c r="L32" s="414">
        <v>5</v>
      </c>
      <c r="O32" s="70"/>
    </row>
    <row r="33" spans="1:51" x14ac:dyDescent="0.25">
      <c r="A33" s="70"/>
      <c r="B33" s="866" t="s">
        <v>33</v>
      </c>
      <c r="C33" s="867"/>
      <c r="D33" s="867"/>
      <c r="E33" s="867"/>
      <c r="F33" s="867"/>
      <c r="G33" s="867"/>
      <c r="H33" s="867"/>
      <c r="I33" s="867"/>
      <c r="J33" s="867"/>
      <c r="K33" s="867"/>
      <c r="L33" s="868"/>
      <c r="O33" s="70"/>
    </row>
    <row r="34" spans="1:51" ht="15" customHeight="1" x14ac:dyDescent="0.25">
      <c r="A34" s="70"/>
      <c r="B34" s="167"/>
      <c r="C34" s="38"/>
      <c r="D34" s="38"/>
      <c r="E34" s="38"/>
      <c r="F34" s="38"/>
      <c r="G34" s="38"/>
      <c r="H34" s="38"/>
      <c r="I34" s="38"/>
      <c r="J34" s="38"/>
      <c r="K34" s="38"/>
      <c r="L34" s="38"/>
      <c r="O34" s="70"/>
    </row>
    <row r="35" spans="1:51" x14ac:dyDescent="0.25">
      <c r="A35" s="69" t="s">
        <v>87</v>
      </c>
      <c r="B35" s="70"/>
      <c r="D35" s="70"/>
      <c r="E35" s="70"/>
      <c r="F35" s="70"/>
      <c r="G35" s="70"/>
      <c r="H35" s="70"/>
      <c r="I35" s="70"/>
      <c r="J35" s="70"/>
      <c r="K35" s="70"/>
      <c r="L35" s="70"/>
      <c r="M35" s="70"/>
      <c r="N35" s="70"/>
      <c r="O35" s="69"/>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row>
    <row r="36" spans="1:51" x14ac:dyDescent="0.25">
      <c r="A36" s="70">
        <v>1</v>
      </c>
      <c r="B36" s="70" t="s">
        <v>158</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row>
    <row r="37" spans="1:51" x14ac:dyDescent="0.25">
      <c r="A37" s="70">
        <v>3</v>
      </c>
      <c r="B37" s="70" t="s">
        <v>160</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row>
    <row r="38" spans="1:51" x14ac:dyDescent="0.25">
      <c r="A38" s="70">
        <v>5</v>
      </c>
      <c r="B38" s="70" t="s">
        <v>159</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row>
    <row r="39" spans="1:51" ht="15" customHeight="1" x14ac:dyDescent="0.25">
      <c r="A39" s="70">
        <v>6</v>
      </c>
      <c r="B39" s="70" t="s">
        <v>161</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row>
    <row r="40" spans="1:51" ht="15" customHeight="1" x14ac:dyDescent="0.25">
      <c r="A40" s="70">
        <v>7</v>
      </c>
      <c r="B40" s="70" t="s">
        <v>162</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row>
    <row r="41" spans="1:51" ht="15" customHeight="1" x14ac:dyDescent="0.25">
      <c r="A41" s="70">
        <v>8</v>
      </c>
      <c r="B41" s="70" t="s">
        <v>253</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row>
    <row r="42" spans="1:51" x14ac:dyDescent="0.25">
      <c r="A42" s="70">
        <v>9</v>
      </c>
      <c r="B42" s="70" t="s">
        <v>244</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 customHeight="1" x14ac:dyDescent="0.25">
      <c r="A43" s="70">
        <v>10</v>
      </c>
      <c r="B43" s="70" t="s">
        <v>184</v>
      </c>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row>
    <row r="44" spans="1:51" ht="15" customHeight="1" x14ac:dyDescent="0.25">
      <c r="A44" s="70">
        <v>11</v>
      </c>
      <c r="B44" s="70" t="s">
        <v>185</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ht="15" customHeight="1" x14ac:dyDescent="0.25">
      <c r="A45" s="70"/>
      <c r="B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x14ac:dyDescent="0.25">
      <c r="A46" s="69" t="s">
        <v>38</v>
      </c>
      <c r="B46" s="70"/>
      <c r="D46" s="70"/>
      <c r="E46" s="70"/>
      <c r="F46" s="70"/>
      <c r="G46" s="70"/>
      <c r="H46" s="70"/>
      <c r="I46" s="70"/>
      <c r="J46" s="70"/>
      <c r="K46" s="70"/>
      <c r="L46" s="70"/>
      <c r="M46" s="70"/>
      <c r="N46" s="70"/>
      <c r="O46" s="69"/>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x14ac:dyDescent="0.25">
      <c r="A47" s="70" t="s">
        <v>39</v>
      </c>
      <c r="B47" s="70" t="s">
        <v>186</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x14ac:dyDescent="0.25">
      <c r="A48" s="70" t="s">
        <v>15</v>
      </c>
      <c r="B48" s="70" t="s">
        <v>187</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x14ac:dyDescent="0.25">
      <c r="A49" s="70" t="s">
        <v>20</v>
      </c>
      <c r="B49" s="70" t="s">
        <v>167</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x14ac:dyDescent="0.25">
      <c r="A50" s="70" t="s">
        <v>23</v>
      </c>
      <c r="B50" s="70" t="s">
        <v>168</v>
      </c>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x14ac:dyDescent="0.25">
      <c r="A51" s="70" t="s">
        <v>44</v>
      </c>
      <c r="B51" s="70" t="s">
        <v>169</v>
      </c>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x14ac:dyDescent="0.25">
      <c r="A52" s="70" t="s">
        <v>46</v>
      </c>
      <c r="B52" s="70" t="s">
        <v>170</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x14ac:dyDescent="0.25">
      <c r="A53" s="70" t="s">
        <v>31</v>
      </c>
      <c r="B53" s="70" t="s">
        <v>188</v>
      </c>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row>
    <row r="54" spans="1:51" x14ac:dyDescent="0.25">
      <c r="A54" s="70" t="s">
        <v>35</v>
      </c>
      <c r="B54" s="70" t="s">
        <v>189</v>
      </c>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row>
    <row r="55" spans="1:51" x14ac:dyDescent="0.25">
      <c r="A55" s="70" t="s">
        <v>64</v>
      </c>
      <c r="B55" s="70" t="s">
        <v>175</v>
      </c>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row>
    <row r="56" spans="1:51" ht="15" customHeight="1" x14ac:dyDescent="0.25">
      <c r="A56" s="70" t="s">
        <v>50</v>
      </c>
      <c r="B56" s="70" t="s">
        <v>190</v>
      </c>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row>
    <row r="57" spans="1:51" x14ac:dyDescent="0.25">
      <c r="A57" s="70" t="s">
        <v>54</v>
      </c>
      <c r="B57" s="70" t="s">
        <v>191</v>
      </c>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row>
    <row r="58" spans="1:51" x14ac:dyDescent="0.25">
      <c r="A58" s="70" t="s">
        <v>66</v>
      </c>
      <c r="B58" s="70" t="s">
        <v>192</v>
      </c>
      <c r="C58" s="70"/>
      <c r="D58" s="70"/>
      <c r="E58" s="70"/>
      <c r="F58" s="70"/>
      <c r="G58" s="70"/>
      <c r="H58" s="70"/>
      <c r="I58" s="70"/>
      <c r="J58" s="70"/>
      <c r="K58" s="70"/>
      <c r="L58" s="70"/>
      <c r="M58" s="70"/>
      <c r="N58" s="70"/>
      <c r="O58" s="70" t="s">
        <v>74</v>
      </c>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row>
    <row r="59" spans="1:51" x14ac:dyDescent="0.25">
      <c r="A59" s="70" t="s">
        <v>67</v>
      </c>
      <c r="B59" s="70" t="s">
        <v>193</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row>
    <row r="60" spans="1:51"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row>
    <row r="62" spans="1:51"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row>
    <row r="63" spans="1:51"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row>
    <row r="64" spans="1:51"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row>
    <row r="65" spans="1:51"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row>
    <row r="66" spans="1:51"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row>
    <row r="67" spans="1:51"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row>
    <row r="68" spans="1:51"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row>
    <row r="73" spans="1:51"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row>
    <row r="76" spans="1:51"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row>
    <row r="77" spans="1:51"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row>
    <row r="78" spans="1:51"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row>
    <row r="79" spans="1:51"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row>
    <row r="80" spans="1:51"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row>
    <row r="81" spans="1:51"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row>
    <row r="82" spans="1:51"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row>
    <row r="83" spans="1:51"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row>
    <row r="84" spans="1:51"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row>
    <row r="85" spans="1:51"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row>
    <row r="86" spans="1:51"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row>
    <row r="87" spans="1:51"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row>
    <row r="88" spans="1:51"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row>
    <row r="89" spans="1:51"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row>
    <row r="90" spans="1:51"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row>
    <row r="91" spans="1:51"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row>
    <row r="92" spans="1:51"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row>
    <row r="93" spans="1:51"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row>
    <row r="94" spans="1:51"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row>
    <row r="95" spans="1:51"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row>
    <row r="96" spans="1:51"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row>
    <row r="97" spans="1:51"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row>
    <row r="98" spans="1:51"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row>
    <row r="99" spans="1:51"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row>
    <row r="100" spans="1:51"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row>
  </sheetData>
  <mergeCells count="8">
    <mergeCell ref="C3:L3"/>
    <mergeCell ref="G4:H4"/>
    <mergeCell ref="I4:J4"/>
    <mergeCell ref="B27:L27"/>
    <mergeCell ref="B33:L33"/>
    <mergeCell ref="C6:F6"/>
    <mergeCell ref="B16:L16"/>
    <mergeCell ref="B22:L22"/>
  </mergeCells>
  <hyperlinks>
    <hyperlink ref="C3" location="INDEX" display="05 Gas turbine, combined cycle, extraction plant" xr:uid="{00000000-0004-0000-0A00-000000000000}"/>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W100"/>
  <sheetViews>
    <sheetView showGridLines="0" zoomScaleNormal="100" workbookViewId="0">
      <selection activeCell="A65" sqref="A65"/>
    </sheetView>
  </sheetViews>
  <sheetFormatPr defaultColWidth="6.140625" defaultRowHeight="15" x14ac:dyDescent="0.25"/>
  <cols>
    <col min="1" max="1" width="2.85546875" style="29" customWidth="1"/>
    <col min="2" max="2" width="41.140625" style="29" customWidth="1"/>
    <col min="3" max="10" width="7.28515625" style="29" customWidth="1"/>
    <col min="11" max="11" width="5.28515625" style="29" customWidth="1"/>
    <col min="12" max="12" width="10.28515625" style="29" customWidth="1"/>
    <col min="13" max="13" width="2" style="2" customWidth="1"/>
    <col min="14" max="16384" width="6.140625" style="2"/>
  </cols>
  <sheetData>
    <row r="1" spans="1:12" ht="14.25" customHeight="1" x14ac:dyDescent="0.3">
      <c r="B1" s="32"/>
      <c r="C1" s="30"/>
      <c r="G1" s="322"/>
      <c r="H1" s="322"/>
    </row>
    <row r="2" spans="1:12" ht="14.25" customHeight="1" x14ac:dyDescent="0.25">
      <c r="A2" s="70"/>
    </row>
    <row r="3" spans="1:12" ht="15" customHeight="1" x14ac:dyDescent="0.25">
      <c r="A3" s="70"/>
      <c r="B3" s="141" t="s">
        <v>0</v>
      </c>
      <c r="C3" s="863" t="s">
        <v>536</v>
      </c>
      <c r="D3" s="864"/>
      <c r="E3" s="864"/>
      <c r="F3" s="864"/>
      <c r="G3" s="864"/>
      <c r="H3" s="864"/>
      <c r="I3" s="864"/>
      <c r="J3" s="864"/>
      <c r="K3" s="864"/>
      <c r="L3" s="865"/>
    </row>
    <row r="4" spans="1:12" ht="25.5" customHeight="1" x14ac:dyDescent="0.25">
      <c r="A4" s="70"/>
      <c r="B4" s="142"/>
      <c r="C4" s="143">
        <v>2015</v>
      </c>
      <c r="D4" s="143">
        <v>2020</v>
      </c>
      <c r="E4" s="143">
        <v>2030</v>
      </c>
      <c r="F4" s="143">
        <v>2050</v>
      </c>
      <c r="G4" s="882" t="s">
        <v>2</v>
      </c>
      <c r="H4" s="883"/>
      <c r="I4" s="882" t="s">
        <v>3</v>
      </c>
      <c r="J4" s="883"/>
      <c r="K4" s="143" t="s">
        <v>4</v>
      </c>
      <c r="L4" s="143" t="s">
        <v>5</v>
      </c>
    </row>
    <row r="5" spans="1:12" ht="15" customHeight="1" x14ac:dyDescent="0.25">
      <c r="A5" s="70"/>
      <c r="B5" s="397" t="s">
        <v>6</v>
      </c>
      <c r="C5" s="398"/>
      <c r="D5" s="398"/>
      <c r="E5" s="398"/>
      <c r="F5" s="398"/>
      <c r="G5" s="398" t="s">
        <v>7</v>
      </c>
      <c r="H5" s="398" t="s">
        <v>8</v>
      </c>
      <c r="I5" s="398" t="s">
        <v>7</v>
      </c>
      <c r="J5" s="398" t="s">
        <v>8</v>
      </c>
      <c r="K5" s="398"/>
      <c r="L5" s="399"/>
    </row>
    <row r="6" spans="1:12" ht="15" customHeight="1" x14ac:dyDescent="0.25">
      <c r="A6" s="70"/>
      <c r="B6" s="147" t="s">
        <v>9</v>
      </c>
      <c r="C6" s="909" t="s">
        <v>179</v>
      </c>
      <c r="D6" s="910"/>
      <c r="E6" s="896"/>
      <c r="F6" s="897"/>
      <c r="G6" s="340"/>
      <c r="H6" s="340"/>
      <c r="I6" s="340"/>
      <c r="J6" s="340"/>
      <c r="K6" s="394" t="s">
        <v>46</v>
      </c>
      <c r="L6" s="394"/>
    </row>
    <row r="7" spans="1:12" ht="22.5" x14ac:dyDescent="0.25">
      <c r="A7" s="70"/>
      <c r="B7" s="147" t="s">
        <v>180</v>
      </c>
      <c r="C7" s="392">
        <v>50</v>
      </c>
      <c r="D7" s="341">
        <v>51</v>
      </c>
      <c r="E7" s="341">
        <v>53</v>
      </c>
      <c r="F7" s="392">
        <v>55</v>
      </c>
      <c r="G7" s="392">
        <v>42</v>
      </c>
      <c r="H7" s="343">
        <v>55</v>
      </c>
      <c r="I7" s="343">
        <v>45</v>
      </c>
      <c r="J7" s="343">
        <v>58</v>
      </c>
      <c r="K7" s="392"/>
      <c r="L7" s="392">
        <v>5</v>
      </c>
    </row>
    <row r="8" spans="1:12" ht="22.5" x14ac:dyDescent="0.25">
      <c r="A8" s="70"/>
      <c r="B8" s="152" t="s">
        <v>97</v>
      </c>
      <c r="C8" s="149">
        <v>47</v>
      </c>
      <c r="D8" s="149">
        <v>48</v>
      </c>
      <c r="E8" s="149">
        <v>50</v>
      </c>
      <c r="F8" s="149">
        <v>52</v>
      </c>
      <c r="G8" s="149">
        <v>39</v>
      </c>
      <c r="H8" s="149">
        <v>52</v>
      </c>
      <c r="I8" s="421">
        <v>42</v>
      </c>
      <c r="J8" s="421">
        <v>55</v>
      </c>
      <c r="K8" s="149"/>
      <c r="L8" s="149" t="s">
        <v>246</v>
      </c>
    </row>
    <row r="9" spans="1:12" x14ac:dyDescent="0.25">
      <c r="A9" s="70"/>
      <c r="B9" s="147" t="s">
        <v>818</v>
      </c>
      <c r="C9" s="421">
        <v>1.2</v>
      </c>
      <c r="D9" s="421">
        <v>1.3</v>
      </c>
      <c r="E9" s="421">
        <v>1.4</v>
      </c>
      <c r="F9" s="421">
        <v>1.55</v>
      </c>
      <c r="G9" s="421">
        <v>0.9</v>
      </c>
      <c r="H9" s="421">
        <v>1.6</v>
      </c>
      <c r="I9" s="421">
        <v>1.1000000000000001</v>
      </c>
      <c r="J9" s="421">
        <v>1.7</v>
      </c>
      <c r="K9" s="149"/>
      <c r="L9" s="149"/>
    </row>
    <row r="10" spans="1:12" x14ac:dyDescent="0.25">
      <c r="A10" s="70"/>
      <c r="B10" s="147" t="s">
        <v>819</v>
      </c>
      <c r="C10" s="533" t="s">
        <v>103</v>
      </c>
      <c r="D10" s="533" t="s">
        <v>103</v>
      </c>
      <c r="E10" s="533" t="s">
        <v>103</v>
      </c>
      <c r="F10" s="533" t="s">
        <v>103</v>
      </c>
      <c r="G10" s="533" t="s">
        <v>103</v>
      </c>
      <c r="H10" s="533" t="s">
        <v>103</v>
      </c>
      <c r="I10" s="422" t="s">
        <v>103</v>
      </c>
      <c r="J10" s="422" t="s">
        <v>103</v>
      </c>
      <c r="K10" s="149" t="s">
        <v>66</v>
      </c>
      <c r="L10" s="149"/>
    </row>
    <row r="11" spans="1:12" x14ac:dyDescent="0.25">
      <c r="A11" s="70"/>
      <c r="B11" s="147" t="s">
        <v>13</v>
      </c>
      <c r="C11" s="149">
        <v>3</v>
      </c>
      <c r="D11" s="149">
        <v>3</v>
      </c>
      <c r="E11" s="149">
        <v>3</v>
      </c>
      <c r="F11" s="149">
        <v>3</v>
      </c>
      <c r="G11" s="149">
        <v>2</v>
      </c>
      <c r="H11" s="149">
        <v>4</v>
      </c>
      <c r="I11" s="421">
        <v>2</v>
      </c>
      <c r="J11" s="421">
        <v>4</v>
      </c>
      <c r="K11" s="149"/>
      <c r="L11" s="149">
        <v>5</v>
      </c>
    </row>
    <row r="12" spans="1:12" x14ac:dyDescent="0.25">
      <c r="A12" s="70"/>
      <c r="B12" s="156" t="s">
        <v>73</v>
      </c>
      <c r="C12" s="414">
        <v>2.5</v>
      </c>
      <c r="D12" s="414">
        <v>2.2999999999999998</v>
      </c>
      <c r="E12" s="394">
        <v>2</v>
      </c>
      <c r="F12" s="394">
        <v>2</v>
      </c>
      <c r="G12" s="394">
        <v>2</v>
      </c>
      <c r="H12" s="394">
        <v>4</v>
      </c>
      <c r="I12" s="414">
        <v>1.5</v>
      </c>
      <c r="J12" s="414">
        <v>4</v>
      </c>
      <c r="K12" s="394"/>
      <c r="L12" s="149">
        <v>5</v>
      </c>
    </row>
    <row r="13" spans="1:12" x14ac:dyDescent="0.25">
      <c r="A13" s="70"/>
      <c r="B13" s="156" t="s">
        <v>16</v>
      </c>
      <c r="C13" s="394">
        <v>25</v>
      </c>
      <c r="D13" s="394">
        <v>25</v>
      </c>
      <c r="E13" s="394">
        <v>25</v>
      </c>
      <c r="F13" s="394">
        <v>25</v>
      </c>
      <c r="G13" s="394">
        <v>25</v>
      </c>
      <c r="H13" s="394" t="s">
        <v>150</v>
      </c>
      <c r="I13" s="414">
        <v>25</v>
      </c>
      <c r="J13" s="413" t="s">
        <v>150</v>
      </c>
      <c r="K13" s="394" t="s">
        <v>44</v>
      </c>
      <c r="L13" s="149" t="s">
        <v>252</v>
      </c>
    </row>
    <row r="14" spans="1:12" x14ac:dyDescent="0.25">
      <c r="A14" s="70"/>
      <c r="B14" s="156" t="s">
        <v>18</v>
      </c>
      <c r="C14" s="414">
        <v>2.5</v>
      </c>
      <c r="D14" s="394">
        <v>2</v>
      </c>
      <c r="E14" s="394">
        <v>2</v>
      </c>
      <c r="F14" s="394">
        <v>2</v>
      </c>
      <c r="G14" s="394">
        <v>2</v>
      </c>
      <c r="H14" s="394">
        <v>3</v>
      </c>
      <c r="I14" s="414">
        <v>2</v>
      </c>
      <c r="J14" s="414">
        <v>3</v>
      </c>
      <c r="K14" s="394"/>
      <c r="L14" s="149">
        <v>5</v>
      </c>
    </row>
    <row r="15" spans="1:12" x14ac:dyDescent="0.25">
      <c r="A15" s="70"/>
      <c r="B15" s="158" t="s">
        <v>19</v>
      </c>
      <c r="C15" s="421">
        <v>2.5000000000000001E-2</v>
      </c>
      <c r="D15" s="421">
        <v>2.5000000000000001E-2</v>
      </c>
      <c r="E15" s="421">
        <v>2.5000000000000001E-2</v>
      </c>
      <c r="F15" s="421">
        <v>2.5000000000000001E-2</v>
      </c>
      <c r="G15" s="414">
        <v>1.9E-2</v>
      </c>
      <c r="H15" s="414">
        <v>3.7999999999999999E-2</v>
      </c>
      <c r="I15" s="414">
        <v>1.9E-2</v>
      </c>
      <c r="J15" s="414">
        <v>3.7999999999999999E-2</v>
      </c>
      <c r="K15" s="394" t="s">
        <v>31</v>
      </c>
      <c r="L15" s="149">
        <v>3</v>
      </c>
    </row>
    <row r="16" spans="1:12" x14ac:dyDescent="0.25">
      <c r="A16" s="70"/>
      <c r="B16" s="906" t="s">
        <v>152</v>
      </c>
      <c r="C16" s="907"/>
      <c r="D16" s="907"/>
      <c r="E16" s="907"/>
      <c r="F16" s="907"/>
      <c r="G16" s="907"/>
      <c r="H16" s="907"/>
      <c r="I16" s="907"/>
      <c r="J16" s="907"/>
      <c r="K16" s="907"/>
      <c r="L16" s="908"/>
    </row>
    <row r="17" spans="1:12" x14ac:dyDescent="0.25">
      <c r="A17" s="70"/>
      <c r="B17" s="156" t="s">
        <v>22</v>
      </c>
      <c r="C17" s="394" t="s">
        <v>103</v>
      </c>
      <c r="D17" s="394" t="s">
        <v>103</v>
      </c>
      <c r="E17" s="394" t="s">
        <v>103</v>
      </c>
      <c r="F17" s="394" t="s">
        <v>103</v>
      </c>
      <c r="G17" s="394" t="s">
        <v>103</v>
      </c>
      <c r="H17" s="394" t="s">
        <v>103</v>
      </c>
      <c r="I17" s="413" t="s">
        <v>103</v>
      </c>
      <c r="J17" s="413" t="s">
        <v>103</v>
      </c>
      <c r="K17" s="394" t="s">
        <v>64</v>
      </c>
      <c r="L17" s="394"/>
    </row>
    <row r="18" spans="1:12" x14ac:dyDescent="0.25">
      <c r="A18" s="70"/>
      <c r="B18" s="156" t="s">
        <v>24</v>
      </c>
      <c r="C18" s="394">
        <v>15</v>
      </c>
      <c r="D18" s="394">
        <v>15</v>
      </c>
      <c r="E18" s="394">
        <v>15</v>
      </c>
      <c r="F18" s="394">
        <v>15</v>
      </c>
      <c r="G18" s="394">
        <v>5</v>
      </c>
      <c r="H18" s="394">
        <v>15</v>
      </c>
      <c r="I18" s="414">
        <v>5</v>
      </c>
      <c r="J18" s="414">
        <v>15</v>
      </c>
      <c r="K18" s="394" t="s">
        <v>183</v>
      </c>
      <c r="L18" s="394" t="s">
        <v>248</v>
      </c>
    </row>
    <row r="19" spans="1:12" x14ac:dyDescent="0.25">
      <c r="A19" s="70"/>
      <c r="B19" s="156" t="s">
        <v>75</v>
      </c>
      <c r="C19" s="394">
        <v>40</v>
      </c>
      <c r="D19" s="394">
        <v>40</v>
      </c>
      <c r="E19" s="394">
        <v>40</v>
      </c>
      <c r="F19" s="394">
        <v>40</v>
      </c>
      <c r="G19" s="394">
        <v>30</v>
      </c>
      <c r="H19" s="394">
        <v>50</v>
      </c>
      <c r="I19" s="414">
        <v>30</v>
      </c>
      <c r="J19" s="414">
        <v>50</v>
      </c>
      <c r="K19" s="394" t="s">
        <v>39</v>
      </c>
      <c r="L19" s="394" t="s">
        <v>248</v>
      </c>
    </row>
    <row r="20" spans="1:12" ht="15" customHeight="1" x14ac:dyDescent="0.25">
      <c r="A20" s="70"/>
      <c r="B20" s="156" t="s">
        <v>76</v>
      </c>
      <c r="C20" s="394">
        <v>1</v>
      </c>
      <c r="D20" s="394">
        <v>1</v>
      </c>
      <c r="E20" s="394">
        <v>1</v>
      </c>
      <c r="F20" s="394">
        <v>1</v>
      </c>
      <c r="G20" s="394">
        <v>0.5</v>
      </c>
      <c r="H20" s="394">
        <v>1.5</v>
      </c>
      <c r="I20" s="414">
        <v>0.5</v>
      </c>
      <c r="J20" s="414">
        <v>1.5</v>
      </c>
      <c r="K20" s="394" t="s">
        <v>35</v>
      </c>
      <c r="L20" s="394" t="s">
        <v>249</v>
      </c>
    </row>
    <row r="21" spans="1:12" ht="15" customHeight="1" x14ac:dyDescent="0.25">
      <c r="A21" s="70"/>
      <c r="B21" s="156" t="s">
        <v>77</v>
      </c>
      <c r="C21" s="414">
        <v>2.5</v>
      </c>
      <c r="D21" s="414">
        <v>2.5</v>
      </c>
      <c r="E21" s="414">
        <v>2.5</v>
      </c>
      <c r="F21" s="394">
        <v>2</v>
      </c>
      <c r="G21" s="394">
        <v>2</v>
      </c>
      <c r="H21" s="394">
        <v>5</v>
      </c>
      <c r="I21" s="414">
        <v>1.5</v>
      </c>
      <c r="J21" s="414">
        <v>5</v>
      </c>
      <c r="K21" s="394"/>
      <c r="L21" s="394" t="s">
        <v>249</v>
      </c>
    </row>
    <row r="22" spans="1:12" x14ac:dyDescent="0.25">
      <c r="A22" s="70"/>
      <c r="B22" s="906" t="s">
        <v>78</v>
      </c>
      <c r="C22" s="907"/>
      <c r="D22" s="907"/>
      <c r="E22" s="907"/>
      <c r="F22" s="907"/>
      <c r="G22" s="907"/>
      <c r="H22" s="907"/>
      <c r="I22" s="907"/>
      <c r="J22" s="907"/>
      <c r="K22" s="907"/>
      <c r="L22" s="908"/>
    </row>
    <row r="23" spans="1:12" x14ac:dyDescent="0.25">
      <c r="A23" s="70"/>
      <c r="B23" s="156" t="s">
        <v>529</v>
      </c>
      <c r="C23" s="394">
        <v>0</v>
      </c>
      <c r="D23" s="394">
        <v>0</v>
      </c>
      <c r="E23" s="394">
        <v>0</v>
      </c>
      <c r="F23" s="394">
        <v>0</v>
      </c>
      <c r="G23" s="394">
        <v>0</v>
      </c>
      <c r="H23" s="394">
        <v>0</v>
      </c>
      <c r="I23" s="413">
        <v>0</v>
      </c>
      <c r="J23" s="413">
        <v>0</v>
      </c>
      <c r="K23" s="149"/>
      <c r="L23" s="392"/>
    </row>
    <row r="24" spans="1:12" ht="15" customHeight="1" x14ac:dyDescent="0.25">
      <c r="A24" s="70"/>
      <c r="B24" s="156" t="s">
        <v>530</v>
      </c>
      <c r="C24" s="394">
        <v>20</v>
      </c>
      <c r="D24" s="394">
        <v>15</v>
      </c>
      <c r="E24" s="394">
        <v>10</v>
      </c>
      <c r="F24" s="394">
        <v>8</v>
      </c>
      <c r="G24" s="394">
        <v>10</v>
      </c>
      <c r="H24" s="394">
        <v>30</v>
      </c>
      <c r="I24" s="414">
        <v>5</v>
      </c>
      <c r="J24" s="414">
        <v>15</v>
      </c>
      <c r="K24" s="394" t="s">
        <v>23</v>
      </c>
      <c r="L24" s="149" t="s">
        <v>251</v>
      </c>
    </row>
    <row r="25" spans="1:12" x14ac:dyDescent="0.25">
      <c r="A25" s="70"/>
      <c r="B25" s="156" t="s">
        <v>79</v>
      </c>
      <c r="C25" s="415">
        <v>1.5</v>
      </c>
      <c r="D25" s="415">
        <v>1.5</v>
      </c>
      <c r="E25" s="415">
        <v>1.5</v>
      </c>
      <c r="F25" s="415">
        <v>1.5</v>
      </c>
      <c r="G25" s="335">
        <v>1</v>
      </c>
      <c r="H25" s="335">
        <v>8</v>
      </c>
      <c r="I25" s="415">
        <v>1</v>
      </c>
      <c r="J25" s="415">
        <v>8</v>
      </c>
      <c r="K25" s="394" t="s">
        <v>31</v>
      </c>
      <c r="L25" s="149">
        <v>7</v>
      </c>
    </row>
    <row r="26" spans="1:12" x14ac:dyDescent="0.25">
      <c r="A26" s="70"/>
      <c r="B26" s="156" t="s">
        <v>80</v>
      </c>
      <c r="C26" s="252">
        <v>1</v>
      </c>
      <c r="D26" s="252">
        <v>1</v>
      </c>
      <c r="E26" s="252">
        <v>1</v>
      </c>
      <c r="F26" s="252">
        <v>1</v>
      </c>
      <c r="G26" s="414">
        <v>0.7</v>
      </c>
      <c r="H26" s="414">
        <v>1.2</v>
      </c>
      <c r="I26" s="414">
        <v>0.7</v>
      </c>
      <c r="J26" s="414">
        <v>1.2</v>
      </c>
      <c r="K26" s="160" t="s">
        <v>31</v>
      </c>
      <c r="L26" s="149">
        <v>7</v>
      </c>
    </row>
    <row r="27" spans="1:12" x14ac:dyDescent="0.25">
      <c r="A27" s="70"/>
      <c r="B27" s="906" t="s">
        <v>396</v>
      </c>
      <c r="C27" s="907"/>
      <c r="D27" s="907"/>
      <c r="E27" s="907"/>
      <c r="F27" s="907"/>
      <c r="G27" s="907"/>
      <c r="H27" s="907"/>
      <c r="I27" s="907"/>
      <c r="J27" s="907"/>
      <c r="K27" s="907"/>
      <c r="L27" s="908"/>
    </row>
    <row r="28" spans="1:12" ht="16.5" customHeight="1" x14ac:dyDescent="0.25">
      <c r="A28" s="70"/>
      <c r="B28" s="156" t="s">
        <v>26</v>
      </c>
      <c r="C28" s="414">
        <v>1.3</v>
      </c>
      <c r="D28" s="160">
        <v>1.3</v>
      </c>
      <c r="E28" s="160">
        <v>1.2</v>
      </c>
      <c r="F28" s="160">
        <v>1.1000000000000001</v>
      </c>
      <c r="G28" s="414">
        <v>1.1000000000000001</v>
      </c>
      <c r="H28" s="414">
        <v>1.8</v>
      </c>
      <c r="I28" s="414">
        <v>0.9</v>
      </c>
      <c r="J28" s="414">
        <v>1.6</v>
      </c>
      <c r="K28" s="394"/>
      <c r="L28" s="394" t="s">
        <v>246</v>
      </c>
    </row>
    <row r="29" spans="1:12" ht="16.5" customHeight="1" x14ac:dyDescent="0.25">
      <c r="A29" s="70"/>
      <c r="B29" s="156" t="s">
        <v>28</v>
      </c>
      <c r="C29" s="394">
        <v>1</v>
      </c>
      <c r="D29" s="160">
        <v>1</v>
      </c>
      <c r="E29" s="160">
        <v>0.9</v>
      </c>
      <c r="F29" s="160">
        <v>0.8</v>
      </c>
      <c r="G29" s="414">
        <v>0.8</v>
      </c>
      <c r="H29" s="414">
        <v>1.4</v>
      </c>
      <c r="I29" s="414">
        <v>0.65</v>
      </c>
      <c r="J29" s="414">
        <v>1.25</v>
      </c>
      <c r="K29" s="394"/>
      <c r="L29" s="414">
        <v>10</v>
      </c>
    </row>
    <row r="30" spans="1:12" ht="16.5" customHeight="1" x14ac:dyDescent="0.25">
      <c r="A30" s="70"/>
      <c r="B30" s="156" t="s">
        <v>29</v>
      </c>
      <c r="C30" s="414">
        <v>0.3</v>
      </c>
      <c r="D30" s="160">
        <v>0.3</v>
      </c>
      <c r="E30" s="160">
        <v>0.3</v>
      </c>
      <c r="F30" s="160">
        <v>0.3</v>
      </c>
      <c r="G30" s="414">
        <v>0.3</v>
      </c>
      <c r="H30" s="414">
        <v>0.4</v>
      </c>
      <c r="I30" s="414">
        <v>0.25</v>
      </c>
      <c r="J30" s="414">
        <v>0.35</v>
      </c>
      <c r="K30" s="394"/>
      <c r="L30" s="414">
        <v>10</v>
      </c>
    </row>
    <row r="31" spans="1:12" ht="15" customHeight="1" x14ac:dyDescent="0.25">
      <c r="A31" s="70"/>
      <c r="B31" s="156" t="s">
        <v>30</v>
      </c>
      <c r="C31" s="433">
        <v>30000</v>
      </c>
      <c r="D31" s="433">
        <v>29300</v>
      </c>
      <c r="E31" s="433">
        <v>27800</v>
      </c>
      <c r="F31" s="433">
        <v>26000</v>
      </c>
      <c r="G31" s="433">
        <v>25000</v>
      </c>
      <c r="H31" s="433">
        <v>35000</v>
      </c>
      <c r="I31" s="433">
        <v>20000</v>
      </c>
      <c r="J31" s="433">
        <v>30000</v>
      </c>
      <c r="K31" s="394" t="s">
        <v>15</v>
      </c>
      <c r="L31" s="414">
        <v>5</v>
      </c>
    </row>
    <row r="32" spans="1:12" x14ac:dyDescent="0.25">
      <c r="A32" s="70"/>
      <c r="B32" s="156" t="s">
        <v>32</v>
      </c>
      <c r="C32" s="414">
        <v>4.5</v>
      </c>
      <c r="D32" s="414">
        <v>4.4000000000000004</v>
      </c>
      <c r="E32" s="414">
        <v>4.2</v>
      </c>
      <c r="F32" s="394">
        <v>4</v>
      </c>
      <c r="G32" s="394">
        <v>3</v>
      </c>
      <c r="H32" s="394">
        <v>7</v>
      </c>
      <c r="I32" s="414">
        <v>3</v>
      </c>
      <c r="J32" s="414">
        <v>7</v>
      </c>
      <c r="K32" s="394"/>
      <c r="L32" s="414">
        <v>5</v>
      </c>
    </row>
    <row r="33" spans="1:49" x14ac:dyDescent="0.25">
      <c r="A33" s="70"/>
      <c r="B33" s="866" t="s">
        <v>33</v>
      </c>
      <c r="C33" s="867"/>
      <c r="D33" s="867"/>
      <c r="E33" s="867"/>
      <c r="F33" s="867"/>
      <c r="G33" s="867"/>
      <c r="H33" s="867"/>
      <c r="I33" s="867"/>
      <c r="J33" s="867"/>
      <c r="K33" s="867"/>
      <c r="L33" s="868"/>
    </row>
    <row r="34" spans="1:49" ht="15" customHeight="1" x14ac:dyDescent="0.25">
      <c r="A34" s="70"/>
      <c r="B34" s="60"/>
      <c r="C34" s="38"/>
      <c r="D34" s="38"/>
      <c r="E34" s="38"/>
      <c r="F34" s="38"/>
      <c r="G34" s="38"/>
      <c r="H34" s="38"/>
      <c r="I34" s="38"/>
      <c r="J34" s="38"/>
      <c r="K34" s="38"/>
      <c r="L34" s="38"/>
    </row>
    <row r="35" spans="1:49" x14ac:dyDescent="0.25">
      <c r="A35" s="69" t="s">
        <v>87</v>
      </c>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row>
    <row r="36" spans="1:49" x14ac:dyDescent="0.25">
      <c r="A36" s="70">
        <v>1</v>
      </c>
      <c r="B36" s="70" t="s">
        <v>158</v>
      </c>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row>
    <row r="37" spans="1:49" x14ac:dyDescent="0.25">
      <c r="A37" s="70">
        <v>3</v>
      </c>
      <c r="B37" s="70" t="s">
        <v>160</v>
      </c>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row>
    <row r="38" spans="1:49" x14ac:dyDescent="0.25">
      <c r="A38" s="70">
        <v>5</v>
      </c>
      <c r="B38" s="70" t="s">
        <v>159</v>
      </c>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row>
    <row r="39" spans="1:49" ht="15" customHeight="1" x14ac:dyDescent="0.25">
      <c r="A39" s="70">
        <v>6</v>
      </c>
      <c r="B39" s="70" t="s">
        <v>161</v>
      </c>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row>
    <row r="40" spans="1:49" ht="15" customHeight="1" x14ac:dyDescent="0.25">
      <c r="A40" s="70">
        <v>7</v>
      </c>
      <c r="B40" s="70" t="s">
        <v>162</v>
      </c>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row>
    <row r="41" spans="1:49" ht="15" customHeight="1" x14ac:dyDescent="0.25">
      <c r="A41" s="70">
        <v>8</v>
      </c>
      <c r="B41" s="70" t="s">
        <v>253</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row>
    <row r="42" spans="1:49" x14ac:dyDescent="0.25">
      <c r="A42" s="70">
        <v>9</v>
      </c>
      <c r="B42" s="70" t="s">
        <v>244</v>
      </c>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row>
    <row r="43" spans="1:49" ht="15" customHeight="1" x14ac:dyDescent="0.25">
      <c r="A43" s="70">
        <v>10</v>
      </c>
      <c r="B43" s="70" t="s">
        <v>184</v>
      </c>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row>
    <row r="44" spans="1:49" ht="15" customHeight="1" x14ac:dyDescent="0.25">
      <c r="A44" s="70">
        <v>11</v>
      </c>
      <c r="B44" s="70" t="s">
        <v>185</v>
      </c>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row>
    <row r="45" spans="1:49" ht="15" customHeight="1" x14ac:dyDescent="0.2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row>
    <row r="46" spans="1:49" x14ac:dyDescent="0.25">
      <c r="A46" s="69" t="s">
        <v>38</v>
      </c>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row>
    <row r="47" spans="1:49" x14ac:dyDescent="0.25">
      <c r="A47" s="70" t="s">
        <v>39</v>
      </c>
      <c r="B47" s="70" t="s">
        <v>186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row>
    <row r="48" spans="1:49" x14ac:dyDescent="0.25">
      <c r="A48" s="70" t="s">
        <v>15</v>
      </c>
      <c r="B48" s="70" t="s">
        <v>187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row>
    <row r="49" spans="1:49" x14ac:dyDescent="0.25">
      <c r="A49" s="70" t="s">
        <v>20</v>
      </c>
      <c r="B49" s="70" t="s">
        <v>167</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row>
    <row r="50" spans="1:49" x14ac:dyDescent="0.25">
      <c r="A50" s="70" t="s">
        <v>23</v>
      </c>
      <c r="B50" s="70" t="s">
        <v>168</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row>
    <row r="51" spans="1:49" x14ac:dyDescent="0.25">
      <c r="A51" s="70" t="s">
        <v>44</v>
      </c>
      <c r="B51" s="70" t="s">
        <v>169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row>
    <row r="52" spans="1:49" x14ac:dyDescent="0.25">
      <c r="A52" s="70" t="s">
        <v>46</v>
      </c>
      <c r="B52" s="70" t="s">
        <v>170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row>
    <row r="53" spans="1:49" x14ac:dyDescent="0.25">
      <c r="A53" s="70" t="s">
        <v>31</v>
      </c>
      <c r="B53" s="70" t="s">
        <v>188</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row>
    <row r="54" spans="1:49" x14ac:dyDescent="0.25">
      <c r="A54" s="70" t="s">
        <v>35</v>
      </c>
      <c r="B54" s="70" t="s">
        <v>189</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row>
    <row r="55" spans="1:49" x14ac:dyDescent="0.25">
      <c r="A55" s="70" t="s">
        <v>64</v>
      </c>
      <c r="B55" s="70" t="s">
        <v>175</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row>
    <row r="56" spans="1:49" ht="15" customHeight="1" x14ac:dyDescent="0.25">
      <c r="A56" s="70" t="s">
        <v>50</v>
      </c>
      <c r="B56" s="70" t="s">
        <v>190</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row>
    <row r="57" spans="1:49" x14ac:dyDescent="0.25">
      <c r="A57" s="70" t="s">
        <v>54</v>
      </c>
      <c r="B57" s="70" t="s">
        <v>191</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row>
    <row r="58" spans="1:49" x14ac:dyDescent="0.25">
      <c r="A58" s="70" t="s">
        <v>66</v>
      </c>
      <c r="B58" s="70" t="s">
        <v>192</v>
      </c>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row>
    <row r="59" spans="1:49" x14ac:dyDescent="0.25">
      <c r="A59" s="70" t="s">
        <v>67</v>
      </c>
      <c r="B59" s="70" t="s">
        <v>193</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row>
    <row r="60" spans="1:49"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row>
    <row r="61" spans="1:49"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row>
    <row r="62" spans="1:49"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row>
    <row r="63" spans="1:49"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row>
    <row r="64" spans="1:49"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row>
    <row r="65" spans="1:49"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row>
    <row r="66" spans="1:49"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row>
    <row r="67" spans="1:49"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row>
    <row r="68" spans="1:49"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row>
    <row r="69" spans="1:49"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row>
    <row r="70" spans="1:49"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row>
    <row r="71" spans="1:49"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row>
    <row r="72" spans="1:49"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row>
    <row r="73" spans="1:49"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row>
    <row r="74" spans="1:49"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row>
    <row r="75" spans="1:49"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row>
    <row r="76" spans="1:49"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row>
    <row r="77" spans="1:49"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row>
    <row r="78" spans="1:49"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row>
    <row r="79" spans="1:49"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row>
    <row r="80" spans="1:49"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row>
    <row r="81" spans="1:49"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row>
    <row r="82" spans="1:49"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row>
    <row r="83" spans="1:49"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row>
    <row r="84" spans="1:49"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row>
    <row r="85" spans="1:49"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row>
    <row r="86" spans="1:49"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row>
    <row r="87" spans="1:49"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row>
    <row r="88" spans="1:49"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row>
    <row r="89" spans="1:49"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row>
    <row r="90" spans="1:49"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row>
    <row r="91" spans="1:49"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row>
    <row r="92" spans="1:49"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row>
    <row r="93" spans="1:49"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row>
    <row r="94" spans="1:49"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row>
    <row r="95" spans="1:49"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row>
    <row r="96" spans="1:49"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row>
    <row r="97" spans="1:49"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row>
    <row r="98" spans="1:49"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row>
    <row r="99" spans="1:49"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row>
    <row r="100" spans="1:49"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row>
  </sheetData>
  <mergeCells count="8">
    <mergeCell ref="C3:L3"/>
    <mergeCell ref="G4:H4"/>
    <mergeCell ref="I4:J4"/>
    <mergeCell ref="B27:L27"/>
    <mergeCell ref="B33:L33"/>
    <mergeCell ref="C6:F6"/>
    <mergeCell ref="B16:L16"/>
    <mergeCell ref="B22:L22"/>
  </mergeCells>
  <hyperlinks>
    <hyperlink ref="C3" location="INDEX" display="05 Gas turbine, combined cycle, back pressure" xr:uid="{00000000-0004-0000-0B00-000000000000}"/>
  </hyperlinks>
  <pageMargins left="0.7" right="0.7" top="0.75" bottom="0.75" header="0.3" footer="0.3"/>
  <pageSetup paperSize="9" scale="67" orientation="portrait" r:id="rId1"/>
  <headerFooter>
    <oddHeader>&amp;C
&amp;G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5"/>
  <dimension ref="A1:AL61"/>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10" width="7.28515625" style="29" customWidth="1"/>
    <col min="11" max="11" width="5.28515625" style="29" customWidth="1"/>
    <col min="12" max="12" width="8.7109375" style="29" customWidth="1"/>
    <col min="13" max="16384" width="9.140625" style="2"/>
  </cols>
  <sheetData>
    <row r="1" spans="1:12" ht="14.25" customHeight="1" x14ac:dyDescent="0.3">
      <c r="B1" s="32"/>
      <c r="G1" s="322"/>
      <c r="H1" s="322"/>
    </row>
    <row r="2" spans="1:12" ht="14.25" customHeight="1" x14ac:dyDescent="0.25">
      <c r="A2" s="70"/>
    </row>
    <row r="3" spans="1:12" ht="15" customHeight="1" x14ac:dyDescent="0.25">
      <c r="A3" s="70"/>
      <c r="B3" s="141" t="s">
        <v>0</v>
      </c>
      <c r="C3" s="863" t="s">
        <v>270</v>
      </c>
      <c r="D3" s="864"/>
      <c r="E3" s="864"/>
      <c r="F3" s="864"/>
      <c r="G3" s="864"/>
      <c r="H3" s="864"/>
      <c r="I3" s="864"/>
      <c r="J3" s="864"/>
      <c r="K3" s="864"/>
      <c r="L3" s="865"/>
    </row>
    <row r="4" spans="1:12" ht="25.5" customHeight="1" x14ac:dyDescent="0.25">
      <c r="A4" s="70"/>
      <c r="B4" s="142"/>
      <c r="C4" s="143">
        <v>2015</v>
      </c>
      <c r="D4" s="143">
        <v>2020</v>
      </c>
      <c r="E4" s="143">
        <v>2030</v>
      </c>
      <c r="F4" s="143">
        <v>2050</v>
      </c>
      <c r="G4" s="882" t="s">
        <v>2</v>
      </c>
      <c r="H4" s="883"/>
      <c r="I4" s="882" t="s">
        <v>3</v>
      </c>
      <c r="J4" s="883"/>
      <c r="K4" s="143" t="s">
        <v>4</v>
      </c>
      <c r="L4" s="143" t="s">
        <v>5</v>
      </c>
    </row>
    <row r="5" spans="1:12" ht="15" customHeight="1" x14ac:dyDescent="0.25">
      <c r="A5" s="70"/>
      <c r="B5" s="397" t="s">
        <v>6</v>
      </c>
      <c r="C5" s="398"/>
      <c r="D5" s="398"/>
      <c r="E5" s="398"/>
      <c r="F5" s="398"/>
      <c r="G5" s="398" t="s">
        <v>7</v>
      </c>
      <c r="H5" s="398" t="s">
        <v>8</v>
      </c>
      <c r="I5" s="398" t="s">
        <v>7</v>
      </c>
      <c r="J5" s="398" t="s">
        <v>8</v>
      </c>
      <c r="K5" s="398"/>
      <c r="L5" s="399"/>
    </row>
    <row r="6" spans="1:12" ht="15" customHeight="1" x14ac:dyDescent="0.25">
      <c r="A6" s="70"/>
      <c r="B6" s="147" t="s">
        <v>9</v>
      </c>
      <c r="C6" s="909" t="s">
        <v>194</v>
      </c>
      <c r="D6" s="910"/>
      <c r="E6" s="896"/>
      <c r="F6" s="897"/>
      <c r="G6" s="340"/>
      <c r="H6" s="340"/>
      <c r="I6" s="340"/>
      <c r="J6" s="340"/>
      <c r="K6" s="394"/>
      <c r="L6" s="394"/>
    </row>
    <row r="7" spans="1:12" ht="22.5" x14ac:dyDescent="0.25">
      <c r="A7" s="70"/>
      <c r="B7" s="147" t="s">
        <v>144</v>
      </c>
      <c r="C7" s="392">
        <v>46</v>
      </c>
      <c r="D7" s="341">
        <v>47</v>
      </c>
      <c r="E7" s="341">
        <v>48</v>
      </c>
      <c r="F7" s="392">
        <v>50</v>
      </c>
      <c r="G7" s="392">
        <v>40</v>
      </c>
      <c r="H7" s="343">
        <v>48</v>
      </c>
      <c r="I7" s="343">
        <v>44</v>
      </c>
      <c r="J7" s="343">
        <v>52</v>
      </c>
      <c r="K7" s="149" t="s">
        <v>39</v>
      </c>
      <c r="L7" s="392" t="s">
        <v>71</v>
      </c>
    </row>
    <row r="8" spans="1:12" ht="22.5" x14ac:dyDescent="0.25">
      <c r="A8" s="70"/>
      <c r="B8" s="152" t="s">
        <v>97</v>
      </c>
      <c r="C8" s="149">
        <v>44</v>
      </c>
      <c r="D8" s="149">
        <v>45</v>
      </c>
      <c r="E8" s="149">
        <v>47</v>
      </c>
      <c r="F8" s="149">
        <v>48</v>
      </c>
      <c r="G8" s="149">
        <v>38</v>
      </c>
      <c r="H8" s="149">
        <v>46</v>
      </c>
      <c r="I8" s="421">
        <v>42</v>
      </c>
      <c r="J8" s="421">
        <v>50</v>
      </c>
      <c r="K8" s="392" t="s">
        <v>39</v>
      </c>
      <c r="L8" s="149" t="s">
        <v>255</v>
      </c>
    </row>
    <row r="9" spans="1:12" x14ac:dyDescent="0.25">
      <c r="A9" s="70"/>
      <c r="B9" s="147" t="s">
        <v>818</v>
      </c>
      <c r="C9" s="415">
        <v>0.9</v>
      </c>
      <c r="D9" s="415">
        <v>0.95</v>
      </c>
      <c r="E9" s="415">
        <v>0.99</v>
      </c>
      <c r="F9" s="415">
        <v>1.04</v>
      </c>
      <c r="G9" s="424">
        <v>0.65</v>
      </c>
      <c r="H9" s="424">
        <v>1.02</v>
      </c>
      <c r="I9" s="421">
        <v>0.65</v>
      </c>
      <c r="J9" s="421">
        <v>1.1499999999999999</v>
      </c>
      <c r="K9" s="149" t="s">
        <v>74</v>
      </c>
      <c r="L9" s="149" t="s">
        <v>255</v>
      </c>
    </row>
    <row r="10" spans="1:12" x14ac:dyDescent="0.25">
      <c r="A10" s="70"/>
      <c r="B10" s="147" t="s">
        <v>819</v>
      </c>
      <c r="C10" s="335" t="s">
        <v>103</v>
      </c>
      <c r="D10" s="335" t="s">
        <v>103</v>
      </c>
      <c r="E10" s="335" t="s">
        <v>103</v>
      </c>
      <c r="F10" s="335" t="s">
        <v>103</v>
      </c>
      <c r="G10" s="342" t="s">
        <v>103</v>
      </c>
      <c r="H10" s="342" t="s">
        <v>103</v>
      </c>
      <c r="I10" s="422" t="s">
        <v>103</v>
      </c>
      <c r="J10" s="422" t="s">
        <v>103</v>
      </c>
      <c r="K10" s="149" t="s">
        <v>31</v>
      </c>
      <c r="L10" s="149"/>
    </row>
    <row r="11" spans="1:12" x14ac:dyDescent="0.25">
      <c r="A11" s="70"/>
      <c r="B11" s="147" t="s">
        <v>13</v>
      </c>
      <c r="C11" s="149">
        <v>3</v>
      </c>
      <c r="D11" s="149">
        <v>3</v>
      </c>
      <c r="E11" s="149">
        <v>3</v>
      </c>
      <c r="F11" s="149">
        <v>3</v>
      </c>
      <c r="G11" s="149">
        <v>2</v>
      </c>
      <c r="H11" s="149">
        <v>5</v>
      </c>
      <c r="I11" s="421">
        <v>2</v>
      </c>
      <c r="J11" s="421">
        <v>5</v>
      </c>
      <c r="K11" s="149"/>
      <c r="L11" s="149" t="s">
        <v>256</v>
      </c>
    </row>
    <row r="12" spans="1:12" x14ac:dyDescent="0.25">
      <c r="A12" s="70"/>
      <c r="B12" s="156" t="s">
        <v>73</v>
      </c>
      <c r="C12" s="414">
        <v>0.8</v>
      </c>
      <c r="D12" s="414">
        <v>0.8</v>
      </c>
      <c r="E12" s="414">
        <v>0.8</v>
      </c>
      <c r="F12" s="414">
        <v>0.8</v>
      </c>
      <c r="G12" s="394" t="s">
        <v>181</v>
      </c>
      <c r="H12" s="394" t="s">
        <v>181</v>
      </c>
      <c r="I12" s="413" t="s">
        <v>181</v>
      </c>
      <c r="J12" s="413" t="s">
        <v>181</v>
      </c>
      <c r="K12" s="394" t="s">
        <v>35</v>
      </c>
      <c r="L12" s="149" t="s">
        <v>256</v>
      </c>
    </row>
    <row r="13" spans="1:12" x14ac:dyDescent="0.25">
      <c r="A13" s="70"/>
      <c r="B13" s="156" t="s">
        <v>16</v>
      </c>
      <c r="C13" s="394">
        <v>25</v>
      </c>
      <c r="D13" s="394">
        <v>25</v>
      </c>
      <c r="E13" s="394">
        <v>25</v>
      </c>
      <c r="F13" s="394">
        <v>25</v>
      </c>
      <c r="G13" s="394">
        <v>25</v>
      </c>
      <c r="H13" s="394" t="s">
        <v>150</v>
      </c>
      <c r="I13" s="414">
        <v>25</v>
      </c>
      <c r="J13" s="413" t="s">
        <v>150</v>
      </c>
      <c r="K13" s="394" t="s">
        <v>23</v>
      </c>
      <c r="L13" s="149" t="s">
        <v>257</v>
      </c>
    </row>
    <row r="14" spans="1:12" x14ac:dyDescent="0.25">
      <c r="A14" s="70"/>
      <c r="B14" s="156" t="s">
        <v>18</v>
      </c>
      <c r="C14" s="394">
        <v>1</v>
      </c>
      <c r="D14" s="394">
        <v>1</v>
      </c>
      <c r="E14" s="394">
        <v>1</v>
      </c>
      <c r="F14" s="394">
        <v>1</v>
      </c>
      <c r="G14" s="414">
        <v>0.5</v>
      </c>
      <c r="H14" s="414">
        <v>1.5</v>
      </c>
      <c r="I14" s="414">
        <v>0.5</v>
      </c>
      <c r="J14" s="414">
        <v>1.5</v>
      </c>
      <c r="K14" s="394" t="s">
        <v>15</v>
      </c>
      <c r="L14" s="149" t="s">
        <v>258</v>
      </c>
    </row>
    <row r="15" spans="1:12" x14ac:dyDescent="0.25">
      <c r="A15" s="70"/>
      <c r="B15" s="158" t="s">
        <v>19</v>
      </c>
      <c r="C15" s="421">
        <v>0.04</v>
      </c>
      <c r="D15" s="421">
        <v>0.04</v>
      </c>
      <c r="E15" s="421">
        <v>3.5000000000000003E-2</v>
      </c>
      <c r="F15" s="421">
        <v>0.03</v>
      </c>
      <c r="G15" s="414">
        <v>0.03</v>
      </c>
      <c r="H15" s="414">
        <v>0.05</v>
      </c>
      <c r="I15" s="414">
        <v>2.5000000000000001E-2</v>
      </c>
      <c r="J15" s="414">
        <v>0.04</v>
      </c>
      <c r="K15" s="394" t="s">
        <v>74</v>
      </c>
      <c r="L15" s="149"/>
    </row>
    <row r="16" spans="1:12" x14ac:dyDescent="0.25">
      <c r="A16" s="70"/>
      <c r="B16" s="906" t="s">
        <v>152</v>
      </c>
      <c r="C16" s="907"/>
      <c r="D16" s="907"/>
      <c r="E16" s="907"/>
      <c r="F16" s="907"/>
      <c r="G16" s="907"/>
      <c r="H16" s="907"/>
      <c r="I16" s="907"/>
      <c r="J16" s="907"/>
      <c r="K16" s="907"/>
      <c r="L16" s="908"/>
    </row>
    <row r="17" spans="1:12" x14ac:dyDescent="0.25">
      <c r="A17" s="70"/>
      <c r="B17" s="156" t="s">
        <v>22</v>
      </c>
      <c r="C17" s="335">
        <v>25</v>
      </c>
      <c r="D17" s="335">
        <v>30</v>
      </c>
      <c r="E17" s="335">
        <v>35</v>
      </c>
      <c r="F17" s="335">
        <v>50</v>
      </c>
      <c r="G17" s="335">
        <v>10</v>
      </c>
      <c r="H17" s="335">
        <v>40</v>
      </c>
      <c r="I17" s="414">
        <v>25</v>
      </c>
      <c r="J17" s="414">
        <v>100</v>
      </c>
      <c r="K17" s="394" t="s">
        <v>74</v>
      </c>
      <c r="L17" s="394">
        <v>12</v>
      </c>
    </row>
    <row r="18" spans="1:12" x14ac:dyDescent="0.25">
      <c r="A18" s="70"/>
      <c r="B18" s="156" t="s">
        <v>24</v>
      </c>
      <c r="C18" s="335">
        <v>25</v>
      </c>
      <c r="D18" s="335">
        <v>30</v>
      </c>
      <c r="E18" s="335">
        <v>40</v>
      </c>
      <c r="F18" s="335">
        <v>50</v>
      </c>
      <c r="G18" s="394">
        <v>20</v>
      </c>
      <c r="H18" s="394">
        <v>100</v>
      </c>
      <c r="I18" s="414">
        <v>25</v>
      </c>
      <c r="J18" s="414">
        <v>100</v>
      </c>
      <c r="K18" s="394" t="s">
        <v>20</v>
      </c>
      <c r="L18" s="394" t="s">
        <v>341</v>
      </c>
    </row>
    <row r="19" spans="1:12" x14ac:dyDescent="0.25">
      <c r="A19" s="70"/>
      <c r="B19" s="156" t="s">
        <v>75</v>
      </c>
      <c r="C19" s="394">
        <v>50</v>
      </c>
      <c r="D19" s="394">
        <v>50</v>
      </c>
      <c r="E19" s="394">
        <v>50</v>
      </c>
      <c r="F19" s="394">
        <v>50</v>
      </c>
      <c r="G19" s="394">
        <v>30</v>
      </c>
      <c r="H19" s="394">
        <v>50</v>
      </c>
      <c r="I19" s="414">
        <v>25</v>
      </c>
      <c r="J19" s="414">
        <v>50</v>
      </c>
      <c r="K19" s="394"/>
      <c r="L19" s="394">
        <v>6</v>
      </c>
    </row>
    <row r="20" spans="1:12" x14ac:dyDescent="0.25">
      <c r="A20" s="70"/>
      <c r="B20" s="156" t="s">
        <v>76</v>
      </c>
      <c r="C20" s="414">
        <v>0.05</v>
      </c>
      <c r="D20" s="414">
        <v>0.05</v>
      </c>
      <c r="E20" s="414">
        <v>0.05</v>
      </c>
      <c r="F20" s="414">
        <v>0.05</v>
      </c>
      <c r="G20" s="414">
        <v>1.4999999999999999E-2</v>
      </c>
      <c r="H20" s="414">
        <v>0.15</v>
      </c>
      <c r="I20" s="414">
        <v>1.4999999999999999E-2</v>
      </c>
      <c r="J20" s="414">
        <v>0.15</v>
      </c>
      <c r="K20" s="394" t="s">
        <v>20</v>
      </c>
      <c r="L20" s="394" t="s">
        <v>156</v>
      </c>
    </row>
    <row r="21" spans="1:12" x14ac:dyDescent="0.25">
      <c r="A21" s="70"/>
      <c r="B21" s="156" t="s">
        <v>77</v>
      </c>
      <c r="C21" s="414">
        <v>0.3</v>
      </c>
      <c r="D21" s="414">
        <v>0.3</v>
      </c>
      <c r="E21" s="414">
        <v>0.3</v>
      </c>
      <c r="F21" s="414">
        <v>0.3</v>
      </c>
      <c r="G21" s="414">
        <v>0.2</v>
      </c>
      <c r="H21" s="414">
        <v>0.4</v>
      </c>
      <c r="I21" s="414">
        <v>0.2</v>
      </c>
      <c r="J21" s="414">
        <v>0.4</v>
      </c>
      <c r="K21" s="394" t="s">
        <v>44</v>
      </c>
      <c r="L21" s="394" t="s">
        <v>156</v>
      </c>
    </row>
    <row r="22" spans="1:12" x14ac:dyDescent="0.25">
      <c r="A22" s="70"/>
      <c r="B22" s="906" t="s">
        <v>78</v>
      </c>
      <c r="C22" s="907"/>
      <c r="D22" s="907"/>
      <c r="E22" s="907"/>
      <c r="F22" s="907"/>
      <c r="G22" s="907"/>
      <c r="H22" s="907"/>
      <c r="I22" s="907"/>
      <c r="J22" s="907"/>
      <c r="K22" s="907"/>
      <c r="L22" s="908"/>
    </row>
    <row r="23" spans="1:12" x14ac:dyDescent="0.25">
      <c r="A23" s="70"/>
      <c r="B23" s="156" t="s">
        <v>529</v>
      </c>
      <c r="C23" s="394">
        <v>0</v>
      </c>
      <c r="D23" s="394">
        <v>0</v>
      </c>
      <c r="E23" s="394">
        <v>0</v>
      </c>
      <c r="F23" s="394">
        <v>0</v>
      </c>
      <c r="G23" s="394">
        <v>0</v>
      </c>
      <c r="H23" s="394">
        <v>0</v>
      </c>
      <c r="I23" s="413">
        <v>0</v>
      </c>
      <c r="J23" s="413">
        <v>0</v>
      </c>
      <c r="K23" s="149"/>
      <c r="L23" s="392">
        <v>4</v>
      </c>
    </row>
    <row r="24" spans="1:12" ht="15" customHeight="1" x14ac:dyDescent="0.25">
      <c r="A24" s="70"/>
      <c r="B24" s="156" t="s">
        <v>530</v>
      </c>
      <c r="C24" s="394">
        <v>75</v>
      </c>
      <c r="D24" s="394">
        <v>60</v>
      </c>
      <c r="E24" s="394">
        <v>60</v>
      </c>
      <c r="F24" s="394">
        <v>60</v>
      </c>
      <c r="G24" s="335">
        <v>50</v>
      </c>
      <c r="H24" s="335">
        <v>100</v>
      </c>
      <c r="I24" s="414">
        <v>50</v>
      </c>
      <c r="J24" s="414">
        <v>100</v>
      </c>
      <c r="K24" s="394"/>
      <c r="L24" s="149">
        <v>4</v>
      </c>
    </row>
    <row r="25" spans="1:12" x14ac:dyDescent="0.25">
      <c r="A25" s="70"/>
      <c r="B25" s="156" t="s">
        <v>79</v>
      </c>
      <c r="C25" s="335">
        <v>315</v>
      </c>
      <c r="D25" s="335">
        <v>315</v>
      </c>
      <c r="E25" s="335">
        <v>280</v>
      </c>
      <c r="F25" s="335">
        <v>250</v>
      </c>
      <c r="G25" s="335">
        <v>300</v>
      </c>
      <c r="H25" s="335">
        <v>400</v>
      </c>
      <c r="I25" s="415">
        <v>250</v>
      </c>
      <c r="J25" s="415">
        <v>350</v>
      </c>
      <c r="K25" s="394"/>
      <c r="L25" s="149">
        <v>4</v>
      </c>
    </row>
    <row r="26" spans="1:12" x14ac:dyDescent="0.25">
      <c r="A26" s="70"/>
      <c r="B26" s="156" t="s">
        <v>80</v>
      </c>
      <c r="C26" s="414">
        <v>0.6</v>
      </c>
      <c r="D26" s="414">
        <v>0.6</v>
      </c>
      <c r="E26" s="414">
        <v>0.6</v>
      </c>
      <c r="F26" s="414">
        <v>0.6</v>
      </c>
      <c r="G26" s="368" t="s">
        <v>181</v>
      </c>
      <c r="H26" s="368" t="s">
        <v>181</v>
      </c>
      <c r="I26" s="413" t="s">
        <v>181</v>
      </c>
      <c r="J26" s="413" t="s">
        <v>181</v>
      </c>
      <c r="K26" s="160" t="s">
        <v>35</v>
      </c>
      <c r="L26" s="149"/>
    </row>
    <row r="27" spans="1:12" x14ac:dyDescent="0.25">
      <c r="A27" s="70"/>
      <c r="B27" s="906" t="s">
        <v>395</v>
      </c>
      <c r="C27" s="907"/>
      <c r="D27" s="907"/>
      <c r="E27" s="907"/>
      <c r="F27" s="907"/>
      <c r="G27" s="907"/>
      <c r="H27" s="907"/>
      <c r="I27" s="907"/>
      <c r="J27" s="907"/>
      <c r="K27" s="907"/>
      <c r="L27" s="908"/>
    </row>
    <row r="28" spans="1:12" ht="16.5" customHeight="1" x14ac:dyDescent="0.25">
      <c r="A28" s="70"/>
      <c r="B28" s="156" t="s">
        <v>26</v>
      </c>
      <c r="C28" s="394">
        <v>1</v>
      </c>
      <c r="D28" s="414">
        <v>0.95</v>
      </c>
      <c r="E28" s="414">
        <v>0.9</v>
      </c>
      <c r="F28" s="414">
        <v>0.85</v>
      </c>
      <c r="G28" s="414">
        <v>0.9</v>
      </c>
      <c r="H28" s="414">
        <v>1.1000000000000001</v>
      </c>
      <c r="I28" s="414">
        <v>0.8</v>
      </c>
      <c r="J28" s="414">
        <v>1.1000000000000001</v>
      </c>
      <c r="K28" s="394"/>
      <c r="L28" s="394" t="s">
        <v>259</v>
      </c>
    </row>
    <row r="29" spans="1:12" ht="16.5" customHeight="1" x14ac:dyDescent="0.25">
      <c r="A29" s="70"/>
      <c r="B29" s="156" t="s">
        <v>28</v>
      </c>
      <c r="C29" s="414">
        <v>0.65</v>
      </c>
      <c r="D29" s="414">
        <v>0.6</v>
      </c>
      <c r="E29" s="414">
        <v>0.55000000000000004</v>
      </c>
      <c r="F29" s="414">
        <v>0.55000000000000004</v>
      </c>
      <c r="G29" s="335" t="s">
        <v>181</v>
      </c>
      <c r="H29" s="335" t="s">
        <v>181</v>
      </c>
      <c r="I29" s="413" t="s">
        <v>181</v>
      </c>
      <c r="J29" s="413" t="s">
        <v>181</v>
      </c>
      <c r="K29" s="394" t="s">
        <v>35</v>
      </c>
      <c r="L29" s="394" t="s">
        <v>260</v>
      </c>
    </row>
    <row r="30" spans="1:12" ht="16.5" customHeight="1" x14ac:dyDescent="0.25">
      <c r="A30" s="70"/>
      <c r="B30" s="156" t="s">
        <v>29</v>
      </c>
      <c r="C30" s="414">
        <v>0.35</v>
      </c>
      <c r="D30" s="414">
        <v>0.35</v>
      </c>
      <c r="E30" s="414">
        <v>0.35</v>
      </c>
      <c r="F30" s="414">
        <v>0.3</v>
      </c>
      <c r="G30" s="335" t="s">
        <v>181</v>
      </c>
      <c r="H30" s="335" t="s">
        <v>181</v>
      </c>
      <c r="I30" s="413" t="s">
        <v>181</v>
      </c>
      <c r="J30" s="413" t="s">
        <v>181</v>
      </c>
      <c r="K30" s="394" t="s">
        <v>35</v>
      </c>
      <c r="L30" s="394" t="s">
        <v>260</v>
      </c>
    </row>
    <row r="31" spans="1:12" ht="15" customHeight="1" x14ac:dyDescent="0.25">
      <c r="A31" s="70"/>
      <c r="B31" s="156" t="s">
        <v>30</v>
      </c>
      <c r="C31" s="433">
        <v>10000</v>
      </c>
      <c r="D31" s="426">
        <v>9750</v>
      </c>
      <c r="E31" s="426">
        <v>9300</v>
      </c>
      <c r="F31" s="426">
        <v>8500</v>
      </c>
      <c r="G31" s="433">
        <v>7000</v>
      </c>
      <c r="H31" s="433">
        <v>20000</v>
      </c>
      <c r="I31" s="433">
        <v>6000</v>
      </c>
      <c r="J31" s="433">
        <v>15000</v>
      </c>
      <c r="K31" s="394" t="s">
        <v>46</v>
      </c>
      <c r="L31" s="394">
        <v>5</v>
      </c>
    </row>
    <row r="32" spans="1:12" x14ac:dyDescent="0.25">
      <c r="A32" s="70"/>
      <c r="B32" s="156" t="s">
        <v>32</v>
      </c>
      <c r="C32" s="414">
        <v>5.4</v>
      </c>
      <c r="D32" s="414">
        <v>5.4</v>
      </c>
      <c r="E32" s="414">
        <v>5.0999999999999996</v>
      </c>
      <c r="F32" s="414">
        <v>4.9000000000000004</v>
      </c>
      <c r="G32" s="394">
        <v>4</v>
      </c>
      <c r="H32" s="394">
        <v>12</v>
      </c>
      <c r="I32" s="414">
        <v>4</v>
      </c>
      <c r="J32" s="414">
        <v>10</v>
      </c>
      <c r="K32" s="394" t="s">
        <v>46</v>
      </c>
      <c r="L32" s="394" t="s">
        <v>259</v>
      </c>
    </row>
    <row r="33" spans="1:38" ht="15" customHeight="1" x14ac:dyDescent="0.25">
      <c r="A33" s="70"/>
      <c r="B33" s="522"/>
      <c r="C33" s="525"/>
      <c r="D33" s="525"/>
      <c r="E33" s="525"/>
      <c r="F33" s="525"/>
      <c r="G33" s="525"/>
      <c r="H33" s="525"/>
      <c r="I33" s="525"/>
      <c r="J33" s="525"/>
      <c r="K33" s="525"/>
      <c r="L33" s="525"/>
    </row>
    <row r="34" spans="1:38" x14ac:dyDescent="0.25">
      <c r="A34" s="69" t="s">
        <v>87</v>
      </c>
      <c r="B34" s="70"/>
      <c r="C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row>
    <row r="35" spans="1:38" x14ac:dyDescent="0.25">
      <c r="A35" s="71">
        <v>3</v>
      </c>
      <c r="B35" s="70" t="s">
        <v>199</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row>
    <row r="36" spans="1:38" x14ac:dyDescent="0.25">
      <c r="A36" s="71">
        <v>4</v>
      </c>
      <c r="B36" s="70" t="s">
        <v>200</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row>
    <row r="37" spans="1:38" ht="15" customHeight="1" x14ac:dyDescent="0.25">
      <c r="A37" s="71">
        <v>5</v>
      </c>
      <c r="B37" s="70" t="s">
        <v>201</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row>
    <row r="38" spans="1:38" ht="15" customHeight="1" x14ac:dyDescent="0.25">
      <c r="A38" s="71">
        <v>6</v>
      </c>
      <c r="B38" s="70" t="s">
        <v>254</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row>
    <row r="39" spans="1:38" ht="15" customHeight="1" x14ac:dyDescent="0.25">
      <c r="A39" s="71">
        <v>7</v>
      </c>
      <c r="B39" s="70" t="s">
        <v>202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row>
    <row r="40" spans="1:38" x14ac:dyDescent="0.25">
      <c r="A40" s="71">
        <v>8</v>
      </c>
      <c r="B40" s="70" t="s">
        <v>203</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row>
    <row r="41" spans="1:38" ht="15" customHeight="1" x14ac:dyDescent="0.25">
      <c r="A41" s="71">
        <v>10</v>
      </c>
      <c r="B41" s="70" t="s">
        <v>158</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row>
    <row r="42" spans="1:38" ht="15" customHeight="1" x14ac:dyDescent="0.25">
      <c r="A42" s="71">
        <v>11</v>
      </c>
      <c r="B42" s="70" t="s">
        <v>204</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row>
    <row r="43" spans="1:38" ht="15" customHeight="1" x14ac:dyDescent="0.25">
      <c r="A43" s="71">
        <v>12</v>
      </c>
      <c r="B43" s="70" t="s">
        <v>205</v>
      </c>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row>
    <row r="44" spans="1:38" ht="15" customHeight="1" x14ac:dyDescent="0.25">
      <c r="A44" s="71">
        <v>13</v>
      </c>
      <c r="B44" s="70" t="s">
        <v>340</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row>
    <row r="45" spans="1:38" ht="15" customHeight="1" x14ac:dyDescent="0.25">
      <c r="B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row>
    <row r="46" spans="1:38" x14ac:dyDescent="0.25">
      <c r="A46" s="69" t="s">
        <v>38</v>
      </c>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row>
    <row r="47" spans="1:38" ht="15" customHeight="1" x14ac:dyDescent="0.25">
      <c r="A47" s="70" t="s">
        <v>39</v>
      </c>
      <c r="B47" s="70" t="s">
        <v>206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row>
    <row r="48" spans="1:38" ht="15" customHeight="1" x14ac:dyDescent="0.25">
      <c r="A48" s="70" t="s">
        <v>15</v>
      </c>
      <c r="B48" s="70" t="s">
        <v>207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row>
    <row r="49" spans="1:38" ht="15" customHeight="1" x14ac:dyDescent="0.25">
      <c r="A49" s="70" t="s">
        <v>20</v>
      </c>
      <c r="B49" s="70" t="s">
        <v>208</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row>
    <row r="50" spans="1:38" ht="15" customHeight="1" x14ac:dyDescent="0.25">
      <c r="A50" s="70" t="s">
        <v>23</v>
      </c>
      <c r="B50" s="70" t="s">
        <v>169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row>
    <row r="51" spans="1:38" ht="15" customHeight="1" x14ac:dyDescent="0.25">
      <c r="A51" s="70" t="s">
        <v>44</v>
      </c>
      <c r="B51" s="70" t="s">
        <v>209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row>
    <row r="52" spans="1:38" x14ac:dyDescent="0.25">
      <c r="A52" s="70" t="s">
        <v>46</v>
      </c>
      <c r="B52" s="70" t="s">
        <v>210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row>
    <row r="53" spans="1:38" x14ac:dyDescent="0.25">
      <c r="A53" s="70" t="s">
        <v>31</v>
      </c>
      <c r="B53" s="70" t="s">
        <v>211</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row>
    <row r="54" spans="1:38" x14ac:dyDescent="0.25">
      <c r="A54" s="70" t="s">
        <v>35</v>
      </c>
      <c r="B54" s="70" t="s">
        <v>175</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row>
    <row r="55" spans="1:38" x14ac:dyDescent="0.25">
      <c r="A55" s="70" t="s">
        <v>212</v>
      </c>
      <c r="B55" s="70" t="s">
        <v>213</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row>
    <row r="56" spans="1:38" x14ac:dyDescent="0.25">
      <c r="A56" s="70" t="s">
        <v>50</v>
      </c>
      <c r="B56" s="70" t="s">
        <v>214</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row>
    <row r="57" spans="1:38" x14ac:dyDescent="0.25">
      <c r="A57" s="70" t="s">
        <v>54</v>
      </c>
      <c r="B57" s="70" t="s">
        <v>215</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row>
    <row r="58" spans="1:38"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row>
    <row r="59" spans="1:38"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row>
    <row r="60" spans="1:38"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row>
    <row r="61" spans="1:38"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row>
  </sheetData>
  <mergeCells count="7">
    <mergeCell ref="B27:L27"/>
    <mergeCell ref="C6:F6"/>
    <mergeCell ref="B16:L16"/>
    <mergeCell ref="B22:L22"/>
    <mergeCell ref="C3:L3"/>
    <mergeCell ref="G4:H4"/>
    <mergeCell ref="I4:J4"/>
  </mergeCells>
  <hyperlinks>
    <hyperlink ref="C3" location="INDEX" display="06 Spark ignition engine, natural gas" xr:uid="{00000000-0004-0000-0C00-000000000000}"/>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Y99"/>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10" width="7.28515625" style="29" customWidth="1"/>
    <col min="11" max="11" width="5.28515625" style="29" customWidth="1"/>
    <col min="12" max="12" width="8.7109375" style="29" customWidth="1"/>
    <col min="13" max="15" width="7.7109375" style="29" customWidth="1"/>
    <col min="16" max="22" width="7.28515625" style="29" customWidth="1"/>
    <col min="23" max="23" width="5.28515625" style="29" customWidth="1"/>
    <col min="24" max="24" width="8.7109375" style="29" customWidth="1"/>
    <col min="25" max="25" width="2" style="2" customWidth="1"/>
    <col min="26" max="16384" width="9.140625" style="2"/>
  </cols>
  <sheetData>
    <row r="1" spans="1:24" ht="14.25" customHeight="1" x14ac:dyDescent="0.3">
      <c r="B1" s="32"/>
      <c r="G1" s="322"/>
      <c r="H1" s="375"/>
      <c r="N1" s="32"/>
      <c r="O1" s="30"/>
    </row>
    <row r="2" spans="1:24" ht="14.25" customHeight="1" x14ac:dyDescent="0.25">
      <c r="A2" s="70"/>
      <c r="M2" s="70"/>
    </row>
    <row r="3" spans="1:24" ht="15" customHeight="1" x14ac:dyDescent="0.25">
      <c r="A3" s="70"/>
      <c r="B3" s="141" t="s">
        <v>0</v>
      </c>
      <c r="C3" s="863" t="s">
        <v>271</v>
      </c>
      <c r="D3" s="914"/>
      <c r="E3" s="914"/>
      <c r="F3" s="914"/>
      <c r="G3" s="914"/>
      <c r="H3" s="914"/>
      <c r="I3" s="914"/>
      <c r="J3" s="914"/>
      <c r="K3" s="914"/>
      <c r="L3" s="883"/>
      <c r="M3" s="2"/>
      <c r="N3" s="2"/>
      <c r="O3" s="2"/>
      <c r="P3" s="2"/>
      <c r="Q3" s="2"/>
      <c r="R3" s="2"/>
      <c r="S3" s="2"/>
      <c r="T3" s="2"/>
      <c r="U3" s="2"/>
      <c r="V3" s="2"/>
      <c r="W3" s="2"/>
      <c r="X3" s="2"/>
    </row>
    <row r="4" spans="1:24" ht="25.5" customHeight="1" x14ac:dyDescent="0.25">
      <c r="A4" s="70"/>
      <c r="B4" s="142"/>
      <c r="C4" s="143">
        <v>2015</v>
      </c>
      <c r="D4" s="143">
        <v>2020</v>
      </c>
      <c r="E4" s="143">
        <v>2030</v>
      </c>
      <c r="F4" s="143">
        <v>2050</v>
      </c>
      <c r="G4" s="882" t="s">
        <v>2</v>
      </c>
      <c r="H4" s="883"/>
      <c r="I4" s="882" t="s">
        <v>3</v>
      </c>
      <c r="J4" s="883"/>
      <c r="K4" s="143" t="s">
        <v>4</v>
      </c>
      <c r="L4" s="143" t="s">
        <v>5</v>
      </c>
      <c r="M4" s="2"/>
      <c r="N4" s="2"/>
      <c r="O4" s="2"/>
      <c r="P4" s="2"/>
      <c r="Q4" s="2"/>
      <c r="R4" s="2"/>
      <c r="S4" s="2"/>
      <c r="T4" s="2"/>
      <c r="U4" s="2"/>
      <c r="V4" s="2"/>
      <c r="W4" s="2"/>
      <c r="X4" s="2"/>
    </row>
    <row r="5" spans="1:24" ht="15" customHeight="1" x14ac:dyDescent="0.25">
      <c r="A5" s="70"/>
      <c r="B5" s="388" t="s">
        <v>6</v>
      </c>
      <c r="C5" s="389"/>
      <c r="D5" s="389"/>
      <c r="E5" s="389"/>
      <c r="F5" s="389"/>
      <c r="G5" s="389" t="s">
        <v>7</v>
      </c>
      <c r="H5" s="389" t="s">
        <v>8</v>
      </c>
      <c r="I5" s="389" t="s">
        <v>7</v>
      </c>
      <c r="J5" s="389" t="s">
        <v>8</v>
      </c>
      <c r="K5" s="389"/>
      <c r="L5" s="390"/>
      <c r="M5" s="2"/>
      <c r="N5" s="2"/>
      <c r="O5" s="2"/>
      <c r="P5" s="2"/>
      <c r="Q5" s="2"/>
      <c r="R5" s="2"/>
      <c r="S5" s="2"/>
      <c r="T5" s="2"/>
      <c r="U5" s="2"/>
      <c r="V5" s="2"/>
      <c r="W5" s="2"/>
      <c r="X5" s="2"/>
    </row>
    <row r="6" spans="1:24" ht="15" customHeight="1" x14ac:dyDescent="0.25">
      <c r="A6" s="70"/>
      <c r="B6" s="147" t="s">
        <v>9</v>
      </c>
      <c r="C6" s="909" t="s">
        <v>195</v>
      </c>
      <c r="D6" s="910"/>
      <c r="E6" s="910"/>
      <c r="F6" s="915"/>
      <c r="G6" s="340"/>
      <c r="H6" s="340"/>
      <c r="I6" s="340"/>
      <c r="J6" s="340"/>
      <c r="K6" s="394"/>
      <c r="L6" s="394"/>
      <c r="M6" s="2"/>
      <c r="N6" s="2"/>
      <c r="O6" s="2"/>
      <c r="P6" s="2"/>
      <c r="Q6" s="2"/>
      <c r="R6" s="2"/>
      <c r="S6" s="2"/>
      <c r="T6" s="2"/>
      <c r="U6" s="2"/>
      <c r="V6" s="2"/>
      <c r="W6" s="2"/>
      <c r="X6" s="2"/>
    </row>
    <row r="7" spans="1:24" ht="22.5" x14ac:dyDescent="0.25">
      <c r="A7" s="70"/>
      <c r="B7" s="147" t="s">
        <v>146</v>
      </c>
      <c r="C7" s="392">
        <v>42</v>
      </c>
      <c r="D7" s="341">
        <v>43</v>
      </c>
      <c r="E7" s="341">
        <v>45</v>
      </c>
      <c r="F7" s="392">
        <v>47</v>
      </c>
      <c r="G7" s="392">
        <v>38</v>
      </c>
      <c r="H7" s="343">
        <v>44</v>
      </c>
      <c r="I7" s="343">
        <v>42</v>
      </c>
      <c r="J7" s="343">
        <v>48</v>
      </c>
      <c r="K7" s="149" t="s">
        <v>39</v>
      </c>
      <c r="L7" s="392" t="s">
        <v>71</v>
      </c>
      <c r="M7" s="2"/>
      <c r="N7" s="2"/>
      <c r="O7" s="2"/>
      <c r="P7" s="2"/>
      <c r="Q7" s="2"/>
      <c r="R7" s="2"/>
      <c r="S7" s="2"/>
      <c r="T7" s="2"/>
      <c r="U7" s="2"/>
      <c r="V7" s="2"/>
      <c r="W7" s="2"/>
      <c r="X7" s="2"/>
    </row>
    <row r="8" spans="1:24" ht="22.5" x14ac:dyDescent="0.25">
      <c r="A8" s="70"/>
      <c r="B8" s="152" t="s">
        <v>97</v>
      </c>
      <c r="C8" s="149">
        <v>40</v>
      </c>
      <c r="D8" s="149">
        <v>41</v>
      </c>
      <c r="E8" s="149">
        <v>43</v>
      </c>
      <c r="F8" s="149">
        <v>45</v>
      </c>
      <c r="G8" s="149">
        <v>36</v>
      </c>
      <c r="H8" s="149">
        <v>42</v>
      </c>
      <c r="I8" s="421">
        <v>40</v>
      </c>
      <c r="J8" s="421">
        <v>46</v>
      </c>
      <c r="K8" s="392" t="s">
        <v>39</v>
      </c>
      <c r="L8" s="149" t="s">
        <v>255</v>
      </c>
      <c r="M8" s="2"/>
      <c r="N8" s="2"/>
      <c r="O8" s="2"/>
      <c r="P8" s="2"/>
      <c r="Q8" s="2"/>
      <c r="R8" s="2"/>
      <c r="S8" s="2"/>
      <c r="T8" s="2"/>
      <c r="U8" s="2"/>
      <c r="V8" s="2"/>
      <c r="W8" s="2"/>
      <c r="X8" s="2"/>
    </row>
    <row r="9" spans="1:24" x14ac:dyDescent="0.25">
      <c r="A9" s="70"/>
      <c r="B9" s="147" t="s">
        <v>818</v>
      </c>
      <c r="C9" s="415">
        <v>0.82</v>
      </c>
      <c r="D9" s="415">
        <v>0.86</v>
      </c>
      <c r="E9" s="415">
        <v>0.92</v>
      </c>
      <c r="F9" s="415">
        <v>1</v>
      </c>
      <c r="G9" s="424">
        <v>0.59</v>
      </c>
      <c r="H9" s="424">
        <v>0.96</v>
      </c>
      <c r="I9" s="421">
        <v>0.75</v>
      </c>
      <c r="J9" s="421">
        <v>1.1000000000000001</v>
      </c>
      <c r="K9" s="149" t="s">
        <v>74</v>
      </c>
      <c r="L9" s="149" t="s">
        <v>255</v>
      </c>
      <c r="M9" s="2"/>
      <c r="N9" s="2"/>
      <c r="O9" s="2"/>
      <c r="P9" s="2"/>
      <c r="Q9" s="2"/>
      <c r="R9" s="2"/>
      <c r="S9" s="2"/>
      <c r="T9" s="2"/>
      <c r="U9" s="2"/>
      <c r="V9" s="2"/>
      <c r="W9" s="2"/>
      <c r="X9" s="2"/>
    </row>
    <row r="10" spans="1:24" x14ac:dyDescent="0.25">
      <c r="A10" s="70"/>
      <c r="B10" s="147" t="s">
        <v>819</v>
      </c>
      <c r="C10" s="335" t="s">
        <v>103</v>
      </c>
      <c r="D10" s="335" t="s">
        <v>103</v>
      </c>
      <c r="E10" s="335" t="s">
        <v>103</v>
      </c>
      <c r="F10" s="335" t="s">
        <v>103</v>
      </c>
      <c r="G10" s="342" t="s">
        <v>103</v>
      </c>
      <c r="H10" s="342" t="s">
        <v>103</v>
      </c>
      <c r="I10" s="422" t="s">
        <v>103</v>
      </c>
      <c r="J10" s="422" t="s">
        <v>103</v>
      </c>
      <c r="K10" s="149" t="s">
        <v>31</v>
      </c>
      <c r="L10" s="149"/>
      <c r="M10" s="2"/>
      <c r="N10" s="2"/>
      <c r="O10" s="2"/>
      <c r="P10" s="2"/>
      <c r="Q10" s="2"/>
      <c r="R10" s="2"/>
      <c r="S10" s="2"/>
      <c r="T10" s="2"/>
      <c r="U10" s="2"/>
      <c r="V10" s="2"/>
      <c r="W10" s="2"/>
      <c r="X10" s="2"/>
    </row>
    <row r="11" spans="1:24" x14ac:dyDescent="0.25">
      <c r="A11" s="70"/>
      <c r="B11" s="147" t="s">
        <v>13</v>
      </c>
      <c r="C11" s="149">
        <v>3</v>
      </c>
      <c r="D11" s="149">
        <v>3</v>
      </c>
      <c r="E11" s="149">
        <v>3</v>
      </c>
      <c r="F11" s="149">
        <v>3</v>
      </c>
      <c r="G11" s="149">
        <v>2</v>
      </c>
      <c r="H11" s="149">
        <v>5</v>
      </c>
      <c r="I11" s="421">
        <v>2</v>
      </c>
      <c r="J11" s="421">
        <v>5</v>
      </c>
      <c r="K11" s="149"/>
      <c r="L11" s="149" t="s">
        <v>256</v>
      </c>
      <c r="M11" s="2"/>
      <c r="N11" s="2"/>
      <c r="O11" s="2"/>
      <c r="P11" s="2"/>
      <c r="Q11" s="2"/>
      <c r="R11" s="2"/>
      <c r="S11" s="2"/>
      <c r="T11" s="2"/>
      <c r="U11" s="2"/>
      <c r="V11" s="2"/>
      <c r="W11" s="2"/>
      <c r="X11" s="2"/>
    </row>
    <row r="12" spans="1:24" x14ac:dyDescent="0.25">
      <c r="A12" s="70"/>
      <c r="B12" s="156" t="s">
        <v>73</v>
      </c>
      <c r="C12" s="394">
        <v>1</v>
      </c>
      <c r="D12" s="394">
        <v>1</v>
      </c>
      <c r="E12" s="394">
        <v>1</v>
      </c>
      <c r="F12" s="394">
        <v>1</v>
      </c>
      <c r="G12" s="394" t="s">
        <v>181</v>
      </c>
      <c r="H12" s="394" t="s">
        <v>181</v>
      </c>
      <c r="I12" s="413" t="s">
        <v>181</v>
      </c>
      <c r="J12" s="413" t="s">
        <v>181</v>
      </c>
      <c r="K12" s="394" t="s">
        <v>35</v>
      </c>
      <c r="L12" s="149" t="s">
        <v>256</v>
      </c>
      <c r="M12" s="2"/>
      <c r="N12" s="2"/>
      <c r="O12" s="2"/>
      <c r="P12" s="2"/>
      <c r="Q12" s="2"/>
      <c r="R12" s="2"/>
      <c r="S12" s="2"/>
      <c r="T12" s="2"/>
      <c r="U12" s="2"/>
      <c r="V12" s="2"/>
      <c r="W12" s="2"/>
      <c r="X12" s="2"/>
    </row>
    <row r="13" spans="1:24" x14ac:dyDescent="0.25">
      <c r="A13" s="70"/>
      <c r="B13" s="156" t="s">
        <v>16</v>
      </c>
      <c r="C13" s="394">
        <v>25</v>
      </c>
      <c r="D13" s="394">
        <v>25</v>
      </c>
      <c r="E13" s="394">
        <v>25</v>
      </c>
      <c r="F13" s="394">
        <v>25</v>
      </c>
      <c r="G13" s="394">
        <v>25</v>
      </c>
      <c r="H13" s="394" t="s">
        <v>150</v>
      </c>
      <c r="I13" s="414">
        <v>25</v>
      </c>
      <c r="J13" s="413" t="s">
        <v>150</v>
      </c>
      <c r="K13" s="394" t="s">
        <v>23</v>
      </c>
      <c r="L13" s="149" t="s">
        <v>257</v>
      </c>
      <c r="M13" s="2"/>
      <c r="N13" s="2"/>
      <c r="O13" s="2"/>
      <c r="P13" s="2"/>
      <c r="Q13" s="2"/>
      <c r="R13" s="2"/>
      <c r="S13" s="2"/>
      <c r="T13" s="2"/>
      <c r="U13" s="2"/>
      <c r="V13" s="2"/>
      <c r="W13" s="2"/>
      <c r="X13" s="2"/>
    </row>
    <row r="14" spans="1:24" x14ac:dyDescent="0.25">
      <c r="A14" s="70"/>
      <c r="B14" s="156" t="s">
        <v>18</v>
      </c>
      <c r="C14" s="394">
        <v>1</v>
      </c>
      <c r="D14" s="394">
        <v>1</v>
      </c>
      <c r="E14" s="394">
        <v>1</v>
      </c>
      <c r="F14" s="394">
        <v>1</v>
      </c>
      <c r="G14" s="414">
        <v>0.5</v>
      </c>
      <c r="H14" s="414">
        <v>1.5</v>
      </c>
      <c r="I14" s="414">
        <v>0.5</v>
      </c>
      <c r="J14" s="414">
        <v>1.5</v>
      </c>
      <c r="K14" s="394" t="s">
        <v>15</v>
      </c>
      <c r="L14" s="149" t="s">
        <v>258</v>
      </c>
      <c r="M14" s="2"/>
      <c r="N14" s="2"/>
      <c r="O14" s="2"/>
      <c r="P14" s="2"/>
      <c r="Q14" s="2"/>
      <c r="R14" s="2"/>
      <c r="S14" s="2"/>
      <c r="T14" s="2"/>
      <c r="U14" s="2"/>
      <c r="V14" s="2"/>
      <c r="W14" s="2"/>
      <c r="X14" s="2"/>
    </row>
    <row r="15" spans="1:24" x14ac:dyDescent="0.25">
      <c r="A15" s="70"/>
      <c r="B15" s="158" t="s">
        <v>19</v>
      </c>
      <c r="C15" s="421">
        <v>0.04</v>
      </c>
      <c r="D15" s="421">
        <v>0.04</v>
      </c>
      <c r="E15" s="421">
        <v>3.5000000000000003E-2</v>
      </c>
      <c r="F15" s="421">
        <v>0.03</v>
      </c>
      <c r="G15" s="414">
        <v>0.03</v>
      </c>
      <c r="H15" s="414">
        <v>0.05</v>
      </c>
      <c r="I15" s="414">
        <v>2.5000000000000001E-2</v>
      </c>
      <c r="J15" s="414">
        <v>0.05</v>
      </c>
      <c r="K15" s="394"/>
      <c r="L15" s="149"/>
      <c r="M15" s="2"/>
      <c r="N15" s="2"/>
      <c r="O15" s="2"/>
      <c r="P15" s="2"/>
      <c r="Q15" s="2"/>
      <c r="R15" s="2"/>
      <c r="S15" s="2"/>
      <c r="T15" s="2"/>
      <c r="U15" s="2"/>
      <c r="V15" s="2"/>
      <c r="W15" s="2"/>
      <c r="X15" s="2"/>
    </row>
    <row r="16" spans="1:24" x14ac:dyDescent="0.25">
      <c r="A16" s="70"/>
      <c r="B16" s="906" t="s">
        <v>152</v>
      </c>
      <c r="C16" s="907"/>
      <c r="D16" s="907"/>
      <c r="E16" s="907"/>
      <c r="F16" s="907"/>
      <c r="G16" s="907"/>
      <c r="H16" s="907"/>
      <c r="I16" s="907"/>
      <c r="J16" s="907"/>
      <c r="K16" s="907"/>
      <c r="L16" s="908"/>
      <c r="M16" s="2"/>
      <c r="N16" s="2"/>
      <c r="O16" s="2"/>
      <c r="P16" s="2"/>
      <c r="Q16" s="2"/>
      <c r="R16" s="2"/>
      <c r="S16" s="2"/>
      <c r="T16" s="2"/>
      <c r="U16" s="2"/>
      <c r="V16" s="2"/>
      <c r="W16" s="2"/>
      <c r="X16" s="2"/>
    </row>
    <row r="17" spans="1:24" x14ac:dyDescent="0.25">
      <c r="A17" s="70"/>
      <c r="B17" s="156" t="s">
        <v>22</v>
      </c>
      <c r="C17" s="335">
        <v>25</v>
      </c>
      <c r="D17" s="335">
        <v>30</v>
      </c>
      <c r="E17" s="335">
        <v>40</v>
      </c>
      <c r="F17" s="335">
        <v>50</v>
      </c>
      <c r="G17" s="335">
        <v>10</v>
      </c>
      <c r="H17" s="335">
        <v>40</v>
      </c>
      <c r="I17" s="414">
        <v>25</v>
      </c>
      <c r="J17" s="414">
        <v>100</v>
      </c>
      <c r="K17" s="394" t="s">
        <v>50</v>
      </c>
      <c r="L17" s="394">
        <v>8</v>
      </c>
      <c r="M17" s="2"/>
      <c r="N17" s="2"/>
      <c r="O17" s="2"/>
      <c r="P17" s="2"/>
      <c r="Q17" s="2"/>
      <c r="R17" s="2"/>
      <c r="S17" s="2"/>
      <c r="T17" s="2"/>
      <c r="U17" s="2"/>
      <c r="V17" s="2"/>
      <c r="W17" s="2"/>
      <c r="X17" s="2"/>
    </row>
    <row r="18" spans="1:24" x14ac:dyDescent="0.25">
      <c r="A18" s="70"/>
      <c r="B18" s="156" t="s">
        <v>24</v>
      </c>
      <c r="C18" s="335">
        <v>25</v>
      </c>
      <c r="D18" s="335">
        <v>30</v>
      </c>
      <c r="E18" s="335">
        <v>40</v>
      </c>
      <c r="F18" s="335">
        <v>50</v>
      </c>
      <c r="G18" s="394">
        <v>20</v>
      </c>
      <c r="H18" s="394">
        <v>100</v>
      </c>
      <c r="I18" s="414">
        <v>25</v>
      </c>
      <c r="J18" s="414">
        <v>100</v>
      </c>
      <c r="K18" s="394" t="s">
        <v>20</v>
      </c>
      <c r="L18" s="394" t="s">
        <v>342</v>
      </c>
      <c r="M18" s="2"/>
      <c r="N18" s="2"/>
      <c r="O18" s="2"/>
      <c r="P18" s="2"/>
      <c r="Q18" s="2"/>
      <c r="R18" s="2"/>
      <c r="S18" s="2"/>
      <c r="T18" s="2"/>
      <c r="U18" s="2"/>
      <c r="V18" s="2"/>
      <c r="W18" s="2"/>
      <c r="X18" s="2"/>
    </row>
    <row r="19" spans="1:24" x14ac:dyDescent="0.25">
      <c r="A19" s="70"/>
      <c r="B19" s="156" t="s">
        <v>75</v>
      </c>
      <c r="C19" s="394">
        <v>50</v>
      </c>
      <c r="D19" s="394">
        <v>50</v>
      </c>
      <c r="E19" s="394">
        <v>50</v>
      </c>
      <c r="F19" s="394">
        <v>50</v>
      </c>
      <c r="G19" s="394">
        <v>30</v>
      </c>
      <c r="H19" s="394">
        <v>50</v>
      </c>
      <c r="I19" s="414">
        <v>25</v>
      </c>
      <c r="J19" s="414">
        <v>50</v>
      </c>
      <c r="K19" s="394"/>
      <c r="L19" s="394">
        <v>6</v>
      </c>
      <c r="M19" s="2"/>
      <c r="N19" s="2"/>
      <c r="O19" s="2"/>
      <c r="P19" s="2"/>
      <c r="Q19" s="2"/>
      <c r="R19" s="2"/>
      <c r="S19" s="2"/>
      <c r="T19" s="2"/>
      <c r="U19" s="2"/>
      <c r="V19" s="2"/>
      <c r="W19" s="2"/>
      <c r="X19" s="2"/>
    </row>
    <row r="20" spans="1:24" x14ac:dyDescent="0.25">
      <c r="A20" s="70"/>
      <c r="B20" s="156" t="s">
        <v>76</v>
      </c>
      <c r="C20" s="414">
        <v>0.05</v>
      </c>
      <c r="D20" s="414">
        <v>0.05</v>
      </c>
      <c r="E20" s="414">
        <v>0.05</v>
      </c>
      <c r="F20" s="414">
        <v>0.05</v>
      </c>
      <c r="G20" s="414">
        <v>1.4999999999999999E-2</v>
      </c>
      <c r="H20" s="414">
        <v>0.15</v>
      </c>
      <c r="I20" s="414">
        <v>1.4999999999999999E-2</v>
      </c>
      <c r="J20" s="414">
        <v>0.15</v>
      </c>
      <c r="K20" s="394" t="s">
        <v>20</v>
      </c>
      <c r="L20" s="394" t="s">
        <v>156</v>
      </c>
      <c r="M20" s="2"/>
      <c r="N20" s="2"/>
      <c r="O20" s="2"/>
      <c r="P20" s="2"/>
      <c r="Q20" s="2"/>
      <c r="R20" s="2"/>
      <c r="S20" s="2"/>
      <c r="T20" s="2"/>
      <c r="U20" s="2"/>
      <c r="V20" s="2"/>
      <c r="W20" s="2"/>
      <c r="X20" s="2"/>
    </row>
    <row r="21" spans="1:24" x14ac:dyDescent="0.25">
      <c r="A21" s="70"/>
      <c r="B21" s="156" t="s">
        <v>77</v>
      </c>
      <c r="C21" s="414">
        <v>0.3</v>
      </c>
      <c r="D21" s="414">
        <v>0.3</v>
      </c>
      <c r="E21" s="414">
        <v>0.3</v>
      </c>
      <c r="F21" s="414">
        <v>0.3</v>
      </c>
      <c r="G21" s="414">
        <v>0.2</v>
      </c>
      <c r="H21" s="414">
        <v>0.4</v>
      </c>
      <c r="I21" s="414">
        <v>0.2</v>
      </c>
      <c r="J21" s="414">
        <v>0.4</v>
      </c>
      <c r="K21" s="394" t="s">
        <v>44</v>
      </c>
      <c r="L21" s="394" t="s">
        <v>156</v>
      </c>
      <c r="M21" s="2"/>
      <c r="N21" s="2"/>
      <c r="O21" s="2"/>
      <c r="P21" s="2"/>
      <c r="Q21" s="2"/>
      <c r="R21" s="2"/>
      <c r="S21" s="2"/>
      <c r="T21" s="2"/>
      <c r="U21" s="2"/>
      <c r="V21" s="2"/>
      <c r="W21" s="2"/>
      <c r="X21" s="2"/>
    </row>
    <row r="22" spans="1:24" x14ac:dyDescent="0.25">
      <c r="A22" s="70"/>
      <c r="B22" s="906" t="s">
        <v>78</v>
      </c>
      <c r="C22" s="907"/>
      <c r="D22" s="907"/>
      <c r="E22" s="907"/>
      <c r="F22" s="907"/>
      <c r="G22" s="907"/>
      <c r="H22" s="907"/>
      <c r="I22" s="907"/>
      <c r="J22" s="907"/>
      <c r="K22" s="907"/>
      <c r="L22" s="908"/>
      <c r="M22" s="2"/>
      <c r="N22" s="2"/>
      <c r="O22" s="2"/>
      <c r="P22" s="2"/>
      <c r="Q22" s="2"/>
      <c r="R22" s="2"/>
      <c r="S22" s="2"/>
      <c r="T22" s="2"/>
      <c r="U22" s="2"/>
      <c r="V22" s="2"/>
      <c r="W22" s="2"/>
      <c r="X22" s="2"/>
    </row>
    <row r="23" spans="1:24" x14ac:dyDescent="0.25">
      <c r="A23" s="70"/>
      <c r="B23" s="156" t="s">
        <v>529</v>
      </c>
      <c r="C23" s="394" t="s">
        <v>198</v>
      </c>
      <c r="D23" s="394" t="s">
        <v>198</v>
      </c>
      <c r="E23" s="394" t="s">
        <v>198</v>
      </c>
      <c r="F23" s="394" t="s">
        <v>198</v>
      </c>
      <c r="G23" s="394">
        <v>0</v>
      </c>
      <c r="H23" s="414">
        <v>99.9</v>
      </c>
      <c r="I23" s="413">
        <v>0</v>
      </c>
      <c r="J23" s="414">
        <v>99.9</v>
      </c>
      <c r="K23" s="149" t="s">
        <v>54</v>
      </c>
      <c r="L23" s="392">
        <v>8</v>
      </c>
      <c r="M23" s="2"/>
      <c r="N23" s="2"/>
      <c r="O23" s="2"/>
      <c r="P23" s="2"/>
      <c r="Q23" s="2"/>
      <c r="R23" s="2"/>
      <c r="S23" s="2"/>
      <c r="T23" s="2"/>
      <c r="U23" s="2"/>
      <c r="V23" s="2"/>
      <c r="W23" s="2"/>
      <c r="X23" s="2"/>
    </row>
    <row r="24" spans="1:24" ht="15" customHeight="1" x14ac:dyDescent="0.25">
      <c r="A24" s="70"/>
      <c r="B24" s="156" t="s">
        <v>530</v>
      </c>
      <c r="C24" s="394">
        <v>100</v>
      </c>
      <c r="D24" s="394">
        <v>100</v>
      </c>
      <c r="E24" s="394">
        <v>100</v>
      </c>
      <c r="F24" s="394">
        <v>100</v>
      </c>
      <c r="G24" s="394">
        <v>90</v>
      </c>
      <c r="H24" s="394">
        <v>120</v>
      </c>
      <c r="I24" s="414">
        <v>90</v>
      </c>
      <c r="J24" s="414">
        <v>120</v>
      </c>
      <c r="K24" s="394"/>
      <c r="L24" s="149">
        <v>4</v>
      </c>
      <c r="M24" s="2"/>
      <c r="N24" s="2"/>
      <c r="O24" s="2"/>
      <c r="P24" s="2"/>
      <c r="Q24" s="2"/>
      <c r="R24" s="2"/>
      <c r="S24" s="2"/>
      <c r="T24" s="2"/>
      <c r="U24" s="2"/>
      <c r="V24" s="2"/>
      <c r="W24" s="2"/>
      <c r="X24" s="2"/>
    </row>
    <row r="25" spans="1:24" x14ac:dyDescent="0.25">
      <c r="A25" s="70"/>
      <c r="B25" s="156" t="s">
        <v>79</v>
      </c>
      <c r="C25" s="335">
        <v>300</v>
      </c>
      <c r="D25" s="335">
        <v>300</v>
      </c>
      <c r="E25" s="335">
        <v>300</v>
      </c>
      <c r="F25" s="335">
        <v>300</v>
      </c>
      <c r="G25" s="335">
        <v>300</v>
      </c>
      <c r="H25" s="335">
        <v>400</v>
      </c>
      <c r="I25" s="415">
        <v>300</v>
      </c>
      <c r="J25" s="415">
        <v>400</v>
      </c>
      <c r="K25" s="394"/>
      <c r="L25" s="149">
        <v>4</v>
      </c>
      <c r="M25" s="2"/>
      <c r="N25" s="2"/>
      <c r="O25" s="2"/>
      <c r="P25" s="2"/>
      <c r="Q25" s="2"/>
      <c r="R25" s="2"/>
      <c r="S25" s="2"/>
      <c r="T25" s="2"/>
      <c r="U25" s="2"/>
      <c r="V25" s="2"/>
      <c r="W25" s="2"/>
      <c r="X25" s="2"/>
    </row>
    <row r="26" spans="1:24" x14ac:dyDescent="0.25">
      <c r="A26" s="70"/>
      <c r="B26" s="156" t="s">
        <v>80</v>
      </c>
      <c r="C26" s="160">
        <v>1</v>
      </c>
      <c r="D26" s="160">
        <v>1</v>
      </c>
      <c r="E26" s="160">
        <v>1</v>
      </c>
      <c r="F26" s="160">
        <v>1</v>
      </c>
      <c r="G26" s="335" t="s">
        <v>181</v>
      </c>
      <c r="H26" s="335" t="s">
        <v>181</v>
      </c>
      <c r="I26" s="413" t="s">
        <v>181</v>
      </c>
      <c r="J26" s="413" t="s">
        <v>181</v>
      </c>
      <c r="K26" s="160" t="s">
        <v>50</v>
      </c>
      <c r="L26" s="149"/>
      <c r="M26" s="2"/>
      <c r="N26" s="2"/>
      <c r="O26" s="2"/>
      <c r="P26" s="2"/>
      <c r="Q26" s="2"/>
      <c r="R26" s="2"/>
      <c r="S26" s="2"/>
      <c r="T26" s="2"/>
      <c r="U26" s="2"/>
      <c r="V26" s="2"/>
      <c r="W26" s="2"/>
      <c r="X26" s="2"/>
    </row>
    <row r="27" spans="1:24" x14ac:dyDescent="0.25">
      <c r="A27" s="70"/>
      <c r="B27" s="906" t="s">
        <v>395</v>
      </c>
      <c r="C27" s="907"/>
      <c r="D27" s="907"/>
      <c r="E27" s="907"/>
      <c r="F27" s="907"/>
      <c r="G27" s="907"/>
      <c r="H27" s="907"/>
      <c r="I27" s="907"/>
      <c r="J27" s="907"/>
      <c r="K27" s="907"/>
      <c r="L27" s="908"/>
      <c r="M27" s="2"/>
      <c r="N27" s="2"/>
      <c r="O27" s="2"/>
      <c r="P27" s="2"/>
      <c r="Q27" s="2"/>
      <c r="R27" s="2"/>
      <c r="S27" s="2"/>
      <c r="T27" s="2"/>
      <c r="U27" s="2"/>
      <c r="V27" s="2"/>
      <c r="W27" s="2"/>
      <c r="X27" s="2"/>
    </row>
    <row r="28" spans="1:24" ht="16.5" customHeight="1" x14ac:dyDescent="0.25">
      <c r="A28" s="70"/>
      <c r="B28" s="156" t="s">
        <v>26</v>
      </c>
      <c r="C28" s="394">
        <v>1</v>
      </c>
      <c r="D28" s="394">
        <v>0.95</v>
      </c>
      <c r="E28" s="414">
        <v>0.9</v>
      </c>
      <c r="F28" s="414">
        <v>0.85</v>
      </c>
      <c r="G28" s="414">
        <v>0.8</v>
      </c>
      <c r="H28" s="414">
        <v>1.2</v>
      </c>
      <c r="I28" s="414">
        <v>0.8</v>
      </c>
      <c r="J28" s="414">
        <v>1.2</v>
      </c>
      <c r="K28" s="394"/>
      <c r="L28" s="394" t="s">
        <v>259</v>
      </c>
      <c r="M28" s="2"/>
      <c r="N28" s="2"/>
      <c r="O28" s="2"/>
      <c r="P28" s="2"/>
      <c r="Q28" s="2"/>
      <c r="R28" s="2"/>
      <c r="S28" s="2"/>
      <c r="T28" s="2"/>
      <c r="U28" s="2"/>
      <c r="V28" s="2"/>
      <c r="W28" s="2"/>
      <c r="X28" s="2"/>
    </row>
    <row r="29" spans="1:24" ht="16.5" customHeight="1" x14ac:dyDescent="0.25">
      <c r="A29" s="70"/>
      <c r="B29" s="156" t="s">
        <v>28</v>
      </c>
      <c r="C29" s="414">
        <v>0.65</v>
      </c>
      <c r="D29" s="414">
        <v>0.6</v>
      </c>
      <c r="E29" s="414">
        <v>0.55000000000000004</v>
      </c>
      <c r="F29" s="414">
        <v>0.55000000000000004</v>
      </c>
      <c r="G29" s="335" t="s">
        <v>181</v>
      </c>
      <c r="H29" s="335" t="s">
        <v>181</v>
      </c>
      <c r="I29" s="413" t="s">
        <v>181</v>
      </c>
      <c r="J29" s="413" t="s">
        <v>181</v>
      </c>
      <c r="K29" s="394"/>
      <c r="L29" s="394" t="s">
        <v>260</v>
      </c>
      <c r="M29" s="2"/>
      <c r="N29" s="2"/>
      <c r="O29" s="2"/>
      <c r="P29" s="2"/>
      <c r="Q29" s="2"/>
      <c r="R29" s="2"/>
      <c r="S29" s="2"/>
      <c r="T29" s="2"/>
      <c r="U29" s="2"/>
      <c r="V29" s="2"/>
      <c r="W29" s="2"/>
      <c r="X29" s="2"/>
    </row>
    <row r="30" spans="1:24" ht="16.5" customHeight="1" x14ac:dyDescent="0.25">
      <c r="A30" s="70"/>
      <c r="B30" s="156" t="s">
        <v>29</v>
      </c>
      <c r="C30" s="414">
        <v>0.35</v>
      </c>
      <c r="D30" s="414">
        <v>0.35</v>
      </c>
      <c r="E30" s="414">
        <v>0.35</v>
      </c>
      <c r="F30" s="414">
        <v>0.3</v>
      </c>
      <c r="G30" s="335" t="s">
        <v>181</v>
      </c>
      <c r="H30" s="335" t="s">
        <v>181</v>
      </c>
      <c r="I30" s="413" t="s">
        <v>181</v>
      </c>
      <c r="J30" s="413" t="s">
        <v>181</v>
      </c>
      <c r="K30" s="394"/>
      <c r="L30" s="394" t="s">
        <v>260</v>
      </c>
      <c r="M30" s="2"/>
      <c r="N30" s="2"/>
      <c r="O30" s="2"/>
      <c r="P30" s="2"/>
      <c r="Q30" s="2"/>
      <c r="R30" s="2"/>
      <c r="S30" s="2"/>
      <c r="T30" s="2"/>
      <c r="U30" s="2"/>
      <c r="V30" s="2"/>
      <c r="W30" s="2"/>
      <c r="X30" s="2"/>
    </row>
    <row r="31" spans="1:24" ht="15" customHeight="1" x14ac:dyDescent="0.25">
      <c r="A31" s="70"/>
      <c r="B31" s="156" t="s">
        <v>30</v>
      </c>
      <c r="C31" s="433">
        <v>10000</v>
      </c>
      <c r="D31" s="426">
        <v>9750</v>
      </c>
      <c r="E31" s="426">
        <v>9300</v>
      </c>
      <c r="F31" s="426">
        <v>8500</v>
      </c>
      <c r="G31" s="433">
        <v>7000</v>
      </c>
      <c r="H31" s="433">
        <v>20000</v>
      </c>
      <c r="I31" s="433">
        <v>6000</v>
      </c>
      <c r="J31" s="433">
        <v>15000</v>
      </c>
      <c r="K31" s="394" t="s">
        <v>46</v>
      </c>
      <c r="L31" s="394">
        <v>5</v>
      </c>
      <c r="M31" s="2"/>
      <c r="N31" s="2"/>
      <c r="O31" s="2"/>
      <c r="P31" s="2"/>
      <c r="Q31" s="2"/>
      <c r="R31" s="2"/>
      <c r="S31" s="2"/>
      <c r="T31" s="2"/>
      <c r="U31" s="2"/>
      <c r="V31" s="2"/>
      <c r="W31" s="2"/>
      <c r="X31" s="2"/>
    </row>
    <row r="32" spans="1:24" x14ac:dyDescent="0.25">
      <c r="A32" s="70"/>
      <c r="B32" s="156" t="s">
        <v>32</v>
      </c>
      <c r="C32" s="394">
        <v>8</v>
      </c>
      <c r="D32" s="414">
        <v>7.5</v>
      </c>
      <c r="E32" s="394">
        <v>7</v>
      </c>
      <c r="F32" s="394">
        <v>6</v>
      </c>
      <c r="G32" s="394">
        <v>6</v>
      </c>
      <c r="H32" s="394">
        <v>13</v>
      </c>
      <c r="I32" s="414">
        <v>4</v>
      </c>
      <c r="J32" s="414">
        <v>12</v>
      </c>
      <c r="K32" s="394" t="s">
        <v>46</v>
      </c>
      <c r="L32" s="394" t="s">
        <v>259</v>
      </c>
      <c r="M32" s="2"/>
      <c r="N32" s="2"/>
      <c r="O32" s="2"/>
      <c r="P32" s="2"/>
      <c r="Q32" s="2"/>
      <c r="R32" s="2"/>
      <c r="S32" s="2"/>
      <c r="T32" s="2"/>
      <c r="U32" s="2"/>
      <c r="V32" s="2"/>
      <c r="W32" s="2"/>
      <c r="X32" s="2"/>
    </row>
    <row r="33" spans="1:51" ht="15" customHeight="1" x14ac:dyDescent="0.25">
      <c r="A33" s="70"/>
      <c r="B33" s="522"/>
      <c r="C33" s="525"/>
      <c r="D33" s="525"/>
      <c r="E33" s="525"/>
      <c r="F33" s="525"/>
      <c r="G33" s="525"/>
      <c r="H33" s="525"/>
      <c r="I33" s="525"/>
      <c r="J33" s="525"/>
      <c r="K33" s="525"/>
      <c r="L33" s="525"/>
      <c r="M33" s="70"/>
      <c r="N33" s="60"/>
      <c r="O33" s="38"/>
      <c r="P33" s="38"/>
      <c r="Q33" s="38"/>
      <c r="R33" s="38"/>
      <c r="S33" s="38"/>
      <c r="T33" s="38"/>
      <c r="U33" s="38"/>
      <c r="V33" s="38"/>
      <c r="W33" s="38"/>
      <c r="X33" s="38"/>
    </row>
    <row r="34" spans="1:51" x14ac:dyDescent="0.25">
      <c r="A34" s="69" t="s">
        <v>87</v>
      </c>
      <c r="B34" s="70"/>
      <c r="C34" s="70"/>
      <c r="G34" s="70"/>
      <c r="H34" s="70"/>
      <c r="I34" s="70"/>
      <c r="J34" s="70"/>
      <c r="K34" s="70"/>
      <c r="L34" s="70"/>
      <c r="M34" s="69"/>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row>
    <row r="35" spans="1:51" x14ac:dyDescent="0.25">
      <c r="A35" s="71">
        <v>3</v>
      </c>
      <c r="B35" s="70" t="s">
        <v>199</v>
      </c>
      <c r="D35" s="70"/>
      <c r="E35" s="70"/>
      <c r="F35" s="70"/>
      <c r="G35" s="70"/>
      <c r="H35" s="70"/>
      <c r="I35" s="70"/>
      <c r="J35" s="70"/>
      <c r="K35" s="70"/>
      <c r="L35" s="70"/>
      <c r="M35" s="71"/>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row>
    <row r="36" spans="1:51" x14ac:dyDescent="0.25">
      <c r="A36" s="71">
        <v>4</v>
      </c>
      <c r="B36" s="70" t="s">
        <v>200</v>
      </c>
      <c r="D36" s="70"/>
      <c r="E36" s="70"/>
      <c r="F36" s="70"/>
      <c r="G36" s="70"/>
      <c r="H36" s="70"/>
      <c r="I36" s="70"/>
      <c r="J36" s="70"/>
      <c r="K36" s="70"/>
      <c r="L36" s="70"/>
      <c r="M36" s="71"/>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row>
    <row r="37" spans="1:51" ht="15" customHeight="1" x14ac:dyDescent="0.25">
      <c r="A37" s="71">
        <v>5</v>
      </c>
      <c r="B37" s="70" t="s">
        <v>201</v>
      </c>
      <c r="D37" s="70"/>
      <c r="E37" s="70"/>
      <c r="F37" s="70"/>
      <c r="G37" s="70"/>
      <c r="H37" s="70"/>
      <c r="I37" s="70"/>
      <c r="J37" s="70"/>
      <c r="K37" s="70"/>
      <c r="L37" s="70"/>
      <c r="M37" s="71"/>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row>
    <row r="38" spans="1:51" ht="15" customHeight="1" x14ac:dyDescent="0.25">
      <c r="A38" s="71">
        <v>6</v>
      </c>
      <c r="B38" s="70" t="s">
        <v>254</v>
      </c>
      <c r="D38" s="70"/>
      <c r="E38" s="70"/>
      <c r="F38" s="70"/>
      <c r="G38" s="70"/>
      <c r="H38" s="70"/>
      <c r="I38" s="70"/>
      <c r="J38" s="70"/>
      <c r="K38" s="70"/>
      <c r="L38" s="70"/>
      <c r="M38" s="71"/>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row>
    <row r="39" spans="1:51" ht="15" customHeight="1" x14ac:dyDescent="0.25">
      <c r="A39" s="71">
        <v>7</v>
      </c>
      <c r="B39" s="70" t="s">
        <v>202</v>
      </c>
      <c r="D39" s="70"/>
      <c r="E39" s="70"/>
      <c r="F39" s="70"/>
      <c r="G39" s="70"/>
      <c r="H39" s="70"/>
      <c r="I39" s="70"/>
      <c r="J39" s="70"/>
      <c r="K39" s="70"/>
      <c r="L39" s="70"/>
      <c r="M39" s="71"/>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row>
    <row r="40" spans="1:51" x14ac:dyDescent="0.25">
      <c r="A40" s="71">
        <v>8</v>
      </c>
      <c r="B40" s="70" t="s">
        <v>203</v>
      </c>
      <c r="D40" s="70"/>
      <c r="E40" s="70"/>
      <c r="F40" s="70"/>
      <c r="G40" s="70"/>
      <c r="H40" s="70"/>
      <c r="I40" s="70"/>
      <c r="J40" s="70"/>
      <c r="K40" s="70"/>
      <c r="L40" s="70"/>
      <c r="M40" s="71"/>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row>
    <row r="41" spans="1:51" ht="15" customHeight="1" x14ac:dyDescent="0.25">
      <c r="A41" s="71">
        <v>10</v>
      </c>
      <c r="B41" s="70" t="s">
        <v>158</v>
      </c>
      <c r="D41" s="70"/>
      <c r="E41" s="70"/>
      <c r="F41" s="70"/>
      <c r="G41" s="70"/>
      <c r="H41" s="70"/>
      <c r="I41" s="70"/>
      <c r="J41" s="70"/>
      <c r="K41" s="70"/>
      <c r="L41" s="70"/>
      <c r="M41" s="71"/>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row>
    <row r="42" spans="1:51" ht="15" customHeight="1" x14ac:dyDescent="0.25">
      <c r="A42" s="71">
        <v>11</v>
      </c>
      <c r="B42" s="70" t="s">
        <v>204</v>
      </c>
      <c r="D42" s="70"/>
      <c r="E42" s="70"/>
      <c r="F42" s="70"/>
      <c r="G42" s="70"/>
      <c r="H42" s="70"/>
      <c r="I42" s="70"/>
      <c r="J42" s="70"/>
      <c r="K42" s="70"/>
      <c r="L42" s="70"/>
      <c r="M42" s="71"/>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 customHeight="1" x14ac:dyDescent="0.25">
      <c r="A43" s="71">
        <v>12</v>
      </c>
      <c r="B43" s="70" t="s">
        <v>205</v>
      </c>
      <c r="D43" s="70"/>
      <c r="E43" s="70"/>
      <c r="F43" s="70"/>
      <c r="G43" s="70"/>
      <c r="H43" s="70"/>
      <c r="I43" s="70"/>
      <c r="J43" s="70"/>
      <c r="K43" s="70"/>
      <c r="L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row>
    <row r="44" spans="1:51" ht="15" customHeight="1" x14ac:dyDescent="0.25">
      <c r="A44" s="71">
        <v>13</v>
      </c>
      <c r="B44" s="70" t="s">
        <v>340</v>
      </c>
      <c r="D44" s="70"/>
      <c r="E44" s="70"/>
      <c r="F44" s="70"/>
      <c r="G44" s="70"/>
      <c r="H44" s="70"/>
      <c r="I44" s="70"/>
      <c r="J44" s="70"/>
      <c r="K44" s="70"/>
      <c r="L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ht="15" customHeight="1" x14ac:dyDescent="0.25">
      <c r="B45" s="70"/>
      <c r="D45" s="70"/>
      <c r="E45" s="70"/>
      <c r="F45" s="70"/>
      <c r="G45" s="70"/>
      <c r="H45" s="70"/>
      <c r="I45" s="70"/>
      <c r="J45" s="70"/>
      <c r="K45" s="70"/>
      <c r="L45" s="70"/>
      <c r="M45" s="71"/>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x14ac:dyDescent="0.25">
      <c r="A46" s="69" t="s">
        <v>38</v>
      </c>
      <c r="B46" s="70"/>
      <c r="C46" s="70"/>
      <c r="D46" s="70"/>
      <c r="E46" s="70"/>
      <c r="F46" s="70"/>
      <c r="G46" s="70"/>
      <c r="H46" s="70"/>
      <c r="I46" s="70"/>
      <c r="J46" s="70"/>
      <c r="K46" s="70"/>
      <c r="L46" s="70"/>
      <c r="M46" s="69"/>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ht="15" customHeight="1" x14ac:dyDescent="0.25">
      <c r="A47" s="70" t="s">
        <v>39</v>
      </c>
      <c r="B47" s="70" t="s">
        <v>206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ht="15" customHeight="1" x14ac:dyDescent="0.25">
      <c r="A48" s="70" t="s">
        <v>15</v>
      </c>
      <c r="B48" s="70" t="s">
        <v>207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ht="15" customHeight="1" x14ac:dyDescent="0.25">
      <c r="A49" s="70" t="s">
        <v>20</v>
      </c>
      <c r="B49" s="70" t="s">
        <v>208</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ht="15" customHeight="1" x14ac:dyDescent="0.25">
      <c r="A50" s="70" t="s">
        <v>23</v>
      </c>
      <c r="B50" s="70" t="s">
        <v>169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ht="15" customHeight="1" x14ac:dyDescent="0.25">
      <c r="A51" s="70" t="s">
        <v>44</v>
      </c>
      <c r="B51" s="70" t="s">
        <v>209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x14ac:dyDescent="0.25">
      <c r="A52" s="70" t="s">
        <v>46</v>
      </c>
      <c r="B52" s="70" t="s">
        <v>210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x14ac:dyDescent="0.25">
      <c r="A53" s="70" t="s">
        <v>31</v>
      </c>
      <c r="B53" s="70" t="s">
        <v>211</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row>
    <row r="54" spans="1:51" x14ac:dyDescent="0.25">
      <c r="A54" s="70" t="s">
        <v>35</v>
      </c>
      <c r="B54" s="70" t="s">
        <v>175</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row>
    <row r="55" spans="1:51" x14ac:dyDescent="0.25">
      <c r="A55" s="70" t="s">
        <v>212</v>
      </c>
      <c r="B55" s="70" t="s">
        <v>213</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row>
    <row r="56" spans="1:51" x14ac:dyDescent="0.25">
      <c r="A56" s="70" t="s">
        <v>50</v>
      </c>
      <c r="B56" s="70" t="s">
        <v>214</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row>
    <row r="57" spans="1:51" x14ac:dyDescent="0.25">
      <c r="A57" s="70" t="s">
        <v>54</v>
      </c>
      <c r="B57" s="70" t="s">
        <v>215</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row>
    <row r="58" spans="1:51"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row>
    <row r="59" spans="1:51"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row>
    <row r="60" spans="1:51"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row>
    <row r="62" spans="1:51" x14ac:dyDescent="0.25">
      <c r="Y62" s="70"/>
    </row>
    <row r="63" spans="1:51" x14ac:dyDescent="0.25">
      <c r="Y63" s="70"/>
    </row>
    <row r="64" spans="1:51" x14ac:dyDescent="0.25">
      <c r="Y64" s="70"/>
    </row>
    <row r="65" spans="25:25" x14ac:dyDescent="0.25">
      <c r="Y65" s="70"/>
    </row>
    <row r="66" spans="25:25" x14ac:dyDescent="0.25">
      <c r="Y66" s="70"/>
    </row>
    <row r="67" spans="25:25" x14ac:dyDescent="0.25">
      <c r="Y67" s="70"/>
    </row>
    <row r="68" spans="25:25" x14ac:dyDescent="0.25">
      <c r="Y68" s="70"/>
    </row>
    <row r="69" spans="25:25" x14ac:dyDescent="0.25">
      <c r="Y69" s="70"/>
    </row>
    <row r="70" spans="25:25" x14ac:dyDescent="0.25">
      <c r="Y70" s="70"/>
    </row>
    <row r="71" spans="25:25" x14ac:dyDescent="0.25">
      <c r="Y71" s="70"/>
    </row>
    <row r="72" spans="25:25" x14ac:dyDescent="0.25">
      <c r="Y72" s="70"/>
    </row>
    <row r="73" spans="25:25" x14ac:dyDescent="0.25">
      <c r="Y73" s="70"/>
    </row>
    <row r="74" spans="25:25" x14ac:dyDescent="0.25">
      <c r="Y74" s="70"/>
    </row>
    <row r="75" spans="25:25" x14ac:dyDescent="0.25">
      <c r="Y75" s="70"/>
    </row>
    <row r="76" spans="25:25" x14ac:dyDescent="0.25">
      <c r="Y76" s="70"/>
    </row>
    <row r="77" spans="25:25" x14ac:dyDescent="0.25">
      <c r="Y77" s="70"/>
    </row>
    <row r="78" spans="25:25" x14ac:dyDescent="0.25">
      <c r="Y78" s="70"/>
    </row>
    <row r="79" spans="25:25" x14ac:dyDescent="0.25">
      <c r="Y79" s="70"/>
    </row>
    <row r="80" spans="25:25" x14ac:dyDescent="0.25">
      <c r="Y80" s="70"/>
    </row>
    <row r="81" spans="25:25" x14ac:dyDescent="0.25">
      <c r="Y81" s="70"/>
    </row>
    <row r="82" spans="25:25" x14ac:dyDescent="0.25">
      <c r="Y82" s="70"/>
    </row>
    <row r="83" spans="25:25" x14ac:dyDescent="0.25">
      <c r="Y83" s="70"/>
    </row>
    <row r="84" spans="25:25" x14ac:dyDescent="0.25">
      <c r="Y84" s="70"/>
    </row>
    <row r="85" spans="25:25" x14ac:dyDescent="0.25">
      <c r="Y85" s="70"/>
    </row>
    <row r="86" spans="25:25" x14ac:dyDescent="0.25">
      <c r="Y86" s="70"/>
    </row>
    <row r="87" spans="25:25" x14ac:dyDescent="0.25">
      <c r="Y87" s="70"/>
    </row>
    <row r="88" spans="25:25" x14ac:dyDescent="0.25">
      <c r="Y88" s="70"/>
    </row>
    <row r="89" spans="25:25" x14ac:dyDescent="0.25">
      <c r="Y89" s="70"/>
    </row>
    <row r="90" spans="25:25" x14ac:dyDescent="0.25">
      <c r="Y90" s="70"/>
    </row>
    <row r="91" spans="25:25" x14ac:dyDescent="0.25">
      <c r="Y91" s="70"/>
    </row>
    <row r="92" spans="25:25" x14ac:dyDescent="0.25">
      <c r="Y92" s="70"/>
    </row>
    <row r="93" spans="25:25" x14ac:dyDescent="0.25">
      <c r="Y93" s="70"/>
    </row>
    <row r="94" spans="25:25" x14ac:dyDescent="0.25">
      <c r="Y94" s="70"/>
    </row>
    <row r="95" spans="25:25" x14ac:dyDescent="0.25">
      <c r="Y95" s="70"/>
    </row>
    <row r="96" spans="25:25" x14ac:dyDescent="0.25">
      <c r="Y96" s="70"/>
    </row>
    <row r="97" spans="25:25" x14ac:dyDescent="0.25">
      <c r="Y97" s="70"/>
    </row>
    <row r="98" spans="25:25" x14ac:dyDescent="0.25">
      <c r="Y98" s="70"/>
    </row>
    <row r="99" spans="25:25" x14ac:dyDescent="0.25">
      <c r="Y99" s="70"/>
    </row>
  </sheetData>
  <mergeCells count="7">
    <mergeCell ref="I4:J4"/>
    <mergeCell ref="G4:H4"/>
    <mergeCell ref="C3:L3"/>
    <mergeCell ref="B27:L27"/>
    <mergeCell ref="B22:L22"/>
    <mergeCell ref="B16:L16"/>
    <mergeCell ref="C6:F6"/>
  </mergeCells>
  <hyperlinks>
    <hyperlink ref="C3" location="INDEX" display="06 Spark ignition engine, biogas" xr:uid="{00000000-0004-0000-0D00-000000000000}"/>
  </hyperlinks>
  <pageMargins left="0.7" right="0.7" top="0.75" bottom="0.75" header="0.3" footer="0.3"/>
  <pageSetup paperSize="9" scale="67" orientation="portrait" r:id="rId1"/>
  <headerFooter>
    <oddHeader>&amp;C
&amp;G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3"/>
  <dimension ref="A1:L33"/>
  <sheetViews>
    <sheetView showGridLines="0" workbookViewId="0">
      <selection activeCell="A65" sqref="A65"/>
    </sheetView>
  </sheetViews>
  <sheetFormatPr defaultColWidth="9.140625" defaultRowHeight="15" x14ac:dyDescent="0.25"/>
  <cols>
    <col min="1" max="1" width="2.85546875" style="122" customWidth="1"/>
    <col min="2" max="2" width="34.28515625" style="122" customWidth="1"/>
    <col min="3" max="3" width="9.140625" style="196"/>
    <col min="4" max="5" width="9.140625" style="122"/>
    <col min="6" max="6" width="7.7109375" style="122" customWidth="1"/>
    <col min="7" max="7" width="6" style="122" customWidth="1"/>
    <col min="8" max="8" width="8.140625" style="196" customWidth="1"/>
    <col min="9" max="9" width="9.28515625" style="122" customWidth="1"/>
    <col min="10" max="10" width="9.28515625" style="195" customWidth="1"/>
    <col min="11" max="11" width="11.5703125" style="195" customWidth="1"/>
    <col min="12" max="16384" width="9.140625" style="195"/>
  </cols>
  <sheetData>
    <row r="1" spans="1:12" ht="14.25" customHeight="1" x14ac:dyDescent="0.3">
      <c r="B1" s="189"/>
      <c r="H1" s="375"/>
      <c r="I1" s="195"/>
    </row>
    <row r="2" spans="1:12" ht="14.25" customHeight="1" x14ac:dyDescent="0.25"/>
    <row r="3" spans="1:12" x14ac:dyDescent="0.25">
      <c r="A3" s="183"/>
      <c r="B3" s="141" t="s">
        <v>0</v>
      </c>
      <c r="C3" s="863" t="s">
        <v>599</v>
      </c>
      <c r="D3" s="864"/>
      <c r="E3" s="864"/>
      <c r="F3" s="864"/>
      <c r="G3" s="864"/>
      <c r="H3" s="865"/>
      <c r="I3" s="237"/>
      <c r="J3" s="237"/>
      <c r="K3" s="518"/>
      <c r="L3" s="237"/>
    </row>
    <row r="4" spans="1:12" x14ac:dyDescent="0.25">
      <c r="A4" s="183"/>
      <c r="B4" s="142"/>
      <c r="C4" s="143">
        <v>2010</v>
      </c>
      <c r="D4" s="143">
        <v>2020</v>
      </c>
      <c r="E4" s="143">
        <v>2030</v>
      </c>
      <c r="F4" s="143">
        <v>2050</v>
      </c>
      <c r="G4" s="143" t="s">
        <v>4</v>
      </c>
      <c r="H4" s="143" t="s">
        <v>5</v>
      </c>
      <c r="I4" s="237"/>
      <c r="J4" s="237"/>
      <c r="K4" s="237"/>
      <c r="L4" s="237"/>
    </row>
    <row r="5" spans="1:12" x14ac:dyDescent="0.25">
      <c r="A5" s="183"/>
      <c r="B5" s="866" t="s">
        <v>6</v>
      </c>
      <c r="C5" s="867"/>
      <c r="D5" s="867"/>
      <c r="E5" s="867"/>
      <c r="F5" s="867"/>
      <c r="G5" s="867"/>
      <c r="H5" s="868"/>
      <c r="I5" s="237"/>
      <c r="J5" s="237"/>
      <c r="K5" s="237"/>
      <c r="L5" s="237"/>
    </row>
    <row r="6" spans="1:12" x14ac:dyDescent="0.25">
      <c r="A6" s="183"/>
      <c r="B6" s="142" t="s">
        <v>9</v>
      </c>
      <c r="C6" s="869" t="s">
        <v>600</v>
      </c>
      <c r="D6" s="870"/>
      <c r="E6" s="870"/>
      <c r="F6" s="916"/>
      <c r="G6" s="407"/>
      <c r="H6" s="407" t="s">
        <v>601</v>
      </c>
      <c r="I6" s="237"/>
      <c r="J6" s="237"/>
      <c r="K6" s="237"/>
      <c r="L6" s="237"/>
    </row>
    <row r="7" spans="1:12" x14ac:dyDescent="0.25">
      <c r="A7" s="183"/>
      <c r="B7" s="142" t="s">
        <v>602</v>
      </c>
      <c r="C7" s="407">
        <v>90</v>
      </c>
      <c r="D7" s="407">
        <v>90</v>
      </c>
      <c r="E7" s="407">
        <v>90</v>
      </c>
      <c r="F7" s="407">
        <v>90</v>
      </c>
      <c r="G7" s="407" t="s">
        <v>39</v>
      </c>
      <c r="H7" s="407">
        <v>1</v>
      </c>
      <c r="I7" s="237"/>
      <c r="J7" s="237"/>
      <c r="K7" s="237"/>
      <c r="L7" s="237"/>
    </row>
    <row r="8" spans="1:12" x14ac:dyDescent="0.25">
      <c r="A8" s="183"/>
      <c r="B8" s="238" t="s">
        <v>603</v>
      </c>
      <c r="C8" s="519" t="s">
        <v>604</v>
      </c>
      <c r="D8" s="519" t="s">
        <v>604</v>
      </c>
      <c r="E8" s="519" t="s">
        <v>604</v>
      </c>
      <c r="F8" s="519" t="s">
        <v>604</v>
      </c>
      <c r="G8" s="519" t="s">
        <v>15</v>
      </c>
      <c r="H8" s="407" t="s">
        <v>605</v>
      </c>
      <c r="I8" s="237"/>
      <c r="J8" s="237"/>
      <c r="K8" s="237"/>
      <c r="L8" s="237"/>
    </row>
    <row r="9" spans="1:12" x14ac:dyDescent="0.25">
      <c r="A9" s="183"/>
      <c r="B9" s="866" t="s">
        <v>496</v>
      </c>
      <c r="C9" s="867"/>
      <c r="D9" s="867"/>
      <c r="E9" s="867"/>
      <c r="F9" s="867"/>
      <c r="G9" s="867"/>
      <c r="H9" s="868"/>
      <c r="I9" s="237"/>
      <c r="J9" s="237"/>
      <c r="K9" s="237"/>
      <c r="L9" s="237"/>
    </row>
    <row r="10" spans="1:12" x14ac:dyDescent="0.25">
      <c r="A10" s="183"/>
      <c r="B10" s="917" t="s">
        <v>606</v>
      </c>
      <c r="C10" s="918"/>
      <c r="D10" s="918"/>
      <c r="E10" s="918"/>
      <c r="F10" s="918"/>
      <c r="G10" s="918"/>
      <c r="H10" s="919"/>
      <c r="I10" s="237"/>
      <c r="J10" s="237"/>
      <c r="K10" s="237"/>
      <c r="L10" s="237"/>
    </row>
    <row r="11" spans="1:12" ht="22.5" x14ac:dyDescent="0.25">
      <c r="A11" s="183"/>
      <c r="B11" s="142" t="s">
        <v>607</v>
      </c>
      <c r="C11" s="520" t="s">
        <v>608</v>
      </c>
      <c r="D11" s="521" t="s">
        <v>609</v>
      </c>
      <c r="E11" s="407" t="s">
        <v>610</v>
      </c>
      <c r="F11" s="407" t="s">
        <v>611</v>
      </c>
      <c r="G11" s="407" t="s">
        <v>20</v>
      </c>
      <c r="H11" s="407" t="s">
        <v>612</v>
      </c>
      <c r="I11" s="237"/>
      <c r="J11" s="237"/>
      <c r="K11" s="237"/>
      <c r="L11" s="237"/>
    </row>
    <row r="12" spans="1:12" ht="22.5" x14ac:dyDescent="0.25">
      <c r="A12" s="183"/>
      <c r="B12" s="238" t="s">
        <v>613</v>
      </c>
      <c r="C12" s="403" t="s">
        <v>614</v>
      </c>
      <c r="D12" s="403" t="s">
        <v>614</v>
      </c>
      <c r="E12" s="403" t="s">
        <v>614</v>
      </c>
      <c r="F12" s="403" t="s">
        <v>614</v>
      </c>
      <c r="G12" s="407" t="s">
        <v>23</v>
      </c>
      <c r="H12" s="407" t="s">
        <v>615</v>
      </c>
      <c r="I12" s="237"/>
      <c r="J12" s="237"/>
      <c r="K12" s="237"/>
      <c r="L12" s="237"/>
    </row>
    <row r="13" spans="1:12" x14ac:dyDescent="0.25">
      <c r="A13" s="183"/>
      <c r="B13" s="142" t="s">
        <v>616</v>
      </c>
      <c r="C13" s="410" t="s">
        <v>617</v>
      </c>
      <c r="D13" s="410" t="s">
        <v>617</v>
      </c>
      <c r="E13" s="410" t="s">
        <v>617</v>
      </c>
      <c r="F13" s="410" t="s">
        <v>617</v>
      </c>
      <c r="G13" s="407" t="s">
        <v>23</v>
      </c>
      <c r="H13" s="407" t="s">
        <v>615</v>
      </c>
      <c r="I13" s="237"/>
      <c r="J13" s="237"/>
      <c r="K13" s="237"/>
      <c r="L13" s="237"/>
    </row>
    <row r="14" spans="1:12" x14ac:dyDescent="0.25">
      <c r="A14" s="183"/>
      <c r="B14" s="522"/>
      <c r="C14" s="523"/>
      <c r="D14" s="524"/>
      <c r="E14" s="524"/>
      <c r="F14" s="524"/>
      <c r="G14" s="523"/>
      <c r="H14" s="525"/>
      <c r="I14" s="237"/>
      <c r="J14" s="237"/>
      <c r="K14" s="237"/>
      <c r="L14" s="237"/>
    </row>
    <row r="15" spans="1:12" x14ac:dyDescent="0.25">
      <c r="A15" s="171" t="s">
        <v>87</v>
      </c>
      <c r="B15" s="140"/>
      <c r="C15" s="526"/>
      <c r="D15" s="140"/>
      <c r="E15" s="140"/>
      <c r="F15" s="140"/>
      <c r="G15" s="140"/>
      <c r="H15" s="526"/>
      <c r="I15" s="237"/>
      <c r="J15" s="237"/>
      <c r="K15" s="237"/>
      <c r="L15" s="237"/>
    </row>
    <row r="16" spans="1:12" x14ac:dyDescent="0.25">
      <c r="A16" s="194">
        <v>1</v>
      </c>
      <c r="B16" s="873" t="s">
        <v>310</v>
      </c>
      <c r="C16" s="873"/>
      <c r="D16" s="873"/>
      <c r="E16" s="873"/>
      <c r="F16" s="873"/>
      <c r="G16" s="873"/>
      <c r="H16" s="873"/>
      <c r="I16" s="237"/>
      <c r="J16" s="237"/>
      <c r="K16" s="237"/>
      <c r="L16" s="237"/>
    </row>
    <row r="17" spans="1:12" x14ac:dyDescent="0.25">
      <c r="A17" s="194">
        <v>2</v>
      </c>
      <c r="B17" s="873" t="s">
        <v>311</v>
      </c>
      <c r="C17" s="873"/>
      <c r="D17" s="873"/>
      <c r="E17" s="873"/>
      <c r="F17" s="873"/>
      <c r="G17" s="873"/>
      <c r="H17" s="873"/>
      <c r="I17" s="237"/>
      <c r="J17" s="237"/>
      <c r="K17" s="237"/>
      <c r="L17" s="237"/>
    </row>
    <row r="18" spans="1:12" x14ac:dyDescent="0.25">
      <c r="A18" s="194">
        <v>3</v>
      </c>
      <c r="B18" s="527" t="s">
        <v>618</v>
      </c>
      <c r="C18" s="528"/>
      <c r="D18" s="528"/>
      <c r="E18" s="528"/>
      <c r="F18" s="528"/>
      <c r="G18" s="528"/>
      <c r="H18" s="528"/>
      <c r="I18" s="237"/>
      <c r="J18" s="237"/>
      <c r="K18" s="237"/>
      <c r="L18" s="237"/>
    </row>
    <row r="19" spans="1:12" x14ac:dyDescent="0.25">
      <c r="A19" s="194">
        <v>4</v>
      </c>
      <c r="B19" s="920" t="s">
        <v>619</v>
      </c>
      <c r="C19" s="921"/>
      <c r="D19" s="921"/>
      <c r="E19" s="921"/>
      <c r="F19" s="921"/>
      <c r="G19" s="921"/>
      <c r="H19" s="921"/>
      <c r="I19" s="237"/>
      <c r="J19" s="237"/>
      <c r="K19" s="237"/>
      <c r="L19" s="237"/>
    </row>
    <row r="20" spans="1:12" x14ac:dyDescent="0.25">
      <c r="A20" s="197" t="s">
        <v>38</v>
      </c>
      <c r="B20" s="529"/>
      <c r="C20" s="530"/>
      <c r="D20" s="529"/>
      <c r="E20" s="529"/>
      <c r="F20" s="529"/>
      <c r="G20" s="529"/>
      <c r="H20" s="530"/>
      <c r="I20" s="237"/>
      <c r="J20" s="237"/>
      <c r="K20" s="237"/>
      <c r="L20" s="237"/>
    </row>
    <row r="21" spans="1:12" x14ac:dyDescent="0.25">
      <c r="A21" s="188" t="s">
        <v>39</v>
      </c>
      <c r="B21" s="873" t="s">
        <v>620</v>
      </c>
      <c r="C21" s="922"/>
      <c r="D21" s="922"/>
      <c r="E21" s="922"/>
      <c r="F21" s="922"/>
      <c r="G21" s="922"/>
      <c r="H21" s="922"/>
      <c r="I21" s="237"/>
      <c r="J21" s="237"/>
      <c r="K21" s="237"/>
      <c r="L21" s="237"/>
    </row>
    <row r="22" spans="1:12" x14ac:dyDescent="0.25">
      <c r="A22" s="188" t="s">
        <v>15</v>
      </c>
      <c r="B22" s="873" t="s">
        <v>621</v>
      </c>
      <c r="C22" s="922"/>
      <c r="D22" s="922"/>
      <c r="E22" s="922"/>
      <c r="F22" s="922"/>
      <c r="G22" s="922"/>
      <c r="H22" s="922"/>
      <c r="I22" s="237"/>
      <c r="J22" s="237"/>
      <c r="K22" s="237"/>
      <c r="L22" s="237"/>
    </row>
    <row r="23" spans="1:12" x14ac:dyDescent="0.25">
      <c r="A23" s="188" t="s">
        <v>20</v>
      </c>
      <c r="B23" s="873" t="s">
        <v>622</v>
      </c>
      <c r="C23" s="922"/>
      <c r="D23" s="922"/>
      <c r="E23" s="922"/>
      <c r="F23" s="922"/>
      <c r="G23" s="922"/>
      <c r="H23" s="922"/>
      <c r="I23" s="237"/>
      <c r="J23" s="237"/>
      <c r="K23" s="237"/>
      <c r="L23" s="237"/>
    </row>
    <row r="24" spans="1:12" x14ac:dyDescent="0.25">
      <c r="A24" s="188" t="s">
        <v>23</v>
      </c>
      <c r="B24" s="873" t="s">
        <v>623</v>
      </c>
      <c r="C24" s="873"/>
      <c r="D24" s="873"/>
      <c r="E24" s="873"/>
      <c r="F24" s="873"/>
      <c r="G24" s="873"/>
      <c r="H24" s="873"/>
      <c r="I24" s="237"/>
      <c r="J24" s="237"/>
      <c r="K24" s="237"/>
      <c r="L24" s="237"/>
    </row>
    <row r="25" spans="1:12" x14ac:dyDescent="0.25">
      <c r="A25" s="198"/>
      <c r="B25" s="531"/>
      <c r="C25" s="532"/>
      <c r="D25" s="531"/>
      <c r="E25" s="531"/>
      <c r="F25" s="531"/>
      <c r="G25" s="531"/>
      <c r="H25" s="532"/>
      <c r="I25" s="237"/>
      <c r="J25" s="237"/>
      <c r="K25" s="237"/>
      <c r="L25" s="237"/>
    </row>
    <row r="26" spans="1:12" x14ac:dyDescent="0.25">
      <c r="B26" s="531"/>
      <c r="C26" s="532"/>
      <c r="D26" s="531"/>
      <c r="E26" s="531"/>
      <c r="F26" s="531"/>
      <c r="G26" s="531"/>
      <c r="H26" s="532"/>
      <c r="I26" s="531"/>
      <c r="J26" s="237"/>
      <c r="K26" s="237"/>
      <c r="L26" s="237"/>
    </row>
    <row r="27" spans="1:12" x14ac:dyDescent="0.25">
      <c r="B27" s="531"/>
      <c r="C27" s="532"/>
      <c r="D27" s="531"/>
      <c r="E27" s="531"/>
      <c r="F27" s="531"/>
      <c r="G27" s="531"/>
      <c r="H27" s="532"/>
      <c r="I27" s="531"/>
      <c r="J27" s="237"/>
      <c r="K27" s="237"/>
      <c r="L27" s="237"/>
    </row>
    <row r="28" spans="1:12" x14ac:dyDescent="0.25">
      <c r="B28" s="531"/>
      <c r="C28" s="532"/>
      <c r="D28" s="531"/>
      <c r="E28" s="531"/>
      <c r="F28" s="531"/>
      <c r="G28" s="531"/>
      <c r="H28" s="532"/>
      <c r="I28" s="531"/>
      <c r="J28" s="237"/>
      <c r="K28" s="237"/>
      <c r="L28" s="237"/>
    </row>
    <row r="29" spans="1:12" x14ac:dyDescent="0.25">
      <c r="B29" s="531"/>
      <c r="C29" s="532"/>
      <c r="D29" s="531"/>
      <c r="E29" s="531"/>
      <c r="F29" s="531"/>
      <c r="G29" s="531"/>
      <c r="H29" s="532"/>
      <c r="I29" s="531"/>
      <c r="J29" s="237"/>
      <c r="K29" s="237"/>
      <c r="L29" s="237"/>
    </row>
    <row r="30" spans="1:12" x14ac:dyDescent="0.25">
      <c r="B30" s="531"/>
      <c r="C30" s="532"/>
      <c r="D30" s="531"/>
      <c r="E30" s="531"/>
      <c r="F30" s="531"/>
      <c r="G30" s="531"/>
      <c r="H30" s="532"/>
      <c r="I30" s="531"/>
      <c r="J30" s="237"/>
      <c r="K30" s="237"/>
      <c r="L30" s="237"/>
    </row>
    <row r="31" spans="1:12" x14ac:dyDescent="0.25">
      <c r="B31" s="531"/>
      <c r="C31" s="532"/>
      <c r="D31" s="531"/>
      <c r="E31" s="531"/>
      <c r="F31" s="531"/>
      <c r="G31" s="531"/>
      <c r="H31" s="532"/>
      <c r="I31" s="531"/>
      <c r="J31" s="237"/>
      <c r="K31" s="237"/>
      <c r="L31" s="237"/>
    </row>
    <row r="32" spans="1:12" x14ac:dyDescent="0.25">
      <c r="B32" s="531"/>
      <c r="C32" s="532"/>
      <c r="D32" s="531"/>
      <c r="E32" s="531"/>
      <c r="F32" s="531"/>
      <c r="G32" s="531"/>
      <c r="H32" s="532"/>
      <c r="I32" s="531"/>
      <c r="J32" s="237"/>
      <c r="K32" s="237"/>
      <c r="L32" s="237"/>
    </row>
    <row r="33" spans="2:12" x14ac:dyDescent="0.25">
      <c r="B33" s="531"/>
      <c r="C33" s="532"/>
      <c r="D33" s="531"/>
      <c r="E33" s="531"/>
      <c r="F33" s="531"/>
      <c r="G33" s="531"/>
      <c r="H33" s="532"/>
      <c r="I33" s="531"/>
      <c r="J33" s="237"/>
      <c r="K33" s="237"/>
      <c r="L33" s="237"/>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C3" location="INDEX" display="CO2 capture (post-combustion),                               pulverized coal power plant"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7"/>
  <dimension ref="A1:O82"/>
  <sheetViews>
    <sheetView showGridLines="0" workbookViewId="0">
      <selection activeCell="A65" sqref="A65"/>
    </sheetView>
  </sheetViews>
  <sheetFormatPr defaultColWidth="8.85546875" defaultRowHeight="15" x14ac:dyDescent="0.25"/>
  <cols>
    <col min="1" max="1" width="2.28515625" style="183" customWidth="1"/>
    <col min="2" max="2" width="32.28515625" style="183" customWidth="1"/>
    <col min="3" max="6" width="6.28515625" style="183" customWidth="1"/>
    <col min="7" max="10" width="7.140625" style="183" customWidth="1"/>
    <col min="11" max="12" width="6.28515625" style="183" customWidth="1"/>
    <col min="13" max="13" width="8.85546875" style="183"/>
    <col min="14" max="16384" width="8.85546875" style="2"/>
  </cols>
  <sheetData>
    <row r="1" spans="1:13" ht="14.25" customHeight="1" x14ac:dyDescent="0.25"/>
    <row r="2" spans="1:13" ht="14.25" customHeight="1" x14ac:dyDescent="0.25"/>
    <row r="3" spans="1:13" s="594" customFormat="1" ht="12.75" customHeight="1" x14ac:dyDescent="0.2">
      <c r="A3" s="140"/>
      <c r="B3" s="640" t="s">
        <v>0</v>
      </c>
      <c r="C3" s="863" t="s">
        <v>997</v>
      </c>
      <c r="D3" s="914"/>
      <c r="E3" s="914"/>
      <c r="F3" s="914"/>
      <c r="G3" s="914"/>
      <c r="H3" s="914"/>
      <c r="I3" s="914"/>
      <c r="J3" s="914"/>
      <c r="K3" s="914"/>
      <c r="L3" s="883"/>
      <c r="M3" s="140"/>
    </row>
    <row r="4" spans="1:13" s="594" customFormat="1" ht="22.5" customHeight="1" x14ac:dyDescent="0.2">
      <c r="A4" s="140"/>
      <c r="B4" s="142"/>
      <c r="C4" s="143">
        <v>2015</v>
      </c>
      <c r="D4" s="143">
        <v>2020</v>
      </c>
      <c r="E4" s="143">
        <v>2030</v>
      </c>
      <c r="F4" s="143">
        <v>2050</v>
      </c>
      <c r="G4" s="882" t="s">
        <v>2</v>
      </c>
      <c r="H4" s="883"/>
      <c r="I4" s="882" t="s">
        <v>3</v>
      </c>
      <c r="J4" s="883"/>
      <c r="K4" s="143" t="s">
        <v>4</v>
      </c>
      <c r="L4" s="143" t="s">
        <v>5</v>
      </c>
      <c r="M4" s="140"/>
    </row>
    <row r="5" spans="1:13" s="594" customFormat="1" ht="11.25" x14ac:dyDescent="0.2">
      <c r="A5" s="140"/>
      <c r="B5" s="607" t="s">
        <v>6</v>
      </c>
      <c r="C5" s="608"/>
      <c r="D5" s="608"/>
      <c r="E5" s="608"/>
      <c r="F5" s="608"/>
      <c r="G5" s="620" t="s">
        <v>7</v>
      </c>
      <c r="H5" s="620" t="s">
        <v>8</v>
      </c>
      <c r="I5" s="620" t="s">
        <v>7</v>
      </c>
      <c r="J5" s="620" t="s">
        <v>8</v>
      </c>
      <c r="K5" s="608"/>
      <c r="L5" s="609"/>
      <c r="M5" s="140"/>
    </row>
    <row r="6" spans="1:13" s="594" customFormat="1" ht="11.25" x14ac:dyDescent="0.2">
      <c r="A6" s="140"/>
      <c r="B6" s="147" t="s">
        <v>384</v>
      </c>
      <c r="C6" s="148">
        <v>51.774660522780806</v>
      </c>
      <c r="D6" s="148">
        <v>51.774660531050799</v>
      </c>
      <c r="E6" s="148">
        <v>52.99983458253844</v>
      </c>
      <c r="F6" s="148">
        <v>54.911434635433338</v>
      </c>
      <c r="G6" s="148">
        <v>46.98027594910225</v>
      </c>
      <c r="H6" s="148">
        <v>56.442879474001487</v>
      </c>
      <c r="I6" s="148">
        <v>46.980275947982136</v>
      </c>
      <c r="J6" s="159">
        <v>60.651128180417494</v>
      </c>
      <c r="K6" s="642" t="s">
        <v>401</v>
      </c>
      <c r="L6" s="641"/>
      <c r="M6" s="140"/>
    </row>
    <row r="7" spans="1:13" s="594" customFormat="1" ht="11.25" x14ac:dyDescent="0.2">
      <c r="A7" s="140"/>
      <c r="B7" s="147" t="s">
        <v>403</v>
      </c>
      <c r="C7" s="159">
        <v>23.533936601264003</v>
      </c>
      <c r="D7" s="159">
        <v>23.53393660502309</v>
      </c>
      <c r="E7" s="159">
        <v>24.090833901153836</v>
      </c>
      <c r="F7" s="159">
        <v>24.95974301610606</v>
      </c>
      <c r="G7" s="151">
        <v>21</v>
      </c>
      <c r="H7" s="151">
        <v>26</v>
      </c>
      <c r="I7" s="151">
        <v>21</v>
      </c>
      <c r="J7" s="151">
        <v>28</v>
      </c>
      <c r="K7" s="642" t="s">
        <v>401</v>
      </c>
      <c r="L7" s="642"/>
      <c r="M7" s="140"/>
    </row>
    <row r="8" spans="1:13" s="594" customFormat="1" ht="22.5" x14ac:dyDescent="0.2">
      <c r="A8" s="140"/>
      <c r="B8" s="152" t="s">
        <v>405</v>
      </c>
      <c r="C8" s="159">
        <v>22.357239771200803</v>
      </c>
      <c r="D8" s="159">
        <v>22.357239774771934</v>
      </c>
      <c r="E8" s="159">
        <v>22.886292206096144</v>
      </c>
      <c r="F8" s="159">
        <v>23.711755865300756</v>
      </c>
      <c r="G8" s="151">
        <v>19</v>
      </c>
      <c r="H8" s="151">
        <v>25</v>
      </c>
      <c r="I8" s="151">
        <v>19</v>
      </c>
      <c r="J8" s="151">
        <v>27</v>
      </c>
      <c r="K8" s="642" t="s">
        <v>404</v>
      </c>
      <c r="L8" s="153"/>
      <c r="M8" s="140"/>
    </row>
    <row r="9" spans="1:13" s="594" customFormat="1" ht="22.5" x14ac:dyDescent="0.2">
      <c r="A9" s="140"/>
      <c r="B9" s="147" t="s">
        <v>998</v>
      </c>
      <c r="C9" s="159">
        <v>2.9098964022230924</v>
      </c>
      <c r="D9" s="159">
        <v>2.909896402215399</v>
      </c>
      <c r="E9" s="159">
        <v>2.9215051381218817</v>
      </c>
      <c r="F9" s="159">
        <v>2.9109984939649913</v>
      </c>
      <c r="G9" s="157">
        <v>2.1471484247638055</v>
      </c>
      <c r="H9" s="157">
        <v>3.1961832346924188</v>
      </c>
      <c r="I9" s="157">
        <v>1.7177187398116698</v>
      </c>
      <c r="J9" s="157">
        <v>3.2381967449622557</v>
      </c>
      <c r="K9" s="642" t="s">
        <v>401</v>
      </c>
      <c r="L9" s="642"/>
      <c r="M9" s="140"/>
    </row>
    <row r="10" spans="1:13" s="594" customFormat="1" ht="11.25" x14ac:dyDescent="0.2">
      <c r="A10" s="140"/>
      <c r="B10" s="147" t="s">
        <v>999</v>
      </c>
      <c r="C10" s="154">
        <v>0.29786523826687394</v>
      </c>
      <c r="D10" s="154">
        <v>0.29786523832880712</v>
      </c>
      <c r="E10" s="154">
        <v>0.30617558784198479</v>
      </c>
      <c r="F10" s="154">
        <v>0.31869818780074272</v>
      </c>
      <c r="G10" s="154">
        <v>0.27028262375452905</v>
      </c>
      <c r="H10" s="154">
        <v>0.32472200829602177</v>
      </c>
      <c r="I10" s="154">
        <v>0.27266686631675124</v>
      </c>
      <c r="J10" s="154">
        <v>0.3520105560435805</v>
      </c>
      <c r="K10" s="642" t="s">
        <v>401</v>
      </c>
      <c r="L10" s="642"/>
      <c r="M10" s="140"/>
    </row>
    <row r="11" spans="1:13" s="594" customFormat="1" ht="11.25" x14ac:dyDescent="0.2">
      <c r="A11" s="140"/>
      <c r="B11" s="147" t="s">
        <v>1000</v>
      </c>
      <c r="C11" s="155">
        <v>1</v>
      </c>
      <c r="D11" s="155">
        <v>1</v>
      </c>
      <c r="E11" s="155">
        <v>1</v>
      </c>
      <c r="F11" s="155">
        <v>1</v>
      </c>
      <c r="G11" s="155">
        <v>1</v>
      </c>
      <c r="H11" s="155">
        <v>1</v>
      </c>
      <c r="I11" s="155">
        <v>1</v>
      </c>
      <c r="J11" s="155">
        <v>1</v>
      </c>
      <c r="K11" s="642" t="s">
        <v>401</v>
      </c>
      <c r="L11" s="642"/>
      <c r="M11" s="140"/>
    </row>
    <row r="12" spans="1:13" s="594" customFormat="1" ht="11.25" x14ac:dyDescent="0.2">
      <c r="A12" s="140"/>
      <c r="B12" s="147" t="s">
        <v>13</v>
      </c>
      <c r="C12" s="509">
        <v>1</v>
      </c>
      <c r="D12" s="509">
        <v>1</v>
      </c>
      <c r="E12" s="509">
        <v>1</v>
      </c>
      <c r="F12" s="509">
        <v>1</v>
      </c>
      <c r="G12" s="509">
        <v>1</v>
      </c>
      <c r="H12" s="509">
        <v>1</v>
      </c>
      <c r="I12" s="509">
        <v>1</v>
      </c>
      <c r="J12" s="509">
        <v>1</v>
      </c>
      <c r="K12" s="642"/>
      <c r="L12" s="642">
        <v>1</v>
      </c>
      <c r="M12" s="140"/>
    </row>
    <row r="13" spans="1:13" s="594" customFormat="1" ht="11.25" x14ac:dyDescent="0.2">
      <c r="A13" s="140"/>
      <c r="B13" s="156" t="s">
        <v>73</v>
      </c>
      <c r="C13" s="514">
        <v>2.5</v>
      </c>
      <c r="D13" s="514">
        <v>2.3774751247499997</v>
      </c>
      <c r="E13" s="514">
        <v>2.1501458866032204</v>
      </c>
      <c r="F13" s="514">
        <v>1.7586192374989222</v>
      </c>
      <c r="G13" s="514">
        <v>2.0208538560374998</v>
      </c>
      <c r="H13" s="514">
        <v>2.7340963934624996</v>
      </c>
      <c r="I13" s="514">
        <v>1.3189644281241917</v>
      </c>
      <c r="J13" s="514">
        <v>2.198274046873653</v>
      </c>
      <c r="K13" s="641" t="s">
        <v>44</v>
      </c>
      <c r="L13" s="642">
        <v>1</v>
      </c>
      <c r="M13" s="140"/>
    </row>
    <row r="14" spans="1:13" s="594" customFormat="1" ht="11.25" x14ac:dyDescent="0.2">
      <c r="A14" s="140"/>
      <c r="B14" s="156" t="s">
        <v>16</v>
      </c>
      <c r="C14" s="517">
        <v>25</v>
      </c>
      <c r="D14" s="517">
        <v>25</v>
      </c>
      <c r="E14" s="517">
        <v>25</v>
      </c>
      <c r="F14" s="517">
        <v>25</v>
      </c>
      <c r="G14" s="517">
        <v>20</v>
      </c>
      <c r="H14" s="517">
        <v>35</v>
      </c>
      <c r="I14" s="517">
        <v>20</v>
      </c>
      <c r="J14" s="517">
        <v>35</v>
      </c>
      <c r="K14" s="641"/>
      <c r="L14" s="642">
        <v>1</v>
      </c>
      <c r="M14" s="140"/>
    </row>
    <row r="15" spans="1:13" s="594" customFormat="1" ht="11.25" x14ac:dyDescent="0.2">
      <c r="A15" s="140"/>
      <c r="B15" s="156" t="s">
        <v>18</v>
      </c>
      <c r="C15" s="509">
        <v>3</v>
      </c>
      <c r="D15" s="509">
        <v>3</v>
      </c>
      <c r="E15" s="509">
        <v>3</v>
      </c>
      <c r="F15" s="509">
        <v>3</v>
      </c>
      <c r="G15" s="509">
        <v>2.5</v>
      </c>
      <c r="H15" s="509">
        <v>3.5</v>
      </c>
      <c r="I15" s="509">
        <v>2</v>
      </c>
      <c r="J15" s="509">
        <v>3.5</v>
      </c>
      <c r="K15" s="641"/>
      <c r="L15" s="642">
        <v>1</v>
      </c>
      <c r="M15" s="140"/>
    </row>
    <row r="16" spans="1:13" s="594" customFormat="1" ht="11.25" x14ac:dyDescent="0.2">
      <c r="A16" s="140"/>
      <c r="B16" s="158" t="s">
        <v>411</v>
      </c>
      <c r="C16" s="514">
        <v>0.77257870155227837</v>
      </c>
      <c r="D16" s="514">
        <v>0.77257870142887397</v>
      </c>
      <c r="E16" s="514">
        <v>0.75471933667465785</v>
      </c>
      <c r="F16" s="514">
        <v>0.72844572839094501</v>
      </c>
      <c r="G16" s="514">
        <v>0.65669189621454294</v>
      </c>
      <c r="H16" s="514">
        <v>0.88846550664320501</v>
      </c>
      <c r="I16" s="514">
        <v>0.54633429629320873</v>
      </c>
      <c r="J16" s="514">
        <v>0.91055716048868129</v>
      </c>
      <c r="K16" s="641"/>
      <c r="L16" s="642">
        <v>1</v>
      </c>
      <c r="M16" s="140"/>
    </row>
    <row r="17" spans="1:15" s="594" customFormat="1" ht="11.25" x14ac:dyDescent="0.2">
      <c r="A17" s="140"/>
      <c r="B17" s="924" t="s">
        <v>21</v>
      </c>
      <c r="C17" s="925"/>
      <c r="D17" s="925"/>
      <c r="E17" s="925"/>
      <c r="F17" s="925"/>
      <c r="G17" s="925"/>
      <c r="H17" s="925"/>
      <c r="I17" s="925"/>
      <c r="J17" s="925"/>
      <c r="K17" s="925"/>
      <c r="L17" s="926"/>
      <c r="M17" s="140"/>
    </row>
    <row r="18" spans="1:15" s="594" customFormat="1" ht="11.25" x14ac:dyDescent="0.2">
      <c r="A18" s="140"/>
      <c r="B18" s="156" t="s">
        <v>22</v>
      </c>
      <c r="C18" s="509">
        <v>5</v>
      </c>
      <c r="D18" s="509">
        <v>5</v>
      </c>
      <c r="E18" s="509">
        <v>5</v>
      </c>
      <c r="F18" s="509">
        <v>5</v>
      </c>
      <c r="G18" s="509">
        <v>5</v>
      </c>
      <c r="H18" s="509">
        <v>5</v>
      </c>
      <c r="I18" s="509">
        <v>5</v>
      </c>
      <c r="J18" s="509">
        <v>5</v>
      </c>
      <c r="K18" s="641" t="s">
        <v>46</v>
      </c>
      <c r="L18" s="641"/>
      <c r="M18" s="164"/>
    </row>
    <row r="19" spans="1:15" s="594" customFormat="1" ht="11.25" x14ac:dyDescent="0.2">
      <c r="A19" s="140"/>
      <c r="B19" s="156" t="s">
        <v>24</v>
      </c>
      <c r="C19" s="509">
        <v>10</v>
      </c>
      <c r="D19" s="509">
        <v>10</v>
      </c>
      <c r="E19" s="509">
        <v>10</v>
      </c>
      <c r="F19" s="509">
        <v>10</v>
      </c>
      <c r="G19" s="509">
        <v>10</v>
      </c>
      <c r="H19" s="509">
        <v>10</v>
      </c>
      <c r="I19" s="509">
        <v>10</v>
      </c>
      <c r="J19" s="509">
        <v>10</v>
      </c>
      <c r="K19" s="641" t="s">
        <v>412</v>
      </c>
      <c r="L19" s="641"/>
      <c r="M19" s="140"/>
    </row>
    <row r="20" spans="1:15" s="594" customFormat="1" ht="11.25" x14ac:dyDescent="0.2">
      <c r="A20" s="140"/>
      <c r="B20" s="156" t="s">
        <v>75</v>
      </c>
      <c r="C20" s="509">
        <v>20</v>
      </c>
      <c r="D20" s="509">
        <v>20</v>
      </c>
      <c r="E20" s="509">
        <v>20</v>
      </c>
      <c r="F20" s="509">
        <v>20</v>
      </c>
      <c r="G20" s="509">
        <v>20</v>
      </c>
      <c r="H20" s="509">
        <v>20</v>
      </c>
      <c r="I20" s="509">
        <v>20</v>
      </c>
      <c r="J20" s="509">
        <v>20</v>
      </c>
      <c r="K20" s="641" t="s">
        <v>412</v>
      </c>
      <c r="L20" s="641"/>
      <c r="M20" s="140"/>
    </row>
    <row r="21" spans="1:15" s="594" customFormat="1" ht="11.25" x14ac:dyDescent="0.2">
      <c r="A21" s="140"/>
      <c r="B21" s="156" t="s">
        <v>76</v>
      </c>
      <c r="C21" s="509">
        <v>0.5</v>
      </c>
      <c r="D21" s="509">
        <v>0.5</v>
      </c>
      <c r="E21" s="509">
        <v>0.5</v>
      </c>
      <c r="F21" s="509">
        <v>0.5</v>
      </c>
      <c r="G21" s="509">
        <v>0.5</v>
      </c>
      <c r="H21" s="509">
        <v>0.5</v>
      </c>
      <c r="I21" s="509">
        <v>0.5</v>
      </c>
      <c r="J21" s="509">
        <v>0.5</v>
      </c>
      <c r="K21" s="641" t="s">
        <v>412</v>
      </c>
      <c r="L21" s="641"/>
      <c r="M21" s="140"/>
    </row>
    <row r="22" spans="1:15" s="594" customFormat="1" ht="11.25" x14ac:dyDescent="0.2">
      <c r="A22" s="140"/>
      <c r="B22" s="156" t="s">
        <v>77</v>
      </c>
      <c r="C22" s="509">
        <v>2</v>
      </c>
      <c r="D22" s="509">
        <v>2</v>
      </c>
      <c r="E22" s="509">
        <v>2</v>
      </c>
      <c r="F22" s="509">
        <v>2</v>
      </c>
      <c r="G22" s="509">
        <v>2</v>
      </c>
      <c r="H22" s="509">
        <v>2</v>
      </c>
      <c r="I22" s="509">
        <v>2</v>
      </c>
      <c r="J22" s="509">
        <v>2</v>
      </c>
      <c r="K22" s="641" t="s">
        <v>412</v>
      </c>
      <c r="L22" s="641"/>
      <c r="M22" s="140"/>
    </row>
    <row r="23" spans="1:15" s="594" customFormat="1" ht="11.25" x14ac:dyDescent="0.2">
      <c r="A23" s="140"/>
      <c r="B23" s="906" t="s">
        <v>78</v>
      </c>
      <c r="C23" s="907"/>
      <c r="D23" s="907"/>
      <c r="E23" s="907"/>
      <c r="F23" s="907"/>
      <c r="G23" s="907"/>
      <c r="H23" s="907"/>
      <c r="I23" s="907"/>
      <c r="J23" s="907"/>
      <c r="K23" s="907"/>
      <c r="L23" s="908"/>
      <c r="M23" s="140"/>
    </row>
    <row r="24" spans="1:15" s="594" customFormat="1" ht="11.25" x14ac:dyDescent="0.2">
      <c r="A24" s="140"/>
      <c r="B24" s="156" t="s">
        <v>529</v>
      </c>
      <c r="C24" s="509">
        <v>99.792333333333332</v>
      </c>
      <c r="D24" s="509">
        <v>99.792333333333332</v>
      </c>
      <c r="E24" s="509">
        <v>99.792333333333332</v>
      </c>
      <c r="F24" s="509">
        <v>99.792333333333332</v>
      </c>
      <c r="G24" s="509">
        <v>98.961666666666673</v>
      </c>
      <c r="H24" s="509">
        <v>99.896166666666673</v>
      </c>
      <c r="I24" s="509">
        <v>99.480833333333337</v>
      </c>
      <c r="J24" s="509">
        <v>99.896166666666673</v>
      </c>
      <c r="K24" s="160" t="s">
        <v>35</v>
      </c>
      <c r="L24" s="641">
        <v>1</v>
      </c>
      <c r="M24" s="140"/>
    </row>
    <row r="25" spans="1:15" s="594" customFormat="1" ht="11.25" x14ac:dyDescent="0.2">
      <c r="A25" s="140"/>
      <c r="B25" s="156" t="s">
        <v>530</v>
      </c>
      <c r="C25" s="517">
        <v>80</v>
      </c>
      <c r="D25" s="517">
        <v>60</v>
      </c>
      <c r="E25" s="517">
        <v>20</v>
      </c>
      <c r="F25" s="517">
        <v>10</v>
      </c>
      <c r="G25" s="517">
        <v>10</v>
      </c>
      <c r="H25" s="517">
        <v>60</v>
      </c>
      <c r="I25" s="517">
        <v>10</v>
      </c>
      <c r="J25" s="517">
        <v>60</v>
      </c>
      <c r="K25" s="161" t="s">
        <v>64</v>
      </c>
      <c r="L25" s="641" t="s">
        <v>958</v>
      </c>
      <c r="M25" s="140"/>
    </row>
    <row r="26" spans="1:15" s="594" customFormat="1" ht="11.25" x14ac:dyDescent="0.2">
      <c r="A26" s="140"/>
      <c r="B26" s="156" t="s">
        <v>79</v>
      </c>
      <c r="C26" s="509">
        <v>0.3</v>
      </c>
      <c r="D26" s="509">
        <v>0.1</v>
      </c>
      <c r="E26" s="509">
        <v>0.1</v>
      </c>
      <c r="F26" s="509">
        <v>0.1</v>
      </c>
      <c r="G26" s="509">
        <v>0</v>
      </c>
      <c r="H26" s="509">
        <v>0.1</v>
      </c>
      <c r="I26" s="509">
        <v>0</v>
      </c>
      <c r="J26" s="509">
        <v>0.1</v>
      </c>
      <c r="K26" s="641"/>
      <c r="L26" s="641">
        <v>2</v>
      </c>
      <c r="M26" s="140"/>
    </row>
    <row r="27" spans="1:15" s="594" customFormat="1" ht="11.25" x14ac:dyDescent="0.2">
      <c r="A27" s="140"/>
      <c r="B27" s="156" t="s">
        <v>80</v>
      </c>
      <c r="C27" s="509">
        <v>1.2</v>
      </c>
      <c r="D27" s="509">
        <v>1</v>
      </c>
      <c r="E27" s="509">
        <v>1</v>
      </c>
      <c r="F27" s="509">
        <v>1</v>
      </c>
      <c r="G27" s="509">
        <v>1</v>
      </c>
      <c r="H27" s="509">
        <v>3</v>
      </c>
      <c r="I27" s="509">
        <v>0</v>
      </c>
      <c r="J27" s="509">
        <v>1</v>
      </c>
      <c r="K27" s="641" t="s">
        <v>50</v>
      </c>
      <c r="L27" s="641">
        <v>2</v>
      </c>
      <c r="M27" s="595"/>
      <c r="N27" s="596"/>
      <c r="O27" s="596"/>
    </row>
    <row r="28" spans="1:15" s="594" customFormat="1" ht="11.25" x14ac:dyDescent="0.2">
      <c r="A28" s="140"/>
      <c r="B28" s="156" t="s">
        <v>413</v>
      </c>
      <c r="C28" s="509">
        <v>0.3</v>
      </c>
      <c r="D28" s="509">
        <v>0.3</v>
      </c>
      <c r="E28" s="509">
        <v>0.3</v>
      </c>
      <c r="F28" s="509">
        <v>0.3</v>
      </c>
      <c r="G28" s="509">
        <v>0.1</v>
      </c>
      <c r="H28" s="509">
        <v>2</v>
      </c>
      <c r="I28" s="509">
        <v>0.1</v>
      </c>
      <c r="J28" s="509">
        <v>1</v>
      </c>
      <c r="K28" s="641" t="s">
        <v>50</v>
      </c>
      <c r="L28" s="641">
        <v>2</v>
      </c>
      <c r="M28" s="595"/>
      <c r="N28" s="596"/>
      <c r="O28" s="596"/>
    </row>
    <row r="29" spans="1:15" s="594" customFormat="1" ht="11.25" x14ac:dyDescent="0.2">
      <c r="A29" s="140"/>
      <c r="B29" s="906" t="s">
        <v>25</v>
      </c>
      <c r="C29" s="907"/>
      <c r="D29" s="907"/>
      <c r="E29" s="907"/>
      <c r="F29" s="907"/>
      <c r="G29" s="907"/>
      <c r="H29" s="907"/>
      <c r="I29" s="907"/>
      <c r="J29" s="907"/>
      <c r="K29" s="907"/>
      <c r="L29" s="908"/>
      <c r="M29" s="140"/>
    </row>
    <row r="30" spans="1:15" s="594" customFormat="1" ht="11.25" x14ac:dyDescent="0.2">
      <c r="A30" s="140"/>
      <c r="B30" s="156" t="s">
        <v>414</v>
      </c>
      <c r="C30" s="514">
        <v>7.9525383026414023</v>
      </c>
      <c r="D30" s="514">
        <v>7.7557030625661589</v>
      </c>
      <c r="E30" s="514">
        <v>7.375539757354451</v>
      </c>
      <c r="F30" s="514">
        <v>6.4553310114079716</v>
      </c>
      <c r="G30" s="514">
        <v>6.592347603181234</v>
      </c>
      <c r="H30" s="514">
        <v>9.0926022354758018</v>
      </c>
      <c r="I30" s="514">
        <v>4.7187756382853419</v>
      </c>
      <c r="J30" s="514">
        <v>8.0282562241697519</v>
      </c>
      <c r="K30" s="160" t="s">
        <v>68</v>
      </c>
      <c r="L30" s="641">
        <v>1</v>
      </c>
      <c r="M30" s="140"/>
    </row>
    <row r="31" spans="1:15" s="594" customFormat="1" ht="11.25" x14ac:dyDescent="0.2">
      <c r="A31" s="140"/>
      <c r="B31" s="156" t="s">
        <v>28</v>
      </c>
      <c r="C31" s="514">
        <v>4.7940109218140741</v>
      </c>
      <c r="D31" s="514">
        <v>4.6753531732050302</v>
      </c>
      <c r="E31" s="514">
        <v>4.5135135705535925</v>
      </c>
      <c r="F31" s="514">
        <v>3.9564421467788788</v>
      </c>
      <c r="G31" s="514">
        <v>3.9740501972242752</v>
      </c>
      <c r="H31" s="514">
        <v>5.5501998627105031</v>
      </c>
      <c r="I31" s="514">
        <v>2.8446089898135227</v>
      </c>
      <c r="J31" s="514">
        <v>4.9046451433833864</v>
      </c>
      <c r="K31" s="641" t="s">
        <v>68</v>
      </c>
      <c r="L31" s="641">
        <v>1</v>
      </c>
      <c r="M31" s="140"/>
    </row>
    <row r="32" spans="1:15" s="594" customFormat="1" ht="11.25" x14ac:dyDescent="0.2">
      <c r="A32" s="140"/>
      <c r="B32" s="156" t="s">
        <v>29</v>
      </c>
      <c r="C32" s="514">
        <v>3.1585273808273291</v>
      </c>
      <c r="D32" s="514">
        <v>3.0803498893611292</v>
      </c>
      <c r="E32" s="514">
        <v>2.862026186800859</v>
      </c>
      <c r="F32" s="514">
        <v>2.4988888646290923</v>
      </c>
      <c r="G32" s="514">
        <v>2.6182974059569597</v>
      </c>
      <c r="H32" s="514">
        <v>3.5424023727652978</v>
      </c>
      <c r="I32" s="514">
        <v>1.8741666484718194</v>
      </c>
      <c r="J32" s="514">
        <v>3.1236110807863655</v>
      </c>
      <c r="K32" s="641" t="s">
        <v>67</v>
      </c>
      <c r="L32" s="641">
        <v>1</v>
      </c>
      <c r="M32" s="140"/>
    </row>
    <row r="33" spans="1:13" s="594" customFormat="1" ht="11.25" x14ac:dyDescent="0.2">
      <c r="A33" s="140"/>
      <c r="B33" s="156" t="s">
        <v>415</v>
      </c>
      <c r="C33" s="517">
        <v>229000</v>
      </c>
      <c r="D33" s="517">
        <v>186000</v>
      </c>
      <c r="E33" s="517">
        <v>174000</v>
      </c>
      <c r="F33" s="517">
        <v>148000</v>
      </c>
      <c r="G33" s="517">
        <v>158000</v>
      </c>
      <c r="H33" s="517">
        <v>218000</v>
      </c>
      <c r="I33" s="517">
        <v>109000</v>
      </c>
      <c r="J33" s="517">
        <v>184000</v>
      </c>
      <c r="K33" s="641" t="s">
        <v>66</v>
      </c>
      <c r="L33" s="641">
        <v>1</v>
      </c>
      <c r="M33" s="140"/>
    </row>
    <row r="34" spans="1:13" s="594" customFormat="1" ht="11.25" x14ac:dyDescent="0.2">
      <c r="A34" s="140"/>
      <c r="B34" s="156" t="s">
        <v>1001</v>
      </c>
      <c r="C34" s="514">
        <v>24.991020489752529</v>
      </c>
      <c r="D34" s="514">
        <v>24.9910204857607</v>
      </c>
      <c r="E34" s="514">
        <v>24.427007269292016</v>
      </c>
      <c r="F34" s="514">
        <v>23.59975267899376</v>
      </c>
      <c r="G34" s="514">
        <v>21.264100416209814</v>
      </c>
      <c r="H34" s="514">
        <v>28.80247980437349</v>
      </c>
      <c r="I34" s="514">
        <v>17.737128544614915</v>
      </c>
      <c r="J34" s="514">
        <v>29.485803575258707</v>
      </c>
      <c r="K34" s="641" t="s">
        <v>54</v>
      </c>
      <c r="L34" s="641">
        <v>1</v>
      </c>
      <c r="M34" s="140"/>
    </row>
    <row r="35" spans="1:13" s="594" customFormat="1" ht="11.25" x14ac:dyDescent="0.2">
      <c r="A35" s="140"/>
      <c r="B35" s="906" t="s">
        <v>33</v>
      </c>
      <c r="C35" s="907"/>
      <c r="D35" s="907"/>
      <c r="E35" s="907"/>
      <c r="F35" s="907"/>
      <c r="G35" s="907"/>
      <c r="H35" s="907"/>
      <c r="I35" s="907"/>
      <c r="J35" s="907"/>
      <c r="K35" s="907"/>
      <c r="L35" s="908"/>
      <c r="M35" s="140"/>
    </row>
    <row r="36" spans="1:13" s="594" customFormat="1" ht="11.25" x14ac:dyDescent="0.2">
      <c r="A36" s="140"/>
      <c r="B36" s="156" t="s">
        <v>416</v>
      </c>
      <c r="C36" s="514" t="s">
        <v>1002</v>
      </c>
      <c r="D36" s="514" t="s">
        <v>1002</v>
      </c>
      <c r="E36" s="514" t="s">
        <v>1002</v>
      </c>
      <c r="F36" s="514" t="s">
        <v>1002</v>
      </c>
      <c r="G36" s="514" t="s">
        <v>1002</v>
      </c>
      <c r="H36" s="514" t="s">
        <v>1002</v>
      </c>
      <c r="I36" s="514" t="s">
        <v>1002</v>
      </c>
      <c r="J36" s="514" t="s">
        <v>1002</v>
      </c>
      <c r="K36" s="641"/>
      <c r="L36" s="641"/>
      <c r="M36" s="140"/>
    </row>
    <row r="37" spans="1:13" s="594" customFormat="1" ht="11.25" x14ac:dyDescent="0.2">
      <c r="A37" s="140"/>
      <c r="B37" s="156" t="s">
        <v>417</v>
      </c>
      <c r="C37" s="514" t="s">
        <v>418</v>
      </c>
      <c r="D37" s="514" t="s">
        <v>418</v>
      </c>
      <c r="E37" s="514" t="s">
        <v>418</v>
      </c>
      <c r="F37" s="514" t="s">
        <v>418</v>
      </c>
      <c r="G37" s="514" t="s">
        <v>418</v>
      </c>
      <c r="H37" s="514" t="s">
        <v>418</v>
      </c>
      <c r="I37" s="514" t="s">
        <v>418</v>
      </c>
      <c r="J37" s="514" t="s">
        <v>418</v>
      </c>
      <c r="K37" s="641" t="s">
        <v>23</v>
      </c>
      <c r="L37" s="641"/>
      <c r="M37" s="140"/>
    </row>
    <row r="38" spans="1:13" s="594" customFormat="1" ht="11.25" x14ac:dyDescent="0.2">
      <c r="A38" s="140"/>
      <c r="B38" s="156" t="s">
        <v>419</v>
      </c>
      <c r="C38" s="514" t="s">
        <v>420</v>
      </c>
      <c r="D38" s="514" t="s">
        <v>420</v>
      </c>
      <c r="E38" s="514" t="s">
        <v>420</v>
      </c>
      <c r="F38" s="514" t="s">
        <v>420</v>
      </c>
      <c r="G38" s="514" t="s">
        <v>420</v>
      </c>
      <c r="H38" s="514" t="s">
        <v>418</v>
      </c>
      <c r="I38" s="514" t="s">
        <v>420</v>
      </c>
      <c r="J38" s="514" t="s">
        <v>418</v>
      </c>
      <c r="K38" s="641" t="s">
        <v>23</v>
      </c>
      <c r="L38" s="641"/>
      <c r="M38" s="140"/>
    </row>
    <row r="39" spans="1:13" s="594" customFormat="1" ht="11.25" x14ac:dyDescent="0.2">
      <c r="A39" s="140"/>
      <c r="B39" s="147" t="s">
        <v>402</v>
      </c>
      <c r="C39" s="148">
        <v>74.688474029140153</v>
      </c>
      <c r="D39" s="148">
        <v>74.688474029140153</v>
      </c>
      <c r="E39" s="148">
        <v>74.688474029140153</v>
      </c>
      <c r="F39" s="148">
        <v>74.688474029140153</v>
      </c>
      <c r="G39" s="148">
        <v>74.688474029140153</v>
      </c>
      <c r="H39" s="148">
        <v>74.688474029140153</v>
      </c>
      <c r="I39" s="148">
        <v>74.688474029140153</v>
      </c>
      <c r="J39" s="159">
        <v>74.688474029140153</v>
      </c>
      <c r="K39" s="642" t="s">
        <v>401</v>
      </c>
      <c r="L39" s="641"/>
      <c r="M39" s="140"/>
    </row>
    <row r="40" spans="1:13" s="594" customFormat="1" ht="22.5" x14ac:dyDescent="0.2">
      <c r="A40" s="140"/>
      <c r="B40" s="156" t="s">
        <v>1003</v>
      </c>
      <c r="C40" s="513">
        <v>0.10998883399733575</v>
      </c>
      <c r="D40" s="513">
        <v>0.10998883399733575</v>
      </c>
      <c r="E40" s="513">
        <v>0.11328766419799252</v>
      </c>
      <c r="F40" s="513">
        <v>0.1190555370435261</v>
      </c>
      <c r="G40" s="513">
        <v>9.8605140119835524E-2</v>
      </c>
      <c r="H40" s="513">
        <v>0.14126794115542718</v>
      </c>
      <c r="I40" s="513">
        <v>9.8605140119835524E-2</v>
      </c>
      <c r="J40" s="513">
        <v>0.1453531935309848</v>
      </c>
      <c r="K40" s="641" t="s">
        <v>960</v>
      </c>
      <c r="L40" s="641"/>
      <c r="M40" s="140"/>
    </row>
    <row r="41" spans="1:13" s="594" customFormat="1" ht="11.25" x14ac:dyDescent="0.2">
      <c r="A41" s="140"/>
      <c r="B41" s="156" t="s">
        <v>1004</v>
      </c>
      <c r="C41" s="513">
        <v>1.8715453223348641</v>
      </c>
      <c r="D41" s="513">
        <v>1.8252222420181541</v>
      </c>
      <c r="E41" s="513">
        <v>1.7768290322578255</v>
      </c>
      <c r="F41" s="513">
        <v>1.6112340312864302</v>
      </c>
      <c r="G41" s="513">
        <v>1.5514389057154307</v>
      </c>
      <c r="H41" s="513">
        <v>2.1398472458437876</v>
      </c>
      <c r="I41" s="513">
        <v>1.1777942728226398</v>
      </c>
      <c r="J41" s="513">
        <v>2.0038321222273101</v>
      </c>
      <c r="K41" s="641" t="s">
        <v>68</v>
      </c>
      <c r="L41" s="641">
        <v>1</v>
      </c>
      <c r="M41" s="140"/>
    </row>
    <row r="42" spans="1:13" s="594" customFormat="1" ht="11.25" x14ac:dyDescent="0.2">
      <c r="A42" s="140"/>
      <c r="B42" s="156" t="s">
        <v>28</v>
      </c>
      <c r="C42" s="513">
        <v>1.1282194909973962</v>
      </c>
      <c r="D42" s="513">
        <v>1.1002946518430072</v>
      </c>
      <c r="E42" s="513">
        <v>1.0873430573881038</v>
      </c>
      <c r="F42" s="513">
        <v>0.98751779241691806</v>
      </c>
      <c r="G42" s="513">
        <v>0.93525045406655605</v>
      </c>
      <c r="H42" s="513">
        <v>1.3061805171423684</v>
      </c>
      <c r="I42" s="513">
        <v>0.71000709367050596</v>
      </c>
      <c r="J42" s="513">
        <v>1.2241868236404201</v>
      </c>
      <c r="K42" s="641" t="s">
        <v>68</v>
      </c>
      <c r="L42" s="641">
        <v>1</v>
      </c>
      <c r="M42" s="140"/>
    </row>
    <row r="43" spans="1:13" s="594" customFormat="1" ht="11.25" x14ac:dyDescent="0.2">
      <c r="A43" s="164"/>
      <c r="B43" s="156" t="s">
        <v>29</v>
      </c>
      <c r="C43" s="513">
        <v>0.7433258313374681</v>
      </c>
      <c r="D43" s="513">
        <v>0.72492759017514696</v>
      </c>
      <c r="E43" s="513">
        <v>0.68948597486972174</v>
      </c>
      <c r="F43" s="513">
        <v>0.623716238869512</v>
      </c>
      <c r="G43" s="513">
        <v>0.61618845164887492</v>
      </c>
      <c r="H43" s="513">
        <v>0.83366672870141889</v>
      </c>
      <c r="I43" s="513">
        <v>0.46778717915213397</v>
      </c>
      <c r="J43" s="513">
        <v>0.77964529858689002</v>
      </c>
      <c r="K43" s="641" t="s">
        <v>67</v>
      </c>
      <c r="L43" s="641">
        <v>1</v>
      </c>
      <c r="M43" s="140"/>
    </row>
    <row r="44" spans="1:13" s="594" customFormat="1" ht="11.25" x14ac:dyDescent="0.2">
      <c r="A44" s="164"/>
      <c r="B44" s="156" t="s">
        <v>421</v>
      </c>
      <c r="C44" s="517">
        <v>54000</v>
      </c>
      <c r="D44" s="517">
        <v>43900</v>
      </c>
      <c r="E44" s="517">
        <v>41900</v>
      </c>
      <c r="F44" s="517">
        <v>37000</v>
      </c>
      <c r="G44" s="517">
        <v>37300</v>
      </c>
      <c r="H44" s="517">
        <v>51300</v>
      </c>
      <c r="I44" s="517">
        <v>27100</v>
      </c>
      <c r="J44" s="517">
        <v>46000</v>
      </c>
      <c r="K44" s="641" t="s">
        <v>66</v>
      </c>
      <c r="L44" s="641">
        <v>1</v>
      </c>
      <c r="M44" s="140"/>
    </row>
    <row r="45" spans="1:13" s="594" customFormat="1" ht="11.25" x14ac:dyDescent="0.2">
      <c r="A45" s="164"/>
      <c r="B45" s="156" t="s">
        <v>1005</v>
      </c>
      <c r="C45" s="514">
        <v>5.88</v>
      </c>
      <c r="D45" s="514">
        <v>5.88</v>
      </c>
      <c r="E45" s="514">
        <v>5.88</v>
      </c>
      <c r="F45" s="514">
        <v>5.89</v>
      </c>
      <c r="G45" s="514">
        <v>5</v>
      </c>
      <c r="H45" s="514">
        <v>6.78</v>
      </c>
      <c r="I45" s="514">
        <v>4.43</v>
      </c>
      <c r="J45" s="514">
        <v>7.36</v>
      </c>
      <c r="K45" s="641" t="s">
        <v>54</v>
      </c>
      <c r="L45" s="641">
        <v>1</v>
      </c>
      <c r="M45" s="140"/>
    </row>
    <row r="46" spans="1:13" s="594" customFormat="1" ht="11.25" x14ac:dyDescent="0.2">
      <c r="A46" s="164"/>
      <c r="B46" s="156" t="s">
        <v>1006</v>
      </c>
      <c r="C46" s="517">
        <v>690</v>
      </c>
      <c r="D46" s="517">
        <v>670</v>
      </c>
      <c r="E46" s="517">
        <v>650</v>
      </c>
      <c r="F46" s="517">
        <v>590</v>
      </c>
      <c r="G46" s="517">
        <v>570</v>
      </c>
      <c r="H46" s="517">
        <v>790</v>
      </c>
      <c r="I46" s="517">
        <v>430</v>
      </c>
      <c r="J46" s="517">
        <v>740</v>
      </c>
      <c r="K46" s="641" t="s">
        <v>68</v>
      </c>
      <c r="L46" s="641">
        <v>1</v>
      </c>
    </row>
    <row r="47" spans="1:13" s="594" customFormat="1" ht="11.25" x14ac:dyDescent="0.2">
      <c r="A47" s="164"/>
      <c r="B47" s="156" t="s">
        <v>1007</v>
      </c>
      <c r="C47" s="517">
        <v>19.868200585686346</v>
      </c>
      <c r="D47" s="517">
        <v>16.148257024664947</v>
      </c>
      <c r="E47" s="517">
        <v>15.430239446833065</v>
      </c>
      <c r="F47" s="517">
        <v>13.614816610057799</v>
      </c>
      <c r="G47" s="517">
        <v>13.726018470965204</v>
      </c>
      <c r="H47" s="517">
        <v>18.871250379283985</v>
      </c>
      <c r="I47" s="517">
        <v>9.9855463568538703</v>
      </c>
      <c r="J47" s="517">
        <v>16.943332062342421</v>
      </c>
      <c r="K47" s="641" t="s">
        <v>66</v>
      </c>
      <c r="L47" s="641" t="s">
        <v>423</v>
      </c>
    </row>
    <row r="48" spans="1:13" s="594" customFormat="1" ht="11.25" x14ac:dyDescent="0.2">
      <c r="A48" s="164"/>
      <c r="B48" s="156" t="s">
        <v>1008</v>
      </c>
      <c r="C48" s="517">
        <v>17.323979620603481</v>
      </c>
      <c r="D48" s="517">
        <v>17.323979620603481</v>
      </c>
      <c r="E48" s="517">
        <v>17.333696550204444</v>
      </c>
      <c r="F48" s="517">
        <v>17.350686213502726</v>
      </c>
      <c r="G48" s="517">
        <v>14.74044817300592</v>
      </c>
      <c r="H48" s="517">
        <v>19.966114366482682</v>
      </c>
      <c r="I48" s="517">
        <v>13.04044817300592</v>
      </c>
      <c r="J48" s="517">
        <v>21.678147756296916</v>
      </c>
      <c r="K48" s="641" t="s">
        <v>54</v>
      </c>
      <c r="L48" s="641" t="s">
        <v>423</v>
      </c>
    </row>
    <row r="49" spans="1:13" s="594" customFormat="1" ht="11.25" x14ac:dyDescent="0.2">
      <c r="A49" s="140"/>
      <c r="B49" s="147" t="s">
        <v>406</v>
      </c>
      <c r="C49" s="159">
        <v>79.008670962063206</v>
      </c>
      <c r="D49" s="159">
        <v>79.00867095825555</v>
      </c>
      <c r="E49" s="159">
        <v>78.683065723668861</v>
      </c>
      <c r="F49" s="159">
        <v>78.317806537737383</v>
      </c>
      <c r="G49" s="151">
        <v>74</v>
      </c>
      <c r="H49" s="151">
        <v>84</v>
      </c>
      <c r="I49" s="151">
        <v>71</v>
      </c>
      <c r="J49" s="151">
        <v>86</v>
      </c>
      <c r="K49" s="642" t="s">
        <v>401</v>
      </c>
      <c r="L49" s="642"/>
      <c r="M49" s="140"/>
    </row>
    <row r="50" spans="1:13" s="594" customFormat="1" ht="11.25" x14ac:dyDescent="0.2">
      <c r="A50" s="140"/>
      <c r="B50" s="147" t="s">
        <v>407</v>
      </c>
      <c r="C50" s="159">
        <v>80.185367792126414</v>
      </c>
      <c r="D50" s="159">
        <v>80.18536778850671</v>
      </c>
      <c r="E50" s="159">
        <v>79.88760741872656</v>
      </c>
      <c r="F50" s="159">
        <v>79.565793688542684</v>
      </c>
      <c r="G50" s="151">
        <v>76</v>
      </c>
      <c r="H50" s="151">
        <v>85</v>
      </c>
      <c r="I50" s="151">
        <v>73</v>
      </c>
      <c r="J50" s="151">
        <v>87</v>
      </c>
      <c r="K50" s="642" t="s">
        <v>408</v>
      </c>
      <c r="L50" s="642"/>
      <c r="M50" s="140"/>
    </row>
    <row r="51" spans="1:13" s="594" customFormat="1" ht="22.5" x14ac:dyDescent="0.2">
      <c r="A51" s="140"/>
      <c r="B51" s="147" t="s">
        <v>409</v>
      </c>
      <c r="C51" s="159">
        <v>4.1506178270179088</v>
      </c>
      <c r="D51" s="159">
        <v>4.1506178270179088</v>
      </c>
      <c r="E51" s="159">
        <v>4.0149241254459129</v>
      </c>
      <c r="F51" s="159">
        <v>3.7398286481896159</v>
      </c>
      <c r="G51" s="151">
        <v>1</v>
      </c>
      <c r="H51" s="151">
        <v>6</v>
      </c>
      <c r="I51" s="151">
        <v>1</v>
      </c>
      <c r="J51" s="151">
        <v>6</v>
      </c>
      <c r="K51" s="642" t="s">
        <v>410</v>
      </c>
      <c r="L51" s="642"/>
      <c r="M51" s="140"/>
    </row>
    <row r="52" spans="1:13" s="594" customFormat="1" ht="11.25" x14ac:dyDescent="0.2">
      <c r="A52" s="164"/>
      <c r="B52" s="140"/>
      <c r="C52" s="140"/>
      <c r="D52" s="140"/>
      <c r="E52" s="140"/>
      <c r="F52" s="140"/>
      <c r="G52" s="140"/>
      <c r="H52" s="140"/>
      <c r="I52" s="140"/>
      <c r="J52" s="140"/>
      <c r="K52" s="140"/>
      <c r="L52" s="140"/>
    </row>
    <row r="53" spans="1:13" s="594" customFormat="1" ht="11.25" x14ac:dyDescent="0.2">
      <c r="A53" s="164"/>
      <c r="B53" s="140"/>
      <c r="C53" s="140"/>
      <c r="D53" s="140"/>
      <c r="E53" s="140"/>
      <c r="F53" s="140"/>
      <c r="G53" s="140"/>
      <c r="H53" s="140"/>
      <c r="I53" s="140"/>
      <c r="J53" s="140"/>
      <c r="K53" s="140"/>
      <c r="L53" s="140"/>
    </row>
    <row r="54" spans="1:13" s="140" customFormat="1" ht="11.25" x14ac:dyDescent="0.2">
      <c r="A54" s="164" t="s">
        <v>87</v>
      </c>
      <c r="C54" s="526"/>
      <c r="D54" s="526"/>
      <c r="E54" s="526"/>
      <c r="F54" s="526"/>
      <c r="G54" s="526"/>
      <c r="H54" s="526"/>
    </row>
    <row r="55" spans="1:13" s="140" customFormat="1" ht="12.75" customHeight="1" x14ac:dyDescent="0.2">
      <c r="A55" s="530">
        <v>1</v>
      </c>
      <c r="B55" s="923" t="s">
        <v>424</v>
      </c>
      <c r="C55" s="923"/>
      <c r="D55" s="923"/>
      <c r="E55" s="923"/>
      <c r="F55" s="923"/>
      <c r="G55" s="923"/>
      <c r="H55" s="923"/>
      <c r="I55" s="923"/>
      <c r="J55" s="923"/>
      <c r="K55" s="923"/>
      <c r="L55" s="923"/>
    </row>
    <row r="56" spans="1:13" s="140" customFormat="1" ht="12.75" customHeight="1" x14ac:dyDescent="0.2">
      <c r="A56" s="530">
        <v>2</v>
      </c>
      <c r="B56" s="923" t="s">
        <v>425</v>
      </c>
      <c r="C56" s="923"/>
      <c r="D56" s="923"/>
      <c r="E56" s="923"/>
      <c r="F56" s="923"/>
      <c r="G56" s="923"/>
      <c r="H56" s="923"/>
      <c r="I56" s="923"/>
      <c r="J56" s="923"/>
      <c r="K56" s="923"/>
      <c r="L56" s="923"/>
    </row>
    <row r="57" spans="1:13" s="140" customFormat="1" ht="12.75" customHeight="1" x14ac:dyDescent="0.2">
      <c r="A57" s="530"/>
      <c r="B57" s="643" t="s">
        <v>426</v>
      </c>
      <c r="C57" s="627"/>
      <c r="D57" s="627"/>
      <c r="E57" s="627"/>
      <c r="F57" s="627"/>
      <c r="G57" s="627"/>
      <c r="H57" s="627"/>
      <c r="I57" s="627"/>
      <c r="J57" s="627"/>
      <c r="K57" s="627"/>
      <c r="L57" s="627"/>
    </row>
    <row r="58" spans="1:13" s="140" customFormat="1" ht="12.75" customHeight="1" x14ac:dyDescent="0.2">
      <c r="A58" s="530"/>
      <c r="B58" s="923" t="s">
        <v>427</v>
      </c>
      <c r="C58" s="923"/>
      <c r="D58" s="923"/>
      <c r="E58" s="923"/>
      <c r="F58" s="923"/>
      <c r="G58" s="923"/>
      <c r="H58" s="923"/>
      <c r="I58" s="923"/>
      <c r="J58" s="923"/>
      <c r="K58" s="923"/>
      <c r="L58" s="923"/>
    </row>
    <row r="59" spans="1:13" s="140" customFormat="1" ht="12.75" customHeight="1" x14ac:dyDescent="0.2">
      <c r="A59" s="530"/>
      <c r="B59" s="643" t="s">
        <v>428</v>
      </c>
      <c r="C59" s="627"/>
      <c r="D59" s="627"/>
      <c r="E59" s="627"/>
      <c r="F59" s="627"/>
      <c r="G59" s="627"/>
      <c r="H59" s="627"/>
      <c r="I59" s="627"/>
      <c r="J59" s="627"/>
      <c r="K59" s="627"/>
      <c r="L59" s="627"/>
    </row>
    <row r="60" spans="1:13" s="140" customFormat="1" ht="12.75" customHeight="1" x14ac:dyDescent="0.2">
      <c r="A60" s="530"/>
      <c r="B60" s="643" t="s">
        <v>429</v>
      </c>
      <c r="C60" s="627"/>
      <c r="D60" s="627"/>
      <c r="E60" s="627"/>
      <c r="F60" s="627"/>
      <c r="G60" s="627"/>
      <c r="H60" s="627"/>
      <c r="I60" s="627"/>
      <c r="J60" s="627"/>
      <c r="K60" s="627"/>
      <c r="L60" s="627"/>
    </row>
    <row r="61" spans="1:13" s="140" customFormat="1" ht="12.75" customHeight="1" x14ac:dyDescent="0.2">
      <c r="A61" s="530"/>
      <c r="B61" s="643" t="s">
        <v>430</v>
      </c>
      <c r="C61" s="627"/>
      <c r="D61" s="627"/>
      <c r="E61" s="627"/>
      <c r="F61" s="627"/>
      <c r="G61" s="627"/>
      <c r="H61" s="627"/>
      <c r="I61" s="627"/>
      <c r="J61" s="627"/>
      <c r="K61" s="627"/>
      <c r="L61" s="627"/>
    </row>
    <row r="62" spans="1:13" s="140" customFormat="1" ht="27.75" customHeight="1" x14ac:dyDescent="0.2">
      <c r="A62" s="530">
        <v>3</v>
      </c>
      <c r="B62" s="923" t="s">
        <v>962</v>
      </c>
      <c r="C62" s="923"/>
      <c r="D62" s="923"/>
      <c r="E62" s="923"/>
      <c r="F62" s="923"/>
      <c r="G62" s="923"/>
      <c r="H62" s="923"/>
      <c r="I62" s="923"/>
      <c r="J62" s="923"/>
      <c r="K62" s="923"/>
      <c r="L62" s="923"/>
    </row>
    <row r="63" spans="1:13" s="140" customFormat="1" ht="11.25" x14ac:dyDescent="0.2">
      <c r="A63" s="530"/>
      <c r="B63" s="644" t="s">
        <v>431</v>
      </c>
      <c r="C63" s="627"/>
      <c r="D63" s="627"/>
      <c r="E63" s="627"/>
      <c r="F63" s="627"/>
      <c r="G63" s="627"/>
      <c r="H63" s="627"/>
      <c r="I63" s="627"/>
      <c r="J63" s="627"/>
      <c r="K63" s="627"/>
      <c r="L63" s="627"/>
    </row>
    <row r="64" spans="1:13" s="140" customFormat="1" ht="11.25" x14ac:dyDescent="0.2">
      <c r="A64" s="530">
        <v>4</v>
      </c>
      <c r="B64" s="611" t="s">
        <v>963</v>
      </c>
      <c r="C64" s="627"/>
      <c r="D64" s="627"/>
      <c r="E64" s="627"/>
      <c r="F64" s="627"/>
      <c r="G64" s="627"/>
      <c r="H64" s="627"/>
      <c r="I64" s="627"/>
      <c r="J64" s="627"/>
      <c r="K64" s="627"/>
      <c r="L64" s="627"/>
    </row>
    <row r="65" spans="1:13" s="140" customFormat="1" ht="49.5" customHeight="1" x14ac:dyDescent="0.2">
      <c r="A65" s="530">
        <v>5</v>
      </c>
      <c r="B65" s="923" t="s">
        <v>964</v>
      </c>
      <c r="C65" s="923"/>
      <c r="D65" s="923"/>
      <c r="E65" s="923"/>
      <c r="F65" s="923"/>
      <c r="G65" s="923"/>
      <c r="H65" s="923"/>
      <c r="I65" s="923"/>
      <c r="J65" s="923"/>
      <c r="K65" s="923"/>
      <c r="L65" s="923"/>
    </row>
    <row r="66" spans="1:13" s="140" customFormat="1" ht="11.25" x14ac:dyDescent="0.2">
      <c r="A66" s="530"/>
      <c r="B66" s="644" t="s">
        <v>965</v>
      </c>
      <c r="C66" s="627"/>
      <c r="D66" s="627"/>
      <c r="E66" s="627"/>
      <c r="F66" s="627"/>
      <c r="G66" s="627"/>
      <c r="H66" s="627"/>
      <c r="I66" s="627"/>
      <c r="J66" s="627"/>
      <c r="K66" s="627"/>
      <c r="L66" s="627"/>
    </row>
    <row r="67" spans="1:13" s="140" customFormat="1" ht="11.25" x14ac:dyDescent="0.2">
      <c r="A67" s="530"/>
      <c r="B67" s="643"/>
      <c r="C67" s="627"/>
      <c r="D67" s="627"/>
      <c r="E67" s="627"/>
      <c r="F67" s="627"/>
      <c r="G67" s="627"/>
      <c r="H67" s="627"/>
      <c r="I67" s="627"/>
      <c r="J67" s="627"/>
      <c r="K67" s="627"/>
      <c r="L67" s="627"/>
    </row>
    <row r="68" spans="1:13" s="140" customFormat="1" ht="11.25" x14ac:dyDescent="0.2">
      <c r="A68" s="164" t="s">
        <v>38</v>
      </c>
      <c r="C68" s="526"/>
      <c r="D68" s="526"/>
      <c r="E68" s="526"/>
      <c r="F68" s="526"/>
      <c r="G68" s="526"/>
      <c r="H68" s="526"/>
    </row>
    <row r="69" spans="1:13" s="140" customFormat="1" ht="40.5" customHeight="1" x14ac:dyDescent="0.2">
      <c r="A69" s="645" t="s">
        <v>39</v>
      </c>
      <c r="B69" s="923" t="s">
        <v>444</v>
      </c>
      <c r="C69" s="923"/>
      <c r="D69" s="923"/>
      <c r="E69" s="923"/>
      <c r="F69" s="923"/>
      <c r="G69" s="923"/>
      <c r="H69" s="923"/>
      <c r="I69" s="923"/>
      <c r="J69" s="923"/>
      <c r="K69" s="923"/>
      <c r="L69" s="923"/>
    </row>
    <row r="70" spans="1:13" s="140" customFormat="1" ht="16.5" customHeight="1" x14ac:dyDescent="0.2">
      <c r="A70" s="645" t="s">
        <v>15</v>
      </c>
      <c r="B70" s="923" t="s">
        <v>1009</v>
      </c>
      <c r="C70" s="923"/>
      <c r="D70" s="923"/>
      <c r="E70" s="923"/>
      <c r="F70" s="923"/>
      <c r="G70" s="923"/>
      <c r="H70" s="923"/>
      <c r="I70" s="923"/>
      <c r="J70" s="923"/>
      <c r="K70" s="923"/>
      <c r="L70" s="923"/>
    </row>
    <row r="71" spans="1:13" s="140" customFormat="1" ht="23.25" customHeight="1" x14ac:dyDescent="0.2">
      <c r="A71" s="645" t="s">
        <v>20</v>
      </c>
      <c r="B71" s="923" t="s">
        <v>433</v>
      </c>
      <c r="C71" s="923"/>
      <c r="D71" s="923"/>
      <c r="E71" s="923"/>
      <c r="F71" s="923"/>
      <c r="G71" s="923"/>
      <c r="H71" s="923"/>
      <c r="I71" s="923"/>
      <c r="J71" s="923"/>
      <c r="K71" s="923"/>
      <c r="L71" s="923"/>
    </row>
    <row r="72" spans="1:13" s="140" customFormat="1" ht="27.75" customHeight="1" x14ac:dyDescent="0.2">
      <c r="A72" s="645" t="s">
        <v>23</v>
      </c>
      <c r="B72" s="923" t="s">
        <v>966</v>
      </c>
      <c r="C72" s="923"/>
      <c r="D72" s="923"/>
      <c r="E72" s="923"/>
      <c r="F72" s="923"/>
      <c r="G72" s="923"/>
      <c r="H72" s="923"/>
      <c r="I72" s="923"/>
      <c r="J72" s="923"/>
      <c r="K72" s="923"/>
      <c r="L72" s="923"/>
    </row>
    <row r="73" spans="1:13" s="140" customFormat="1" ht="12" customHeight="1" x14ac:dyDescent="0.2">
      <c r="A73" s="645" t="s">
        <v>434</v>
      </c>
      <c r="B73" s="643" t="s">
        <v>435</v>
      </c>
      <c r="C73" s="627"/>
      <c r="D73" s="627"/>
      <c r="E73" s="627"/>
      <c r="F73" s="627"/>
      <c r="G73" s="627"/>
      <c r="H73" s="627"/>
      <c r="I73" s="627"/>
      <c r="J73" s="627"/>
      <c r="K73" s="627"/>
      <c r="L73" s="627"/>
    </row>
    <row r="74" spans="1:13" s="140" customFormat="1" ht="30.75" customHeight="1" x14ac:dyDescent="0.2">
      <c r="A74" s="645" t="s">
        <v>436</v>
      </c>
      <c r="B74" s="923" t="s">
        <v>437</v>
      </c>
      <c r="C74" s="923"/>
      <c r="D74" s="923"/>
      <c r="E74" s="923"/>
      <c r="F74" s="923"/>
      <c r="G74" s="923"/>
      <c r="H74" s="923"/>
      <c r="I74" s="923"/>
      <c r="J74" s="923"/>
      <c r="K74" s="923"/>
      <c r="L74" s="923"/>
    </row>
    <row r="75" spans="1:13" s="140" customFormat="1" ht="49.5" customHeight="1" x14ac:dyDescent="0.2">
      <c r="A75" s="645" t="s">
        <v>31</v>
      </c>
      <c r="B75" s="923" t="s">
        <v>438</v>
      </c>
      <c r="C75" s="923"/>
      <c r="D75" s="923"/>
      <c r="E75" s="923"/>
      <c r="F75" s="923"/>
      <c r="G75" s="923"/>
      <c r="H75" s="923"/>
      <c r="I75" s="923"/>
      <c r="J75" s="923"/>
      <c r="K75" s="923"/>
      <c r="L75" s="923"/>
    </row>
    <row r="76" spans="1:13" s="140" customFormat="1" ht="12" customHeight="1" x14ac:dyDescent="0.2">
      <c r="A76" s="645" t="s">
        <v>35</v>
      </c>
      <c r="B76" s="923" t="s">
        <v>439</v>
      </c>
      <c r="C76" s="923"/>
      <c r="D76" s="923"/>
      <c r="E76" s="923"/>
      <c r="F76" s="923"/>
      <c r="G76" s="923"/>
      <c r="H76" s="923"/>
      <c r="I76" s="923"/>
      <c r="J76" s="923"/>
      <c r="K76" s="923"/>
      <c r="L76" s="923"/>
    </row>
    <row r="77" spans="1:13" s="140" customFormat="1" ht="24.75" customHeight="1" x14ac:dyDescent="0.2">
      <c r="A77" s="645" t="s">
        <v>64</v>
      </c>
      <c r="B77" s="923" t="s">
        <v>440</v>
      </c>
      <c r="C77" s="923"/>
      <c r="D77" s="923"/>
      <c r="E77" s="923"/>
      <c r="F77" s="923"/>
      <c r="G77" s="923"/>
      <c r="H77" s="923"/>
      <c r="I77" s="923"/>
      <c r="J77" s="923"/>
      <c r="K77" s="923"/>
      <c r="L77" s="923"/>
      <c r="M77" s="923"/>
    </row>
    <row r="78" spans="1:13" s="140" customFormat="1" ht="12" customHeight="1" x14ac:dyDescent="0.2">
      <c r="A78" s="645" t="s">
        <v>50</v>
      </c>
      <c r="B78" s="923" t="s">
        <v>975</v>
      </c>
      <c r="C78" s="923"/>
      <c r="D78" s="923"/>
      <c r="E78" s="923"/>
      <c r="F78" s="923"/>
      <c r="G78" s="923"/>
      <c r="H78" s="923"/>
      <c r="I78" s="923"/>
      <c r="J78" s="923"/>
      <c r="K78" s="923"/>
      <c r="L78" s="923"/>
      <c r="M78" s="923"/>
    </row>
    <row r="79" spans="1:13" s="140" customFormat="1" ht="25.5" customHeight="1" x14ac:dyDescent="0.2">
      <c r="A79" s="645" t="s">
        <v>54</v>
      </c>
      <c r="B79" s="923" t="s">
        <v>981</v>
      </c>
      <c r="C79" s="923"/>
      <c r="D79" s="923"/>
      <c r="E79" s="923"/>
      <c r="F79" s="923"/>
      <c r="G79" s="923"/>
      <c r="H79" s="923"/>
      <c r="I79" s="923"/>
      <c r="J79" s="923"/>
      <c r="K79" s="923"/>
      <c r="L79" s="923"/>
      <c r="M79" s="923"/>
    </row>
    <row r="80" spans="1:13" s="140" customFormat="1" ht="27" customHeight="1" x14ac:dyDescent="0.2">
      <c r="A80" s="645" t="s">
        <v>66</v>
      </c>
      <c r="B80" s="923" t="s">
        <v>441</v>
      </c>
      <c r="C80" s="923"/>
      <c r="D80" s="923"/>
      <c r="E80" s="923"/>
      <c r="F80" s="923"/>
      <c r="G80" s="923"/>
      <c r="H80" s="923"/>
      <c r="I80" s="923"/>
      <c r="J80" s="923"/>
      <c r="K80" s="923"/>
      <c r="L80" s="923"/>
      <c r="M80" s="923"/>
    </row>
    <row r="81" spans="1:13" s="140" customFormat="1" ht="12" customHeight="1" x14ac:dyDescent="0.2">
      <c r="A81" s="645" t="s">
        <v>67</v>
      </c>
      <c r="B81" s="923" t="s">
        <v>976</v>
      </c>
      <c r="C81" s="923"/>
      <c r="D81" s="923"/>
      <c r="E81" s="923"/>
      <c r="F81" s="923"/>
      <c r="G81" s="923"/>
      <c r="H81" s="923"/>
      <c r="I81" s="923"/>
      <c r="J81" s="923"/>
      <c r="K81" s="923"/>
      <c r="L81" s="923"/>
      <c r="M81" s="627"/>
    </row>
    <row r="82" spans="1:13" s="140" customFormat="1" ht="27.75" customHeight="1" x14ac:dyDescent="0.2">
      <c r="A82" s="645" t="s">
        <v>68</v>
      </c>
      <c r="B82" s="923" t="s">
        <v>977</v>
      </c>
      <c r="C82" s="923"/>
      <c r="D82" s="923"/>
      <c r="E82" s="923"/>
      <c r="F82" s="923"/>
      <c r="G82" s="923"/>
      <c r="H82" s="923"/>
      <c r="I82" s="923"/>
      <c r="J82" s="923"/>
      <c r="K82" s="923"/>
      <c r="L82" s="923"/>
      <c r="M82" s="627"/>
    </row>
  </sheetData>
  <mergeCells count="25">
    <mergeCell ref="C3:L3"/>
    <mergeCell ref="B77:M77"/>
    <mergeCell ref="B78:M78"/>
    <mergeCell ref="B79:M79"/>
    <mergeCell ref="B80:M80"/>
    <mergeCell ref="B35:L35"/>
    <mergeCell ref="B29:L29"/>
    <mergeCell ref="B23:L23"/>
    <mergeCell ref="B17:L17"/>
    <mergeCell ref="I4:J4"/>
    <mergeCell ref="G4:H4"/>
    <mergeCell ref="B81:L81"/>
    <mergeCell ref="B82:L82"/>
    <mergeCell ref="B55:L55"/>
    <mergeCell ref="B58:L58"/>
    <mergeCell ref="B62:L62"/>
    <mergeCell ref="B76:L76"/>
    <mergeCell ref="B69:L69"/>
    <mergeCell ref="B71:L71"/>
    <mergeCell ref="B72:L72"/>
    <mergeCell ref="B74:L74"/>
    <mergeCell ref="B75:L75"/>
    <mergeCell ref="B65:L65"/>
    <mergeCell ref="B70:L70"/>
    <mergeCell ref="B56:L56"/>
  </mergeCells>
  <hyperlinks>
    <hyperlink ref="B66" r:id="rId1" xr:uid="{00000000-0004-0000-0F00-000000000000}"/>
    <hyperlink ref="B63" r:id="rId2" xr:uid="{00000000-0004-0000-0F00-000001000000}"/>
    <hyperlink ref="C3" location="INDEX" display="Large Waste to Energy CHP, Back pressure turbine, 220 MW feed"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dimension ref="A1:M82"/>
  <sheetViews>
    <sheetView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997</v>
      </c>
      <c r="D3" s="914"/>
      <c r="E3" s="914"/>
      <c r="F3" s="914"/>
      <c r="G3" s="914"/>
      <c r="H3" s="914"/>
      <c r="I3" s="914"/>
      <c r="J3" s="914"/>
      <c r="K3" s="914"/>
      <c r="L3" s="883"/>
      <c r="M3" s="140"/>
    </row>
    <row r="4" spans="1:13" ht="22.5" customHeight="1" x14ac:dyDescent="0.25">
      <c r="A4" s="140"/>
      <c r="B4" s="142"/>
      <c r="C4" s="143">
        <v>2015</v>
      </c>
      <c r="D4" s="143">
        <v>2020</v>
      </c>
      <c r="E4" s="143">
        <v>2030</v>
      </c>
      <c r="F4" s="143">
        <v>2050</v>
      </c>
      <c r="G4" s="882" t="s">
        <v>2</v>
      </c>
      <c r="H4" s="883"/>
      <c r="I4" s="882" t="s">
        <v>3</v>
      </c>
      <c r="J4" s="883"/>
      <c r="K4" s="143" t="s">
        <v>4</v>
      </c>
      <c r="L4" s="143" t="s">
        <v>5</v>
      </c>
      <c r="M4" s="140"/>
    </row>
    <row r="5" spans="1:13" x14ac:dyDescent="0.25">
      <c r="A5" s="140"/>
      <c r="B5" s="607" t="s">
        <v>6</v>
      </c>
      <c r="C5" s="608"/>
      <c r="D5" s="608"/>
      <c r="E5" s="608"/>
      <c r="F5" s="608"/>
      <c r="G5" s="620" t="s">
        <v>7</v>
      </c>
      <c r="H5" s="620" t="s">
        <v>8</v>
      </c>
      <c r="I5" s="620" t="s">
        <v>7</v>
      </c>
      <c r="J5" s="620" t="s">
        <v>8</v>
      </c>
      <c r="K5" s="608"/>
      <c r="L5" s="609"/>
      <c r="M5" s="140"/>
    </row>
    <row r="6" spans="1:13" x14ac:dyDescent="0.25">
      <c r="A6" s="140"/>
      <c r="B6" s="147" t="s">
        <v>384</v>
      </c>
      <c r="C6" s="148">
        <v>46.813120637561944</v>
      </c>
      <c r="D6" s="148">
        <v>46.813120621313885</v>
      </c>
      <c r="E6" s="148">
        <v>48.197705620136951</v>
      </c>
      <c r="F6" s="148">
        <v>50.145305977480653</v>
      </c>
      <c r="G6" s="148">
        <v>42.058086477677044</v>
      </c>
      <c r="H6" s="148">
        <v>51.606223566355943</v>
      </c>
      <c r="I6" s="148">
        <v>42.058086473945259</v>
      </c>
      <c r="J6" s="159">
        <v>55.883204537145602</v>
      </c>
      <c r="K6" s="642" t="s">
        <v>401</v>
      </c>
      <c r="L6" s="641"/>
      <c r="M6" s="140"/>
    </row>
    <row r="7" spans="1:13" x14ac:dyDescent="0.25">
      <c r="A7" s="140"/>
      <c r="B7" s="147" t="s">
        <v>403</v>
      </c>
      <c r="C7" s="159">
        <v>21.278691198891792</v>
      </c>
      <c r="D7" s="159">
        <v>21.278691191506311</v>
      </c>
      <c r="E7" s="159">
        <v>21.908048009153159</v>
      </c>
      <c r="F7" s="159">
        <v>22.793320898854844</v>
      </c>
      <c r="G7" s="151">
        <v>19</v>
      </c>
      <c r="H7" s="151">
        <v>24</v>
      </c>
      <c r="I7" s="151">
        <v>19</v>
      </c>
      <c r="J7" s="151">
        <v>26</v>
      </c>
      <c r="K7" s="642" t="s">
        <v>401</v>
      </c>
      <c r="L7" s="642"/>
      <c r="M7" s="140"/>
    </row>
    <row r="8" spans="1:13" ht="22.5" x14ac:dyDescent="0.25">
      <c r="A8" s="140"/>
      <c r="B8" s="152" t="s">
        <v>405</v>
      </c>
      <c r="C8" s="159">
        <v>20.2147566389472</v>
      </c>
      <c r="D8" s="159">
        <v>20.214756631930996</v>
      </c>
      <c r="E8" s="159">
        <v>20.812645608695501</v>
      </c>
      <c r="F8" s="159">
        <v>21.653654853912101</v>
      </c>
      <c r="G8" s="151">
        <v>17</v>
      </c>
      <c r="H8" s="151">
        <v>23</v>
      </c>
      <c r="I8" s="151">
        <v>17</v>
      </c>
      <c r="J8" s="151">
        <v>25</v>
      </c>
      <c r="K8" s="642" t="s">
        <v>404</v>
      </c>
      <c r="L8" s="153"/>
      <c r="M8" s="140"/>
    </row>
    <row r="9" spans="1:13" ht="22.5" x14ac:dyDescent="0.25">
      <c r="A9" s="140"/>
      <c r="B9" s="147" t="s">
        <v>998</v>
      </c>
      <c r="C9" s="159">
        <v>2.9566408244570548</v>
      </c>
      <c r="D9" s="159">
        <v>2.956640824472168</v>
      </c>
      <c r="E9" s="159">
        <v>2.9667032119732357</v>
      </c>
      <c r="F9" s="159">
        <v>2.9533669445422484</v>
      </c>
      <c r="G9" s="157">
        <v>2.1846882024643257</v>
      </c>
      <c r="H9" s="157">
        <v>3.2244377387312424</v>
      </c>
      <c r="I9" s="157">
        <v>1.7477505619735432</v>
      </c>
      <c r="J9" s="157">
        <v>3.264665404695402</v>
      </c>
      <c r="K9" s="642" t="s">
        <v>401</v>
      </c>
      <c r="L9" s="642"/>
      <c r="M9" s="140"/>
    </row>
    <row r="10" spans="1:13" x14ac:dyDescent="0.25">
      <c r="A10" s="140"/>
      <c r="B10" s="147" t="s">
        <v>879</v>
      </c>
      <c r="C10" s="154">
        <v>0.28264072185079209</v>
      </c>
      <c r="D10" s="154">
        <v>0.28264072172460686</v>
      </c>
      <c r="E10" s="154">
        <v>0.29175875032837006</v>
      </c>
      <c r="F10" s="154">
        <v>0.3034481998245136</v>
      </c>
      <c r="G10" s="154">
        <v>0.25393154223934178</v>
      </c>
      <c r="H10" s="154">
        <v>0.3115797468890652</v>
      </c>
      <c r="I10" s="154">
        <v>0.25450937789299355</v>
      </c>
      <c r="J10" s="154">
        <v>0.33817039275495292</v>
      </c>
      <c r="K10" s="642" t="s">
        <v>401</v>
      </c>
      <c r="L10" s="642"/>
      <c r="M10" s="140"/>
    </row>
    <row r="11" spans="1:13" x14ac:dyDescent="0.25">
      <c r="A11" s="140"/>
      <c r="B11" s="147" t="s">
        <v>880</v>
      </c>
      <c r="C11" s="155">
        <v>1</v>
      </c>
      <c r="D11" s="155">
        <v>1</v>
      </c>
      <c r="E11" s="155">
        <v>1</v>
      </c>
      <c r="F11" s="155">
        <v>1</v>
      </c>
      <c r="G11" s="155">
        <v>1</v>
      </c>
      <c r="H11" s="155">
        <v>1</v>
      </c>
      <c r="I11" s="155">
        <v>1</v>
      </c>
      <c r="J11" s="155">
        <v>1</v>
      </c>
      <c r="K11" s="642" t="s">
        <v>401</v>
      </c>
      <c r="L11" s="642"/>
      <c r="M11" s="140"/>
    </row>
    <row r="12" spans="1:13" x14ac:dyDescent="0.25">
      <c r="A12" s="140"/>
      <c r="B12" s="147" t="s">
        <v>13</v>
      </c>
      <c r="C12" s="509">
        <v>1</v>
      </c>
      <c r="D12" s="509">
        <v>1</v>
      </c>
      <c r="E12" s="509">
        <v>1</v>
      </c>
      <c r="F12" s="509">
        <v>1</v>
      </c>
      <c r="G12" s="509">
        <v>1</v>
      </c>
      <c r="H12" s="509">
        <v>1</v>
      </c>
      <c r="I12" s="509">
        <v>1</v>
      </c>
      <c r="J12" s="509">
        <v>1</v>
      </c>
      <c r="K12" s="642"/>
      <c r="L12" s="642">
        <v>1</v>
      </c>
      <c r="M12" s="140"/>
    </row>
    <row r="13" spans="1:13" x14ac:dyDescent="0.25">
      <c r="A13" s="140"/>
      <c r="B13" s="156" t="s">
        <v>73</v>
      </c>
      <c r="C13" s="514">
        <v>2.5</v>
      </c>
      <c r="D13" s="514">
        <v>2.3774751247499997</v>
      </c>
      <c r="E13" s="514">
        <v>2.1501458866032204</v>
      </c>
      <c r="F13" s="514">
        <v>1.7586192374989222</v>
      </c>
      <c r="G13" s="514">
        <v>2.0208538560374998</v>
      </c>
      <c r="H13" s="514">
        <v>2.7340963934624996</v>
      </c>
      <c r="I13" s="514">
        <v>1.3189644281241917</v>
      </c>
      <c r="J13" s="514">
        <v>2.198274046873653</v>
      </c>
      <c r="K13" s="641" t="s">
        <v>44</v>
      </c>
      <c r="L13" s="642">
        <v>1</v>
      </c>
      <c r="M13" s="140"/>
    </row>
    <row r="14" spans="1:13" x14ac:dyDescent="0.25">
      <c r="A14" s="140"/>
      <c r="B14" s="156" t="s">
        <v>16</v>
      </c>
      <c r="C14" s="517">
        <v>25</v>
      </c>
      <c r="D14" s="517">
        <v>25</v>
      </c>
      <c r="E14" s="517">
        <v>25</v>
      </c>
      <c r="F14" s="517">
        <v>25</v>
      </c>
      <c r="G14" s="517">
        <v>20</v>
      </c>
      <c r="H14" s="517">
        <v>35</v>
      </c>
      <c r="I14" s="517">
        <v>20</v>
      </c>
      <c r="J14" s="517">
        <v>35</v>
      </c>
      <c r="K14" s="641"/>
      <c r="L14" s="642">
        <v>1</v>
      </c>
      <c r="M14" s="140"/>
    </row>
    <row r="15" spans="1:13" x14ac:dyDescent="0.25">
      <c r="A15" s="140"/>
      <c r="B15" s="156" t="s">
        <v>18</v>
      </c>
      <c r="C15" s="509">
        <v>3</v>
      </c>
      <c r="D15" s="509">
        <v>3</v>
      </c>
      <c r="E15" s="509">
        <v>3</v>
      </c>
      <c r="F15" s="509">
        <v>3</v>
      </c>
      <c r="G15" s="509">
        <v>2.5</v>
      </c>
      <c r="H15" s="509">
        <v>3.5</v>
      </c>
      <c r="I15" s="509">
        <v>2</v>
      </c>
      <c r="J15" s="509">
        <v>3.5</v>
      </c>
      <c r="K15" s="641"/>
      <c r="L15" s="642">
        <v>1</v>
      </c>
      <c r="M15" s="140"/>
    </row>
    <row r="16" spans="1:13" x14ac:dyDescent="0.25">
      <c r="A16" s="140"/>
      <c r="B16" s="158" t="s">
        <v>411</v>
      </c>
      <c r="C16" s="514">
        <v>0.85446130177240887</v>
      </c>
      <c r="D16" s="514">
        <v>0.8544613020689783</v>
      </c>
      <c r="E16" s="514">
        <v>0.82991502365805647</v>
      </c>
      <c r="F16" s="514">
        <v>0.79768184120689734</v>
      </c>
      <c r="G16" s="514">
        <v>0.72629210675863154</v>
      </c>
      <c r="H16" s="514">
        <v>0.98263049737932506</v>
      </c>
      <c r="I16" s="514">
        <v>0.59826138090517289</v>
      </c>
      <c r="J16" s="514">
        <v>0.99710230150862167</v>
      </c>
      <c r="K16" s="641"/>
      <c r="L16" s="642">
        <v>1</v>
      </c>
      <c r="M16" s="140"/>
    </row>
    <row r="17" spans="1:13" x14ac:dyDescent="0.25">
      <c r="A17" s="140"/>
      <c r="B17" s="924" t="s">
        <v>21</v>
      </c>
      <c r="C17" s="925"/>
      <c r="D17" s="925"/>
      <c r="E17" s="925"/>
      <c r="F17" s="925"/>
      <c r="G17" s="925"/>
      <c r="H17" s="925"/>
      <c r="I17" s="925"/>
      <c r="J17" s="925"/>
      <c r="K17" s="925"/>
      <c r="L17" s="926"/>
      <c r="M17" s="140"/>
    </row>
    <row r="18" spans="1:13" x14ac:dyDescent="0.25">
      <c r="A18" s="140"/>
      <c r="B18" s="156" t="s">
        <v>22</v>
      </c>
      <c r="C18" s="509">
        <v>5</v>
      </c>
      <c r="D18" s="509">
        <v>5</v>
      </c>
      <c r="E18" s="509">
        <v>5</v>
      </c>
      <c r="F18" s="509">
        <v>5</v>
      </c>
      <c r="G18" s="509">
        <v>5</v>
      </c>
      <c r="H18" s="509">
        <v>5</v>
      </c>
      <c r="I18" s="509">
        <v>5</v>
      </c>
      <c r="J18" s="509">
        <v>5</v>
      </c>
      <c r="K18" s="641" t="s">
        <v>46</v>
      </c>
      <c r="L18" s="641"/>
      <c r="M18" s="164"/>
    </row>
    <row r="19" spans="1:13" x14ac:dyDescent="0.25">
      <c r="A19" s="140"/>
      <c r="B19" s="156" t="s">
        <v>24</v>
      </c>
      <c r="C19" s="509">
        <v>10</v>
      </c>
      <c r="D19" s="509">
        <v>10</v>
      </c>
      <c r="E19" s="509">
        <v>10</v>
      </c>
      <c r="F19" s="509">
        <v>10</v>
      </c>
      <c r="G19" s="509">
        <v>10</v>
      </c>
      <c r="H19" s="509">
        <v>10</v>
      </c>
      <c r="I19" s="509">
        <v>10</v>
      </c>
      <c r="J19" s="509">
        <v>10</v>
      </c>
      <c r="K19" s="641" t="s">
        <v>412</v>
      </c>
      <c r="L19" s="641"/>
      <c r="M19" s="140"/>
    </row>
    <row r="20" spans="1:13" x14ac:dyDescent="0.25">
      <c r="A20" s="140"/>
      <c r="B20" s="156" t="s">
        <v>75</v>
      </c>
      <c r="C20" s="509">
        <v>20</v>
      </c>
      <c r="D20" s="509">
        <v>20</v>
      </c>
      <c r="E20" s="509">
        <v>20</v>
      </c>
      <c r="F20" s="509">
        <v>20</v>
      </c>
      <c r="G20" s="509">
        <v>20</v>
      </c>
      <c r="H20" s="509">
        <v>20</v>
      </c>
      <c r="I20" s="509">
        <v>20</v>
      </c>
      <c r="J20" s="509">
        <v>20</v>
      </c>
      <c r="K20" s="641" t="s">
        <v>412</v>
      </c>
      <c r="L20" s="641"/>
      <c r="M20" s="140"/>
    </row>
    <row r="21" spans="1:13" x14ac:dyDescent="0.25">
      <c r="A21" s="140"/>
      <c r="B21" s="156" t="s">
        <v>76</v>
      </c>
      <c r="C21" s="509">
        <v>0.5</v>
      </c>
      <c r="D21" s="509">
        <v>0.5</v>
      </c>
      <c r="E21" s="509">
        <v>0.5</v>
      </c>
      <c r="F21" s="509">
        <v>0.5</v>
      </c>
      <c r="G21" s="509">
        <v>0.5</v>
      </c>
      <c r="H21" s="509">
        <v>0.5</v>
      </c>
      <c r="I21" s="509">
        <v>0.5</v>
      </c>
      <c r="J21" s="509">
        <v>0.5</v>
      </c>
      <c r="K21" s="641" t="s">
        <v>412</v>
      </c>
      <c r="L21" s="641"/>
      <c r="M21" s="140"/>
    </row>
    <row r="22" spans="1:13" x14ac:dyDescent="0.25">
      <c r="A22" s="140"/>
      <c r="B22" s="156" t="s">
        <v>77</v>
      </c>
      <c r="C22" s="509">
        <v>2</v>
      </c>
      <c r="D22" s="509">
        <v>2</v>
      </c>
      <c r="E22" s="509">
        <v>2</v>
      </c>
      <c r="F22" s="509">
        <v>2</v>
      </c>
      <c r="G22" s="509">
        <v>2</v>
      </c>
      <c r="H22" s="509">
        <v>2</v>
      </c>
      <c r="I22" s="509">
        <v>2</v>
      </c>
      <c r="J22" s="509">
        <v>2</v>
      </c>
      <c r="K22" s="641" t="s">
        <v>412</v>
      </c>
      <c r="L22" s="641"/>
      <c r="M22" s="140"/>
    </row>
    <row r="23" spans="1:13" x14ac:dyDescent="0.25">
      <c r="A23" s="140"/>
      <c r="B23" s="906" t="s">
        <v>78</v>
      </c>
      <c r="C23" s="907"/>
      <c r="D23" s="907"/>
      <c r="E23" s="907"/>
      <c r="F23" s="907"/>
      <c r="G23" s="907"/>
      <c r="H23" s="907"/>
      <c r="I23" s="907"/>
      <c r="J23" s="907"/>
      <c r="K23" s="907"/>
      <c r="L23" s="908"/>
      <c r="M23" s="140"/>
    </row>
    <row r="24" spans="1:13" x14ac:dyDescent="0.25">
      <c r="A24" s="140"/>
      <c r="B24" s="156" t="s">
        <v>529</v>
      </c>
      <c r="C24" s="509">
        <v>99.792333333333332</v>
      </c>
      <c r="D24" s="509">
        <v>99.792333333333332</v>
      </c>
      <c r="E24" s="509">
        <v>99.792333333333332</v>
      </c>
      <c r="F24" s="509">
        <v>99.792333333333332</v>
      </c>
      <c r="G24" s="509">
        <v>98.961666666666673</v>
      </c>
      <c r="H24" s="509">
        <v>99.896166666666673</v>
      </c>
      <c r="I24" s="509">
        <v>99.480833333333337</v>
      </c>
      <c r="J24" s="509">
        <v>99.896166666666673</v>
      </c>
      <c r="K24" s="160" t="s">
        <v>35</v>
      </c>
      <c r="L24" s="641">
        <v>1</v>
      </c>
      <c r="M24" s="140"/>
    </row>
    <row r="25" spans="1:13" x14ac:dyDescent="0.25">
      <c r="A25" s="140"/>
      <c r="B25" s="156" t="s">
        <v>530</v>
      </c>
      <c r="C25" s="517">
        <v>80</v>
      </c>
      <c r="D25" s="517">
        <v>60</v>
      </c>
      <c r="E25" s="517">
        <v>20</v>
      </c>
      <c r="F25" s="517">
        <v>10</v>
      </c>
      <c r="G25" s="517">
        <v>10</v>
      </c>
      <c r="H25" s="517">
        <v>60</v>
      </c>
      <c r="I25" s="517">
        <v>10</v>
      </c>
      <c r="J25" s="517">
        <v>60</v>
      </c>
      <c r="K25" s="161" t="s">
        <v>64</v>
      </c>
      <c r="L25" s="641" t="s">
        <v>958</v>
      </c>
      <c r="M25" s="140"/>
    </row>
    <row r="26" spans="1:13" x14ac:dyDescent="0.25">
      <c r="A26" s="140"/>
      <c r="B26" s="156" t="s">
        <v>79</v>
      </c>
      <c r="C26" s="509">
        <v>0.3</v>
      </c>
      <c r="D26" s="509">
        <v>0.1</v>
      </c>
      <c r="E26" s="509">
        <v>0.1</v>
      </c>
      <c r="F26" s="509">
        <v>0.1</v>
      </c>
      <c r="G26" s="509">
        <v>0</v>
      </c>
      <c r="H26" s="509">
        <v>0.1</v>
      </c>
      <c r="I26" s="509">
        <v>0</v>
      </c>
      <c r="J26" s="509">
        <v>0.1</v>
      </c>
      <c r="K26" s="641"/>
      <c r="L26" s="641">
        <v>2</v>
      </c>
      <c r="M26" s="140"/>
    </row>
    <row r="27" spans="1:13" x14ac:dyDescent="0.25">
      <c r="A27" s="140"/>
      <c r="B27" s="156" t="s">
        <v>80</v>
      </c>
      <c r="C27" s="509">
        <v>1.2</v>
      </c>
      <c r="D27" s="509">
        <v>1</v>
      </c>
      <c r="E27" s="509">
        <v>1</v>
      </c>
      <c r="F27" s="509">
        <v>1</v>
      </c>
      <c r="G27" s="509">
        <v>1</v>
      </c>
      <c r="H27" s="509">
        <v>3</v>
      </c>
      <c r="I27" s="509">
        <v>0</v>
      </c>
      <c r="J27" s="509">
        <v>1</v>
      </c>
      <c r="K27" s="641" t="s">
        <v>50</v>
      </c>
      <c r="L27" s="641">
        <v>2</v>
      </c>
      <c r="M27" s="595"/>
    </row>
    <row r="28" spans="1:13" x14ac:dyDescent="0.25">
      <c r="A28" s="140"/>
      <c r="B28" s="156" t="s">
        <v>413</v>
      </c>
      <c r="C28" s="509">
        <v>0.3</v>
      </c>
      <c r="D28" s="509">
        <v>0.3</v>
      </c>
      <c r="E28" s="509">
        <v>0.3</v>
      </c>
      <c r="F28" s="509">
        <v>0.3</v>
      </c>
      <c r="G28" s="509">
        <v>0.1</v>
      </c>
      <c r="H28" s="509">
        <v>2</v>
      </c>
      <c r="I28" s="509">
        <v>0.1</v>
      </c>
      <c r="J28" s="509">
        <v>1</v>
      </c>
      <c r="K28" s="641" t="s">
        <v>50</v>
      </c>
      <c r="L28" s="641">
        <v>2</v>
      </c>
      <c r="M28" s="595"/>
    </row>
    <row r="29" spans="1:13" x14ac:dyDescent="0.25">
      <c r="A29" s="140"/>
      <c r="B29" s="906" t="s">
        <v>25</v>
      </c>
      <c r="C29" s="907"/>
      <c r="D29" s="907"/>
      <c r="E29" s="907"/>
      <c r="F29" s="907"/>
      <c r="G29" s="907"/>
      <c r="H29" s="907"/>
      <c r="I29" s="907"/>
      <c r="J29" s="907"/>
      <c r="K29" s="907"/>
      <c r="L29" s="908"/>
      <c r="M29" s="140"/>
    </row>
    <row r="30" spans="1:13" x14ac:dyDescent="0.25">
      <c r="A30" s="140"/>
      <c r="B30" s="156" t="s">
        <v>414</v>
      </c>
      <c r="C30" s="514">
        <v>8.7953967884657089</v>
      </c>
      <c r="D30" s="514">
        <v>8.5776997541405056</v>
      </c>
      <c r="E30" s="514">
        <v>8.1103940958841623</v>
      </c>
      <c r="F30" s="514">
        <v>7.068886707804741</v>
      </c>
      <c r="G30" s="514">
        <v>7.291044791019428</v>
      </c>
      <c r="H30" s="514">
        <v>10.056291651518197</v>
      </c>
      <c r="I30" s="514">
        <v>5.167278072594562</v>
      </c>
      <c r="J30" s="514">
        <v>8.791312732002929</v>
      </c>
      <c r="K30" s="160" t="s">
        <v>68</v>
      </c>
      <c r="L30" s="641">
        <v>1</v>
      </c>
      <c r="M30" s="140"/>
    </row>
    <row r="31" spans="1:13" x14ac:dyDescent="0.25">
      <c r="A31" s="140"/>
      <c r="B31" s="156" t="s">
        <v>28</v>
      </c>
      <c r="C31" s="514">
        <v>5.3021094222945182</v>
      </c>
      <c r="D31" s="514">
        <v>5.1708756048032001</v>
      </c>
      <c r="E31" s="514">
        <v>4.9632128655816947</v>
      </c>
      <c r="F31" s="514">
        <v>4.3324875598383379</v>
      </c>
      <c r="G31" s="514">
        <v>4.3952442640827192</v>
      </c>
      <c r="H31" s="514">
        <v>6.1384438797802963</v>
      </c>
      <c r="I31" s="514">
        <v>3.1149787116197598</v>
      </c>
      <c r="J31" s="514">
        <v>5.3708137970449252</v>
      </c>
      <c r="K31" s="641" t="s">
        <v>68</v>
      </c>
      <c r="L31" s="641">
        <v>1</v>
      </c>
      <c r="M31" s="140"/>
    </row>
    <row r="32" spans="1:13" x14ac:dyDescent="0.25">
      <c r="A32" s="140"/>
      <c r="B32" s="156" t="s">
        <v>29</v>
      </c>
      <c r="C32" s="514">
        <v>3.4932873661711907</v>
      </c>
      <c r="D32" s="514">
        <v>3.4068241493373055</v>
      </c>
      <c r="E32" s="514">
        <v>3.147181230302468</v>
      </c>
      <c r="F32" s="514">
        <v>2.7363991479664032</v>
      </c>
      <c r="G32" s="514">
        <v>2.8958005269367093</v>
      </c>
      <c r="H32" s="514">
        <v>3.9178477717378999</v>
      </c>
      <c r="I32" s="514">
        <v>2.0522993609748026</v>
      </c>
      <c r="J32" s="514">
        <v>3.4204989349580042</v>
      </c>
      <c r="K32" s="641" t="s">
        <v>67</v>
      </c>
      <c r="L32" s="641">
        <v>1</v>
      </c>
      <c r="M32" s="140"/>
    </row>
    <row r="33" spans="1:13" x14ac:dyDescent="0.25">
      <c r="A33" s="140"/>
      <c r="B33" s="156" t="s">
        <v>415</v>
      </c>
      <c r="C33" s="517">
        <v>254000</v>
      </c>
      <c r="D33" s="517">
        <v>206000</v>
      </c>
      <c r="E33" s="517">
        <v>191000</v>
      </c>
      <c r="F33" s="517">
        <v>162000</v>
      </c>
      <c r="G33" s="517">
        <v>175000</v>
      </c>
      <c r="H33" s="517">
        <v>241000</v>
      </c>
      <c r="I33" s="517">
        <v>119000</v>
      </c>
      <c r="J33" s="517">
        <v>202000</v>
      </c>
      <c r="K33" s="641" t="s">
        <v>66</v>
      </c>
      <c r="L33" s="641">
        <v>1</v>
      </c>
      <c r="M33" s="140"/>
    </row>
    <row r="34" spans="1:13" x14ac:dyDescent="0.25">
      <c r="A34" s="140"/>
      <c r="B34" s="156" t="s">
        <v>1001</v>
      </c>
      <c r="C34" s="514">
        <v>27.276719643954245</v>
      </c>
      <c r="D34" s="514">
        <v>27.276719653421544</v>
      </c>
      <c r="E34" s="514">
        <v>26.51994601493395</v>
      </c>
      <c r="F34" s="514">
        <v>25.537831317714641</v>
      </c>
      <c r="G34" s="514">
        <v>23.111789825698491</v>
      </c>
      <c r="H34" s="514">
        <v>31.696256280715843</v>
      </c>
      <c r="I34" s="514">
        <v>19.04394799114791</v>
      </c>
      <c r="J34" s="514">
        <v>32.150981181735062</v>
      </c>
      <c r="K34" s="641" t="s">
        <v>54</v>
      </c>
      <c r="L34" s="641">
        <v>1</v>
      </c>
      <c r="M34" s="140"/>
    </row>
    <row r="35" spans="1:13" x14ac:dyDescent="0.25">
      <c r="A35" s="140"/>
      <c r="B35" s="906" t="s">
        <v>33</v>
      </c>
      <c r="C35" s="907"/>
      <c r="D35" s="907"/>
      <c r="E35" s="907"/>
      <c r="F35" s="907"/>
      <c r="G35" s="907"/>
      <c r="H35" s="907"/>
      <c r="I35" s="907"/>
      <c r="J35" s="907"/>
      <c r="K35" s="907"/>
      <c r="L35" s="908"/>
      <c r="M35" s="140"/>
    </row>
    <row r="36" spans="1:13" x14ac:dyDescent="0.25">
      <c r="A36" s="140"/>
      <c r="B36" s="156" t="s">
        <v>416</v>
      </c>
      <c r="C36" s="514" t="s">
        <v>1002</v>
      </c>
      <c r="D36" s="514" t="s">
        <v>1002</v>
      </c>
      <c r="E36" s="514" t="s">
        <v>1002</v>
      </c>
      <c r="F36" s="514" t="s">
        <v>1002</v>
      </c>
      <c r="G36" s="514" t="s">
        <v>1002</v>
      </c>
      <c r="H36" s="514" t="s">
        <v>1002</v>
      </c>
      <c r="I36" s="514" t="s">
        <v>1002</v>
      </c>
      <c r="J36" s="514" t="s">
        <v>1002</v>
      </c>
      <c r="K36" s="641"/>
      <c r="L36" s="641"/>
      <c r="M36" s="140"/>
    </row>
    <row r="37" spans="1:13" x14ac:dyDescent="0.25">
      <c r="A37" s="140"/>
      <c r="B37" s="156" t="s">
        <v>417</v>
      </c>
      <c r="C37" s="514" t="s">
        <v>418</v>
      </c>
      <c r="D37" s="514" t="s">
        <v>418</v>
      </c>
      <c r="E37" s="514" t="s">
        <v>418</v>
      </c>
      <c r="F37" s="514" t="s">
        <v>418</v>
      </c>
      <c r="G37" s="514" t="s">
        <v>418</v>
      </c>
      <c r="H37" s="514" t="s">
        <v>418</v>
      </c>
      <c r="I37" s="514" t="s">
        <v>418</v>
      </c>
      <c r="J37" s="514" t="s">
        <v>418</v>
      </c>
      <c r="K37" s="641" t="s">
        <v>23</v>
      </c>
      <c r="L37" s="641"/>
      <c r="M37" s="140"/>
    </row>
    <row r="38" spans="1:13" x14ac:dyDescent="0.25">
      <c r="A38" s="140"/>
      <c r="B38" s="156" t="s">
        <v>419</v>
      </c>
      <c r="C38" s="514" t="s">
        <v>420</v>
      </c>
      <c r="D38" s="514" t="s">
        <v>420</v>
      </c>
      <c r="E38" s="514" t="s">
        <v>420</v>
      </c>
      <c r="F38" s="514" t="s">
        <v>420</v>
      </c>
      <c r="G38" s="514" t="s">
        <v>420</v>
      </c>
      <c r="H38" s="514" t="s">
        <v>418</v>
      </c>
      <c r="I38" s="514" t="s">
        <v>420</v>
      </c>
      <c r="J38" s="514" t="s">
        <v>418</v>
      </c>
      <c r="K38" s="641" t="s">
        <v>23</v>
      </c>
      <c r="L38" s="641"/>
      <c r="M38" s="140"/>
    </row>
    <row r="39" spans="1:13" x14ac:dyDescent="0.25">
      <c r="A39" s="140"/>
      <c r="B39" s="147" t="s">
        <v>402</v>
      </c>
      <c r="C39" s="148">
        <v>74.688474029140153</v>
      </c>
      <c r="D39" s="148">
        <v>74.688474029140153</v>
      </c>
      <c r="E39" s="148">
        <v>74.688474029140153</v>
      </c>
      <c r="F39" s="148">
        <v>74.688474029140153</v>
      </c>
      <c r="G39" s="148">
        <v>74.688474029140153</v>
      </c>
      <c r="H39" s="148">
        <v>74.688474029140153</v>
      </c>
      <c r="I39" s="148">
        <v>74.688474029140153</v>
      </c>
      <c r="J39" s="159">
        <v>74.688474029140153</v>
      </c>
      <c r="K39" s="642" t="s">
        <v>401</v>
      </c>
      <c r="L39" s="641"/>
      <c r="M39" s="140"/>
    </row>
    <row r="40" spans="1:13" ht="22.5" x14ac:dyDescent="0.25">
      <c r="A40" s="140"/>
      <c r="B40" s="156" t="s">
        <v>1003</v>
      </c>
      <c r="C40" s="513">
        <v>3.2746858154560014E-2</v>
      </c>
      <c r="D40" s="513">
        <v>3.2746858154560014E-2</v>
      </c>
      <c r="E40" s="513">
        <v>3.8620420883309289E-2</v>
      </c>
      <c r="F40" s="513">
        <v>4.9537758785027919E-2</v>
      </c>
      <c r="G40" s="513">
        <v>1.2211614380922988E-2</v>
      </c>
      <c r="H40" s="513">
        <v>0.10745909656153969</v>
      </c>
      <c r="I40" s="513">
        <v>1.2211614380922988E-2</v>
      </c>
      <c r="J40" s="513">
        <v>0.11404870779590376</v>
      </c>
      <c r="K40" s="641" t="s">
        <v>960</v>
      </c>
      <c r="L40" s="641"/>
      <c r="M40" s="140"/>
    </row>
    <row r="41" spans="1:13" x14ac:dyDescent="0.25">
      <c r="A41" s="140"/>
      <c r="B41" s="156" t="s">
        <v>1004</v>
      </c>
      <c r="C41" s="513">
        <v>1.8715453223348641</v>
      </c>
      <c r="D41" s="513">
        <v>1.8252222420181541</v>
      </c>
      <c r="E41" s="513">
        <v>1.7768290322578255</v>
      </c>
      <c r="F41" s="513">
        <v>1.6112340312864302</v>
      </c>
      <c r="G41" s="513">
        <v>1.5514389057154307</v>
      </c>
      <c r="H41" s="513">
        <v>2.1398472458437876</v>
      </c>
      <c r="I41" s="513">
        <v>1.1777942728226398</v>
      </c>
      <c r="J41" s="513">
        <v>2.0038321222273101</v>
      </c>
      <c r="K41" s="641" t="s">
        <v>68</v>
      </c>
      <c r="L41" s="641">
        <v>1</v>
      </c>
      <c r="M41" s="140"/>
    </row>
    <row r="42" spans="1:13" x14ac:dyDescent="0.25">
      <c r="A42" s="140"/>
      <c r="B42" s="156" t="s">
        <v>28</v>
      </c>
      <c r="C42" s="513">
        <v>1.1282194909973962</v>
      </c>
      <c r="D42" s="513">
        <v>1.1002946518430072</v>
      </c>
      <c r="E42" s="513">
        <v>1.0873430573881038</v>
      </c>
      <c r="F42" s="513">
        <v>0.98751779241691806</v>
      </c>
      <c r="G42" s="513">
        <v>0.93525045406655605</v>
      </c>
      <c r="H42" s="513">
        <v>1.3061805171423684</v>
      </c>
      <c r="I42" s="513">
        <v>0.71000709367050596</v>
      </c>
      <c r="J42" s="513">
        <v>1.2241868236404201</v>
      </c>
      <c r="K42" s="641" t="s">
        <v>68</v>
      </c>
      <c r="L42" s="641">
        <v>1</v>
      </c>
      <c r="M42" s="140"/>
    </row>
    <row r="43" spans="1:13" x14ac:dyDescent="0.25">
      <c r="A43" s="164"/>
      <c r="B43" s="156" t="s">
        <v>29</v>
      </c>
      <c r="C43" s="513">
        <v>0.7433258313374681</v>
      </c>
      <c r="D43" s="513">
        <v>0.72492759017514696</v>
      </c>
      <c r="E43" s="513">
        <v>0.68948597486972174</v>
      </c>
      <c r="F43" s="513">
        <v>0.623716238869512</v>
      </c>
      <c r="G43" s="513">
        <v>0.61618845164887492</v>
      </c>
      <c r="H43" s="513">
        <v>0.83366672870141889</v>
      </c>
      <c r="I43" s="513">
        <v>0.46778717915213397</v>
      </c>
      <c r="J43" s="513">
        <v>0.77964529858689002</v>
      </c>
      <c r="K43" s="641" t="s">
        <v>67</v>
      </c>
      <c r="L43" s="641">
        <v>1</v>
      </c>
      <c r="M43" s="140"/>
    </row>
    <row r="44" spans="1:13" x14ac:dyDescent="0.25">
      <c r="A44" s="164"/>
      <c r="B44" s="156" t="s">
        <v>421</v>
      </c>
      <c r="C44" s="517">
        <v>54000</v>
      </c>
      <c r="D44" s="517">
        <v>43900</v>
      </c>
      <c r="E44" s="517">
        <v>41900</v>
      </c>
      <c r="F44" s="517">
        <v>37000</v>
      </c>
      <c r="G44" s="517">
        <v>37300</v>
      </c>
      <c r="H44" s="517">
        <v>51300</v>
      </c>
      <c r="I44" s="517">
        <v>27100</v>
      </c>
      <c r="J44" s="517">
        <v>46000</v>
      </c>
      <c r="K44" s="641" t="s">
        <v>66</v>
      </c>
      <c r="L44" s="641">
        <v>1</v>
      </c>
      <c r="M44" s="140"/>
    </row>
    <row r="45" spans="1:13" x14ac:dyDescent="0.25">
      <c r="A45" s="164"/>
      <c r="B45" s="156" t="s">
        <v>1005</v>
      </c>
      <c r="C45" s="514">
        <v>5.8</v>
      </c>
      <c r="D45" s="514">
        <v>5.8</v>
      </c>
      <c r="E45" s="514">
        <v>5.81</v>
      </c>
      <c r="F45" s="514">
        <v>5.82</v>
      </c>
      <c r="G45" s="514">
        <v>4.92</v>
      </c>
      <c r="H45" s="514">
        <v>6.74</v>
      </c>
      <c r="I45" s="514">
        <v>4.34</v>
      </c>
      <c r="J45" s="514">
        <v>7.33</v>
      </c>
      <c r="K45" s="641" t="s">
        <v>54</v>
      </c>
      <c r="L45" s="641">
        <v>1</v>
      </c>
      <c r="M45" s="140"/>
    </row>
    <row r="46" spans="1:13" x14ac:dyDescent="0.25">
      <c r="A46" s="164"/>
      <c r="B46" s="156" t="s">
        <v>1006</v>
      </c>
      <c r="C46" s="517">
        <v>690</v>
      </c>
      <c r="D46" s="517">
        <v>670</v>
      </c>
      <c r="E46" s="517">
        <v>650</v>
      </c>
      <c r="F46" s="517">
        <v>590</v>
      </c>
      <c r="G46" s="517">
        <v>570</v>
      </c>
      <c r="H46" s="517">
        <v>790</v>
      </c>
      <c r="I46" s="517">
        <v>430</v>
      </c>
      <c r="J46" s="517">
        <v>740</v>
      </c>
      <c r="K46" s="641" t="s">
        <v>68</v>
      </c>
      <c r="L46" s="641">
        <v>1</v>
      </c>
      <c r="M46" s="594"/>
    </row>
    <row r="47" spans="1:13" x14ac:dyDescent="0.25">
      <c r="A47" s="164"/>
      <c r="B47" s="156" t="s">
        <v>1007</v>
      </c>
      <c r="C47" s="517">
        <v>19.868200585686346</v>
      </c>
      <c r="D47" s="517">
        <v>16.148257024664947</v>
      </c>
      <c r="E47" s="517">
        <v>15.430239446833065</v>
      </c>
      <c r="F47" s="517">
        <v>13.614816610057799</v>
      </c>
      <c r="G47" s="517">
        <v>13.726018470965204</v>
      </c>
      <c r="H47" s="517">
        <v>18.871250379283985</v>
      </c>
      <c r="I47" s="517">
        <v>9.9855463568538703</v>
      </c>
      <c r="J47" s="517">
        <v>16.943332062342421</v>
      </c>
      <c r="K47" s="641" t="s">
        <v>66</v>
      </c>
      <c r="L47" s="641" t="s">
        <v>423</v>
      </c>
      <c r="M47" s="594"/>
    </row>
    <row r="48" spans="1:13" x14ac:dyDescent="0.25">
      <c r="A48" s="164"/>
      <c r="B48" s="156" t="s">
        <v>1008</v>
      </c>
      <c r="C48" s="517">
        <v>17.096458106657693</v>
      </c>
      <c r="D48" s="517">
        <v>17.096458106657693</v>
      </c>
      <c r="E48" s="517">
        <v>17.113759086723515</v>
      </c>
      <c r="F48" s="517">
        <v>17.145916850951515</v>
      </c>
      <c r="G48" s="517">
        <v>14.485970143971009</v>
      </c>
      <c r="H48" s="517">
        <v>19.866528106255256</v>
      </c>
      <c r="I48" s="517">
        <v>12.785970143971008</v>
      </c>
      <c r="J48" s="517">
        <v>21.585938256086337</v>
      </c>
      <c r="K48" s="641" t="s">
        <v>54</v>
      </c>
      <c r="L48" s="641" t="s">
        <v>423</v>
      </c>
      <c r="M48" s="594"/>
    </row>
    <row r="49" spans="1:13" x14ac:dyDescent="0.25">
      <c r="A49" s="140"/>
      <c r="B49" s="147" t="s">
        <v>406</v>
      </c>
      <c r="C49" s="159">
        <v>75.285298804625029</v>
      </c>
      <c r="D49" s="159">
        <v>75.285298812105935</v>
      </c>
      <c r="E49" s="159">
        <v>75.089600515823378</v>
      </c>
      <c r="F49" s="159">
        <v>75.114371784167432</v>
      </c>
      <c r="G49" s="151">
        <v>70</v>
      </c>
      <c r="H49" s="151">
        <v>84</v>
      </c>
      <c r="I49" s="151">
        <v>68</v>
      </c>
      <c r="J49" s="151">
        <v>85</v>
      </c>
      <c r="K49" s="642" t="s">
        <v>401</v>
      </c>
      <c r="L49" s="642"/>
      <c r="M49" s="140"/>
    </row>
    <row r="50" spans="1:13" x14ac:dyDescent="0.25">
      <c r="A50" s="140"/>
      <c r="B50" s="147" t="s">
        <v>407</v>
      </c>
      <c r="C50" s="159">
        <v>76.349233364569614</v>
      </c>
      <c r="D50" s="159">
        <v>76.349233371681251</v>
      </c>
      <c r="E50" s="159">
        <v>76.185002916281036</v>
      </c>
      <c r="F50" s="159">
        <v>76.254037829110175</v>
      </c>
      <c r="G50" s="151">
        <v>72</v>
      </c>
      <c r="H50" s="151">
        <v>85</v>
      </c>
      <c r="I50" s="151">
        <v>70</v>
      </c>
      <c r="J50" s="151">
        <v>86</v>
      </c>
      <c r="K50" s="642" t="s">
        <v>408</v>
      </c>
      <c r="L50" s="642"/>
      <c r="M50" s="140"/>
    </row>
    <row r="51" spans="1:13" ht="22.5" x14ac:dyDescent="0.25">
      <c r="A51" s="140"/>
      <c r="B51" s="147" t="s">
        <v>409</v>
      </c>
      <c r="C51" s="159">
        <v>10.0383242763212</v>
      </c>
      <c r="D51" s="159">
        <v>10.0383242763212</v>
      </c>
      <c r="E51" s="159">
        <v>9.7085905481018173</v>
      </c>
      <c r="F51" s="159">
        <v>9.0423249557904946</v>
      </c>
      <c r="G51" s="151">
        <v>4</v>
      </c>
      <c r="H51" s="151">
        <v>12</v>
      </c>
      <c r="I51" s="151">
        <v>4</v>
      </c>
      <c r="J51" s="151">
        <v>12</v>
      </c>
      <c r="K51" s="642" t="s">
        <v>410</v>
      </c>
      <c r="L51" s="642"/>
      <c r="M51" s="140"/>
    </row>
    <row r="52" spans="1:13" x14ac:dyDescent="0.25">
      <c r="A52" s="164"/>
      <c r="B52" s="140"/>
      <c r="C52" s="140"/>
      <c r="D52" s="140"/>
      <c r="E52" s="140"/>
      <c r="F52" s="140"/>
      <c r="G52" s="140"/>
      <c r="H52" s="140"/>
      <c r="I52" s="140"/>
      <c r="J52" s="140"/>
      <c r="K52" s="140"/>
      <c r="L52" s="140"/>
      <c r="M52" s="594"/>
    </row>
    <row r="53" spans="1:13" x14ac:dyDescent="0.25">
      <c r="A53" s="164"/>
      <c r="B53" s="140"/>
      <c r="C53" s="140"/>
      <c r="D53" s="140"/>
      <c r="E53" s="140"/>
      <c r="F53" s="140"/>
      <c r="G53" s="140"/>
      <c r="H53" s="140"/>
      <c r="I53" s="140"/>
      <c r="J53" s="140"/>
      <c r="K53" s="140"/>
      <c r="L53" s="140"/>
      <c r="M53" s="594"/>
    </row>
    <row r="54" spans="1:13" x14ac:dyDescent="0.25">
      <c r="A54" s="164" t="s">
        <v>87</v>
      </c>
      <c r="B54" s="140"/>
      <c r="C54" s="526"/>
      <c r="D54" s="526"/>
      <c r="E54" s="526"/>
      <c r="F54" s="526"/>
      <c r="G54" s="526"/>
      <c r="H54" s="526"/>
      <c r="I54" s="140"/>
      <c r="J54" s="140"/>
      <c r="K54" s="140"/>
      <c r="L54" s="140"/>
      <c r="M54" s="140"/>
    </row>
    <row r="55" spans="1:13" ht="15" customHeight="1" x14ac:dyDescent="0.25">
      <c r="A55" s="530">
        <v>1</v>
      </c>
      <c r="B55" s="923" t="s">
        <v>424</v>
      </c>
      <c r="C55" s="923"/>
      <c r="D55" s="923"/>
      <c r="E55" s="923"/>
      <c r="F55" s="923"/>
      <c r="G55" s="923"/>
      <c r="H55" s="923"/>
      <c r="I55" s="923"/>
      <c r="J55" s="923"/>
      <c r="K55" s="923"/>
      <c r="L55" s="923"/>
      <c r="M55" s="140"/>
    </row>
    <row r="56" spans="1:13" ht="15" customHeight="1" x14ac:dyDescent="0.25">
      <c r="A56" s="530">
        <v>2</v>
      </c>
      <c r="B56" s="923" t="s">
        <v>425</v>
      </c>
      <c r="C56" s="923"/>
      <c r="D56" s="923"/>
      <c r="E56" s="923"/>
      <c r="F56" s="923"/>
      <c r="G56" s="923"/>
      <c r="H56" s="923"/>
      <c r="I56" s="923"/>
      <c r="J56" s="923"/>
      <c r="K56" s="923"/>
      <c r="L56" s="923"/>
      <c r="M56" s="140"/>
    </row>
    <row r="57" spans="1:13" x14ac:dyDescent="0.25">
      <c r="A57" s="530"/>
      <c r="B57" s="643" t="s">
        <v>426</v>
      </c>
      <c r="C57" s="627"/>
      <c r="D57" s="627"/>
      <c r="E57" s="627"/>
      <c r="F57" s="627"/>
      <c r="G57" s="627"/>
      <c r="H57" s="627"/>
      <c r="I57" s="627"/>
      <c r="J57" s="627"/>
      <c r="K57" s="627"/>
      <c r="L57" s="627"/>
      <c r="M57" s="140"/>
    </row>
    <row r="58" spans="1:13" ht="15" customHeight="1" x14ac:dyDescent="0.25">
      <c r="A58" s="530"/>
      <c r="B58" s="923" t="s">
        <v>427</v>
      </c>
      <c r="C58" s="923"/>
      <c r="D58" s="923"/>
      <c r="E58" s="923"/>
      <c r="F58" s="923"/>
      <c r="G58" s="923"/>
      <c r="H58" s="923"/>
      <c r="I58" s="923"/>
      <c r="J58" s="923"/>
      <c r="K58" s="923"/>
      <c r="L58" s="923"/>
      <c r="M58" s="140"/>
    </row>
    <row r="59" spans="1:13" x14ac:dyDescent="0.25">
      <c r="A59" s="530"/>
      <c r="B59" s="643" t="s">
        <v>428</v>
      </c>
      <c r="C59" s="627"/>
      <c r="D59" s="627"/>
      <c r="E59" s="627"/>
      <c r="F59" s="627"/>
      <c r="G59" s="627"/>
      <c r="H59" s="627"/>
      <c r="I59" s="627"/>
      <c r="J59" s="627"/>
      <c r="K59" s="627"/>
      <c r="L59" s="627"/>
      <c r="M59" s="140"/>
    </row>
    <row r="60" spans="1:13" x14ac:dyDescent="0.25">
      <c r="A60" s="530"/>
      <c r="B60" s="643" t="s">
        <v>429</v>
      </c>
      <c r="C60" s="627"/>
      <c r="D60" s="627"/>
      <c r="E60" s="627"/>
      <c r="F60" s="627"/>
      <c r="G60" s="627"/>
      <c r="H60" s="627"/>
      <c r="I60" s="627"/>
      <c r="J60" s="627"/>
      <c r="K60" s="627"/>
      <c r="L60" s="627"/>
      <c r="M60" s="140"/>
    </row>
    <row r="61" spans="1:13" x14ac:dyDescent="0.25">
      <c r="A61" s="530"/>
      <c r="B61" s="643" t="s">
        <v>430</v>
      </c>
      <c r="C61" s="627"/>
      <c r="D61" s="627"/>
      <c r="E61" s="627"/>
      <c r="F61" s="627"/>
      <c r="G61" s="627"/>
      <c r="H61" s="627"/>
      <c r="I61" s="627"/>
      <c r="J61" s="627"/>
      <c r="K61" s="627"/>
      <c r="L61" s="627"/>
      <c r="M61" s="140"/>
    </row>
    <row r="62" spans="1:13" ht="15" customHeight="1" x14ac:dyDescent="0.25">
      <c r="A62" s="530">
        <v>3</v>
      </c>
      <c r="B62" s="923" t="s">
        <v>962</v>
      </c>
      <c r="C62" s="923"/>
      <c r="D62" s="923"/>
      <c r="E62" s="923"/>
      <c r="F62" s="923"/>
      <c r="G62" s="923"/>
      <c r="H62" s="923"/>
      <c r="I62" s="923"/>
      <c r="J62" s="923"/>
      <c r="K62" s="923"/>
      <c r="L62" s="923"/>
      <c r="M62" s="140"/>
    </row>
    <row r="63" spans="1:13" x14ac:dyDescent="0.25">
      <c r="A63" s="530"/>
      <c r="B63" s="644" t="s">
        <v>431</v>
      </c>
      <c r="C63" s="627"/>
      <c r="D63" s="627"/>
      <c r="E63" s="627"/>
      <c r="F63" s="627"/>
      <c r="G63" s="627"/>
      <c r="H63" s="627"/>
      <c r="I63" s="627"/>
      <c r="J63" s="627"/>
      <c r="K63" s="627"/>
      <c r="L63" s="627"/>
      <c r="M63" s="140"/>
    </row>
    <row r="64" spans="1:13" x14ac:dyDescent="0.25">
      <c r="A64" s="530">
        <v>4</v>
      </c>
      <c r="B64" s="611" t="s">
        <v>963</v>
      </c>
      <c r="C64" s="627"/>
      <c r="D64" s="627"/>
      <c r="E64" s="627"/>
      <c r="F64" s="627"/>
      <c r="G64" s="627"/>
      <c r="H64" s="627"/>
      <c r="I64" s="627"/>
      <c r="J64" s="627"/>
      <c r="K64" s="627"/>
      <c r="L64" s="627"/>
      <c r="M64" s="140"/>
    </row>
    <row r="65" spans="1:13" ht="15" customHeight="1" x14ac:dyDescent="0.25">
      <c r="A65" s="530">
        <v>5</v>
      </c>
      <c r="B65" s="923" t="s">
        <v>964</v>
      </c>
      <c r="C65" s="923"/>
      <c r="D65" s="923"/>
      <c r="E65" s="923"/>
      <c r="F65" s="923"/>
      <c r="G65" s="923"/>
      <c r="H65" s="923"/>
      <c r="I65" s="923"/>
      <c r="J65" s="923"/>
      <c r="K65" s="923"/>
      <c r="L65" s="923"/>
      <c r="M65" s="140"/>
    </row>
    <row r="66" spans="1:13" x14ac:dyDescent="0.25">
      <c r="A66" s="530"/>
      <c r="B66" s="644" t="s">
        <v>965</v>
      </c>
      <c r="C66" s="627"/>
      <c r="D66" s="627"/>
      <c r="E66" s="627"/>
      <c r="F66" s="627"/>
      <c r="G66" s="627"/>
      <c r="H66" s="627"/>
      <c r="I66" s="627"/>
      <c r="J66" s="627"/>
      <c r="K66" s="627"/>
      <c r="L66" s="627"/>
      <c r="M66" s="140"/>
    </row>
    <row r="67" spans="1:13" x14ac:dyDescent="0.25">
      <c r="A67" s="530"/>
      <c r="B67" s="643"/>
      <c r="C67" s="627"/>
      <c r="D67" s="627"/>
      <c r="E67" s="627"/>
      <c r="F67" s="627"/>
      <c r="G67" s="627"/>
      <c r="H67" s="627"/>
      <c r="I67" s="627"/>
      <c r="J67" s="627"/>
      <c r="K67" s="627"/>
      <c r="L67" s="627"/>
      <c r="M67" s="140"/>
    </row>
    <row r="68" spans="1:13" x14ac:dyDescent="0.25">
      <c r="A68" s="164" t="s">
        <v>38</v>
      </c>
      <c r="B68" s="140"/>
      <c r="C68" s="526"/>
      <c r="D68" s="526"/>
      <c r="E68" s="526"/>
      <c r="F68" s="526"/>
      <c r="G68" s="526"/>
      <c r="H68" s="526"/>
      <c r="I68" s="140"/>
      <c r="J68" s="140"/>
      <c r="K68" s="140"/>
      <c r="L68" s="140"/>
      <c r="M68" s="140"/>
    </row>
    <row r="69" spans="1:13" ht="34.5" customHeight="1" x14ac:dyDescent="0.25">
      <c r="A69" s="645" t="s">
        <v>39</v>
      </c>
      <c r="B69" s="923" t="s">
        <v>444</v>
      </c>
      <c r="C69" s="923"/>
      <c r="D69" s="923"/>
      <c r="E69" s="923"/>
      <c r="F69" s="923"/>
      <c r="G69" s="923"/>
      <c r="H69" s="923"/>
      <c r="I69" s="923"/>
      <c r="J69" s="923"/>
      <c r="K69" s="923"/>
      <c r="L69" s="923"/>
      <c r="M69" s="140"/>
    </row>
    <row r="70" spans="1:13" ht="34.5" customHeight="1" x14ac:dyDescent="0.25">
      <c r="A70" s="645" t="s">
        <v>15</v>
      </c>
      <c r="B70" s="923" t="s">
        <v>1038</v>
      </c>
      <c r="C70" s="923"/>
      <c r="D70" s="923"/>
      <c r="E70" s="923"/>
      <c r="F70" s="923"/>
      <c r="G70" s="923"/>
      <c r="H70" s="923"/>
      <c r="I70" s="923"/>
      <c r="J70" s="923"/>
      <c r="K70" s="923"/>
      <c r="L70" s="923"/>
      <c r="M70" s="140"/>
    </row>
    <row r="71" spans="1:13" ht="34.5" customHeight="1" x14ac:dyDescent="0.25">
      <c r="A71" s="645" t="s">
        <v>20</v>
      </c>
      <c r="B71" s="923" t="s">
        <v>433</v>
      </c>
      <c r="C71" s="923"/>
      <c r="D71" s="923"/>
      <c r="E71" s="923"/>
      <c r="F71" s="923"/>
      <c r="G71" s="923"/>
      <c r="H71" s="923"/>
      <c r="I71" s="923"/>
      <c r="J71" s="923"/>
      <c r="K71" s="923"/>
      <c r="L71" s="923"/>
      <c r="M71" s="140"/>
    </row>
    <row r="72" spans="1:13" ht="34.5" customHeight="1" x14ac:dyDescent="0.25">
      <c r="A72" s="645" t="s">
        <v>23</v>
      </c>
      <c r="B72" s="923" t="s">
        <v>966</v>
      </c>
      <c r="C72" s="923"/>
      <c r="D72" s="923"/>
      <c r="E72" s="923"/>
      <c r="F72" s="923"/>
      <c r="G72" s="923"/>
      <c r="H72" s="923"/>
      <c r="I72" s="923"/>
      <c r="J72" s="923"/>
      <c r="K72" s="923"/>
      <c r="L72" s="923"/>
      <c r="M72" s="140"/>
    </row>
    <row r="73" spans="1:13" ht="34.5" customHeight="1" x14ac:dyDescent="0.25">
      <c r="A73" s="645" t="s">
        <v>434</v>
      </c>
      <c r="B73" s="643" t="s">
        <v>435</v>
      </c>
      <c r="C73" s="627"/>
      <c r="D73" s="627"/>
      <c r="E73" s="627"/>
      <c r="F73" s="627"/>
      <c r="G73" s="627"/>
      <c r="H73" s="627"/>
      <c r="I73" s="627"/>
      <c r="J73" s="627"/>
      <c r="K73" s="627"/>
      <c r="L73" s="627"/>
      <c r="M73" s="140"/>
    </row>
    <row r="74" spans="1:13" ht="34.5" customHeight="1" x14ac:dyDescent="0.25">
      <c r="A74" s="645" t="s">
        <v>436</v>
      </c>
      <c r="B74" s="923" t="s">
        <v>437</v>
      </c>
      <c r="C74" s="923"/>
      <c r="D74" s="923"/>
      <c r="E74" s="923"/>
      <c r="F74" s="923"/>
      <c r="G74" s="923"/>
      <c r="H74" s="923"/>
      <c r="I74" s="923"/>
      <c r="J74" s="923"/>
      <c r="K74" s="923"/>
      <c r="L74" s="923"/>
      <c r="M74" s="140"/>
    </row>
    <row r="75" spans="1:13" ht="34.5" customHeight="1" x14ac:dyDescent="0.25">
      <c r="A75" s="645" t="s">
        <v>31</v>
      </c>
      <c r="B75" s="923" t="s">
        <v>438</v>
      </c>
      <c r="C75" s="923"/>
      <c r="D75" s="923"/>
      <c r="E75" s="923"/>
      <c r="F75" s="923"/>
      <c r="G75" s="923"/>
      <c r="H75" s="923"/>
      <c r="I75" s="923"/>
      <c r="J75" s="923"/>
      <c r="K75" s="923"/>
      <c r="L75" s="923"/>
      <c r="M75" s="140"/>
    </row>
    <row r="76" spans="1:13" ht="34.5" customHeight="1" x14ac:dyDescent="0.25">
      <c r="A76" s="645" t="s">
        <v>35</v>
      </c>
      <c r="B76" s="923" t="s">
        <v>439</v>
      </c>
      <c r="C76" s="923"/>
      <c r="D76" s="923"/>
      <c r="E76" s="923"/>
      <c r="F76" s="923"/>
      <c r="G76" s="923"/>
      <c r="H76" s="923"/>
      <c r="I76" s="923"/>
      <c r="J76" s="923"/>
      <c r="K76" s="923"/>
      <c r="L76" s="923"/>
      <c r="M76" s="140"/>
    </row>
    <row r="77" spans="1:13" ht="34.5" customHeight="1" x14ac:dyDescent="0.25">
      <c r="A77" s="645" t="s">
        <v>64</v>
      </c>
      <c r="B77" s="923" t="s">
        <v>440</v>
      </c>
      <c r="C77" s="923"/>
      <c r="D77" s="923"/>
      <c r="E77" s="923"/>
      <c r="F77" s="923"/>
      <c r="G77" s="923"/>
      <c r="H77" s="923"/>
      <c r="I77" s="923"/>
      <c r="J77" s="923"/>
      <c r="K77" s="923"/>
      <c r="L77" s="923"/>
      <c r="M77" s="923"/>
    </row>
    <row r="78" spans="1:13" ht="34.5" customHeight="1" x14ac:dyDescent="0.25">
      <c r="A78" s="645" t="s">
        <v>50</v>
      </c>
      <c r="B78" s="923" t="s">
        <v>975</v>
      </c>
      <c r="C78" s="923"/>
      <c r="D78" s="923"/>
      <c r="E78" s="923"/>
      <c r="F78" s="923"/>
      <c r="G78" s="923"/>
      <c r="H78" s="923"/>
      <c r="I78" s="923"/>
      <c r="J78" s="923"/>
      <c r="K78" s="923"/>
      <c r="L78" s="923"/>
      <c r="M78" s="923"/>
    </row>
    <row r="79" spans="1:13" ht="34.5" customHeight="1" x14ac:dyDescent="0.25">
      <c r="A79" s="645" t="s">
        <v>54</v>
      </c>
      <c r="B79" s="923" t="s">
        <v>981</v>
      </c>
      <c r="C79" s="923"/>
      <c r="D79" s="923"/>
      <c r="E79" s="923"/>
      <c r="F79" s="923"/>
      <c r="G79" s="923"/>
      <c r="H79" s="923"/>
      <c r="I79" s="923"/>
      <c r="J79" s="923"/>
      <c r="K79" s="923"/>
      <c r="L79" s="923"/>
      <c r="M79" s="923"/>
    </row>
    <row r="80" spans="1:13" ht="34.5" customHeight="1" x14ac:dyDescent="0.25">
      <c r="A80" s="645" t="s">
        <v>66</v>
      </c>
      <c r="B80" s="923" t="s">
        <v>441</v>
      </c>
      <c r="C80" s="923"/>
      <c r="D80" s="923"/>
      <c r="E80" s="923"/>
      <c r="F80" s="923"/>
      <c r="G80" s="923"/>
      <c r="H80" s="923"/>
      <c r="I80" s="923"/>
      <c r="J80" s="923"/>
      <c r="K80" s="923"/>
      <c r="L80" s="923"/>
      <c r="M80" s="923"/>
    </row>
    <row r="81" spans="1:13" ht="34.5" customHeight="1" x14ac:dyDescent="0.25">
      <c r="A81" s="645" t="s">
        <v>67</v>
      </c>
      <c r="B81" s="923" t="s">
        <v>976</v>
      </c>
      <c r="C81" s="923"/>
      <c r="D81" s="923"/>
      <c r="E81" s="923"/>
      <c r="F81" s="923"/>
      <c r="G81" s="923"/>
      <c r="H81" s="923"/>
      <c r="I81" s="923"/>
      <c r="J81" s="923"/>
      <c r="K81" s="923"/>
      <c r="L81" s="923"/>
      <c r="M81" s="627"/>
    </row>
    <row r="82" spans="1:13" ht="34.5" customHeight="1" x14ac:dyDescent="0.25">
      <c r="A82" s="645" t="s">
        <v>68</v>
      </c>
      <c r="B82" s="923" t="s">
        <v>977</v>
      </c>
      <c r="C82" s="923"/>
      <c r="D82" s="923"/>
      <c r="E82" s="923"/>
      <c r="F82" s="923"/>
      <c r="G82" s="923"/>
      <c r="H82" s="923"/>
      <c r="I82" s="923"/>
      <c r="J82" s="923"/>
      <c r="K82" s="923"/>
      <c r="L82" s="923"/>
      <c r="M82" s="627"/>
    </row>
  </sheetData>
  <mergeCells count="25">
    <mergeCell ref="B65:L65"/>
    <mergeCell ref="C3:L3"/>
    <mergeCell ref="G4:H4"/>
    <mergeCell ref="I4:J4"/>
    <mergeCell ref="B17:L17"/>
    <mergeCell ref="B23:L23"/>
    <mergeCell ref="B29:L29"/>
    <mergeCell ref="B35:L35"/>
    <mergeCell ref="B55:L55"/>
    <mergeCell ref="B56:L56"/>
    <mergeCell ref="B58:L58"/>
    <mergeCell ref="B62:L62"/>
    <mergeCell ref="B76:L76"/>
    <mergeCell ref="B81:L81"/>
    <mergeCell ref="B82:L82"/>
    <mergeCell ref="B69:L69"/>
    <mergeCell ref="B70:L70"/>
    <mergeCell ref="B71:L71"/>
    <mergeCell ref="B72:L72"/>
    <mergeCell ref="B74:L74"/>
    <mergeCell ref="B75:L75"/>
    <mergeCell ref="B77:M77"/>
    <mergeCell ref="B78:M78"/>
    <mergeCell ref="B79:M79"/>
    <mergeCell ref="B80:M80"/>
  </mergeCells>
  <hyperlinks>
    <hyperlink ref="B63" r:id="rId1" xr:uid="{00000000-0004-0000-1000-000000000000}"/>
    <hyperlink ref="B66" r:id="rId2" xr:uid="{00000000-0004-0000-1000-000001000000}"/>
    <hyperlink ref="C3" location="INDEX" display="Large Waste to Energy CHP, Back pressure turbine, 220 MW feed"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6"/>
  <dimension ref="A1:O83"/>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2.42578125" style="2" customWidth="1"/>
    <col min="15" max="15" width="29" style="2" customWidth="1"/>
    <col min="16" max="16384" width="8.85546875" style="2"/>
  </cols>
  <sheetData>
    <row r="1" spans="1:15" ht="14.25" customHeight="1" x14ac:dyDescent="0.3">
      <c r="B1" s="131"/>
      <c r="C1" s="171"/>
    </row>
    <row r="2" spans="1:15" ht="14.25" customHeight="1" x14ac:dyDescent="0.25"/>
    <row r="3" spans="1:15" ht="12.75" customHeight="1" x14ac:dyDescent="0.25">
      <c r="A3" s="140"/>
      <c r="B3" s="640" t="s">
        <v>0</v>
      </c>
      <c r="C3" s="863" t="s">
        <v>1010</v>
      </c>
      <c r="D3" s="914"/>
      <c r="E3" s="914"/>
      <c r="F3" s="914"/>
      <c r="G3" s="914"/>
      <c r="H3" s="914"/>
      <c r="I3" s="914"/>
      <c r="J3" s="914"/>
      <c r="K3" s="914"/>
      <c r="L3" s="883"/>
      <c r="O3" s="588"/>
    </row>
    <row r="4" spans="1:15" ht="22.5" customHeight="1" x14ac:dyDescent="0.25">
      <c r="A4" s="140"/>
      <c r="B4" s="142"/>
      <c r="C4" s="143">
        <v>2015</v>
      </c>
      <c r="D4" s="143">
        <v>2020</v>
      </c>
      <c r="E4" s="143">
        <v>2030</v>
      </c>
      <c r="F4" s="143">
        <v>2050</v>
      </c>
      <c r="G4" s="882" t="s">
        <v>2</v>
      </c>
      <c r="H4" s="883"/>
      <c r="I4" s="882" t="s">
        <v>3</v>
      </c>
      <c r="J4" s="883"/>
      <c r="K4" s="143" t="s">
        <v>4</v>
      </c>
      <c r="L4" s="143" t="s">
        <v>5</v>
      </c>
    </row>
    <row r="5" spans="1:15" x14ac:dyDescent="0.25">
      <c r="A5" s="140"/>
      <c r="B5" s="607" t="s">
        <v>6</v>
      </c>
      <c r="C5" s="608"/>
      <c r="D5" s="608"/>
      <c r="E5" s="608"/>
      <c r="F5" s="608"/>
      <c r="G5" s="620" t="s">
        <v>7</v>
      </c>
      <c r="H5" s="620" t="s">
        <v>8</v>
      </c>
      <c r="I5" s="620" t="s">
        <v>7</v>
      </c>
      <c r="J5" s="620" t="s">
        <v>8</v>
      </c>
      <c r="K5" s="608"/>
      <c r="L5" s="609"/>
    </row>
    <row r="6" spans="1:15" x14ac:dyDescent="0.25">
      <c r="A6" s="140"/>
      <c r="B6" s="147" t="s">
        <v>384</v>
      </c>
      <c r="C6" s="148">
        <v>18.610438151871943</v>
      </c>
      <c r="D6" s="148">
        <v>18.610438163242137</v>
      </c>
      <c r="E6" s="148">
        <v>19.030383017337073</v>
      </c>
      <c r="F6" s="148">
        <v>19.691285906135718</v>
      </c>
      <c r="G6" s="148">
        <v>16.907877638060981</v>
      </c>
      <c r="H6" s="148">
        <v>20.243589034129286</v>
      </c>
      <c r="I6" s="148">
        <v>16.907877636366891</v>
      </c>
      <c r="J6" s="159">
        <v>21.66266227654452</v>
      </c>
      <c r="K6" s="642" t="s">
        <v>401</v>
      </c>
      <c r="L6" s="641"/>
    </row>
    <row r="7" spans="1:15" x14ac:dyDescent="0.25">
      <c r="A7" s="140"/>
      <c r="B7" s="147" t="s">
        <v>403</v>
      </c>
      <c r="C7" s="159">
        <v>23.263047689839926</v>
      </c>
      <c r="D7" s="159">
        <v>23.263047704052671</v>
      </c>
      <c r="E7" s="159">
        <v>23.787978771671341</v>
      </c>
      <c r="F7" s="159">
        <v>24.614107382669648</v>
      </c>
      <c r="G7" s="151">
        <v>21</v>
      </c>
      <c r="H7" s="151">
        <v>26</v>
      </c>
      <c r="I7" s="151">
        <v>21</v>
      </c>
      <c r="J7" s="151">
        <v>28</v>
      </c>
      <c r="K7" s="642" t="s">
        <v>404</v>
      </c>
      <c r="L7" s="642"/>
    </row>
    <row r="8" spans="1:15" ht="22.5" x14ac:dyDescent="0.25">
      <c r="A8" s="140"/>
      <c r="B8" s="152" t="s">
        <v>405</v>
      </c>
      <c r="C8" s="159">
        <v>22.099895305347928</v>
      </c>
      <c r="D8" s="159">
        <v>22.099895318850034</v>
      </c>
      <c r="E8" s="159">
        <v>22.598579833087772</v>
      </c>
      <c r="F8" s="159">
        <v>23.383402013536163</v>
      </c>
      <c r="G8" s="151">
        <v>19</v>
      </c>
      <c r="H8" s="151">
        <v>25</v>
      </c>
      <c r="I8" s="151">
        <v>19</v>
      </c>
      <c r="J8" s="151">
        <v>26</v>
      </c>
      <c r="K8" s="642" t="s">
        <v>404</v>
      </c>
      <c r="L8" s="153"/>
    </row>
    <row r="9" spans="1:15" ht="22.5" x14ac:dyDescent="0.25">
      <c r="A9" s="140"/>
      <c r="B9" s="147" t="s">
        <v>998</v>
      </c>
      <c r="C9" s="157">
        <v>2.9100600658962379</v>
      </c>
      <c r="D9" s="157">
        <v>2.9100600658671532</v>
      </c>
      <c r="E9" s="157">
        <v>2.9216983417711315</v>
      </c>
      <c r="F9" s="157">
        <v>2.9112433677797633</v>
      </c>
      <c r="G9" s="157">
        <v>2.1472197048328212</v>
      </c>
      <c r="H9" s="157">
        <v>3.1964654996095954</v>
      </c>
      <c r="I9" s="157">
        <v>1.7177757638688571</v>
      </c>
      <c r="J9" s="157">
        <v>3.2683521845953725</v>
      </c>
      <c r="K9" s="642" t="s">
        <v>401</v>
      </c>
      <c r="L9" s="642"/>
    </row>
    <row r="10" spans="1:15" x14ac:dyDescent="0.25">
      <c r="A10" s="140"/>
      <c r="B10" s="147" t="s">
        <v>999</v>
      </c>
      <c r="C10" s="154">
        <v>0.29513145103481375</v>
      </c>
      <c r="D10" s="154">
        <v>0.29513145126982687</v>
      </c>
      <c r="E10" s="154">
        <v>0.3029488828301059</v>
      </c>
      <c r="F10" s="154">
        <v>0.31480952037313192</v>
      </c>
      <c r="G10" s="154">
        <v>0.26813159483098764</v>
      </c>
      <c r="H10" s="154">
        <v>0.32103058284532643</v>
      </c>
      <c r="I10" s="154">
        <v>0.27031047513122114</v>
      </c>
      <c r="J10" s="154">
        <v>0.34632640822909172</v>
      </c>
      <c r="K10" s="642" t="s">
        <v>401</v>
      </c>
      <c r="L10" s="642"/>
    </row>
    <row r="11" spans="1:15" x14ac:dyDescent="0.25">
      <c r="A11" s="140"/>
      <c r="B11" s="147" t="s">
        <v>1000</v>
      </c>
      <c r="C11" s="155">
        <v>1</v>
      </c>
      <c r="D11" s="155">
        <v>1</v>
      </c>
      <c r="E11" s="155">
        <v>1</v>
      </c>
      <c r="F11" s="155">
        <v>1</v>
      </c>
      <c r="G11" s="155">
        <v>1</v>
      </c>
      <c r="H11" s="155">
        <v>1</v>
      </c>
      <c r="I11" s="155">
        <v>1</v>
      </c>
      <c r="J11" s="155">
        <v>1</v>
      </c>
      <c r="K11" s="642" t="s">
        <v>401</v>
      </c>
      <c r="L11" s="642"/>
    </row>
    <row r="12" spans="1:15" x14ac:dyDescent="0.25">
      <c r="A12" s="140"/>
      <c r="B12" s="147" t="s">
        <v>13</v>
      </c>
      <c r="C12" s="509">
        <v>1</v>
      </c>
      <c r="D12" s="509">
        <v>1</v>
      </c>
      <c r="E12" s="509">
        <v>1</v>
      </c>
      <c r="F12" s="509">
        <v>1</v>
      </c>
      <c r="G12" s="509">
        <v>1</v>
      </c>
      <c r="H12" s="509">
        <v>1</v>
      </c>
      <c r="I12" s="509">
        <v>1</v>
      </c>
      <c r="J12" s="509">
        <v>1</v>
      </c>
      <c r="K12" s="642"/>
      <c r="L12" s="642">
        <v>1</v>
      </c>
    </row>
    <row r="13" spans="1:15" x14ac:dyDescent="0.25">
      <c r="A13" s="140"/>
      <c r="B13" s="156" t="s">
        <v>73</v>
      </c>
      <c r="C13" s="514">
        <v>3</v>
      </c>
      <c r="D13" s="514">
        <v>2.8529701497</v>
      </c>
      <c r="E13" s="514">
        <v>2.580175063923865</v>
      </c>
      <c r="F13" s="514">
        <v>2.110343084998707</v>
      </c>
      <c r="G13" s="514">
        <v>2.425024627245</v>
      </c>
      <c r="H13" s="514">
        <v>3.2809156721549999</v>
      </c>
      <c r="I13" s="514">
        <v>1.5827573137490303</v>
      </c>
      <c r="J13" s="514">
        <v>2.6379288562483838</v>
      </c>
      <c r="K13" s="641" t="s">
        <v>44</v>
      </c>
      <c r="L13" s="642">
        <v>1</v>
      </c>
    </row>
    <row r="14" spans="1:15" x14ac:dyDescent="0.25">
      <c r="A14" s="140"/>
      <c r="B14" s="156" t="s">
        <v>16</v>
      </c>
      <c r="C14" s="517">
        <v>25</v>
      </c>
      <c r="D14" s="517">
        <v>25</v>
      </c>
      <c r="E14" s="517">
        <v>25</v>
      </c>
      <c r="F14" s="517">
        <v>25</v>
      </c>
      <c r="G14" s="517">
        <v>20</v>
      </c>
      <c r="H14" s="517">
        <v>35</v>
      </c>
      <c r="I14" s="517">
        <v>20</v>
      </c>
      <c r="J14" s="517">
        <v>35</v>
      </c>
      <c r="K14" s="641"/>
      <c r="L14" s="642">
        <v>1</v>
      </c>
      <c r="N14" s="582"/>
      <c r="O14" s="580"/>
    </row>
    <row r="15" spans="1:15" x14ac:dyDescent="0.25">
      <c r="A15" s="140"/>
      <c r="B15" s="156" t="s">
        <v>18</v>
      </c>
      <c r="C15" s="509">
        <v>2.5</v>
      </c>
      <c r="D15" s="509">
        <v>2.5</v>
      </c>
      <c r="E15" s="509">
        <v>2.5</v>
      </c>
      <c r="F15" s="509">
        <v>2.5</v>
      </c>
      <c r="G15" s="509">
        <v>2</v>
      </c>
      <c r="H15" s="509">
        <v>3</v>
      </c>
      <c r="I15" s="509">
        <v>1.5</v>
      </c>
      <c r="J15" s="509">
        <v>3</v>
      </c>
      <c r="K15" s="641"/>
      <c r="L15" s="642">
        <v>1</v>
      </c>
    </row>
    <row r="16" spans="1:15" x14ac:dyDescent="0.25">
      <c r="A16" s="140"/>
      <c r="B16" s="158" t="s">
        <v>411</v>
      </c>
      <c r="C16" s="514">
        <v>1.6119985867706415</v>
      </c>
      <c r="D16" s="514">
        <v>1.6119985857857784</v>
      </c>
      <c r="E16" s="514">
        <v>1.5764264950773392</v>
      </c>
      <c r="F16" s="514">
        <v>1.5235165515854976</v>
      </c>
      <c r="G16" s="514">
        <v>1.3701987979179113</v>
      </c>
      <c r="H16" s="514">
        <v>1.8537983736536452</v>
      </c>
      <c r="I16" s="514">
        <v>1.1426374136891231</v>
      </c>
      <c r="J16" s="514">
        <v>1.9043956894818721</v>
      </c>
      <c r="K16" s="641"/>
      <c r="L16" s="642">
        <v>1</v>
      </c>
    </row>
    <row r="17" spans="1:15" x14ac:dyDescent="0.25">
      <c r="A17" s="140"/>
      <c r="B17" s="924" t="s">
        <v>21</v>
      </c>
      <c r="C17" s="925"/>
      <c r="D17" s="925"/>
      <c r="E17" s="925"/>
      <c r="F17" s="925"/>
      <c r="G17" s="925"/>
      <c r="H17" s="925"/>
      <c r="I17" s="925"/>
      <c r="J17" s="925"/>
      <c r="K17" s="925"/>
      <c r="L17" s="926"/>
      <c r="N17" s="183"/>
    </row>
    <row r="18" spans="1:15" x14ac:dyDescent="0.25">
      <c r="A18" s="140"/>
      <c r="B18" s="156" t="s">
        <v>22</v>
      </c>
      <c r="C18" s="509">
        <v>5</v>
      </c>
      <c r="D18" s="509">
        <v>5</v>
      </c>
      <c r="E18" s="509">
        <v>5</v>
      </c>
      <c r="F18" s="509">
        <v>5</v>
      </c>
      <c r="G18" s="509">
        <v>5</v>
      </c>
      <c r="H18" s="509">
        <v>5</v>
      </c>
      <c r="I18" s="509">
        <v>5</v>
      </c>
      <c r="J18" s="509">
        <v>5</v>
      </c>
      <c r="K18" s="641" t="s">
        <v>46</v>
      </c>
      <c r="L18" s="641"/>
    </row>
    <row r="19" spans="1:15" x14ac:dyDescent="0.25">
      <c r="A19" s="140"/>
      <c r="B19" s="156" t="s">
        <v>24</v>
      </c>
      <c r="C19" s="509">
        <v>10</v>
      </c>
      <c r="D19" s="509">
        <v>10</v>
      </c>
      <c r="E19" s="509">
        <v>10</v>
      </c>
      <c r="F19" s="509">
        <v>10</v>
      </c>
      <c r="G19" s="509">
        <v>10</v>
      </c>
      <c r="H19" s="509">
        <v>10</v>
      </c>
      <c r="I19" s="509">
        <v>10</v>
      </c>
      <c r="J19" s="509">
        <v>10</v>
      </c>
      <c r="K19" s="641" t="s">
        <v>412</v>
      </c>
      <c r="L19" s="641"/>
      <c r="M19" s="171"/>
    </row>
    <row r="20" spans="1:15" x14ac:dyDescent="0.25">
      <c r="A20" s="140"/>
      <c r="B20" s="156" t="s">
        <v>75</v>
      </c>
      <c r="C20" s="509">
        <v>20</v>
      </c>
      <c r="D20" s="509">
        <v>20</v>
      </c>
      <c r="E20" s="509">
        <v>20</v>
      </c>
      <c r="F20" s="509">
        <v>20</v>
      </c>
      <c r="G20" s="509">
        <v>20</v>
      </c>
      <c r="H20" s="509">
        <v>20</v>
      </c>
      <c r="I20" s="509">
        <v>20</v>
      </c>
      <c r="J20" s="509">
        <v>20</v>
      </c>
      <c r="K20" s="641" t="s">
        <v>412</v>
      </c>
      <c r="L20" s="641"/>
    </row>
    <row r="21" spans="1:15" x14ac:dyDescent="0.25">
      <c r="A21" s="140"/>
      <c r="B21" s="156" t="s">
        <v>76</v>
      </c>
      <c r="C21" s="509">
        <v>0.5</v>
      </c>
      <c r="D21" s="509">
        <v>0.5</v>
      </c>
      <c r="E21" s="509">
        <v>0.5</v>
      </c>
      <c r="F21" s="509">
        <v>0.5</v>
      </c>
      <c r="G21" s="509">
        <v>0.5</v>
      </c>
      <c r="H21" s="509">
        <v>0.5</v>
      </c>
      <c r="I21" s="509">
        <v>0.5</v>
      </c>
      <c r="J21" s="509">
        <v>0.5</v>
      </c>
      <c r="K21" s="641" t="s">
        <v>412</v>
      </c>
      <c r="L21" s="641"/>
    </row>
    <row r="22" spans="1:15" x14ac:dyDescent="0.25">
      <c r="A22" s="140"/>
      <c r="B22" s="156" t="s">
        <v>77</v>
      </c>
      <c r="C22" s="509">
        <v>2</v>
      </c>
      <c r="D22" s="509">
        <v>2</v>
      </c>
      <c r="E22" s="509">
        <v>2</v>
      </c>
      <c r="F22" s="509">
        <v>2</v>
      </c>
      <c r="G22" s="509">
        <v>2</v>
      </c>
      <c r="H22" s="509">
        <v>2</v>
      </c>
      <c r="I22" s="509">
        <v>2</v>
      </c>
      <c r="J22" s="509">
        <v>2</v>
      </c>
      <c r="K22" s="641" t="s">
        <v>412</v>
      </c>
      <c r="L22" s="641"/>
    </row>
    <row r="23" spans="1:15" x14ac:dyDescent="0.25">
      <c r="A23" s="140"/>
      <c r="B23" s="906" t="s">
        <v>78</v>
      </c>
      <c r="C23" s="907"/>
      <c r="D23" s="907"/>
      <c r="E23" s="907"/>
      <c r="F23" s="907"/>
      <c r="G23" s="907"/>
      <c r="H23" s="907"/>
      <c r="I23" s="907"/>
      <c r="J23" s="907"/>
      <c r="K23" s="907"/>
      <c r="L23" s="908"/>
    </row>
    <row r="24" spans="1:15" x14ac:dyDescent="0.25">
      <c r="A24" s="140"/>
      <c r="B24" s="156" t="s">
        <v>529</v>
      </c>
      <c r="C24" s="509">
        <v>99.792333333333332</v>
      </c>
      <c r="D24" s="509">
        <v>99.792333333333332</v>
      </c>
      <c r="E24" s="509">
        <v>99.792333333333332</v>
      </c>
      <c r="F24" s="509">
        <v>99.792333333333332</v>
      </c>
      <c r="G24" s="509">
        <v>98.961666666666673</v>
      </c>
      <c r="H24" s="509">
        <v>99.896166666666673</v>
      </c>
      <c r="I24" s="509">
        <v>99.480833333333337</v>
      </c>
      <c r="J24" s="509">
        <v>99.896166666666673</v>
      </c>
      <c r="K24" s="160" t="s">
        <v>35</v>
      </c>
      <c r="L24" s="641">
        <v>1</v>
      </c>
    </row>
    <row r="25" spans="1:15" x14ac:dyDescent="0.25">
      <c r="A25" s="140"/>
      <c r="B25" s="156" t="s">
        <v>530</v>
      </c>
      <c r="C25" s="517">
        <v>80</v>
      </c>
      <c r="D25" s="517">
        <v>60</v>
      </c>
      <c r="E25" s="517">
        <v>40</v>
      </c>
      <c r="F25" s="517">
        <v>10</v>
      </c>
      <c r="G25" s="517">
        <v>10</v>
      </c>
      <c r="H25" s="517">
        <v>60</v>
      </c>
      <c r="I25" s="517">
        <v>10</v>
      </c>
      <c r="J25" s="517">
        <v>60</v>
      </c>
      <c r="K25" s="161" t="s">
        <v>64</v>
      </c>
      <c r="L25" s="641" t="s">
        <v>958</v>
      </c>
    </row>
    <row r="26" spans="1:15" x14ac:dyDescent="0.25">
      <c r="A26" s="140"/>
      <c r="B26" s="156" t="s">
        <v>79</v>
      </c>
      <c r="C26" s="509">
        <v>0.3</v>
      </c>
      <c r="D26" s="509">
        <v>0.1</v>
      </c>
      <c r="E26" s="509">
        <v>0.1</v>
      </c>
      <c r="F26" s="509">
        <v>0.1</v>
      </c>
      <c r="G26" s="509">
        <v>0</v>
      </c>
      <c r="H26" s="509">
        <v>0.1</v>
      </c>
      <c r="I26" s="509">
        <v>0</v>
      </c>
      <c r="J26" s="509">
        <v>0.1</v>
      </c>
      <c r="K26" s="641"/>
      <c r="L26" s="641">
        <v>2</v>
      </c>
    </row>
    <row r="27" spans="1:15" x14ac:dyDescent="0.25">
      <c r="A27" s="140"/>
      <c r="B27" s="156" t="s">
        <v>80</v>
      </c>
      <c r="C27" s="509">
        <v>1.2</v>
      </c>
      <c r="D27" s="509">
        <v>1</v>
      </c>
      <c r="E27" s="509">
        <v>1</v>
      </c>
      <c r="F27" s="509">
        <v>1</v>
      </c>
      <c r="G27" s="509">
        <v>1</v>
      </c>
      <c r="H27" s="509">
        <v>3</v>
      </c>
      <c r="I27" s="509">
        <v>0</v>
      </c>
      <c r="J27" s="509">
        <v>1</v>
      </c>
      <c r="K27" s="641" t="s">
        <v>50</v>
      </c>
      <c r="L27" s="641">
        <v>2</v>
      </c>
    </row>
    <row r="28" spans="1:15" x14ac:dyDescent="0.25">
      <c r="A28" s="140"/>
      <c r="B28" s="156" t="s">
        <v>413</v>
      </c>
      <c r="C28" s="509">
        <v>0.3</v>
      </c>
      <c r="D28" s="509">
        <v>0.3</v>
      </c>
      <c r="E28" s="509">
        <v>0.3</v>
      </c>
      <c r="F28" s="509">
        <v>0.3</v>
      </c>
      <c r="G28" s="509">
        <v>0.1</v>
      </c>
      <c r="H28" s="509">
        <v>2</v>
      </c>
      <c r="I28" s="509">
        <v>0.1</v>
      </c>
      <c r="J28" s="509">
        <v>1</v>
      </c>
      <c r="K28" s="641" t="s">
        <v>50</v>
      </c>
      <c r="L28" s="641">
        <v>2</v>
      </c>
      <c r="M28" s="132"/>
      <c r="N28" s="587"/>
      <c r="O28" s="587"/>
    </row>
    <row r="29" spans="1:15" x14ac:dyDescent="0.25">
      <c r="A29" s="140"/>
      <c r="B29" s="906" t="s">
        <v>25</v>
      </c>
      <c r="C29" s="907"/>
      <c r="D29" s="907"/>
      <c r="E29" s="907"/>
      <c r="F29" s="907"/>
      <c r="G29" s="907"/>
      <c r="H29" s="907"/>
      <c r="I29" s="907"/>
      <c r="J29" s="907"/>
      <c r="K29" s="907"/>
      <c r="L29" s="908"/>
      <c r="M29" s="132"/>
      <c r="N29" s="587"/>
      <c r="O29" s="587"/>
    </row>
    <row r="30" spans="1:15" x14ac:dyDescent="0.25">
      <c r="A30" s="140"/>
      <c r="B30" s="156" t="s">
        <v>414</v>
      </c>
      <c r="C30" s="514">
        <v>9.2502524937020301</v>
      </c>
      <c r="D30" s="514">
        <v>9.0212972050337861</v>
      </c>
      <c r="E30" s="514">
        <v>8.6010964192421611</v>
      </c>
      <c r="F30" s="514">
        <v>7.5388755948930344</v>
      </c>
      <c r="G30" s="514">
        <v>7.6681026242787187</v>
      </c>
      <c r="H30" s="514">
        <v>10.589424930560293</v>
      </c>
      <c r="I30" s="514">
        <v>5.5018050410112256</v>
      </c>
      <c r="J30" s="514">
        <v>9.3728106085634444</v>
      </c>
      <c r="K30" s="160" t="s">
        <v>68</v>
      </c>
      <c r="L30" s="641">
        <v>1</v>
      </c>
    </row>
    <row r="31" spans="1:15" x14ac:dyDescent="0.25">
      <c r="A31" s="140"/>
      <c r="B31" s="156" t="s">
        <v>28</v>
      </c>
      <c r="C31" s="514">
        <v>5.623190419495038</v>
      </c>
      <c r="D31" s="514">
        <v>5.4840094418289089</v>
      </c>
      <c r="E31" s="514">
        <v>5.3109875558200565</v>
      </c>
      <c r="F31" s="514">
        <v>4.6625017276183627</v>
      </c>
      <c r="G31" s="514">
        <v>4.6614080255545733</v>
      </c>
      <c r="H31" s="514">
        <v>6.5215440028746841</v>
      </c>
      <c r="I31" s="514">
        <v>3.3445246405552216</v>
      </c>
      <c r="J31" s="514">
        <v>5.7773432744701028</v>
      </c>
      <c r="K31" s="641" t="s">
        <v>68</v>
      </c>
      <c r="L31" s="641">
        <v>1</v>
      </c>
    </row>
    <row r="32" spans="1:15" x14ac:dyDescent="0.25">
      <c r="A32" s="140"/>
      <c r="B32" s="156" t="s">
        <v>29</v>
      </c>
      <c r="C32" s="514">
        <v>3.6270620742069926</v>
      </c>
      <c r="D32" s="514">
        <v>3.537287763204878</v>
      </c>
      <c r="E32" s="514">
        <v>3.2901088634221036</v>
      </c>
      <c r="F32" s="514">
        <v>2.8763738672746726</v>
      </c>
      <c r="G32" s="514">
        <v>3.0066945987241462</v>
      </c>
      <c r="H32" s="514">
        <v>4.0678809276856089</v>
      </c>
      <c r="I32" s="514">
        <v>2.1572804004560044</v>
      </c>
      <c r="J32" s="514">
        <v>3.5954673340933399</v>
      </c>
      <c r="K32" s="641" t="s">
        <v>67</v>
      </c>
      <c r="L32" s="641">
        <v>1</v>
      </c>
    </row>
    <row r="33" spans="1:13" x14ac:dyDescent="0.25">
      <c r="A33" s="140"/>
      <c r="B33" s="156" t="s">
        <v>415</v>
      </c>
      <c r="C33" s="517">
        <v>298000</v>
      </c>
      <c r="D33" s="517">
        <v>262000</v>
      </c>
      <c r="E33" s="517">
        <v>245000</v>
      </c>
      <c r="F33" s="517">
        <v>209000</v>
      </c>
      <c r="G33" s="517">
        <v>223000</v>
      </c>
      <c r="H33" s="517">
        <v>306000</v>
      </c>
      <c r="I33" s="517">
        <v>154000</v>
      </c>
      <c r="J33" s="517">
        <v>260000</v>
      </c>
      <c r="K33" s="641" t="s">
        <v>66</v>
      </c>
      <c r="L33" s="641">
        <v>1</v>
      </c>
    </row>
    <row r="34" spans="1:13" x14ac:dyDescent="0.25">
      <c r="A34" s="140"/>
      <c r="B34" s="156" t="s">
        <v>1001</v>
      </c>
      <c r="C34" s="514">
        <v>25.282110265774136</v>
      </c>
      <c r="D34" s="514">
        <v>25.282110250327833</v>
      </c>
      <c r="E34" s="514">
        <v>24.738075709625129</v>
      </c>
      <c r="F34" s="514">
        <v>23.931219522177379</v>
      </c>
      <c r="G34" s="514">
        <v>21.511791684823663</v>
      </c>
      <c r="H34" s="514">
        <v>29.137952490690491</v>
      </c>
      <c r="I34" s="514">
        <v>17.986271386575069</v>
      </c>
      <c r="J34" s="514">
        <v>29.89156982376425</v>
      </c>
      <c r="K34" s="641" t="s">
        <v>54</v>
      </c>
      <c r="L34" s="641">
        <v>1</v>
      </c>
    </row>
    <row r="35" spans="1:13" x14ac:dyDescent="0.25">
      <c r="A35" s="140"/>
      <c r="B35" s="906" t="s">
        <v>33</v>
      </c>
      <c r="C35" s="907"/>
      <c r="D35" s="907"/>
      <c r="E35" s="907"/>
      <c r="F35" s="907"/>
      <c r="G35" s="907"/>
      <c r="H35" s="907"/>
      <c r="I35" s="907"/>
      <c r="J35" s="907"/>
      <c r="K35" s="907"/>
      <c r="L35" s="908"/>
    </row>
    <row r="36" spans="1:13" x14ac:dyDescent="0.25">
      <c r="A36" s="140"/>
      <c r="B36" s="147" t="s">
        <v>416</v>
      </c>
      <c r="C36" s="514" t="s">
        <v>1002</v>
      </c>
      <c r="D36" s="514" t="s">
        <v>1002</v>
      </c>
      <c r="E36" s="514" t="s">
        <v>1002</v>
      </c>
      <c r="F36" s="514" t="s">
        <v>1002</v>
      </c>
      <c r="G36" s="514" t="s">
        <v>1002</v>
      </c>
      <c r="H36" s="514" t="s">
        <v>1002</v>
      </c>
      <c r="I36" s="514" t="s">
        <v>1002</v>
      </c>
      <c r="J36" s="514" t="s">
        <v>1002</v>
      </c>
      <c r="K36" s="641"/>
      <c r="L36" s="641"/>
    </row>
    <row r="37" spans="1:13" x14ac:dyDescent="0.25">
      <c r="A37" s="140"/>
      <c r="B37" s="147" t="s">
        <v>417</v>
      </c>
      <c r="C37" s="514" t="s">
        <v>418</v>
      </c>
      <c r="D37" s="514" t="s">
        <v>418</v>
      </c>
      <c r="E37" s="514" t="s">
        <v>418</v>
      </c>
      <c r="F37" s="514" t="s">
        <v>418</v>
      </c>
      <c r="G37" s="514" t="s">
        <v>418</v>
      </c>
      <c r="H37" s="514" t="s">
        <v>418</v>
      </c>
      <c r="I37" s="514" t="s">
        <v>418</v>
      </c>
      <c r="J37" s="514" t="s">
        <v>418</v>
      </c>
      <c r="K37" s="641" t="s">
        <v>23</v>
      </c>
      <c r="L37" s="641"/>
    </row>
    <row r="38" spans="1:13" x14ac:dyDescent="0.25">
      <c r="A38" s="140"/>
      <c r="B38" s="147" t="s">
        <v>419</v>
      </c>
      <c r="C38" s="514" t="s">
        <v>420</v>
      </c>
      <c r="D38" s="514" t="s">
        <v>420</v>
      </c>
      <c r="E38" s="514" t="s">
        <v>420</v>
      </c>
      <c r="F38" s="514" t="s">
        <v>420</v>
      </c>
      <c r="G38" s="514" t="s">
        <v>420</v>
      </c>
      <c r="H38" s="514" t="s">
        <v>418</v>
      </c>
      <c r="I38" s="514" t="s">
        <v>420</v>
      </c>
      <c r="J38" s="514" t="s">
        <v>418</v>
      </c>
      <c r="K38" s="641" t="s">
        <v>23</v>
      </c>
      <c r="L38" s="641"/>
    </row>
    <row r="39" spans="1:13" x14ac:dyDescent="0.25">
      <c r="A39" s="140"/>
      <c r="B39" s="147" t="s">
        <v>402</v>
      </c>
      <c r="C39" s="148">
        <v>27.159445101505511</v>
      </c>
      <c r="D39" s="148">
        <v>27.159445101505511</v>
      </c>
      <c r="E39" s="148">
        <v>27.159445101505511</v>
      </c>
      <c r="F39" s="148">
        <v>27.159445101505511</v>
      </c>
      <c r="G39" s="148">
        <v>27.159445101505511</v>
      </c>
      <c r="H39" s="148">
        <v>27.159445101505511</v>
      </c>
      <c r="I39" s="148">
        <v>27.159445101505511</v>
      </c>
      <c r="J39" s="159">
        <v>27.159445101505511</v>
      </c>
      <c r="K39" s="642" t="s">
        <v>401</v>
      </c>
      <c r="L39" s="641"/>
    </row>
    <row r="40" spans="1:13" ht="22.5" x14ac:dyDescent="0.25">
      <c r="A40" s="140"/>
      <c r="B40" s="147" t="s">
        <v>1003</v>
      </c>
      <c r="C40" s="513">
        <v>0.110007284055032</v>
      </c>
      <c r="D40" s="513">
        <v>0.110007284055032</v>
      </c>
      <c r="E40" s="513">
        <v>0.11330611425568879</v>
      </c>
      <c r="F40" s="513">
        <v>0.11907398710122233</v>
      </c>
      <c r="G40" s="513">
        <v>9.8623590177531778E-2</v>
      </c>
      <c r="H40" s="513">
        <v>0.14128639121312345</v>
      </c>
      <c r="I40" s="513">
        <v>9.8623590177531778E-2</v>
      </c>
      <c r="J40" s="513">
        <v>0.14331548969960931</v>
      </c>
      <c r="K40" s="641" t="s">
        <v>960</v>
      </c>
      <c r="L40" s="641"/>
    </row>
    <row r="41" spans="1:13" x14ac:dyDescent="0.25">
      <c r="A41" s="140"/>
      <c r="B41" s="147" t="s">
        <v>1004</v>
      </c>
      <c r="C41" s="513">
        <v>2.1518906490405105</v>
      </c>
      <c r="D41" s="513">
        <v>2.0986286723313801</v>
      </c>
      <c r="E41" s="513">
        <v>2.0460269903403092</v>
      </c>
      <c r="F41" s="513">
        <v>1.8556269343728466</v>
      </c>
      <c r="G41" s="513">
        <v>1.7838343714816731</v>
      </c>
      <c r="H41" s="513">
        <v>2.4634229731810873</v>
      </c>
      <c r="I41" s="513">
        <v>1.3542202007796349</v>
      </c>
      <c r="J41" s="513">
        <v>2.3070336679660586</v>
      </c>
      <c r="K41" s="641" t="s">
        <v>68</v>
      </c>
      <c r="L41" s="641">
        <v>1</v>
      </c>
    </row>
    <row r="42" spans="1:13" x14ac:dyDescent="0.25">
      <c r="A42" s="140"/>
      <c r="B42" s="147" t="s">
        <v>28</v>
      </c>
      <c r="C42" s="513">
        <v>1.3081254689776405</v>
      </c>
      <c r="D42" s="513">
        <v>1.2757477325474118</v>
      </c>
      <c r="E42" s="513">
        <v>1.2633765923445819</v>
      </c>
      <c r="F42" s="513">
        <v>1.1476331819548111</v>
      </c>
      <c r="G42" s="513">
        <v>1.0843855726653</v>
      </c>
      <c r="H42" s="513">
        <v>1.5171098924295239</v>
      </c>
      <c r="I42" s="513">
        <v>0.82322488646610836</v>
      </c>
      <c r="J42" s="513">
        <v>1.4220414774435139</v>
      </c>
      <c r="K42" s="641" t="s">
        <v>68</v>
      </c>
      <c r="L42" s="641">
        <v>1</v>
      </c>
    </row>
    <row r="43" spans="1:13" x14ac:dyDescent="0.25">
      <c r="A43" s="164"/>
      <c r="B43" s="147" t="s">
        <v>29</v>
      </c>
      <c r="C43" s="513">
        <v>0.84376518006286994</v>
      </c>
      <c r="D43" s="513">
        <v>0.82288093978396848</v>
      </c>
      <c r="E43" s="513">
        <v>0.78265039799572733</v>
      </c>
      <c r="F43" s="513">
        <v>0.70799375241803564</v>
      </c>
      <c r="G43" s="513">
        <v>0.69944879881637323</v>
      </c>
      <c r="H43" s="513">
        <v>0.94631308075156362</v>
      </c>
      <c r="I43" s="513">
        <v>0.53099531431352676</v>
      </c>
      <c r="J43" s="513">
        <v>0.8849921905225443</v>
      </c>
      <c r="K43" s="641" t="s">
        <v>67</v>
      </c>
      <c r="L43" s="641">
        <v>1</v>
      </c>
    </row>
    <row r="44" spans="1:13" x14ac:dyDescent="0.25">
      <c r="A44" s="164"/>
      <c r="B44" s="147" t="s">
        <v>421</v>
      </c>
      <c r="C44" s="517">
        <v>69300</v>
      </c>
      <c r="D44" s="517">
        <v>61000</v>
      </c>
      <c r="E44" s="517">
        <v>58200</v>
      </c>
      <c r="F44" s="517">
        <v>51400</v>
      </c>
      <c r="G44" s="517">
        <v>51900</v>
      </c>
      <c r="H44" s="517">
        <v>71200</v>
      </c>
      <c r="I44" s="517">
        <v>37800</v>
      </c>
      <c r="J44" s="517">
        <v>64000</v>
      </c>
      <c r="K44" s="641" t="s">
        <v>66</v>
      </c>
      <c r="L44" s="641">
        <v>1</v>
      </c>
    </row>
    <row r="45" spans="1:13" x14ac:dyDescent="0.25">
      <c r="A45" s="164"/>
      <c r="B45" s="147" t="s">
        <v>1005</v>
      </c>
      <c r="C45" s="514">
        <v>5.88</v>
      </c>
      <c r="D45" s="514">
        <v>5.88</v>
      </c>
      <c r="E45" s="514">
        <v>5.88</v>
      </c>
      <c r="F45" s="514">
        <v>5.89</v>
      </c>
      <c r="G45" s="514">
        <v>5</v>
      </c>
      <c r="H45" s="514">
        <v>6.78</v>
      </c>
      <c r="I45" s="514">
        <v>4.43</v>
      </c>
      <c r="J45" s="514">
        <v>7.36</v>
      </c>
      <c r="K45" s="641" t="s">
        <v>54</v>
      </c>
      <c r="L45" s="641">
        <v>1</v>
      </c>
    </row>
    <row r="46" spans="1:13" x14ac:dyDescent="0.25">
      <c r="A46" s="164"/>
      <c r="B46" s="147" t="s">
        <v>1006</v>
      </c>
      <c r="C46" s="517">
        <v>790</v>
      </c>
      <c r="D46" s="517">
        <v>770</v>
      </c>
      <c r="E46" s="517">
        <v>750</v>
      </c>
      <c r="F46" s="517">
        <v>680</v>
      </c>
      <c r="G46" s="517">
        <v>660</v>
      </c>
      <c r="H46" s="517">
        <v>910</v>
      </c>
      <c r="I46" s="517">
        <v>500</v>
      </c>
      <c r="J46" s="517">
        <v>850</v>
      </c>
      <c r="K46" s="641" t="s">
        <v>68</v>
      </c>
      <c r="L46" s="641">
        <v>1</v>
      </c>
      <c r="M46" s="2"/>
    </row>
    <row r="47" spans="1:13" x14ac:dyDescent="0.25">
      <c r="A47" s="164"/>
      <c r="B47" s="147" t="s">
        <v>1007</v>
      </c>
      <c r="C47" s="517">
        <v>25.511423492275686</v>
      </c>
      <c r="D47" s="517">
        <v>22.460537541593549</v>
      </c>
      <c r="E47" s="517">
        <v>21.418551056040663</v>
      </c>
      <c r="F47" s="517">
        <v>18.919714102744106</v>
      </c>
      <c r="G47" s="517">
        <v>19.091456910354516</v>
      </c>
      <c r="H47" s="517">
        <v>26.197814207862972</v>
      </c>
      <c r="I47" s="517">
        <v>13.913638550785283</v>
      </c>
      <c r="J47" s="517">
        <v>23.557593619672538</v>
      </c>
      <c r="K47" s="641" t="s">
        <v>66</v>
      </c>
      <c r="L47" s="641" t="s">
        <v>423</v>
      </c>
      <c r="M47" s="2"/>
    </row>
    <row r="48" spans="1:13" x14ac:dyDescent="0.25">
      <c r="A48" s="164"/>
      <c r="B48" s="147" t="s">
        <v>1008</v>
      </c>
      <c r="C48" s="517">
        <v>17.324033966508203</v>
      </c>
      <c r="D48" s="517">
        <v>17.324033966508203</v>
      </c>
      <c r="E48" s="517">
        <v>17.333750896109166</v>
      </c>
      <c r="F48" s="517">
        <v>17.350740559407441</v>
      </c>
      <c r="G48" s="517">
        <v>14.740502518910638</v>
      </c>
      <c r="H48" s="517">
        <v>19.9661687123874</v>
      </c>
      <c r="I48" s="517">
        <v>13.040502518910639</v>
      </c>
      <c r="J48" s="517">
        <v>21.67214556052668</v>
      </c>
      <c r="K48" s="641" t="s">
        <v>54</v>
      </c>
      <c r="L48" s="641" t="s">
        <v>423</v>
      </c>
      <c r="M48" s="2"/>
    </row>
    <row r="49" spans="1:13" x14ac:dyDescent="0.25">
      <c r="A49" s="140"/>
      <c r="B49" s="147" t="s">
        <v>406</v>
      </c>
      <c r="C49" s="159">
        <v>78.82266565719496</v>
      </c>
      <c r="D49" s="159">
        <v>78.822665642585804</v>
      </c>
      <c r="E49" s="159">
        <v>78.521427606688576</v>
      </c>
      <c r="F49" s="159">
        <v>78.187303082497223</v>
      </c>
      <c r="G49" s="151">
        <v>74</v>
      </c>
      <c r="H49" s="151">
        <v>84</v>
      </c>
      <c r="I49" s="151">
        <v>71</v>
      </c>
      <c r="J49" s="151">
        <v>86</v>
      </c>
      <c r="K49" s="642" t="s">
        <v>401</v>
      </c>
      <c r="L49" s="642"/>
    </row>
    <row r="50" spans="1:13" x14ac:dyDescent="0.25">
      <c r="A50" s="140"/>
      <c r="B50" s="147" t="s">
        <v>407</v>
      </c>
      <c r="C50" s="159">
        <v>79.985818041686954</v>
      </c>
      <c r="D50" s="159">
        <v>79.98581802778844</v>
      </c>
      <c r="E50" s="159">
        <v>79.710826545272141</v>
      </c>
      <c r="F50" s="159">
        <v>79.418008451630712</v>
      </c>
      <c r="G50" s="151">
        <v>76</v>
      </c>
      <c r="H50" s="151">
        <v>85</v>
      </c>
      <c r="I50" s="151">
        <v>73</v>
      </c>
      <c r="J50" s="151">
        <v>88</v>
      </c>
      <c r="K50" s="642" t="s">
        <v>408</v>
      </c>
      <c r="L50" s="642"/>
    </row>
    <row r="51" spans="1:13" ht="22.5" x14ac:dyDescent="0.25">
      <c r="A51" s="140"/>
      <c r="B51" s="147" t="s">
        <v>409</v>
      </c>
      <c r="C51" s="159">
        <v>4.1506178270179088</v>
      </c>
      <c r="D51" s="159">
        <v>4.1506178270179088</v>
      </c>
      <c r="E51" s="159">
        <v>4.0149241254459129</v>
      </c>
      <c r="F51" s="159">
        <v>3.7398286481896159</v>
      </c>
      <c r="G51" s="151">
        <v>1</v>
      </c>
      <c r="H51" s="151">
        <v>6</v>
      </c>
      <c r="I51" s="151">
        <v>1</v>
      </c>
      <c r="J51" s="151">
        <v>6</v>
      </c>
      <c r="K51" s="642" t="s">
        <v>410</v>
      </c>
      <c r="L51" s="642"/>
    </row>
    <row r="52" spans="1:13" x14ac:dyDescent="0.25">
      <c r="A52" s="164"/>
      <c r="B52" s="140"/>
      <c r="C52" s="140"/>
      <c r="D52" s="140"/>
      <c r="E52" s="140"/>
      <c r="F52" s="140"/>
      <c r="G52" s="140"/>
      <c r="H52" s="140"/>
      <c r="I52" s="140"/>
      <c r="J52" s="140"/>
      <c r="K52" s="140"/>
      <c r="L52" s="140"/>
      <c r="M52" s="2"/>
    </row>
    <row r="53" spans="1:13" x14ac:dyDescent="0.25">
      <c r="A53" s="164"/>
      <c r="B53" s="140"/>
      <c r="C53" s="140"/>
      <c r="D53" s="140"/>
      <c r="E53" s="140"/>
      <c r="F53" s="140"/>
      <c r="G53" s="140"/>
      <c r="H53" s="140"/>
      <c r="I53" s="140"/>
      <c r="J53" s="140"/>
      <c r="K53" s="140"/>
      <c r="L53" s="140"/>
      <c r="M53" s="2"/>
    </row>
    <row r="54" spans="1:13" s="183" customFormat="1" ht="12" x14ac:dyDescent="0.2">
      <c r="A54" s="164" t="s">
        <v>87</v>
      </c>
      <c r="B54" s="140"/>
      <c r="C54" s="526"/>
      <c r="D54" s="526"/>
      <c r="E54" s="526"/>
      <c r="F54" s="526"/>
      <c r="G54" s="526"/>
      <c r="H54" s="526"/>
      <c r="I54" s="140"/>
      <c r="J54" s="140"/>
      <c r="K54" s="140"/>
      <c r="L54" s="140"/>
    </row>
    <row r="55" spans="1:13" s="183" customFormat="1" ht="12" customHeight="1" x14ac:dyDescent="0.2">
      <c r="A55" s="530">
        <v>1</v>
      </c>
      <c r="B55" s="923" t="s">
        <v>424</v>
      </c>
      <c r="C55" s="923"/>
      <c r="D55" s="923"/>
      <c r="E55" s="923"/>
      <c r="F55" s="923"/>
      <c r="G55" s="923"/>
      <c r="H55" s="923"/>
      <c r="I55" s="923"/>
      <c r="J55" s="923"/>
      <c r="K55" s="923"/>
      <c r="L55" s="923"/>
    </row>
    <row r="56" spans="1:13" s="183" customFormat="1" ht="12.75" customHeight="1" x14ac:dyDescent="0.2">
      <c r="A56" s="530">
        <v>2</v>
      </c>
      <c r="B56" s="923" t="s">
        <v>425</v>
      </c>
      <c r="C56" s="923"/>
      <c r="D56" s="923"/>
      <c r="E56" s="923"/>
      <c r="F56" s="923"/>
      <c r="G56" s="923"/>
      <c r="H56" s="923"/>
      <c r="I56" s="923"/>
      <c r="J56" s="923"/>
      <c r="K56" s="923"/>
      <c r="L56" s="923"/>
    </row>
    <row r="57" spans="1:13" s="183" customFormat="1" ht="12.75" customHeight="1" x14ac:dyDescent="0.2">
      <c r="A57" s="530"/>
      <c r="B57" s="643" t="s">
        <v>426</v>
      </c>
      <c r="C57" s="627"/>
      <c r="D57" s="627"/>
      <c r="E57" s="627"/>
      <c r="F57" s="627"/>
      <c r="G57" s="627"/>
      <c r="H57" s="627"/>
      <c r="I57" s="627"/>
      <c r="J57" s="627"/>
      <c r="K57" s="627"/>
      <c r="L57" s="627"/>
    </row>
    <row r="58" spans="1:13" s="183" customFormat="1" ht="12.75" customHeight="1" x14ac:dyDescent="0.2">
      <c r="A58" s="530"/>
      <c r="B58" s="923" t="s">
        <v>427</v>
      </c>
      <c r="C58" s="923"/>
      <c r="D58" s="923"/>
      <c r="E58" s="923"/>
      <c r="F58" s="923"/>
      <c r="G58" s="923"/>
      <c r="H58" s="923"/>
      <c r="I58" s="923"/>
      <c r="J58" s="923"/>
      <c r="K58" s="923"/>
      <c r="L58" s="923"/>
    </row>
    <row r="59" spans="1:13" s="183" customFormat="1" ht="12.75" customHeight="1" x14ac:dyDescent="0.2">
      <c r="A59" s="530"/>
      <c r="B59" s="643" t="s">
        <v>428</v>
      </c>
      <c r="C59" s="627"/>
      <c r="D59" s="627"/>
      <c r="E59" s="627"/>
      <c r="F59" s="627"/>
      <c r="G59" s="627"/>
      <c r="H59" s="627"/>
      <c r="I59" s="627"/>
      <c r="J59" s="627"/>
      <c r="K59" s="627"/>
      <c r="L59" s="627"/>
    </row>
    <row r="60" spans="1:13" s="183" customFormat="1" ht="12.75" customHeight="1" x14ac:dyDescent="0.2">
      <c r="A60" s="530"/>
      <c r="B60" s="643" t="s">
        <v>429</v>
      </c>
      <c r="C60" s="627"/>
      <c r="D60" s="627"/>
      <c r="E60" s="627"/>
      <c r="F60" s="627"/>
      <c r="G60" s="627"/>
      <c r="H60" s="627"/>
      <c r="I60" s="627"/>
      <c r="J60" s="627"/>
      <c r="K60" s="627"/>
      <c r="L60" s="627"/>
    </row>
    <row r="61" spans="1:13" s="183" customFormat="1" ht="12.75" customHeight="1" x14ac:dyDescent="0.2">
      <c r="A61" s="530"/>
      <c r="B61" s="643" t="s">
        <v>430</v>
      </c>
      <c r="C61" s="627"/>
      <c r="D61" s="627"/>
      <c r="E61" s="627"/>
      <c r="F61" s="627"/>
      <c r="G61" s="627"/>
      <c r="H61" s="627"/>
      <c r="I61" s="627"/>
      <c r="J61" s="627"/>
      <c r="K61" s="627"/>
      <c r="L61" s="627"/>
    </row>
    <row r="62" spans="1:13" s="183" customFormat="1" ht="27.75" customHeight="1" x14ac:dyDescent="0.2">
      <c r="A62" s="530">
        <v>3</v>
      </c>
      <c r="B62" s="923" t="s">
        <v>962</v>
      </c>
      <c r="C62" s="923"/>
      <c r="D62" s="923"/>
      <c r="E62" s="923"/>
      <c r="F62" s="923"/>
      <c r="G62" s="923"/>
      <c r="H62" s="923"/>
      <c r="I62" s="923"/>
      <c r="J62" s="923"/>
      <c r="K62" s="923"/>
      <c r="L62" s="923"/>
    </row>
    <row r="63" spans="1:13" s="183" customFormat="1" ht="12" x14ac:dyDescent="0.2">
      <c r="A63" s="530"/>
      <c r="B63" s="644" t="s">
        <v>431</v>
      </c>
      <c r="C63" s="627"/>
      <c r="D63" s="627"/>
      <c r="E63" s="627"/>
      <c r="F63" s="627"/>
      <c r="G63" s="627"/>
      <c r="H63" s="627"/>
      <c r="I63" s="627"/>
      <c r="J63" s="627"/>
      <c r="K63" s="627"/>
      <c r="L63" s="627"/>
    </row>
    <row r="64" spans="1:13" s="183" customFormat="1" ht="12" x14ac:dyDescent="0.2">
      <c r="A64" s="530">
        <v>4</v>
      </c>
      <c r="B64" s="611" t="s">
        <v>963</v>
      </c>
      <c r="C64" s="627"/>
      <c r="D64" s="627"/>
      <c r="E64" s="627"/>
      <c r="F64" s="627"/>
      <c r="G64" s="627"/>
      <c r="H64" s="627"/>
      <c r="I64" s="627"/>
      <c r="J64" s="627"/>
      <c r="K64" s="627"/>
      <c r="L64" s="627"/>
    </row>
    <row r="65" spans="1:13" s="183" customFormat="1" ht="27.75" customHeight="1" x14ac:dyDescent="0.2">
      <c r="A65" s="530">
        <v>5</v>
      </c>
      <c r="B65" s="923" t="s">
        <v>964</v>
      </c>
      <c r="C65" s="923"/>
      <c r="D65" s="923"/>
      <c r="E65" s="923"/>
      <c r="F65" s="923"/>
      <c r="G65" s="923"/>
      <c r="H65" s="923"/>
      <c r="I65" s="923"/>
      <c r="J65" s="923"/>
      <c r="K65" s="923"/>
      <c r="L65" s="923"/>
    </row>
    <row r="66" spans="1:13" s="183" customFormat="1" ht="12" x14ac:dyDescent="0.2">
      <c r="A66" s="530"/>
      <c r="B66" s="644" t="s">
        <v>965</v>
      </c>
      <c r="C66" s="627"/>
      <c r="D66" s="627"/>
      <c r="E66" s="627"/>
      <c r="F66" s="627"/>
      <c r="G66" s="627"/>
      <c r="H66" s="627"/>
      <c r="I66" s="627"/>
      <c r="J66" s="627"/>
      <c r="K66" s="627"/>
      <c r="L66" s="627"/>
    </row>
    <row r="67" spans="1:13" s="183" customFormat="1" ht="12" x14ac:dyDescent="0.2">
      <c r="A67" s="530"/>
      <c r="B67" s="643"/>
      <c r="C67" s="627"/>
      <c r="D67" s="627"/>
      <c r="E67" s="627"/>
      <c r="F67" s="627"/>
      <c r="G67" s="627"/>
      <c r="H67" s="627"/>
      <c r="I67" s="627"/>
      <c r="J67" s="627"/>
      <c r="K67" s="627"/>
      <c r="L67" s="627"/>
    </row>
    <row r="68" spans="1:13" s="183" customFormat="1" ht="12" x14ac:dyDescent="0.2">
      <c r="A68" s="164" t="s">
        <v>38</v>
      </c>
      <c r="B68" s="140"/>
      <c r="C68" s="526"/>
      <c r="D68" s="526"/>
      <c r="E68" s="526"/>
      <c r="F68" s="526"/>
      <c r="G68" s="526"/>
      <c r="H68" s="526"/>
      <c r="I68" s="140"/>
      <c r="J68" s="140"/>
      <c r="K68" s="140"/>
      <c r="L68" s="140"/>
    </row>
    <row r="69" spans="1:13" s="183" customFormat="1" ht="27" customHeight="1" x14ac:dyDescent="0.2">
      <c r="A69" s="645" t="s">
        <v>39</v>
      </c>
      <c r="B69" s="923" t="s">
        <v>442</v>
      </c>
      <c r="C69" s="923"/>
      <c r="D69" s="923"/>
      <c r="E69" s="923"/>
      <c r="F69" s="923"/>
      <c r="G69" s="923"/>
      <c r="H69" s="923"/>
      <c r="I69" s="923"/>
      <c r="J69" s="923"/>
      <c r="K69" s="923"/>
      <c r="L69" s="923"/>
    </row>
    <row r="70" spans="1:13" s="183" customFormat="1" ht="21" customHeight="1" x14ac:dyDescent="0.2">
      <c r="A70" s="645" t="s">
        <v>15</v>
      </c>
      <c r="B70" s="923" t="s">
        <v>1011</v>
      </c>
      <c r="C70" s="923"/>
      <c r="D70" s="923"/>
      <c r="E70" s="923"/>
      <c r="F70" s="923"/>
      <c r="G70" s="923"/>
      <c r="H70" s="923"/>
      <c r="I70" s="923"/>
      <c r="J70" s="923"/>
      <c r="K70" s="923"/>
      <c r="L70" s="923"/>
    </row>
    <row r="71" spans="1:13" s="183" customFormat="1" ht="27" customHeight="1" x14ac:dyDescent="0.2">
      <c r="A71" s="645" t="s">
        <v>20</v>
      </c>
      <c r="B71" s="923" t="s">
        <v>443</v>
      </c>
      <c r="C71" s="923"/>
      <c r="D71" s="923"/>
      <c r="E71" s="923"/>
      <c r="F71" s="923"/>
      <c r="G71" s="923"/>
      <c r="H71" s="923"/>
      <c r="I71" s="923"/>
      <c r="J71" s="923"/>
      <c r="K71" s="923"/>
      <c r="L71" s="923"/>
    </row>
    <row r="72" spans="1:13" s="183" customFormat="1" ht="24.75" customHeight="1" x14ac:dyDescent="0.2">
      <c r="A72" s="645" t="s">
        <v>23</v>
      </c>
      <c r="B72" s="923" t="s">
        <v>966</v>
      </c>
      <c r="C72" s="923"/>
      <c r="D72" s="923"/>
      <c r="E72" s="923"/>
      <c r="F72" s="923"/>
      <c r="G72" s="923"/>
      <c r="H72" s="923"/>
      <c r="I72" s="923"/>
      <c r="J72" s="923"/>
      <c r="K72" s="923"/>
      <c r="L72" s="923"/>
    </row>
    <row r="73" spans="1:13" s="183" customFormat="1" ht="12" customHeight="1" x14ac:dyDescent="0.2">
      <c r="A73" s="645" t="s">
        <v>434</v>
      </c>
      <c r="B73" s="643" t="s">
        <v>435</v>
      </c>
      <c r="C73" s="627"/>
      <c r="D73" s="627"/>
      <c r="E73" s="627"/>
      <c r="F73" s="627"/>
      <c r="G73" s="627"/>
      <c r="H73" s="627"/>
      <c r="I73" s="627"/>
      <c r="J73" s="627"/>
      <c r="K73" s="627"/>
      <c r="L73" s="627"/>
    </row>
    <row r="74" spans="1:13" s="183" customFormat="1" ht="26.25" customHeight="1" x14ac:dyDescent="0.2">
      <c r="A74" s="645" t="s">
        <v>436</v>
      </c>
      <c r="B74" s="923" t="s">
        <v>437</v>
      </c>
      <c r="C74" s="923"/>
      <c r="D74" s="923"/>
      <c r="E74" s="923"/>
      <c r="F74" s="923"/>
      <c r="G74" s="923"/>
      <c r="H74" s="923"/>
      <c r="I74" s="923"/>
      <c r="J74" s="923"/>
      <c r="K74" s="923"/>
      <c r="L74" s="923"/>
    </row>
    <row r="75" spans="1:13" s="183" customFormat="1" ht="50.25" customHeight="1" x14ac:dyDescent="0.2">
      <c r="A75" s="645" t="s">
        <v>31</v>
      </c>
      <c r="B75" s="923" t="s">
        <v>438</v>
      </c>
      <c r="C75" s="923"/>
      <c r="D75" s="923"/>
      <c r="E75" s="923"/>
      <c r="F75" s="923"/>
      <c r="G75" s="923"/>
      <c r="H75" s="923"/>
      <c r="I75" s="923"/>
      <c r="J75" s="923"/>
      <c r="K75" s="923"/>
      <c r="L75" s="923"/>
    </row>
    <row r="76" spans="1:13" s="183" customFormat="1" ht="12" customHeight="1" x14ac:dyDescent="0.2">
      <c r="A76" s="645" t="s">
        <v>35</v>
      </c>
      <c r="B76" s="923" t="s">
        <v>439</v>
      </c>
      <c r="C76" s="923"/>
      <c r="D76" s="923"/>
      <c r="E76" s="923"/>
      <c r="F76" s="923"/>
      <c r="G76" s="923"/>
      <c r="H76" s="923"/>
      <c r="I76" s="923"/>
      <c r="J76" s="923"/>
      <c r="K76" s="923"/>
      <c r="L76" s="923"/>
    </row>
    <row r="77" spans="1:13" s="183" customFormat="1" ht="28.5" customHeight="1" x14ac:dyDescent="0.2">
      <c r="A77" s="645" t="s">
        <v>64</v>
      </c>
      <c r="B77" s="923" t="s">
        <v>969</v>
      </c>
      <c r="C77" s="923"/>
      <c r="D77" s="923"/>
      <c r="E77" s="923"/>
      <c r="F77" s="923"/>
      <c r="G77" s="923"/>
      <c r="H77" s="923"/>
      <c r="I77" s="923"/>
      <c r="J77" s="923"/>
      <c r="K77" s="923"/>
      <c r="L77" s="923"/>
      <c r="M77" s="606"/>
    </row>
    <row r="78" spans="1:13" s="183" customFormat="1" ht="12" customHeight="1" x14ac:dyDescent="0.2">
      <c r="A78" s="645" t="s">
        <v>50</v>
      </c>
      <c r="B78" s="923" t="s">
        <v>975</v>
      </c>
      <c r="C78" s="923"/>
      <c r="D78" s="923"/>
      <c r="E78" s="923"/>
      <c r="F78" s="923"/>
      <c r="G78" s="923"/>
      <c r="H78" s="923"/>
      <c r="I78" s="923"/>
      <c r="J78" s="923"/>
      <c r="K78" s="923"/>
      <c r="L78" s="923"/>
      <c r="M78" s="606"/>
    </row>
    <row r="79" spans="1:13" s="183" customFormat="1" ht="25.5" customHeight="1" x14ac:dyDescent="0.2">
      <c r="A79" s="645" t="s">
        <v>54</v>
      </c>
      <c r="B79" s="923" t="s">
        <v>981</v>
      </c>
      <c r="C79" s="923"/>
      <c r="D79" s="923"/>
      <c r="E79" s="923"/>
      <c r="F79" s="923"/>
      <c r="G79" s="923"/>
      <c r="H79" s="923"/>
      <c r="I79" s="923"/>
      <c r="J79" s="923"/>
      <c r="K79" s="923"/>
      <c r="L79" s="923"/>
      <c r="M79" s="606"/>
    </row>
    <row r="80" spans="1:13" s="183" customFormat="1" ht="27" customHeight="1" x14ac:dyDescent="0.2">
      <c r="A80" s="645" t="s">
        <v>66</v>
      </c>
      <c r="B80" s="923" t="s">
        <v>441</v>
      </c>
      <c r="C80" s="923"/>
      <c r="D80" s="923"/>
      <c r="E80" s="923"/>
      <c r="F80" s="923"/>
      <c r="G80" s="923"/>
      <c r="H80" s="923"/>
      <c r="I80" s="923"/>
      <c r="J80" s="923"/>
      <c r="K80" s="923"/>
      <c r="L80" s="923"/>
      <c r="M80" s="606"/>
    </row>
    <row r="81" spans="1:13" s="183" customFormat="1" ht="12" customHeight="1" x14ac:dyDescent="0.2">
      <c r="A81" s="645" t="s">
        <v>67</v>
      </c>
      <c r="B81" s="923" t="s">
        <v>979</v>
      </c>
      <c r="C81" s="923"/>
      <c r="D81" s="923"/>
      <c r="E81" s="923"/>
      <c r="F81" s="923"/>
      <c r="G81" s="923"/>
      <c r="H81" s="923"/>
      <c r="I81" s="923"/>
      <c r="J81" s="923"/>
      <c r="K81" s="923"/>
      <c r="L81" s="923"/>
      <c r="M81" s="606"/>
    </row>
    <row r="82" spans="1:13" s="183" customFormat="1" ht="27" customHeight="1" x14ac:dyDescent="0.2">
      <c r="A82" s="645" t="s">
        <v>68</v>
      </c>
      <c r="B82" s="923" t="s">
        <v>977</v>
      </c>
      <c r="C82" s="923"/>
      <c r="D82" s="923"/>
      <c r="E82" s="923"/>
      <c r="F82" s="923"/>
      <c r="G82" s="923"/>
      <c r="H82" s="923"/>
      <c r="I82" s="923"/>
      <c r="J82" s="923"/>
      <c r="K82" s="923"/>
      <c r="L82" s="923"/>
      <c r="M82" s="606"/>
    </row>
    <row r="83" spans="1:13" x14ac:dyDescent="0.25">
      <c r="A83" s="110" t="s">
        <v>548</v>
      </c>
      <c r="B83" s="183" t="s">
        <v>978</v>
      </c>
    </row>
  </sheetData>
  <mergeCells count="25">
    <mergeCell ref="B78:L78"/>
    <mergeCell ref="B79:L79"/>
    <mergeCell ref="B80:L80"/>
    <mergeCell ref="B81:L81"/>
    <mergeCell ref="B82:L82"/>
    <mergeCell ref="B29:L29"/>
    <mergeCell ref="B35:L35"/>
    <mergeCell ref="B55:L55"/>
    <mergeCell ref="B58:L58"/>
    <mergeCell ref="B62:L62"/>
    <mergeCell ref="B65:L65"/>
    <mergeCell ref="B70:L70"/>
    <mergeCell ref="B69:L69"/>
    <mergeCell ref="B56:L56"/>
    <mergeCell ref="B77:L77"/>
    <mergeCell ref="B71:L71"/>
    <mergeCell ref="B72:L72"/>
    <mergeCell ref="B74:L74"/>
    <mergeCell ref="B75:L75"/>
    <mergeCell ref="B76:L76"/>
    <mergeCell ref="C3:L3"/>
    <mergeCell ref="G4:H4"/>
    <mergeCell ref="I4:J4"/>
    <mergeCell ref="B17:L17"/>
    <mergeCell ref="B23:L23"/>
  </mergeCells>
  <hyperlinks>
    <hyperlink ref="B63" r:id="rId1" xr:uid="{00000000-0004-0000-1100-000000000000}"/>
    <hyperlink ref="B66" r:id="rId2" xr:uid="{00000000-0004-0000-1100-000001000000}"/>
    <hyperlink ref="C3" location="INDEX" display="Medium Waste to Energy CHP, Back pressure turbine, 80 MW feed"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O8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2.85546875" style="2" customWidth="1"/>
    <col min="15"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1012</v>
      </c>
      <c r="D3" s="914"/>
      <c r="E3" s="914"/>
      <c r="F3" s="914"/>
      <c r="G3" s="914"/>
      <c r="H3" s="914"/>
      <c r="I3" s="914"/>
      <c r="J3" s="914"/>
      <c r="K3" s="914"/>
      <c r="L3" s="883"/>
      <c r="M3" s="140"/>
    </row>
    <row r="4" spans="1:13" ht="22.5" customHeight="1" x14ac:dyDescent="0.25">
      <c r="A4" s="140"/>
      <c r="B4" s="142"/>
      <c r="C4" s="143">
        <v>2015</v>
      </c>
      <c r="D4" s="143">
        <v>2020</v>
      </c>
      <c r="E4" s="143">
        <v>2030</v>
      </c>
      <c r="F4" s="143">
        <v>2050</v>
      </c>
      <c r="G4" s="882" t="s">
        <v>2</v>
      </c>
      <c r="H4" s="883"/>
      <c r="I4" s="882" t="s">
        <v>3</v>
      </c>
      <c r="J4" s="883"/>
      <c r="K4" s="143" t="s">
        <v>4</v>
      </c>
      <c r="L4" s="143" t="s">
        <v>5</v>
      </c>
      <c r="M4" s="140"/>
    </row>
    <row r="5" spans="1:13" x14ac:dyDescent="0.25">
      <c r="A5" s="140"/>
      <c r="B5" s="607" t="s">
        <v>6</v>
      </c>
      <c r="C5" s="608"/>
      <c r="D5" s="608"/>
      <c r="E5" s="608"/>
      <c r="F5" s="608"/>
      <c r="G5" s="620" t="s">
        <v>7</v>
      </c>
      <c r="H5" s="620" t="s">
        <v>8</v>
      </c>
      <c r="I5" s="620" t="s">
        <v>7</v>
      </c>
      <c r="J5" s="620" t="s">
        <v>8</v>
      </c>
      <c r="K5" s="608"/>
      <c r="L5" s="609"/>
      <c r="M5" s="140"/>
    </row>
    <row r="6" spans="1:13" x14ac:dyDescent="0.25">
      <c r="A6" s="140"/>
      <c r="B6" s="147" t="s">
        <v>384</v>
      </c>
      <c r="C6" s="148">
        <v>7.9550790630005981</v>
      </c>
      <c r="D6" s="148">
        <v>7.955079046446742</v>
      </c>
      <c r="E6" s="148">
        <v>8.1162957974032217</v>
      </c>
      <c r="F6" s="148">
        <v>8.3420225850270526</v>
      </c>
      <c r="G6" s="148">
        <v>7.2451326741936342</v>
      </c>
      <c r="H6" s="148">
        <v>8.6181629353561888</v>
      </c>
      <c r="I6" s="148">
        <v>7.245132657287324</v>
      </c>
      <c r="J6" s="159">
        <v>9.1850500528946899</v>
      </c>
      <c r="K6" s="642" t="s">
        <v>401</v>
      </c>
      <c r="L6" s="641"/>
      <c r="M6" s="140"/>
    </row>
    <row r="7" spans="1:13" x14ac:dyDescent="0.25">
      <c r="A7" s="140"/>
      <c r="B7" s="147" t="s">
        <v>403</v>
      </c>
      <c r="C7" s="159">
        <v>22.728797322858853</v>
      </c>
      <c r="D7" s="159">
        <v>22.728797275562123</v>
      </c>
      <c r="E7" s="159">
        <v>23.189416564009203</v>
      </c>
      <c r="F7" s="159">
        <v>23.834350242934434</v>
      </c>
      <c r="G7" s="151">
        <v>20</v>
      </c>
      <c r="H7" s="151">
        <v>25</v>
      </c>
      <c r="I7" s="151">
        <v>20</v>
      </c>
      <c r="J7" s="151">
        <v>27</v>
      </c>
      <c r="K7" s="642" t="s">
        <v>404</v>
      </c>
      <c r="L7" s="642"/>
      <c r="M7" s="140"/>
    </row>
    <row r="8" spans="1:13" ht="22.5" x14ac:dyDescent="0.25">
      <c r="A8" s="140"/>
      <c r="B8" s="152" t="s">
        <v>405</v>
      </c>
      <c r="C8" s="159">
        <v>21.592357456715909</v>
      </c>
      <c r="D8" s="159">
        <v>21.592357411784015</v>
      </c>
      <c r="E8" s="159">
        <v>22.029945735808742</v>
      </c>
      <c r="F8" s="159">
        <v>22.64263273078771</v>
      </c>
      <c r="G8" s="151">
        <v>18</v>
      </c>
      <c r="H8" s="151">
        <v>24</v>
      </c>
      <c r="I8" s="151">
        <v>18</v>
      </c>
      <c r="J8" s="151">
        <v>25</v>
      </c>
      <c r="K8" s="642" t="s">
        <v>404</v>
      </c>
      <c r="L8" s="153"/>
      <c r="M8" s="140"/>
    </row>
    <row r="9" spans="1:13" ht="22.5" x14ac:dyDescent="0.25">
      <c r="A9" s="140"/>
      <c r="B9" s="147" t="s">
        <v>998</v>
      </c>
      <c r="C9" s="159">
        <v>2.9099464883511836</v>
      </c>
      <c r="D9" s="159">
        <v>2.9099464884479715</v>
      </c>
      <c r="E9" s="159">
        <v>2.9216055477953384</v>
      </c>
      <c r="F9" s="159">
        <v>2.938850673271713</v>
      </c>
      <c r="G9" s="159">
        <v>2.147064494206731</v>
      </c>
      <c r="H9" s="159">
        <v>3.2285771886241754</v>
      </c>
      <c r="I9" s="159">
        <v>1.7176515954246938</v>
      </c>
      <c r="J9" s="159">
        <v>3.2997798473887574</v>
      </c>
      <c r="K9" s="642" t="s">
        <v>401</v>
      </c>
      <c r="L9" s="642"/>
      <c r="M9" s="140"/>
    </row>
    <row r="10" spans="1:13" x14ac:dyDescent="0.25">
      <c r="A10" s="140"/>
      <c r="B10" s="147" t="s">
        <v>999</v>
      </c>
      <c r="C10" s="154">
        <v>0.28711607973272685</v>
      </c>
      <c r="D10" s="154">
        <v>0.28711607895893593</v>
      </c>
      <c r="E10" s="154">
        <v>0.29380699948831984</v>
      </c>
      <c r="F10" s="154">
        <v>0.3005534280816119</v>
      </c>
      <c r="G10" s="154">
        <v>0.26149257258240527</v>
      </c>
      <c r="H10" s="154">
        <v>0.31104821653958764</v>
      </c>
      <c r="I10" s="154">
        <v>0.26103375228954523</v>
      </c>
      <c r="J10" s="154">
        <v>0.33092673297883879</v>
      </c>
      <c r="K10" s="642" t="s">
        <v>401</v>
      </c>
      <c r="L10" s="642"/>
      <c r="M10" s="140"/>
    </row>
    <row r="11" spans="1:13" x14ac:dyDescent="0.25">
      <c r="A11" s="140"/>
      <c r="B11" s="147" t="s">
        <v>1000</v>
      </c>
      <c r="C11" s="155">
        <v>1</v>
      </c>
      <c r="D11" s="155">
        <v>1</v>
      </c>
      <c r="E11" s="155">
        <v>1</v>
      </c>
      <c r="F11" s="155">
        <v>1</v>
      </c>
      <c r="G11" s="155">
        <v>1</v>
      </c>
      <c r="H11" s="155">
        <v>1</v>
      </c>
      <c r="I11" s="155">
        <v>1</v>
      </c>
      <c r="J11" s="155">
        <v>1</v>
      </c>
      <c r="K11" s="642" t="s">
        <v>401</v>
      </c>
      <c r="L11" s="642"/>
      <c r="M11" s="140"/>
    </row>
    <row r="12" spans="1:13" x14ac:dyDescent="0.25">
      <c r="A12" s="140"/>
      <c r="B12" s="147" t="s">
        <v>13</v>
      </c>
      <c r="C12" s="642">
        <v>1</v>
      </c>
      <c r="D12" s="642">
        <v>1</v>
      </c>
      <c r="E12" s="642">
        <v>1</v>
      </c>
      <c r="F12" s="642">
        <v>1</v>
      </c>
      <c r="G12" s="642">
        <v>1</v>
      </c>
      <c r="H12" s="642">
        <v>1</v>
      </c>
      <c r="I12" s="642">
        <v>1</v>
      </c>
      <c r="J12" s="642">
        <v>1</v>
      </c>
      <c r="K12" s="642"/>
      <c r="L12" s="642">
        <v>1</v>
      </c>
      <c r="M12" s="140"/>
    </row>
    <row r="13" spans="1:13" x14ac:dyDescent="0.25">
      <c r="A13" s="140"/>
      <c r="B13" s="156" t="s">
        <v>73</v>
      </c>
      <c r="C13" s="157">
        <v>3.5</v>
      </c>
      <c r="D13" s="157">
        <v>3.3284651746499998</v>
      </c>
      <c r="E13" s="157">
        <v>3.0102042412445091</v>
      </c>
      <c r="F13" s="157">
        <v>2.4620669324984918</v>
      </c>
      <c r="G13" s="157">
        <v>2.8291953984524998</v>
      </c>
      <c r="H13" s="157">
        <v>3.8277349508474994</v>
      </c>
      <c r="I13" s="157">
        <v>1.8465501993738689</v>
      </c>
      <c r="J13" s="157">
        <v>3.0775836656231146</v>
      </c>
      <c r="K13" s="641" t="s">
        <v>44</v>
      </c>
      <c r="L13" s="642">
        <v>1</v>
      </c>
      <c r="M13" s="140"/>
    </row>
    <row r="14" spans="1:13" x14ac:dyDescent="0.25">
      <c r="A14" s="140"/>
      <c r="B14" s="156" t="s">
        <v>16</v>
      </c>
      <c r="C14" s="151">
        <v>25</v>
      </c>
      <c r="D14" s="151">
        <v>25</v>
      </c>
      <c r="E14" s="151">
        <v>25</v>
      </c>
      <c r="F14" s="151">
        <v>25</v>
      </c>
      <c r="G14" s="151">
        <v>20</v>
      </c>
      <c r="H14" s="151">
        <v>35</v>
      </c>
      <c r="I14" s="151">
        <v>20</v>
      </c>
      <c r="J14" s="151">
        <v>35</v>
      </c>
      <c r="K14" s="641"/>
      <c r="L14" s="642">
        <v>1</v>
      </c>
      <c r="M14" s="140"/>
    </row>
    <row r="15" spans="1:13" x14ac:dyDescent="0.25">
      <c r="A15" s="140"/>
      <c r="B15" s="156" t="s">
        <v>18</v>
      </c>
      <c r="C15" s="642">
        <v>2.5</v>
      </c>
      <c r="D15" s="642">
        <v>2.5</v>
      </c>
      <c r="E15" s="642">
        <v>2.5</v>
      </c>
      <c r="F15" s="642">
        <v>2.5</v>
      </c>
      <c r="G15" s="642">
        <v>2</v>
      </c>
      <c r="H15" s="642">
        <v>3</v>
      </c>
      <c r="I15" s="642">
        <v>1.5</v>
      </c>
      <c r="J15" s="642">
        <v>3</v>
      </c>
      <c r="K15" s="641"/>
      <c r="L15" s="642">
        <v>1</v>
      </c>
      <c r="M15" s="140"/>
    </row>
    <row r="16" spans="1:13" x14ac:dyDescent="0.25">
      <c r="A16" s="140"/>
      <c r="B16" s="158" t="s">
        <v>411</v>
      </c>
      <c r="C16" s="157">
        <v>2.5141170617675979</v>
      </c>
      <c r="D16" s="157">
        <v>2.5141170669992658</v>
      </c>
      <c r="E16" s="157">
        <v>2.4641783024220145</v>
      </c>
      <c r="F16" s="157">
        <v>2.3975001021811719</v>
      </c>
      <c r="G16" s="157">
        <v>2.1369995069493761</v>
      </c>
      <c r="H16" s="157">
        <v>2.891234627049156</v>
      </c>
      <c r="I16" s="157">
        <v>1.7981250766358787</v>
      </c>
      <c r="J16" s="157">
        <v>2.9968751277264647</v>
      </c>
      <c r="K16" s="641"/>
      <c r="L16" s="642">
        <v>1</v>
      </c>
      <c r="M16" s="140"/>
    </row>
    <row r="17" spans="1:15" x14ac:dyDescent="0.25">
      <c r="A17" s="140"/>
      <c r="B17" s="607" t="s">
        <v>21</v>
      </c>
      <c r="C17" s="622"/>
      <c r="D17" s="622"/>
      <c r="E17" s="622"/>
      <c r="F17" s="622"/>
      <c r="G17" s="622"/>
      <c r="H17" s="622"/>
      <c r="I17" s="622"/>
      <c r="J17" s="930"/>
      <c r="K17" s="930"/>
      <c r="L17" s="931"/>
      <c r="M17" s="140"/>
    </row>
    <row r="18" spans="1:15" x14ac:dyDescent="0.25">
      <c r="A18" s="140"/>
      <c r="B18" s="156" t="s">
        <v>22</v>
      </c>
      <c r="C18" s="642" t="s">
        <v>149</v>
      </c>
      <c r="D18" s="642" t="s">
        <v>149</v>
      </c>
      <c r="E18" s="642" t="s">
        <v>149</v>
      </c>
      <c r="F18" s="642" t="s">
        <v>149</v>
      </c>
      <c r="G18" s="642" t="s">
        <v>149</v>
      </c>
      <c r="H18" s="642" t="s">
        <v>149</v>
      </c>
      <c r="I18" s="642" t="s">
        <v>149</v>
      </c>
      <c r="J18" s="642" t="s">
        <v>149</v>
      </c>
      <c r="K18" s="641" t="s">
        <v>46</v>
      </c>
      <c r="L18" s="641"/>
      <c r="M18" s="164"/>
    </row>
    <row r="19" spans="1:15" x14ac:dyDescent="0.25">
      <c r="A19" s="140"/>
      <c r="B19" s="156" t="s">
        <v>24</v>
      </c>
      <c r="C19" s="642">
        <v>10</v>
      </c>
      <c r="D19" s="642">
        <v>10</v>
      </c>
      <c r="E19" s="642">
        <v>10</v>
      </c>
      <c r="F19" s="642">
        <v>10</v>
      </c>
      <c r="G19" s="642">
        <v>10</v>
      </c>
      <c r="H19" s="642">
        <v>10</v>
      </c>
      <c r="I19" s="642">
        <v>10</v>
      </c>
      <c r="J19" s="642">
        <v>10</v>
      </c>
      <c r="K19" s="641" t="s">
        <v>412</v>
      </c>
      <c r="L19" s="641"/>
      <c r="M19" s="140"/>
    </row>
    <row r="20" spans="1:15" x14ac:dyDescent="0.25">
      <c r="A20" s="140"/>
      <c r="B20" s="156" t="s">
        <v>75</v>
      </c>
      <c r="C20" s="642">
        <v>20</v>
      </c>
      <c r="D20" s="642">
        <v>20</v>
      </c>
      <c r="E20" s="642">
        <v>20</v>
      </c>
      <c r="F20" s="642">
        <v>20</v>
      </c>
      <c r="G20" s="642">
        <v>20</v>
      </c>
      <c r="H20" s="642">
        <v>20</v>
      </c>
      <c r="I20" s="642">
        <v>20</v>
      </c>
      <c r="J20" s="642">
        <v>20</v>
      </c>
      <c r="K20" s="641" t="s">
        <v>412</v>
      </c>
      <c r="L20" s="641"/>
      <c r="M20" s="140"/>
    </row>
    <row r="21" spans="1:15" x14ac:dyDescent="0.25">
      <c r="A21" s="140"/>
      <c r="B21" s="156" t="s">
        <v>76</v>
      </c>
      <c r="C21" s="642">
        <v>0.5</v>
      </c>
      <c r="D21" s="642">
        <v>0.5</v>
      </c>
      <c r="E21" s="642">
        <v>0.5</v>
      </c>
      <c r="F21" s="642">
        <v>0.5</v>
      </c>
      <c r="G21" s="642">
        <v>0.5</v>
      </c>
      <c r="H21" s="642">
        <v>0.5</v>
      </c>
      <c r="I21" s="642">
        <v>0.5</v>
      </c>
      <c r="J21" s="642">
        <v>0.5</v>
      </c>
      <c r="K21" s="641" t="s">
        <v>412</v>
      </c>
      <c r="L21" s="641"/>
      <c r="M21" s="140"/>
    </row>
    <row r="22" spans="1:15" x14ac:dyDescent="0.25">
      <c r="A22" s="140"/>
      <c r="B22" s="156" t="s">
        <v>77</v>
      </c>
      <c r="C22" s="642">
        <v>2</v>
      </c>
      <c r="D22" s="642">
        <v>2</v>
      </c>
      <c r="E22" s="642">
        <v>2</v>
      </c>
      <c r="F22" s="642">
        <v>2</v>
      </c>
      <c r="G22" s="642">
        <v>2</v>
      </c>
      <c r="H22" s="642">
        <v>2</v>
      </c>
      <c r="I22" s="642">
        <v>2</v>
      </c>
      <c r="J22" s="642">
        <v>2</v>
      </c>
      <c r="K22" s="641" t="s">
        <v>412</v>
      </c>
      <c r="L22" s="641"/>
      <c r="M22" s="140"/>
    </row>
    <row r="23" spans="1:15" x14ac:dyDescent="0.25">
      <c r="A23" s="140"/>
      <c r="B23" s="927" t="s">
        <v>78</v>
      </c>
      <c r="C23" s="928"/>
      <c r="D23" s="928"/>
      <c r="E23" s="928"/>
      <c r="F23" s="928"/>
      <c r="G23" s="928"/>
      <c r="H23" s="928"/>
      <c r="I23" s="928"/>
      <c r="J23" s="928"/>
      <c r="K23" s="928"/>
      <c r="L23" s="929"/>
      <c r="M23" s="140"/>
    </row>
    <row r="24" spans="1:15" x14ac:dyDescent="0.25">
      <c r="A24" s="140"/>
      <c r="B24" s="156" t="s">
        <v>529</v>
      </c>
      <c r="C24" s="159">
        <v>99.792333333333332</v>
      </c>
      <c r="D24" s="159">
        <v>99.792333333333332</v>
      </c>
      <c r="E24" s="159">
        <v>99.792333333333332</v>
      </c>
      <c r="F24" s="159">
        <v>99.792333333333332</v>
      </c>
      <c r="G24" s="159">
        <v>98.961666666666673</v>
      </c>
      <c r="H24" s="159">
        <v>99.896166666666673</v>
      </c>
      <c r="I24" s="159">
        <v>99.480833333333337</v>
      </c>
      <c r="J24" s="159">
        <v>99.896166666666673</v>
      </c>
      <c r="K24" s="160" t="s">
        <v>35</v>
      </c>
      <c r="L24" s="641">
        <v>1</v>
      </c>
      <c r="M24" s="140"/>
    </row>
    <row r="25" spans="1:15" x14ac:dyDescent="0.25">
      <c r="A25" s="140"/>
      <c r="B25" s="156" t="s">
        <v>530</v>
      </c>
      <c r="C25" s="151">
        <v>80</v>
      </c>
      <c r="D25" s="151">
        <v>60</v>
      </c>
      <c r="E25" s="151">
        <v>40</v>
      </c>
      <c r="F25" s="151">
        <v>20</v>
      </c>
      <c r="G25" s="151">
        <v>10</v>
      </c>
      <c r="H25" s="151">
        <v>60</v>
      </c>
      <c r="I25" s="151">
        <v>10</v>
      </c>
      <c r="J25" s="151">
        <v>60</v>
      </c>
      <c r="K25" s="161" t="s">
        <v>64</v>
      </c>
      <c r="L25" s="641" t="s">
        <v>958</v>
      </c>
      <c r="M25" s="140"/>
      <c r="N25" s="582"/>
      <c r="O25" s="580"/>
    </row>
    <row r="26" spans="1:15" x14ac:dyDescent="0.25">
      <c r="A26" s="140"/>
      <c r="B26" s="156" t="s">
        <v>79</v>
      </c>
      <c r="C26" s="642">
        <v>0.3</v>
      </c>
      <c r="D26" s="642">
        <v>0.1</v>
      </c>
      <c r="E26" s="642">
        <v>0.1</v>
      </c>
      <c r="F26" s="642">
        <v>0.1</v>
      </c>
      <c r="G26" s="642">
        <v>0</v>
      </c>
      <c r="H26" s="642">
        <v>0.1</v>
      </c>
      <c r="I26" s="642">
        <v>0</v>
      </c>
      <c r="J26" s="642">
        <v>0.1</v>
      </c>
      <c r="K26" s="641"/>
      <c r="L26" s="641">
        <v>2</v>
      </c>
      <c r="M26" s="140"/>
    </row>
    <row r="27" spans="1:15" x14ac:dyDescent="0.25">
      <c r="A27" s="140"/>
      <c r="B27" s="156" t="s">
        <v>80</v>
      </c>
      <c r="C27" s="642">
        <v>1.2</v>
      </c>
      <c r="D27" s="642">
        <v>1</v>
      </c>
      <c r="E27" s="642">
        <v>1</v>
      </c>
      <c r="F27" s="642">
        <v>1</v>
      </c>
      <c r="G27" s="642">
        <v>1</v>
      </c>
      <c r="H27" s="642">
        <v>3</v>
      </c>
      <c r="I27" s="642">
        <v>0</v>
      </c>
      <c r="J27" s="642">
        <v>1</v>
      </c>
      <c r="K27" s="641" t="s">
        <v>50</v>
      </c>
      <c r="L27" s="641">
        <v>2</v>
      </c>
      <c r="M27" s="595"/>
    </row>
    <row r="28" spans="1:15" x14ac:dyDescent="0.25">
      <c r="A28" s="140"/>
      <c r="B28" s="156" t="s">
        <v>413</v>
      </c>
      <c r="C28" s="642">
        <v>0.3</v>
      </c>
      <c r="D28" s="642">
        <v>0.3</v>
      </c>
      <c r="E28" s="642">
        <v>0.3</v>
      </c>
      <c r="F28" s="642">
        <v>0.3</v>
      </c>
      <c r="G28" s="642">
        <v>0.1</v>
      </c>
      <c r="H28" s="642">
        <v>2</v>
      </c>
      <c r="I28" s="642">
        <v>0.1</v>
      </c>
      <c r="J28" s="642">
        <v>1</v>
      </c>
      <c r="K28" s="641" t="s">
        <v>50</v>
      </c>
      <c r="L28" s="641">
        <v>2</v>
      </c>
      <c r="M28" s="595"/>
    </row>
    <row r="29" spans="1:15" x14ac:dyDescent="0.25">
      <c r="A29" s="140"/>
      <c r="B29" s="927" t="s">
        <v>25</v>
      </c>
      <c r="C29" s="928"/>
      <c r="D29" s="928"/>
      <c r="E29" s="928"/>
      <c r="F29" s="928"/>
      <c r="G29" s="928"/>
      <c r="H29" s="928"/>
      <c r="I29" s="928"/>
      <c r="J29" s="928"/>
      <c r="K29" s="928"/>
      <c r="L29" s="929"/>
      <c r="M29" s="140"/>
    </row>
    <row r="30" spans="1:15" x14ac:dyDescent="0.25">
      <c r="A30" s="140"/>
      <c r="B30" s="156" t="s">
        <v>414</v>
      </c>
      <c r="C30" s="157">
        <v>10.651077428518912</v>
      </c>
      <c r="D30" s="157">
        <v>10.387450003183032</v>
      </c>
      <c r="E30" s="157">
        <v>9.9377478285302452</v>
      </c>
      <c r="F30" s="157">
        <v>8.7701447691674925</v>
      </c>
      <c r="G30" s="157">
        <v>8.8293325027055776</v>
      </c>
      <c r="H30" s="157">
        <v>12.20510370137678</v>
      </c>
      <c r="I30" s="157">
        <v>6.3919853409753884</v>
      </c>
      <c r="J30" s="157">
        <v>10.90080654949262</v>
      </c>
      <c r="K30" s="160" t="s">
        <v>68</v>
      </c>
      <c r="L30" s="641">
        <v>1</v>
      </c>
      <c r="M30" s="140"/>
    </row>
    <row r="31" spans="1:15" x14ac:dyDescent="0.25">
      <c r="A31" s="140"/>
      <c r="B31" s="156" t="s">
        <v>28</v>
      </c>
      <c r="C31" s="157">
        <v>6.6250581689214281</v>
      </c>
      <c r="D31" s="157">
        <v>6.4610797320454836</v>
      </c>
      <c r="E31" s="157">
        <v>6.277515157641206</v>
      </c>
      <c r="F31" s="157">
        <v>5.5486545787727115</v>
      </c>
      <c r="G31" s="157">
        <v>5.4919177722386605</v>
      </c>
      <c r="H31" s="157">
        <v>7.6897778895685995</v>
      </c>
      <c r="I31" s="157">
        <v>3.9758676981793046</v>
      </c>
      <c r="J31" s="157">
        <v>6.8739438114991458</v>
      </c>
      <c r="K31" s="641" t="s">
        <v>68</v>
      </c>
      <c r="L31" s="641">
        <v>1</v>
      </c>
      <c r="M31" s="140"/>
    </row>
    <row r="32" spans="1:15" x14ac:dyDescent="0.25">
      <c r="A32" s="140"/>
      <c r="B32" s="156" t="s">
        <v>29</v>
      </c>
      <c r="C32" s="157">
        <v>4.0260192595974829</v>
      </c>
      <c r="D32" s="157">
        <v>3.9263702711375483</v>
      </c>
      <c r="E32" s="157">
        <v>3.66023267088904</v>
      </c>
      <c r="F32" s="157">
        <v>3.2214901903947792</v>
      </c>
      <c r="G32" s="157">
        <v>3.3374147304669157</v>
      </c>
      <c r="H32" s="157">
        <v>4.5153258118081796</v>
      </c>
      <c r="I32" s="157">
        <v>2.4161176427960847</v>
      </c>
      <c r="J32" s="157">
        <v>4.0268627379934738</v>
      </c>
      <c r="K32" s="641" t="s">
        <v>67</v>
      </c>
      <c r="L32" s="641">
        <v>1</v>
      </c>
      <c r="M32" s="140"/>
    </row>
    <row r="33" spans="1:13" x14ac:dyDescent="0.25">
      <c r="A33" s="140"/>
      <c r="B33" s="156" t="s">
        <v>415</v>
      </c>
      <c r="C33" s="151">
        <v>425000</v>
      </c>
      <c r="D33" s="151">
        <v>411000</v>
      </c>
      <c r="E33" s="151">
        <v>382000</v>
      </c>
      <c r="F33" s="151">
        <v>328000</v>
      </c>
      <c r="G33" s="151">
        <v>349000</v>
      </c>
      <c r="H33" s="151">
        <v>478000</v>
      </c>
      <c r="I33" s="151">
        <v>242000</v>
      </c>
      <c r="J33" s="151">
        <v>408000</v>
      </c>
      <c r="K33" s="641" t="s">
        <v>66</v>
      </c>
      <c r="L33" s="641">
        <v>1</v>
      </c>
      <c r="M33" s="140"/>
    </row>
    <row r="34" spans="1:13" x14ac:dyDescent="0.25">
      <c r="A34" s="140"/>
      <c r="B34" s="156" t="s">
        <v>1001</v>
      </c>
      <c r="C34" s="157">
        <v>25.876628134880736</v>
      </c>
      <c r="D34" s="157">
        <v>25.876628188727839</v>
      </c>
      <c r="E34" s="157">
        <v>25.376857484637636</v>
      </c>
      <c r="F34" s="157">
        <v>24.702285017971199</v>
      </c>
      <c r="G34" s="157">
        <v>22.017686618462566</v>
      </c>
      <c r="H34" s="157">
        <v>29.813700138235912</v>
      </c>
      <c r="I34" s="157">
        <v>18.574943737702093</v>
      </c>
      <c r="J34" s="157">
        <v>30.860878317170595</v>
      </c>
      <c r="K34" s="641" t="s">
        <v>54</v>
      </c>
      <c r="L34" s="641">
        <v>1</v>
      </c>
      <c r="M34" s="140"/>
    </row>
    <row r="35" spans="1:13" x14ac:dyDescent="0.25">
      <c r="A35" s="140"/>
      <c r="B35" s="906" t="s">
        <v>33</v>
      </c>
      <c r="C35" s="907"/>
      <c r="D35" s="907"/>
      <c r="E35" s="907"/>
      <c r="F35" s="907"/>
      <c r="G35" s="907"/>
      <c r="H35" s="907"/>
      <c r="I35" s="907"/>
      <c r="J35" s="907"/>
      <c r="K35" s="907"/>
      <c r="L35" s="908"/>
      <c r="M35" s="140"/>
    </row>
    <row r="36" spans="1:13" x14ac:dyDescent="0.25">
      <c r="A36" s="140"/>
      <c r="B36" s="147" t="s">
        <v>416</v>
      </c>
      <c r="C36" s="157" t="s">
        <v>1002</v>
      </c>
      <c r="D36" s="157" t="s">
        <v>1002</v>
      </c>
      <c r="E36" s="157" t="s">
        <v>1002</v>
      </c>
      <c r="F36" s="157" t="s">
        <v>1002</v>
      </c>
      <c r="G36" s="157" t="s">
        <v>1002</v>
      </c>
      <c r="H36" s="157" t="s">
        <v>1002</v>
      </c>
      <c r="I36" s="157" t="s">
        <v>1002</v>
      </c>
      <c r="J36" s="157" t="s">
        <v>1002</v>
      </c>
      <c r="K36" s="641"/>
      <c r="L36" s="641"/>
      <c r="M36" s="140"/>
    </row>
    <row r="37" spans="1:13" x14ac:dyDescent="0.25">
      <c r="A37" s="140"/>
      <c r="B37" s="147" t="s">
        <v>417</v>
      </c>
      <c r="C37" s="157" t="s">
        <v>418</v>
      </c>
      <c r="D37" s="157" t="s">
        <v>418</v>
      </c>
      <c r="E37" s="157" t="s">
        <v>418</v>
      </c>
      <c r="F37" s="157" t="s">
        <v>418</v>
      </c>
      <c r="G37" s="157" t="s">
        <v>418</v>
      </c>
      <c r="H37" s="157" t="s">
        <v>418</v>
      </c>
      <c r="I37" s="157" t="s">
        <v>418</v>
      </c>
      <c r="J37" s="157" t="s">
        <v>418</v>
      </c>
      <c r="K37" s="641" t="s">
        <v>23</v>
      </c>
      <c r="L37" s="641"/>
      <c r="M37" s="140"/>
    </row>
    <row r="38" spans="1:13" x14ac:dyDescent="0.25">
      <c r="A38" s="140"/>
      <c r="B38" s="147" t="s">
        <v>419</v>
      </c>
      <c r="C38" s="157" t="s">
        <v>420</v>
      </c>
      <c r="D38" s="157" t="s">
        <v>420</v>
      </c>
      <c r="E38" s="157" t="s">
        <v>420</v>
      </c>
      <c r="F38" s="157" t="s">
        <v>420</v>
      </c>
      <c r="G38" s="157" t="s">
        <v>420</v>
      </c>
      <c r="H38" s="157" t="s">
        <v>418</v>
      </c>
      <c r="I38" s="157" t="s">
        <v>420</v>
      </c>
      <c r="J38" s="157" t="s">
        <v>418</v>
      </c>
      <c r="K38" s="641" t="s">
        <v>23</v>
      </c>
      <c r="L38" s="641"/>
      <c r="M38" s="140"/>
    </row>
    <row r="39" spans="1:13" x14ac:dyDescent="0.25">
      <c r="A39" s="140"/>
      <c r="B39" s="147" t="s">
        <v>402</v>
      </c>
      <c r="C39" s="148">
        <v>11.88225723190866</v>
      </c>
      <c r="D39" s="148">
        <v>11.88225723190866</v>
      </c>
      <c r="E39" s="148">
        <v>11.88225723190866</v>
      </c>
      <c r="F39" s="148">
        <v>11.88225723190866</v>
      </c>
      <c r="G39" s="148">
        <v>11.88225723190866</v>
      </c>
      <c r="H39" s="148">
        <v>11.88225723190866</v>
      </c>
      <c r="I39" s="148">
        <v>11.88225723190866</v>
      </c>
      <c r="J39" s="159">
        <v>11.88225723190866</v>
      </c>
      <c r="K39" s="642" t="s">
        <v>401</v>
      </c>
      <c r="L39" s="641"/>
      <c r="M39" s="140"/>
    </row>
    <row r="40" spans="1:13" ht="22.5" x14ac:dyDescent="0.25">
      <c r="A40" s="140"/>
      <c r="B40" s="147" t="s">
        <v>1003</v>
      </c>
      <c r="C40" s="163">
        <v>0.11006427869699249</v>
      </c>
      <c r="D40" s="163">
        <v>0.11006427869699249</v>
      </c>
      <c r="E40" s="163">
        <v>0.11336310889764925</v>
      </c>
      <c r="F40" s="163">
        <v>0.11624704512125619</v>
      </c>
      <c r="G40" s="163">
        <v>9.8680584819492267E-2</v>
      </c>
      <c r="H40" s="163">
        <v>0.13920606808321659</v>
      </c>
      <c r="I40" s="163">
        <v>9.8680584819492267E-2</v>
      </c>
      <c r="J40" s="163">
        <v>0.1412622210728505</v>
      </c>
      <c r="K40" s="641" t="s">
        <v>960</v>
      </c>
      <c r="L40" s="641"/>
      <c r="M40" s="140"/>
    </row>
    <row r="41" spans="1:13" x14ac:dyDescent="0.25">
      <c r="A41" s="140"/>
      <c r="B41" s="147" t="s">
        <v>1004</v>
      </c>
      <c r="C41" s="163">
        <v>2.4208618014288299</v>
      </c>
      <c r="D41" s="163">
        <v>2.3609424533238421</v>
      </c>
      <c r="E41" s="163">
        <v>2.3045057410386578</v>
      </c>
      <c r="F41" s="163">
        <v>2.0903070210957742</v>
      </c>
      <c r="G41" s="163">
        <v>2.0068010853252662</v>
      </c>
      <c r="H41" s="163">
        <v>2.7740732775580574</v>
      </c>
      <c r="I41" s="163">
        <v>1.5234881736451009</v>
      </c>
      <c r="J41" s="163">
        <v>2.5981364123108071</v>
      </c>
      <c r="K41" s="641" t="s">
        <v>68</v>
      </c>
      <c r="L41" s="641">
        <v>1</v>
      </c>
      <c r="M41" s="140"/>
    </row>
    <row r="42" spans="1:13" x14ac:dyDescent="0.25">
      <c r="A42" s="140"/>
      <c r="B42" s="147" t="s">
        <v>28</v>
      </c>
      <c r="C42" s="163">
        <v>1.9021607294619982</v>
      </c>
      <c r="D42" s="163">
        <v>1.4685257141090502</v>
      </c>
      <c r="E42" s="163">
        <v>1.4557191397742384</v>
      </c>
      <c r="F42" s="163">
        <v>1.3224857660753067</v>
      </c>
      <c r="G42" s="163">
        <v>1.2482468569926926</v>
      </c>
      <c r="H42" s="163">
        <v>1.7477940274610464</v>
      </c>
      <c r="I42" s="163">
        <v>0.94762223237975074</v>
      </c>
      <c r="J42" s="163">
        <v>1.6383598435352233</v>
      </c>
      <c r="K42" s="641" t="s">
        <v>68</v>
      </c>
      <c r="L42" s="641">
        <v>1</v>
      </c>
      <c r="M42" s="140"/>
    </row>
    <row r="43" spans="1:13" x14ac:dyDescent="0.25">
      <c r="A43" s="164"/>
      <c r="B43" s="147" t="s">
        <v>29</v>
      </c>
      <c r="C43" s="163">
        <v>1.155934866744085</v>
      </c>
      <c r="D43" s="163">
        <v>0.89241673921479203</v>
      </c>
      <c r="E43" s="163">
        <v>0.84878660126441952</v>
      </c>
      <c r="F43" s="163">
        <v>0.76782125502046716</v>
      </c>
      <c r="G43" s="163">
        <v>0.75855422833257324</v>
      </c>
      <c r="H43" s="163">
        <v>1.0262792500970108</v>
      </c>
      <c r="I43" s="163">
        <v>0.57586594126535029</v>
      </c>
      <c r="J43" s="163">
        <v>0.95977656877558393</v>
      </c>
      <c r="K43" s="641" t="s">
        <v>67</v>
      </c>
      <c r="L43" s="641">
        <v>1</v>
      </c>
      <c r="M43" s="140"/>
    </row>
    <row r="44" spans="1:13" x14ac:dyDescent="0.25">
      <c r="A44" s="164"/>
      <c r="B44" s="147" t="s">
        <v>421</v>
      </c>
      <c r="C44" s="151">
        <v>96500</v>
      </c>
      <c r="D44" s="151">
        <v>93400</v>
      </c>
      <c r="E44" s="151">
        <v>88600</v>
      </c>
      <c r="F44" s="151">
        <v>78100</v>
      </c>
      <c r="G44" s="151">
        <v>79400</v>
      </c>
      <c r="H44" s="151">
        <v>108500</v>
      </c>
      <c r="I44" s="151">
        <v>57700</v>
      </c>
      <c r="J44" s="151">
        <v>97300</v>
      </c>
      <c r="K44" s="641" t="s">
        <v>66</v>
      </c>
      <c r="L44" s="641">
        <v>1</v>
      </c>
      <c r="M44" s="140"/>
    </row>
    <row r="45" spans="1:13" x14ac:dyDescent="0.25">
      <c r="A45" s="164"/>
      <c r="B45" s="147" t="s">
        <v>1005</v>
      </c>
      <c r="C45" s="157">
        <v>5.88</v>
      </c>
      <c r="D45" s="157">
        <v>5.88</v>
      </c>
      <c r="E45" s="157">
        <v>5.88</v>
      </c>
      <c r="F45" s="157">
        <v>5.89</v>
      </c>
      <c r="G45" s="157">
        <v>5</v>
      </c>
      <c r="H45" s="157">
        <v>6.78</v>
      </c>
      <c r="I45" s="157">
        <v>4.43</v>
      </c>
      <c r="J45" s="157">
        <v>7.36</v>
      </c>
      <c r="K45" s="641" t="s">
        <v>54</v>
      </c>
      <c r="L45" s="641">
        <v>1</v>
      </c>
      <c r="M45" s="140"/>
    </row>
    <row r="46" spans="1:13" x14ac:dyDescent="0.25">
      <c r="A46" s="164"/>
      <c r="B46" s="147" t="s">
        <v>1006</v>
      </c>
      <c r="C46" s="151">
        <v>890</v>
      </c>
      <c r="D46" s="151">
        <v>870</v>
      </c>
      <c r="E46" s="151">
        <v>850</v>
      </c>
      <c r="F46" s="151">
        <v>770</v>
      </c>
      <c r="G46" s="151">
        <v>740</v>
      </c>
      <c r="H46" s="151">
        <v>1020</v>
      </c>
      <c r="I46" s="151">
        <v>560</v>
      </c>
      <c r="J46" s="151">
        <v>960</v>
      </c>
      <c r="K46" s="641" t="s">
        <v>68</v>
      </c>
      <c r="L46" s="641">
        <v>1</v>
      </c>
      <c r="M46" s="594"/>
    </row>
    <row r="47" spans="1:13" x14ac:dyDescent="0.25">
      <c r="A47" s="164"/>
      <c r="B47" s="147" t="s">
        <v>1007</v>
      </c>
      <c r="C47" s="151">
        <v>35.546685953862585</v>
      </c>
      <c r="D47" s="151">
        <v>34.372571168639006</v>
      </c>
      <c r="E47" s="151">
        <v>32.607247477944426</v>
      </c>
      <c r="F47" s="151">
        <v>28.741082052500804</v>
      </c>
      <c r="G47" s="151">
        <v>29.216685493343149</v>
      </c>
      <c r="H47" s="151">
        <v>39.96285052182607</v>
      </c>
      <c r="I47" s="151">
        <v>21.230016280957184</v>
      </c>
      <c r="J47" s="151">
        <v>35.817754146153199</v>
      </c>
      <c r="K47" s="641" t="s">
        <v>66</v>
      </c>
      <c r="L47" s="641" t="s">
        <v>423</v>
      </c>
      <c r="M47" s="594"/>
    </row>
    <row r="48" spans="1:13" x14ac:dyDescent="0.25">
      <c r="A48" s="164"/>
      <c r="B48" s="147" t="s">
        <v>1008</v>
      </c>
      <c r="C48" s="151">
        <v>17.324201848117703</v>
      </c>
      <c r="D48" s="151">
        <v>17.324201848117703</v>
      </c>
      <c r="E48" s="151">
        <v>17.333918777718665</v>
      </c>
      <c r="F48" s="151">
        <v>17.342413608781165</v>
      </c>
      <c r="G48" s="151">
        <v>14.740670400520141</v>
      </c>
      <c r="H48" s="151">
        <v>19.960040978563288</v>
      </c>
      <c r="I48" s="151">
        <v>13.040670400520142</v>
      </c>
      <c r="J48" s="151">
        <v>21.666097517588881</v>
      </c>
      <c r="K48" s="641" t="s">
        <v>54</v>
      </c>
      <c r="L48" s="641" t="s">
        <v>423</v>
      </c>
      <c r="M48" s="594"/>
    </row>
    <row r="49" spans="1:15" x14ac:dyDescent="0.25">
      <c r="A49" s="140"/>
      <c r="B49" s="147" t="s">
        <v>406</v>
      </c>
      <c r="C49" s="159">
        <v>79.162397814907592</v>
      </c>
      <c r="D49" s="159">
        <v>79.162397863523523</v>
      </c>
      <c r="E49" s="159">
        <v>78.927379553226359</v>
      </c>
      <c r="F49" s="159">
        <v>79.301541809273544</v>
      </c>
      <c r="G49" s="151">
        <v>75</v>
      </c>
      <c r="H49" s="151">
        <v>85</v>
      </c>
      <c r="I49" s="151">
        <v>72</v>
      </c>
      <c r="J49" s="151">
        <v>86</v>
      </c>
      <c r="K49" s="642" t="s">
        <v>401</v>
      </c>
      <c r="L49" s="642"/>
      <c r="M49" s="140"/>
    </row>
    <row r="50" spans="1:15" x14ac:dyDescent="0.25">
      <c r="A50" s="140"/>
      <c r="B50" s="147" t="s">
        <v>407</v>
      </c>
      <c r="C50" s="159">
        <v>80.298837681050543</v>
      </c>
      <c r="D50" s="159">
        <v>80.298837727301631</v>
      </c>
      <c r="E50" s="159">
        <v>80.086850381426814</v>
      </c>
      <c r="F50" s="159">
        <v>80.493259321420268</v>
      </c>
      <c r="G50" s="151">
        <v>77</v>
      </c>
      <c r="H50" s="151">
        <v>86</v>
      </c>
      <c r="I50" s="151">
        <v>74</v>
      </c>
      <c r="J50" s="151">
        <v>88</v>
      </c>
      <c r="K50" s="642" t="s">
        <v>408</v>
      </c>
      <c r="L50" s="642"/>
      <c r="M50" s="140"/>
    </row>
    <row r="51" spans="1:15" ht="22.5" x14ac:dyDescent="0.25">
      <c r="A51" s="140"/>
      <c r="B51" s="147" t="s">
        <v>409</v>
      </c>
      <c r="C51" s="159">
        <v>4.1506178270179088</v>
      </c>
      <c r="D51" s="159">
        <v>4.1506178270179088</v>
      </c>
      <c r="E51" s="159">
        <v>4.0149241254459129</v>
      </c>
      <c r="F51" s="159">
        <v>3.8773763868177622</v>
      </c>
      <c r="G51" s="151">
        <v>1</v>
      </c>
      <c r="H51" s="151">
        <v>6</v>
      </c>
      <c r="I51" s="151">
        <v>1</v>
      </c>
      <c r="J51" s="151">
        <v>6</v>
      </c>
      <c r="K51" s="642" t="s">
        <v>410</v>
      </c>
      <c r="L51" s="642"/>
      <c r="M51" s="140"/>
      <c r="N51" s="582"/>
      <c r="O51" s="580"/>
    </row>
    <row r="52" spans="1:15" x14ac:dyDescent="0.25">
      <c r="A52" s="164"/>
      <c r="B52" s="140"/>
      <c r="C52" s="140"/>
      <c r="D52" s="140"/>
      <c r="E52" s="140"/>
      <c r="F52" s="140"/>
      <c r="G52" s="140"/>
      <c r="H52" s="140"/>
      <c r="I52" s="140"/>
      <c r="J52" s="140"/>
      <c r="K52" s="140"/>
      <c r="L52" s="140"/>
      <c r="M52" s="594"/>
    </row>
    <row r="53" spans="1:15" x14ac:dyDescent="0.25">
      <c r="A53" s="164"/>
      <c r="B53" s="140"/>
      <c r="C53" s="140"/>
      <c r="D53" s="140"/>
      <c r="E53" s="140"/>
      <c r="F53" s="140"/>
      <c r="G53" s="140"/>
      <c r="H53" s="140"/>
      <c r="I53" s="140"/>
      <c r="J53" s="140"/>
      <c r="K53" s="140"/>
      <c r="L53" s="140"/>
      <c r="M53" s="594"/>
    </row>
    <row r="54" spans="1:15" s="183" customFormat="1" ht="12" x14ac:dyDescent="0.2">
      <c r="A54" s="164" t="s">
        <v>87</v>
      </c>
      <c r="B54" s="140"/>
      <c r="C54" s="526"/>
      <c r="D54" s="526"/>
      <c r="E54" s="526"/>
      <c r="F54" s="526"/>
      <c r="G54" s="526"/>
      <c r="H54" s="526"/>
      <c r="I54" s="140"/>
      <c r="J54" s="140"/>
      <c r="K54" s="140"/>
      <c r="L54" s="140"/>
      <c r="M54" s="140"/>
    </row>
    <row r="55" spans="1:15" s="183" customFormat="1" ht="12" customHeight="1" x14ac:dyDescent="0.2">
      <c r="A55" s="530">
        <v>1</v>
      </c>
      <c r="B55" s="923" t="s">
        <v>424</v>
      </c>
      <c r="C55" s="923"/>
      <c r="D55" s="923"/>
      <c r="E55" s="923"/>
      <c r="F55" s="923"/>
      <c r="G55" s="923"/>
      <c r="H55" s="923"/>
      <c r="I55" s="923"/>
      <c r="J55" s="923"/>
      <c r="K55" s="923"/>
      <c r="L55" s="923"/>
      <c r="M55" s="140"/>
    </row>
    <row r="56" spans="1:15" s="183" customFormat="1" ht="12" customHeight="1" x14ac:dyDescent="0.2">
      <c r="A56" s="530">
        <v>2</v>
      </c>
      <c r="B56" s="923" t="s">
        <v>425</v>
      </c>
      <c r="C56" s="923"/>
      <c r="D56" s="923"/>
      <c r="E56" s="923"/>
      <c r="F56" s="923"/>
      <c r="G56" s="923"/>
      <c r="H56" s="923"/>
      <c r="I56" s="923"/>
      <c r="J56" s="923"/>
      <c r="K56" s="923"/>
      <c r="L56" s="923"/>
      <c r="M56" s="140"/>
    </row>
    <row r="57" spans="1:15" s="183" customFormat="1" ht="12" customHeight="1" x14ac:dyDescent="0.2">
      <c r="A57" s="530"/>
      <c r="B57" s="643" t="s">
        <v>426</v>
      </c>
      <c r="C57" s="627"/>
      <c r="D57" s="627"/>
      <c r="E57" s="627"/>
      <c r="F57" s="627"/>
      <c r="G57" s="627"/>
      <c r="H57" s="627"/>
      <c r="I57" s="627"/>
      <c r="J57" s="627"/>
      <c r="K57" s="627"/>
      <c r="L57" s="627"/>
      <c r="M57" s="140"/>
    </row>
    <row r="58" spans="1:15" s="183" customFormat="1" ht="12.75" customHeight="1" x14ac:dyDescent="0.2">
      <c r="A58" s="530"/>
      <c r="B58" s="923" t="s">
        <v>427</v>
      </c>
      <c r="C58" s="923"/>
      <c r="D58" s="923"/>
      <c r="E58" s="923"/>
      <c r="F58" s="923"/>
      <c r="G58" s="923"/>
      <c r="H58" s="923"/>
      <c r="I58" s="923"/>
      <c r="J58" s="923"/>
      <c r="K58" s="923"/>
      <c r="L58" s="923"/>
      <c r="M58" s="140"/>
    </row>
    <row r="59" spans="1:15" s="183" customFormat="1" ht="12" customHeight="1" x14ac:dyDescent="0.2">
      <c r="A59" s="530"/>
      <c r="B59" s="643" t="s">
        <v>428</v>
      </c>
      <c r="C59" s="627"/>
      <c r="D59" s="627"/>
      <c r="E59" s="627"/>
      <c r="F59" s="627"/>
      <c r="G59" s="627"/>
      <c r="H59" s="627"/>
      <c r="I59" s="627"/>
      <c r="J59" s="627"/>
      <c r="K59" s="627"/>
      <c r="L59" s="627"/>
      <c r="M59" s="140"/>
    </row>
    <row r="60" spans="1:15" s="183" customFormat="1" ht="12" customHeight="1" x14ac:dyDescent="0.2">
      <c r="A60" s="530"/>
      <c r="B60" s="643" t="s">
        <v>429</v>
      </c>
      <c r="C60" s="627"/>
      <c r="D60" s="627"/>
      <c r="E60" s="627"/>
      <c r="F60" s="627"/>
      <c r="G60" s="627"/>
      <c r="H60" s="627"/>
      <c r="I60" s="627"/>
      <c r="J60" s="627"/>
      <c r="K60" s="627"/>
      <c r="L60" s="627"/>
      <c r="M60" s="140"/>
    </row>
    <row r="61" spans="1:15" s="183" customFormat="1" ht="12" customHeight="1" x14ac:dyDescent="0.2">
      <c r="A61" s="530"/>
      <c r="B61" s="644" t="s">
        <v>980</v>
      </c>
      <c r="C61" s="627"/>
      <c r="D61" s="627"/>
      <c r="E61" s="627"/>
      <c r="F61" s="627"/>
      <c r="G61" s="627"/>
      <c r="H61" s="627"/>
      <c r="I61" s="627"/>
      <c r="J61" s="627"/>
      <c r="K61" s="627"/>
      <c r="L61" s="627"/>
      <c r="M61" s="140"/>
    </row>
    <row r="62" spans="1:15" s="183" customFormat="1" ht="27.75" customHeight="1" x14ac:dyDescent="0.2">
      <c r="A62" s="530">
        <v>3</v>
      </c>
      <c r="B62" s="923" t="s">
        <v>962</v>
      </c>
      <c r="C62" s="923"/>
      <c r="D62" s="923"/>
      <c r="E62" s="923"/>
      <c r="F62" s="923"/>
      <c r="G62" s="923"/>
      <c r="H62" s="923"/>
      <c r="I62" s="923"/>
      <c r="J62" s="923"/>
      <c r="K62" s="923"/>
      <c r="L62" s="923"/>
      <c r="M62" s="140"/>
    </row>
    <row r="63" spans="1:15" s="183" customFormat="1" ht="12" customHeight="1" x14ac:dyDescent="0.2">
      <c r="A63" s="530"/>
      <c r="B63" s="644" t="s">
        <v>431</v>
      </c>
      <c r="C63" s="627"/>
      <c r="D63" s="627"/>
      <c r="E63" s="627"/>
      <c r="F63" s="627"/>
      <c r="G63" s="627"/>
      <c r="H63" s="627"/>
      <c r="I63" s="627"/>
      <c r="J63" s="627"/>
      <c r="K63" s="627"/>
      <c r="L63" s="627"/>
      <c r="M63" s="140"/>
    </row>
    <row r="64" spans="1:15" s="183" customFormat="1" ht="12" customHeight="1" x14ac:dyDescent="0.2">
      <c r="A64" s="530">
        <v>4</v>
      </c>
      <c r="B64" s="611" t="s">
        <v>963</v>
      </c>
      <c r="C64" s="627"/>
      <c r="D64" s="627"/>
      <c r="E64" s="627"/>
      <c r="F64" s="627"/>
      <c r="G64" s="627"/>
      <c r="H64" s="627"/>
      <c r="I64" s="627"/>
      <c r="J64" s="627"/>
      <c r="K64" s="627"/>
      <c r="L64" s="627"/>
      <c r="M64" s="140"/>
    </row>
    <row r="65" spans="1:13" s="183" customFormat="1" ht="27.75" customHeight="1" x14ac:dyDescent="0.2">
      <c r="A65" s="530">
        <v>5</v>
      </c>
      <c r="B65" s="923" t="s">
        <v>964</v>
      </c>
      <c r="C65" s="923"/>
      <c r="D65" s="923"/>
      <c r="E65" s="923"/>
      <c r="F65" s="923"/>
      <c r="G65" s="923"/>
      <c r="H65" s="923"/>
      <c r="I65" s="923"/>
      <c r="J65" s="923"/>
      <c r="K65" s="923"/>
      <c r="L65" s="923"/>
      <c r="M65" s="140"/>
    </row>
    <row r="66" spans="1:13" s="183" customFormat="1" ht="12" customHeight="1" x14ac:dyDescent="0.2">
      <c r="A66" s="530"/>
      <c r="B66" s="644" t="s">
        <v>965</v>
      </c>
      <c r="C66" s="627"/>
      <c r="D66" s="627"/>
      <c r="E66" s="627"/>
      <c r="F66" s="627"/>
      <c r="G66" s="627"/>
      <c r="H66" s="627"/>
      <c r="I66" s="627"/>
      <c r="J66" s="627"/>
      <c r="K66" s="627"/>
      <c r="L66" s="627"/>
      <c r="M66" s="140"/>
    </row>
    <row r="67" spans="1:13" s="183" customFormat="1" ht="12" customHeight="1" x14ac:dyDescent="0.2">
      <c r="A67" s="530"/>
      <c r="B67" s="643"/>
      <c r="C67" s="627"/>
      <c r="D67" s="627"/>
      <c r="E67" s="627"/>
      <c r="F67" s="627"/>
      <c r="G67" s="627"/>
      <c r="H67" s="627"/>
      <c r="I67" s="627"/>
      <c r="J67" s="627"/>
      <c r="K67" s="627"/>
      <c r="L67" s="627"/>
      <c r="M67" s="140"/>
    </row>
    <row r="68" spans="1:13" s="183" customFormat="1" ht="12" x14ac:dyDescent="0.2">
      <c r="A68" s="164" t="s">
        <v>38</v>
      </c>
      <c r="B68" s="140"/>
      <c r="C68" s="526"/>
      <c r="D68" s="526"/>
      <c r="E68" s="526"/>
      <c r="F68" s="526"/>
      <c r="G68" s="526"/>
      <c r="H68" s="526"/>
      <c r="I68" s="140"/>
      <c r="J68" s="140"/>
      <c r="K68" s="140"/>
      <c r="L68" s="140"/>
      <c r="M68" s="140"/>
    </row>
    <row r="69" spans="1:13" s="183" customFormat="1" ht="29.25" customHeight="1" x14ac:dyDescent="0.2">
      <c r="A69" s="530" t="s">
        <v>39</v>
      </c>
      <c r="B69" s="923" t="s">
        <v>432</v>
      </c>
      <c r="C69" s="923"/>
      <c r="D69" s="923"/>
      <c r="E69" s="923"/>
      <c r="F69" s="923"/>
      <c r="G69" s="923"/>
      <c r="H69" s="923"/>
      <c r="I69" s="923"/>
      <c r="J69" s="923"/>
      <c r="K69" s="923"/>
      <c r="L69" s="923"/>
      <c r="M69" s="140"/>
    </row>
    <row r="70" spans="1:13" s="183" customFormat="1" ht="24" customHeight="1" x14ac:dyDescent="0.2">
      <c r="A70" s="530" t="s">
        <v>15</v>
      </c>
      <c r="B70" s="923" t="s">
        <v>1011</v>
      </c>
      <c r="C70" s="923"/>
      <c r="D70" s="923"/>
      <c r="E70" s="923"/>
      <c r="F70" s="923"/>
      <c r="G70" s="923"/>
      <c r="H70" s="923"/>
      <c r="I70" s="923"/>
      <c r="J70" s="923"/>
      <c r="K70" s="923"/>
      <c r="L70" s="923"/>
      <c r="M70" s="140"/>
    </row>
    <row r="71" spans="1:13" s="183" customFormat="1" ht="26.25" customHeight="1" x14ac:dyDescent="0.2">
      <c r="A71" s="530" t="s">
        <v>20</v>
      </c>
      <c r="B71" s="923" t="s">
        <v>433</v>
      </c>
      <c r="C71" s="923"/>
      <c r="D71" s="923"/>
      <c r="E71" s="923"/>
      <c r="F71" s="923"/>
      <c r="G71" s="923"/>
      <c r="H71" s="923"/>
      <c r="I71" s="923"/>
      <c r="J71" s="923"/>
      <c r="K71" s="923"/>
      <c r="L71" s="923"/>
      <c r="M71" s="140"/>
    </row>
    <row r="72" spans="1:13" s="183" customFormat="1" ht="30" customHeight="1" x14ac:dyDescent="0.2">
      <c r="A72" s="530" t="s">
        <v>23</v>
      </c>
      <c r="B72" s="923" t="s">
        <v>966</v>
      </c>
      <c r="C72" s="923"/>
      <c r="D72" s="923"/>
      <c r="E72" s="923"/>
      <c r="F72" s="923"/>
      <c r="G72" s="923"/>
      <c r="H72" s="923"/>
      <c r="I72" s="923"/>
      <c r="J72" s="923"/>
      <c r="K72" s="923"/>
      <c r="L72" s="923"/>
      <c r="M72" s="140"/>
    </row>
    <row r="73" spans="1:13" s="183" customFormat="1" ht="14.25" customHeight="1" x14ac:dyDescent="0.2">
      <c r="A73" s="530" t="s">
        <v>434</v>
      </c>
      <c r="B73" s="643" t="s">
        <v>435</v>
      </c>
      <c r="C73" s="627"/>
      <c r="D73" s="627"/>
      <c r="E73" s="627"/>
      <c r="F73" s="627"/>
      <c r="G73" s="627"/>
      <c r="H73" s="627"/>
      <c r="I73" s="627"/>
      <c r="J73" s="627"/>
      <c r="K73" s="627"/>
      <c r="L73" s="627"/>
      <c r="M73" s="140"/>
    </row>
    <row r="74" spans="1:13" s="183" customFormat="1" ht="36.75" customHeight="1" x14ac:dyDescent="0.2">
      <c r="A74" s="530" t="s">
        <v>436</v>
      </c>
      <c r="B74" s="923" t="s">
        <v>437</v>
      </c>
      <c r="C74" s="923"/>
      <c r="D74" s="923"/>
      <c r="E74" s="923"/>
      <c r="F74" s="923"/>
      <c r="G74" s="923"/>
      <c r="H74" s="923"/>
      <c r="I74" s="923"/>
      <c r="J74" s="923"/>
      <c r="K74" s="923"/>
      <c r="L74" s="923"/>
      <c r="M74" s="140"/>
    </row>
    <row r="75" spans="1:13" s="183" customFormat="1" ht="51" customHeight="1" x14ac:dyDescent="0.2">
      <c r="A75" s="530" t="s">
        <v>31</v>
      </c>
      <c r="B75" s="923" t="s">
        <v>438</v>
      </c>
      <c r="C75" s="923"/>
      <c r="D75" s="923"/>
      <c r="E75" s="923"/>
      <c r="F75" s="923"/>
      <c r="G75" s="923"/>
      <c r="H75" s="923"/>
      <c r="I75" s="923"/>
      <c r="J75" s="923"/>
      <c r="K75" s="923"/>
      <c r="L75" s="923"/>
      <c r="M75" s="140"/>
    </row>
    <row r="76" spans="1:13" s="183" customFormat="1" ht="16.5" customHeight="1" x14ac:dyDescent="0.2">
      <c r="A76" s="530" t="s">
        <v>35</v>
      </c>
      <c r="B76" s="923" t="s">
        <v>439</v>
      </c>
      <c r="C76" s="923"/>
      <c r="D76" s="923"/>
      <c r="E76" s="923"/>
      <c r="F76" s="923"/>
      <c r="G76" s="923"/>
      <c r="H76" s="923"/>
      <c r="I76" s="923"/>
      <c r="J76" s="923"/>
      <c r="K76" s="923"/>
      <c r="L76" s="923"/>
      <c r="M76" s="140"/>
    </row>
    <row r="77" spans="1:13" s="183" customFormat="1" ht="28.5" customHeight="1" x14ac:dyDescent="0.2">
      <c r="A77" s="530" t="s">
        <v>64</v>
      </c>
      <c r="B77" s="923" t="s">
        <v>969</v>
      </c>
      <c r="C77" s="923"/>
      <c r="D77" s="923"/>
      <c r="E77" s="923"/>
      <c r="F77" s="923"/>
      <c r="G77" s="923"/>
      <c r="H77" s="923"/>
      <c r="I77" s="923"/>
      <c r="J77" s="923"/>
      <c r="K77" s="923"/>
      <c r="L77" s="923"/>
      <c r="M77" s="610"/>
    </row>
    <row r="78" spans="1:13" s="183" customFormat="1" ht="16.5" customHeight="1" x14ac:dyDescent="0.2">
      <c r="A78" s="530" t="s">
        <v>50</v>
      </c>
      <c r="B78" s="923" t="s">
        <v>975</v>
      </c>
      <c r="C78" s="923"/>
      <c r="D78" s="923"/>
      <c r="E78" s="923"/>
      <c r="F78" s="923"/>
      <c r="G78" s="923"/>
      <c r="H78" s="923"/>
      <c r="I78" s="923"/>
      <c r="J78" s="923"/>
      <c r="K78" s="923"/>
      <c r="L78" s="923"/>
      <c r="M78" s="923"/>
    </row>
    <row r="79" spans="1:13" s="183" customFormat="1" ht="27" customHeight="1" x14ac:dyDescent="0.2">
      <c r="A79" s="530" t="s">
        <v>54</v>
      </c>
      <c r="B79" s="923" t="s">
        <v>981</v>
      </c>
      <c r="C79" s="923"/>
      <c r="D79" s="923"/>
      <c r="E79" s="923"/>
      <c r="F79" s="923"/>
      <c r="G79" s="923"/>
      <c r="H79" s="923"/>
      <c r="I79" s="923"/>
      <c r="J79" s="923"/>
      <c r="K79" s="923"/>
      <c r="L79" s="923"/>
      <c r="M79" s="923"/>
    </row>
    <row r="80" spans="1:13" s="183" customFormat="1" ht="27" customHeight="1" x14ac:dyDescent="0.2">
      <c r="A80" s="530" t="s">
        <v>66</v>
      </c>
      <c r="B80" s="923" t="s">
        <v>441</v>
      </c>
      <c r="C80" s="923"/>
      <c r="D80" s="923"/>
      <c r="E80" s="923"/>
      <c r="F80" s="923"/>
      <c r="G80" s="923"/>
      <c r="H80" s="923"/>
      <c r="I80" s="923"/>
      <c r="J80" s="923"/>
      <c r="K80" s="923"/>
      <c r="L80" s="923"/>
      <c r="M80" s="923"/>
    </row>
    <row r="81" spans="1:13" s="183" customFormat="1" ht="19.5" customHeight="1" x14ac:dyDescent="0.2">
      <c r="A81" s="530" t="s">
        <v>67</v>
      </c>
      <c r="B81" s="923" t="s">
        <v>979</v>
      </c>
      <c r="C81" s="923"/>
      <c r="D81" s="923"/>
      <c r="E81" s="923"/>
      <c r="F81" s="923"/>
      <c r="G81" s="923"/>
      <c r="H81" s="923"/>
      <c r="I81" s="923"/>
      <c r="J81" s="923"/>
      <c r="K81" s="923"/>
      <c r="L81" s="923"/>
      <c r="M81" s="627"/>
    </row>
    <row r="82" spans="1:13" ht="22.5" customHeight="1" x14ac:dyDescent="0.25">
      <c r="A82" s="530" t="s">
        <v>68</v>
      </c>
      <c r="B82" s="923" t="s">
        <v>982</v>
      </c>
      <c r="C82" s="923"/>
      <c r="D82" s="923"/>
      <c r="E82" s="923"/>
      <c r="F82" s="923"/>
      <c r="G82" s="923"/>
      <c r="H82" s="923"/>
      <c r="I82" s="923"/>
      <c r="J82" s="923"/>
      <c r="K82" s="923"/>
      <c r="L82" s="923"/>
      <c r="M82" s="140"/>
    </row>
  </sheetData>
  <mergeCells count="25">
    <mergeCell ref="B78:M78"/>
    <mergeCell ref="B79:M79"/>
    <mergeCell ref="B80:M80"/>
    <mergeCell ref="B81:L81"/>
    <mergeCell ref="B82:L82"/>
    <mergeCell ref="B35:L35"/>
    <mergeCell ref="B55:L55"/>
    <mergeCell ref="B58:L58"/>
    <mergeCell ref="B62:L62"/>
    <mergeCell ref="B69:L69"/>
    <mergeCell ref="B77:L77"/>
    <mergeCell ref="B74:L74"/>
    <mergeCell ref="B75:L75"/>
    <mergeCell ref="B76:L76"/>
    <mergeCell ref="B56:L56"/>
    <mergeCell ref="B65:L65"/>
    <mergeCell ref="B70:L70"/>
    <mergeCell ref="B71:L71"/>
    <mergeCell ref="B72:L72"/>
    <mergeCell ref="C3:L3"/>
    <mergeCell ref="G4:H4"/>
    <mergeCell ref="I4:J4"/>
    <mergeCell ref="B23:L23"/>
    <mergeCell ref="B29:L29"/>
    <mergeCell ref="J17:L17"/>
  </mergeCells>
  <hyperlinks>
    <hyperlink ref="B63" r:id="rId1" xr:uid="{00000000-0004-0000-1200-000000000000}"/>
    <hyperlink ref="B66" r:id="rId2" xr:uid="{00000000-0004-0000-1200-000001000000}"/>
    <hyperlink ref="B61" r:id="rId3" xr:uid="{00000000-0004-0000-1200-000002000000}"/>
    <hyperlink ref="C3" location="INDEX" display="Small Waste to Energy CHP, Back pressure turbine, 35 MW feed" xr:uid="{00000000-0004-0000-12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V67"/>
  <sheetViews>
    <sheetView showGridLines="0" workbookViewId="0">
      <selection activeCell="A65" sqref="A65"/>
    </sheetView>
  </sheetViews>
  <sheetFormatPr defaultRowHeight="15" x14ac:dyDescent="0.25"/>
  <cols>
    <col min="1" max="1" width="2.85546875" style="90" customWidth="1"/>
    <col min="2" max="2" width="41.140625" style="90" customWidth="1"/>
    <col min="3" max="7" width="9.85546875" style="90" customWidth="1"/>
    <col min="8" max="8" width="15.28515625" style="90" bestFit="1" customWidth="1"/>
    <col min="9" max="9" width="4.42578125" style="90" customWidth="1"/>
    <col min="11" max="11" width="17.28515625" customWidth="1"/>
    <col min="12" max="12" width="9" bestFit="1" customWidth="1"/>
    <col min="13" max="14" width="9.7109375" bestFit="1" customWidth="1"/>
    <col min="18" max="18" width="10.7109375" customWidth="1"/>
  </cols>
  <sheetData>
    <row r="1" spans="1:22" ht="14.25" customHeight="1" x14ac:dyDescent="0.3">
      <c r="B1" s="105"/>
      <c r="H1" s="168"/>
    </row>
    <row r="2" spans="1:22" ht="14.25" customHeight="1" x14ac:dyDescent="0.25">
      <c r="B2" s="106"/>
    </row>
    <row r="3" spans="1:22" x14ac:dyDescent="0.25">
      <c r="A3" s="29"/>
      <c r="B3" s="141" t="s">
        <v>0</v>
      </c>
      <c r="C3" s="863" t="s">
        <v>540</v>
      </c>
      <c r="D3" s="864"/>
      <c r="E3" s="864"/>
      <c r="F3" s="864"/>
      <c r="G3" s="864"/>
      <c r="H3" s="865"/>
      <c r="I3" s="443"/>
      <c r="J3" s="237"/>
      <c r="K3" s="237"/>
      <c r="L3" s="237"/>
    </row>
    <row r="4" spans="1:22" x14ac:dyDescent="0.25">
      <c r="A4" s="29"/>
      <c r="B4" s="142"/>
      <c r="C4" s="143">
        <v>2015</v>
      </c>
      <c r="D4" s="143">
        <v>2020</v>
      </c>
      <c r="E4" s="143">
        <v>2030</v>
      </c>
      <c r="F4" s="143">
        <v>2050</v>
      </c>
      <c r="G4" s="143" t="s">
        <v>4</v>
      </c>
      <c r="H4" s="143" t="s">
        <v>5</v>
      </c>
      <c r="I4" s="443"/>
      <c r="J4" s="541"/>
      <c r="K4" s="541"/>
      <c r="L4" s="541"/>
    </row>
    <row r="5" spans="1:22" x14ac:dyDescent="0.25">
      <c r="A5" s="29"/>
      <c r="B5" s="866" t="s">
        <v>6</v>
      </c>
      <c r="C5" s="867"/>
      <c r="D5" s="867"/>
      <c r="E5" s="867"/>
      <c r="F5" s="867"/>
      <c r="G5" s="867"/>
      <c r="H5" s="868"/>
      <c r="I5" s="443"/>
      <c r="J5" s="237"/>
      <c r="K5" s="237"/>
      <c r="L5" s="237"/>
    </row>
    <row r="6" spans="1:22" x14ac:dyDescent="0.25">
      <c r="A6" s="29"/>
      <c r="B6" s="238" t="s">
        <v>9</v>
      </c>
      <c r="C6" s="869" t="s">
        <v>339</v>
      </c>
      <c r="D6" s="870"/>
      <c r="E6" s="864"/>
      <c r="F6" s="865"/>
      <c r="G6" s="403"/>
      <c r="H6" s="403"/>
      <c r="I6" s="443"/>
      <c r="J6" s="237"/>
      <c r="K6" s="237"/>
      <c r="L6" s="237"/>
    </row>
    <row r="7" spans="1:22" x14ac:dyDescent="0.25">
      <c r="A7" s="29"/>
      <c r="B7" s="240" t="s">
        <v>338</v>
      </c>
      <c r="C7" s="404" t="s">
        <v>337</v>
      </c>
      <c r="D7" s="405" t="s">
        <v>336</v>
      </c>
      <c r="E7" s="405">
        <v>52</v>
      </c>
      <c r="F7" s="404" t="s">
        <v>335</v>
      </c>
      <c r="G7" s="404" t="s">
        <v>20</v>
      </c>
      <c r="H7" s="404" t="s">
        <v>334</v>
      </c>
      <c r="I7" s="443"/>
      <c r="J7" s="237"/>
      <c r="K7" s="237"/>
      <c r="L7" s="237"/>
    </row>
    <row r="8" spans="1:22" x14ac:dyDescent="0.25">
      <c r="A8" s="29"/>
      <c r="B8" s="238" t="s">
        <v>818</v>
      </c>
      <c r="C8" s="407" t="s">
        <v>333</v>
      </c>
      <c r="D8" s="407" t="s">
        <v>505</v>
      </c>
      <c r="E8" s="407" t="s">
        <v>506</v>
      </c>
      <c r="F8" s="407"/>
      <c r="G8" s="407" t="s">
        <v>39</v>
      </c>
      <c r="H8" s="407"/>
      <c r="I8" s="443"/>
      <c r="J8" s="237"/>
      <c r="K8" s="237"/>
      <c r="L8" s="237"/>
    </row>
    <row r="9" spans="1:22" x14ac:dyDescent="0.25">
      <c r="A9" s="29"/>
      <c r="B9" s="238" t="s">
        <v>819</v>
      </c>
      <c r="C9" s="407" t="s">
        <v>507</v>
      </c>
      <c r="D9" s="407" t="s">
        <v>507</v>
      </c>
      <c r="E9" s="407" t="s">
        <v>507</v>
      </c>
      <c r="F9" s="407"/>
      <c r="G9" s="407"/>
      <c r="H9" s="407">
        <v>1</v>
      </c>
      <c r="I9" s="443"/>
      <c r="J9" s="237"/>
      <c r="K9" s="237"/>
      <c r="L9" s="237"/>
    </row>
    <row r="10" spans="1:22" x14ac:dyDescent="0.25">
      <c r="A10" s="29"/>
      <c r="B10" s="238" t="s">
        <v>299</v>
      </c>
      <c r="C10" s="407">
        <v>95</v>
      </c>
      <c r="D10" s="407">
        <v>95</v>
      </c>
      <c r="E10" s="407">
        <v>95</v>
      </c>
      <c r="F10" s="407"/>
      <c r="G10" s="407" t="s">
        <v>44</v>
      </c>
      <c r="H10" s="407">
        <v>7</v>
      </c>
      <c r="I10" s="443"/>
      <c r="J10" s="237"/>
      <c r="K10" s="237"/>
      <c r="L10" s="237"/>
    </row>
    <row r="11" spans="1:22" x14ac:dyDescent="0.25">
      <c r="A11" s="29"/>
      <c r="B11" s="142" t="s">
        <v>16</v>
      </c>
      <c r="C11" s="403">
        <v>25</v>
      </c>
      <c r="D11" s="403">
        <v>25</v>
      </c>
      <c r="E11" s="403">
        <v>25</v>
      </c>
      <c r="F11" s="403">
        <v>25</v>
      </c>
      <c r="G11" s="403"/>
      <c r="H11" s="407">
        <v>6</v>
      </c>
      <c r="I11" s="443"/>
      <c r="J11" s="237"/>
      <c r="K11" s="237"/>
      <c r="L11" s="237"/>
    </row>
    <row r="12" spans="1:22" x14ac:dyDescent="0.25">
      <c r="A12" s="29"/>
      <c r="B12" s="142" t="s">
        <v>18</v>
      </c>
      <c r="C12" s="403" t="s">
        <v>508</v>
      </c>
      <c r="D12" s="403" t="s">
        <v>508</v>
      </c>
      <c r="E12" s="403" t="s">
        <v>508</v>
      </c>
      <c r="F12" s="403"/>
      <c r="G12" s="403"/>
      <c r="H12" s="407" t="s">
        <v>332</v>
      </c>
      <c r="I12" s="443"/>
      <c r="J12" s="237"/>
      <c r="K12" s="237"/>
      <c r="L12" s="237"/>
      <c r="M12" s="134"/>
      <c r="N12" s="134"/>
      <c r="R12" s="134"/>
      <c r="S12" s="134"/>
      <c r="T12" s="134"/>
      <c r="U12" s="134"/>
      <c r="V12" s="134"/>
    </row>
    <row r="13" spans="1:22" x14ac:dyDescent="0.25">
      <c r="A13" s="29"/>
      <c r="B13" s="866" t="s">
        <v>78</v>
      </c>
      <c r="C13" s="867"/>
      <c r="D13" s="867"/>
      <c r="E13" s="867"/>
      <c r="F13" s="867"/>
      <c r="G13" s="867"/>
      <c r="H13" s="868"/>
      <c r="I13" s="443"/>
      <c r="J13" s="237"/>
      <c r="K13" s="237"/>
      <c r="L13" s="237"/>
    </row>
    <row r="14" spans="1:22" x14ac:dyDescent="0.25">
      <c r="A14" s="29"/>
      <c r="B14" s="142" t="s">
        <v>529</v>
      </c>
      <c r="C14" s="403">
        <v>97</v>
      </c>
      <c r="D14" s="403">
        <v>97</v>
      </c>
      <c r="E14" s="403">
        <v>97</v>
      </c>
      <c r="F14" s="403">
        <v>97</v>
      </c>
      <c r="G14" s="407" t="s">
        <v>15</v>
      </c>
      <c r="H14" s="404">
        <v>5</v>
      </c>
      <c r="I14" s="443"/>
      <c r="J14" s="237"/>
      <c r="K14" s="237"/>
      <c r="L14" s="237"/>
    </row>
    <row r="15" spans="1:22" x14ac:dyDescent="0.25">
      <c r="A15" s="29"/>
      <c r="B15" s="142" t="s">
        <v>530</v>
      </c>
      <c r="C15" s="403">
        <v>38</v>
      </c>
      <c r="D15" s="403">
        <v>35</v>
      </c>
      <c r="E15" s="403">
        <v>35</v>
      </c>
      <c r="F15" s="403">
        <v>35</v>
      </c>
      <c r="G15" s="403" t="s">
        <v>15</v>
      </c>
      <c r="H15" s="407" t="s">
        <v>331</v>
      </c>
      <c r="I15" s="443"/>
      <c r="J15" s="237"/>
      <c r="K15" s="237"/>
      <c r="L15" s="237"/>
    </row>
    <row r="16" spans="1:22" x14ac:dyDescent="0.25">
      <c r="A16" s="29"/>
      <c r="B16" s="142" t="s">
        <v>79</v>
      </c>
      <c r="C16" s="409" t="s">
        <v>503</v>
      </c>
      <c r="D16" s="409" t="s">
        <v>503</v>
      </c>
      <c r="E16" s="409" t="s">
        <v>503</v>
      </c>
      <c r="F16" s="409" t="s">
        <v>503</v>
      </c>
      <c r="G16" s="403"/>
      <c r="H16" s="407" t="s">
        <v>330</v>
      </c>
      <c r="I16" s="443"/>
      <c r="J16" s="237"/>
      <c r="K16" s="445"/>
      <c r="L16" s="445"/>
      <c r="M16" s="84"/>
      <c r="N16" s="84"/>
      <c r="O16" s="84"/>
      <c r="P16" s="84"/>
      <c r="Q16" s="84"/>
      <c r="R16" s="84"/>
      <c r="S16" s="84"/>
      <c r="T16" s="84"/>
      <c r="U16" s="84"/>
      <c r="V16" s="84"/>
    </row>
    <row r="17" spans="1:22" x14ac:dyDescent="0.25">
      <c r="A17" s="29"/>
      <c r="B17" s="142" t="s">
        <v>80</v>
      </c>
      <c r="C17" s="410" t="s">
        <v>504</v>
      </c>
      <c r="D17" s="410" t="s">
        <v>504</v>
      </c>
      <c r="E17" s="410" t="s">
        <v>504</v>
      </c>
      <c r="F17" s="410" t="s">
        <v>504</v>
      </c>
      <c r="G17" s="410"/>
      <c r="H17" s="407" t="s">
        <v>330</v>
      </c>
      <c r="I17" s="443"/>
      <c r="J17" s="237"/>
      <c r="K17" s="445"/>
      <c r="L17" s="445"/>
      <c r="M17" s="84"/>
      <c r="N17" s="84"/>
      <c r="O17" s="84"/>
      <c r="P17" s="84"/>
      <c r="Q17" s="84"/>
      <c r="R17" s="84"/>
      <c r="S17" s="84"/>
      <c r="T17" s="84"/>
      <c r="U17" s="84"/>
      <c r="V17" s="84"/>
    </row>
    <row r="18" spans="1:22" x14ac:dyDescent="0.25">
      <c r="A18" s="29"/>
      <c r="B18" s="866" t="s">
        <v>852</v>
      </c>
      <c r="C18" s="867"/>
      <c r="D18" s="867"/>
      <c r="E18" s="867"/>
      <c r="F18" s="867"/>
      <c r="G18" s="867"/>
      <c r="H18" s="868"/>
      <c r="I18" s="443"/>
      <c r="J18" s="237"/>
      <c r="K18" s="445"/>
      <c r="L18" s="445"/>
      <c r="M18" s="84"/>
      <c r="N18" s="84"/>
      <c r="O18" s="84"/>
      <c r="P18" s="84"/>
      <c r="Q18" s="84"/>
      <c r="R18" s="104"/>
      <c r="S18" s="104"/>
      <c r="T18" s="104"/>
      <c r="U18" s="104"/>
      <c r="V18" s="84"/>
    </row>
    <row r="19" spans="1:22" ht="16.5" customHeight="1" x14ac:dyDescent="0.25">
      <c r="A19" s="29"/>
      <c r="B19" s="142" t="s">
        <v>26</v>
      </c>
      <c r="C19" s="542" t="s">
        <v>509</v>
      </c>
      <c r="D19" s="543" t="s">
        <v>510</v>
      </c>
      <c r="E19" s="544">
        <v>1.86047495123227</v>
      </c>
      <c r="F19" s="544">
        <v>1.7838744273367395</v>
      </c>
      <c r="G19" s="545" t="s">
        <v>50</v>
      </c>
      <c r="H19" s="546" t="s">
        <v>329</v>
      </c>
      <c r="I19" s="443"/>
      <c r="J19" s="237"/>
      <c r="K19" s="547"/>
      <c r="L19" s="547"/>
      <c r="M19" s="84"/>
      <c r="N19" s="84"/>
      <c r="O19" s="98"/>
      <c r="P19" s="98"/>
      <c r="Q19" s="84"/>
      <c r="R19" s="84"/>
      <c r="S19" s="103"/>
      <c r="T19" s="103"/>
      <c r="U19" s="103"/>
      <c r="V19" s="84"/>
    </row>
    <row r="20" spans="1:22" x14ac:dyDescent="0.25">
      <c r="A20" s="29"/>
      <c r="B20" s="142" t="s">
        <v>30</v>
      </c>
      <c r="C20" s="548">
        <v>31500</v>
      </c>
      <c r="D20" s="548">
        <v>31000</v>
      </c>
      <c r="E20" s="548">
        <v>30355.117625368632</v>
      </c>
      <c r="F20" s="548">
        <v>29105.319603915224</v>
      </c>
      <c r="G20" s="545" t="s">
        <v>50</v>
      </c>
      <c r="H20" s="546" t="s">
        <v>329</v>
      </c>
      <c r="I20" s="443"/>
      <c r="J20" s="237"/>
      <c r="K20" s="445"/>
      <c r="L20" s="445"/>
      <c r="M20" s="84"/>
      <c r="N20" s="84"/>
      <c r="O20" s="84"/>
      <c r="P20" s="84"/>
      <c r="Q20" s="84"/>
      <c r="R20" s="84"/>
      <c r="S20" s="103"/>
      <c r="T20" s="103"/>
      <c r="U20" s="103"/>
      <c r="V20" s="84"/>
    </row>
    <row r="21" spans="1:22" x14ac:dyDescent="0.25">
      <c r="A21" s="29"/>
      <c r="B21" s="142" t="s">
        <v>32</v>
      </c>
      <c r="C21" s="549">
        <v>2.95</v>
      </c>
      <c r="D21" s="444">
        <v>2.9</v>
      </c>
      <c r="E21" s="550">
        <v>2.8396722939860979</v>
      </c>
      <c r="F21" s="550">
        <v>2.7227557048823918</v>
      </c>
      <c r="G21" s="545" t="s">
        <v>50</v>
      </c>
      <c r="H21" s="546" t="s">
        <v>328</v>
      </c>
      <c r="I21" s="443"/>
      <c r="J21" s="237"/>
      <c r="K21" s="551"/>
      <c r="L21" s="445"/>
      <c r="M21" s="84"/>
      <c r="N21" s="84"/>
      <c r="O21" s="96"/>
      <c r="P21" s="84"/>
      <c r="Q21" s="84"/>
      <c r="R21" s="84"/>
      <c r="S21" s="103"/>
      <c r="T21" s="103"/>
      <c r="U21" s="103"/>
      <c r="V21" s="84"/>
    </row>
    <row r="22" spans="1:22" x14ac:dyDescent="0.25">
      <c r="A22" s="29"/>
      <c r="B22" s="866" t="s">
        <v>21</v>
      </c>
      <c r="C22" s="867"/>
      <c r="D22" s="867"/>
      <c r="E22" s="867"/>
      <c r="F22" s="867"/>
      <c r="G22" s="867"/>
      <c r="H22" s="868"/>
      <c r="I22" s="443"/>
      <c r="J22" s="237"/>
      <c r="K22" s="445"/>
      <c r="L22" s="445"/>
      <c r="M22" s="84"/>
      <c r="N22" s="84"/>
      <c r="O22" s="84"/>
      <c r="P22" s="84"/>
      <c r="Q22" s="84"/>
      <c r="R22" s="84"/>
      <c r="S22" s="84"/>
      <c r="T22" s="84"/>
      <c r="U22" s="84"/>
      <c r="V22" s="84"/>
    </row>
    <row r="23" spans="1:22" x14ac:dyDescent="0.25">
      <c r="A23" s="29"/>
      <c r="B23" s="142" t="s">
        <v>327</v>
      </c>
      <c r="C23" s="403">
        <v>5</v>
      </c>
      <c r="D23" s="403">
        <v>5</v>
      </c>
      <c r="E23" s="403">
        <v>5</v>
      </c>
      <c r="F23" s="403">
        <v>5</v>
      </c>
      <c r="G23" s="403" t="s">
        <v>23</v>
      </c>
      <c r="H23" s="403">
        <v>14</v>
      </c>
      <c r="I23" s="443"/>
      <c r="J23" s="237"/>
      <c r="K23" s="445"/>
      <c r="L23" s="445"/>
      <c r="M23" s="84"/>
      <c r="N23" s="84"/>
      <c r="O23" s="84"/>
      <c r="P23" s="84"/>
      <c r="Q23" s="84"/>
      <c r="R23" s="84"/>
      <c r="S23" s="84"/>
      <c r="T23" s="84"/>
      <c r="U23" s="84"/>
      <c r="V23" s="84"/>
    </row>
    <row r="24" spans="1:22" x14ac:dyDescent="0.25">
      <c r="A24" s="29"/>
      <c r="B24" s="142" t="s">
        <v>326</v>
      </c>
      <c r="C24" s="403">
        <v>4</v>
      </c>
      <c r="D24" s="403">
        <v>4</v>
      </c>
      <c r="E24" s="403">
        <v>4</v>
      </c>
      <c r="F24" s="403">
        <v>4</v>
      </c>
      <c r="G24" s="403" t="s">
        <v>23</v>
      </c>
      <c r="H24" s="403">
        <v>14</v>
      </c>
      <c r="I24" s="443"/>
      <c r="J24" s="237"/>
      <c r="K24" s="445"/>
      <c r="L24" s="445"/>
      <c r="M24" s="84"/>
      <c r="N24" s="84"/>
      <c r="O24" s="84"/>
      <c r="P24" s="84"/>
      <c r="Q24" s="84"/>
      <c r="R24" s="84"/>
      <c r="S24" s="84"/>
      <c r="T24" s="84"/>
      <c r="U24" s="84"/>
      <c r="V24" s="84"/>
    </row>
    <row r="25" spans="1:22" x14ac:dyDescent="0.25">
      <c r="A25" s="29"/>
      <c r="B25" s="142" t="s">
        <v>75</v>
      </c>
      <c r="C25" s="403">
        <v>18</v>
      </c>
      <c r="D25" s="403">
        <v>15</v>
      </c>
      <c r="E25" s="403">
        <v>15</v>
      </c>
      <c r="F25" s="403">
        <v>10</v>
      </c>
      <c r="G25" s="403"/>
      <c r="H25" s="403" t="s">
        <v>325</v>
      </c>
      <c r="I25" s="443"/>
      <c r="J25" s="237"/>
      <c r="K25" s="445"/>
      <c r="L25" s="445"/>
      <c r="M25" s="84"/>
      <c r="N25" s="84"/>
      <c r="O25" s="84"/>
      <c r="P25" s="84"/>
      <c r="Q25" s="84"/>
      <c r="R25" s="84"/>
      <c r="S25" s="103"/>
      <c r="T25" s="84"/>
      <c r="U25" s="84"/>
      <c r="V25" s="84"/>
    </row>
    <row r="26" spans="1:22" x14ac:dyDescent="0.25">
      <c r="A26" s="29"/>
      <c r="B26" s="140"/>
      <c r="C26" s="140"/>
      <c r="D26" s="140"/>
      <c r="E26" s="140"/>
      <c r="F26" s="140"/>
      <c r="G26" s="140"/>
      <c r="H26" s="140"/>
      <c r="I26" s="443"/>
      <c r="J26" s="237"/>
      <c r="K26" s="552"/>
      <c r="L26" s="553"/>
      <c r="M26" s="99"/>
      <c r="N26" s="102"/>
      <c r="O26" s="102"/>
      <c r="P26" s="84"/>
      <c r="Q26" s="84"/>
      <c r="R26" s="84"/>
      <c r="S26" s="84"/>
      <c r="T26" s="84"/>
      <c r="U26" s="84"/>
      <c r="V26" s="84"/>
    </row>
    <row r="27" spans="1:22" x14ac:dyDescent="0.25">
      <c r="A27" s="30" t="s">
        <v>87</v>
      </c>
      <c r="B27" s="140"/>
      <c r="C27" s="140"/>
      <c r="D27" s="140"/>
      <c r="E27" s="140"/>
      <c r="F27" s="140"/>
      <c r="G27" s="140"/>
      <c r="H27" s="140"/>
      <c r="I27" s="443"/>
      <c r="J27" s="237"/>
      <c r="K27" s="552"/>
      <c r="L27" s="554"/>
      <c r="M27" s="101"/>
      <c r="N27" s="100"/>
      <c r="O27" s="100"/>
      <c r="P27" s="84"/>
      <c r="Q27" s="84"/>
      <c r="R27" s="84"/>
      <c r="S27" s="84"/>
      <c r="T27" s="84"/>
      <c r="U27" s="84"/>
      <c r="V27" s="84"/>
    </row>
    <row r="28" spans="1:22" x14ac:dyDescent="0.25">
      <c r="A28" s="29">
        <v>1</v>
      </c>
      <c r="B28" s="140" t="s">
        <v>324</v>
      </c>
      <c r="C28" s="140"/>
      <c r="D28" s="140"/>
      <c r="E28" s="140"/>
      <c r="F28" s="140"/>
      <c r="G28" s="140"/>
      <c r="H28" s="140"/>
      <c r="I28" s="443"/>
      <c r="J28" s="237"/>
      <c r="K28" s="552"/>
      <c r="L28" s="547"/>
      <c r="M28" s="99"/>
      <c r="N28" s="98"/>
      <c r="O28" s="98"/>
      <c r="P28" s="84"/>
      <c r="Q28" s="84"/>
      <c r="R28" s="84"/>
      <c r="S28" s="84"/>
      <c r="T28" s="84"/>
      <c r="U28" s="84"/>
      <c r="V28" s="84"/>
    </row>
    <row r="29" spans="1:22" x14ac:dyDescent="0.25">
      <c r="A29" s="89">
        <v>2</v>
      </c>
      <c r="B29" s="871" t="s">
        <v>323</v>
      </c>
      <c r="C29" s="872"/>
      <c r="D29" s="872"/>
      <c r="E29" s="872"/>
      <c r="F29" s="872"/>
      <c r="G29" s="872"/>
      <c r="H29" s="872"/>
      <c r="I29" s="443"/>
      <c r="J29" s="237"/>
      <c r="K29" s="445"/>
      <c r="L29" s="445"/>
      <c r="M29" s="84"/>
      <c r="N29" s="84"/>
      <c r="O29" s="84"/>
      <c r="P29" s="84"/>
      <c r="Q29" s="84"/>
      <c r="R29" s="84"/>
      <c r="S29" s="84"/>
      <c r="T29" s="84"/>
      <c r="U29" s="84"/>
      <c r="V29" s="84"/>
    </row>
    <row r="30" spans="1:22" x14ac:dyDescent="0.25">
      <c r="A30" s="89">
        <v>3</v>
      </c>
      <c r="B30" s="140" t="s">
        <v>322</v>
      </c>
      <c r="C30" s="555"/>
      <c r="D30" s="555"/>
      <c r="E30" s="555"/>
      <c r="F30" s="555"/>
      <c r="G30" s="555"/>
      <c r="H30" s="555"/>
      <c r="I30" s="443"/>
      <c r="J30" s="237"/>
      <c r="K30" s="445"/>
      <c r="L30" s="445"/>
      <c r="M30" s="84"/>
      <c r="N30" s="96"/>
      <c r="O30" s="84"/>
      <c r="P30" s="84"/>
      <c r="Q30" s="84"/>
      <c r="R30" s="84"/>
      <c r="S30" s="84"/>
      <c r="T30" s="84"/>
      <c r="U30" s="84"/>
      <c r="V30" s="84"/>
    </row>
    <row r="31" spans="1:22" x14ac:dyDescent="0.25">
      <c r="A31" s="89">
        <v>5</v>
      </c>
      <c r="B31" s="140" t="s">
        <v>321</v>
      </c>
      <c r="C31" s="555"/>
      <c r="D31" s="555"/>
      <c r="E31" s="555"/>
      <c r="F31" s="555"/>
      <c r="G31" s="555"/>
      <c r="H31" s="555"/>
      <c r="I31" s="443"/>
      <c r="J31" s="237"/>
      <c r="K31" s="445"/>
      <c r="L31" s="445"/>
      <c r="M31" s="84"/>
      <c r="N31" s="84"/>
      <c r="O31" s="84"/>
      <c r="P31" s="84"/>
      <c r="Q31" s="84"/>
      <c r="R31" s="84"/>
      <c r="S31" s="84"/>
      <c r="T31" s="84"/>
      <c r="U31" s="84"/>
      <c r="V31" s="84"/>
    </row>
    <row r="32" spans="1:22" x14ac:dyDescent="0.25">
      <c r="A32" s="89">
        <v>6</v>
      </c>
      <c r="B32" s="873" t="s">
        <v>320</v>
      </c>
      <c r="C32" s="874"/>
      <c r="D32" s="874"/>
      <c r="E32" s="874"/>
      <c r="F32" s="874"/>
      <c r="G32" s="874"/>
      <c r="H32" s="874"/>
      <c r="I32" s="443"/>
      <c r="J32" s="237"/>
      <c r="K32" s="445"/>
      <c r="L32" s="556"/>
      <c r="M32" s="97"/>
      <c r="N32" s="84"/>
      <c r="O32" s="84"/>
      <c r="P32" s="84"/>
      <c r="Q32" s="84"/>
      <c r="R32" s="84"/>
      <c r="S32" s="84"/>
      <c r="T32" s="84"/>
      <c r="U32" s="84"/>
      <c r="V32" s="84"/>
    </row>
    <row r="33" spans="1:22" x14ac:dyDescent="0.25">
      <c r="A33" s="89">
        <v>7</v>
      </c>
      <c r="B33" s="140" t="s">
        <v>319</v>
      </c>
      <c r="C33" s="529"/>
      <c r="D33" s="529"/>
      <c r="E33" s="529"/>
      <c r="F33" s="529"/>
      <c r="G33" s="529"/>
      <c r="H33" s="529"/>
      <c r="I33" s="443"/>
      <c r="J33" s="237"/>
      <c r="K33" s="445"/>
      <c r="L33" s="551"/>
      <c r="M33" s="96"/>
      <c r="N33" s="84"/>
      <c r="O33" s="84"/>
      <c r="P33" s="84"/>
      <c r="Q33" s="84"/>
      <c r="R33" s="84"/>
      <c r="S33" s="84"/>
      <c r="T33" s="84"/>
      <c r="U33" s="84"/>
      <c r="V33" s="84"/>
    </row>
    <row r="34" spans="1:22" x14ac:dyDescent="0.25">
      <c r="A34" s="89">
        <v>8</v>
      </c>
      <c r="B34" s="875" t="s">
        <v>318</v>
      </c>
      <c r="C34" s="875"/>
      <c r="D34" s="875"/>
      <c r="E34" s="875"/>
      <c r="F34" s="875"/>
      <c r="G34" s="875"/>
      <c r="H34" s="875"/>
      <c r="K34" s="84"/>
      <c r="L34" s="94"/>
      <c r="M34" s="94"/>
      <c r="N34" s="84"/>
      <c r="O34" s="84"/>
      <c r="P34" s="84"/>
      <c r="Q34" s="84"/>
      <c r="R34" s="84"/>
      <c r="S34" s="84"/>
      <c r="T34" s="84"/>
      <c r="U34" s="84"/>
      <c r="V34" s="84"/>
    </row>
    <row r="35" spans="1:22" x14ac:dyDescent="0.25">
      <c r="A35" s="89">
        <v>9</v>
      </c>
      <c r="B35" s="875" t="s">
        <v>317</v>
      </c>
      <c r="C35" s="876"/>
      <c r="D35" s="876"/>
      <c r="E35" s="876"/>
      <c r="F35" s="876"/>
      <c r="G35" s="876"/>
      <c r="H35" s="876"/>
      <c r="K35" s="84"/>
      <c r="L35" s="94"/>
      <c r="M35" s="94"/>
      <c r="N35" s="84"/>
      <c r="O35" s="84"/>
      <c r="P35" s="84"/>
      <c r="Q35" s="84"/>
      <c r="R35" s="84"/>
      <c r="S35" s="84"/>
      <c r="T35" s="84"/>
      <c r="U35" s="84"/>
      <c r="V35" s="84"/>
    </row>
    <row r="36" spans="1:22" x14ac:dyDescent="0.25">
      <c r="A36" s="89">
        <v>10</v>
      </c>
      <c r="B36" s="87" t="s">
        <v>316</v>
      </c>
      <c r="C36" s="88"/>
      <c r="D36" s="88"/>
      <c r="E36" s="88"/>
      <c r="F36" s="88"/>
      <c r="G36" s="88"/>
      <c r="H36" s="88"/>
      <c r="K36" s="84"/>
      <c r="L36" s="94"/>
      <c r="M36" s="94"/>
      <c r="N36" s="84"/>
      <c r="O36" s="84"/>
      <c r="P36" s="84"/>
      <c r="Q36" s="84"/>
      <c r="R36" s="84"/>
      <c r="S36" s="84"/>
      <c r="T36" s="84"/>
      <c r="U36" s="84"/>
      <c r="V36" s="84"/>
    </row>
    <row r="37" spans="1:22" x14ac:dyDescent="0.25">
      <c r="A37" s="89">
        <v>11</v>
      </c>
      <c r="B37" s="31" t="s">
        <v>315</v>
      </c>
      <c r="C37" s="88"/>
      <c r="D37" s="88"/>
      <c r="E37" s="88"/>
      <c r="F37" s="88"/>
      <c r="G37" s="88"/>
      <c r="H37" s="88"/>
      <c r="K37" s="84"/>
      <c r="L37" s="95"/>
      <c r="M37" s="94"/>
      <c r="N37" s="84"/>
      <c r="O37" s="84"/>
      <c r="P37" s="84"/>
      <c r="Q37" s="84"/>
      <c r="R37" s="84"/>
      <c r="S37" s="84"/>
      <c r="T37" s="84"/>
      <c r="U37" s="84"/>
      <c r="V37" s="84"/>
    </row>
    <row r="38" spans="1:22" s="334" customFormat="1" ht="27" customHeight="1" x14ac:dyDescent="0.25">
      <c r="A38" s="320">
        <v>12</v>
      </c>
      <c r="B38" s="862" t="s">
        <v>314</v>
      </c>
      <c r="C38" s="862"/>
      <c r="D38" s="862"/>
      <c r="E38" s="862"/>
      <c r="F38" s="862"/>
      <c r="G38" s="862"/>
      <c r="H38" s="862"/>
      <c r="I38" s="333"/>
    </row>
    <row r="39" spans="1:22" ht="15" customHeight="1" x14ac:dyDescent="0.25">
      <c r="A39" s="89">
        <v>13</v>
      </c>
      <c r="B39" s="183" t="s">
        <v>313</v>
      </c>
      <c r="C39" s="183"/>
      <c r="D39" s="183"/>
      <c r="E39" s="183"/>
      <c r="F39" s="183"/>
      <c r="G39" s="183"/>
      <c r="H39" s="183"/>
    </row>
    <row r="40" spans="1:22" x14ac:dyDescent="0.25">
      <c r="A40" s="89">
        <v>14</v>
      </c>
      <c r="B40" s="183" t="s">
        <v>312</v>
      </c>
      <c r="C40" s="183"/>
      <c r="D40" s="183"/>
      <c r="E40" s="183"/>
      <c r="F40" s="183"/>
      <c r="G40" s="183"/>
      <c r="H40" s="183"/>
    </row>
    <row r="41" spans="1:22" ht="15" customHeight="1" x14ac:dyDescent="0.25">
      <c r="A41" s="89">
        <v>15</v>
      </c>
      <c r="B41" s="183" t="s">
        <v>311</v>
      </c>
      <c r="C41" s="183"/>
      <c r="D41" s="183"/>
      <c r="E41" s="183"/>
      <c r="F41" s="183"/>
      <c r="G41" s="183"/>
      <c r="H41" s="183"/>
    </row>
    <row r="42" spans="1:22" ht="15" customHeight="1" x14ac:dyDescent="0.25">
      <c r="A42" s="89">
        <v>16</v>
      </c>
      <c r="B42" s="183" t="s">
        <v>310</v>
      </c>
      <c r="C42" s="183"/>
      <c r="D42" s="183"/>
      <c r="E42" s="183"/>
      <c r="F42" s="183"/>
      <c r="G42" s="183"/>
      <c r="H42" s="183"/>
    </row>
    <row r="43" spans="1:22" x14ac:dyDescent="0.25">
      <c r="A43" s="319">
        <v>17</v>
      </c>
      <c r="B43" s="183" t="s">
        <v>309</v>
      </c>
      <c r="C43" s="183"/>
      <c r="D43" s="183"/>
      <c r="E43" s="183"/>
      <c r="F43" s="183"/>
      <c r="G43" s="183"/>
      <c r="H43" s="183"/>
    </row>
    <row r="44" spans="1:22" ht="37.5" customHeight="1" x14ac:dyDescent="0.25">
      <c r="A44" s="319">
        <v>18</v>
      </c>
      <c r="B44" s="879" t="s">
        <v>308</v>
      </c>
      <c r="C44" s="879"/>
      <c r="D44" s="879"/>
      <c r="E44" s="879"/>
      <c r="F44" s="879"/>
      <c r="G44" s="879"/>
      <c r="H44" s="879"/>
    </row>
    <row r="45" spans="1:22" x14ac:dyDescent="0.25">
      <c r="A45" s="319">
        <v>19</v>
      </c>
      <c r="B45" s="183" t="s">
        <v>307</v>
      </c>
      <c r="C45" s="183"/>
      <c r="D45" s="183"/>
      <c r="E45" s="183"/>
      <c r="F45" s="183"/>
      <c r="G45" s="183"/>
      <c r="H45" s="183"/>
    </row>
    <row r="46" spans="1:22" ht="29.25" customHeight="1" x14ac:dyDescent="0.25">
      <c r="A46" s="319">
        <v>20</v>
      </c>
      <c r="B46" s="879" t="s">
        <v>306</v>
      </c>
      <c r="C46" s="879"/>
      <c r="D46" s="879"/>
      <c r="E46" s="879"/>
      <c r="F46" s="879"/>
      <c r="G46" s="879"/>
      <c r="H46" s="879"/>
    </row>
    <row r="47" spans="1:22" x14ac:dyDescent="0.25">
      <c r="A47" s="319">
        <v>21</v>
      </c>
      <c r="B47" s="183" t="s">
        <v>305</v>
      </c>
      <c r="C47" s="183"/>
      <c r="D47" s="183"/>
      <c r="E47" s="183"/>
      <c r="F47" s="183"/>
      <c r="G47" s="183"/>
      <c r="H47" s="183"/>
    </row>
    <row r="48" spans="1:22" x14ac:dyDescent="0.25">
      <c r="A48" s="319">
        <v>22</v>
      </c>
      <c r="B48" s="183" t="s">
        <v>816</v>
      </c>
      <c r="C48" s="183"/>
      <c r="D48" s="183"/>
      <c r="E48" s="183"/>
      <c r="F48" s="183"/>
      <c r="G48" s="183"/>
      <c r="H48" s="183"/>
    </row>
    <row r="49" spans="1:9" s="226" customFormat="1" x14ac:dyDescent="0.25">
      <c r="A49" s="319"/>
      <c r="B49" s="183"/>
      <c r="C49" s="183"/>
      <c r="D49" s="183"/>
      <c r="E49" s="183"/>
      <c r="F49" s="183"/>
      <c r="G49" s="183"/>
      <c r="H49" s="183"/>
      <c r="I49" s="90"/>
    </row>
    <row r="50" spans="1:9" x14ac:dyDescent="0.25">
      <c r="A50" s="81" t="s">
        <v>38</v>
      </c>
      <c r="B50" s="318"/>
      <c r="C50" s="318"/>
      <c r="D50" s="318"/>
      <c r="E50" s="318"/>
      <c r="F50" s="318"/>
      <c r="G50" s="318"/>
      <c r="H50" s="318"/>
    </row>
    <row r="51" spans="1:9" ht="29.25" customHeight="1" x14ac:dyDescent="0.25">
      <c r="A51" s="188" t="s">
        <v>39</v>
      </c>
      <c r="B51" s="879" t="s">
        <v>304</v>
      </c>
      <c r="C51" s="879"/>
      <c r="D51" s="879"/>
      <c r="E51" s="879"/>
      <c r="F51" s="879"/>
      <c r="G51" s="879"/>
      <c r="H51" s="879"/>
    </row>
    <row r="52" spans="1:9" x14ac:dyDescent="0.25">
      <c r="A52" s="188" t="s">
        <v>15</v>
      </c>
      <c r="B52" s="319" t="s">
        <v>815</v>
      </c>
      <c r="C52" s="319"/>
      <c r="D52" s="319"/>
      <c r="E52" s="319"/>
      <c r="F52" s="319"/>
      <c r="G52" s="319"/>
      <c r="H52" s="319"/>
    </row>
    <row r="53" spans="1:9" x14ac:dyDescent="0.25">
      <c r="A53" s="188" t="s">
        <v>20</v>
      </c>
      <c r="B53" s="319" t="s">
        <v>303</v>
      </c>
      <c r="C53" s="319"/>
      <c r="D53" s="319"/>
      <c r="E53" s="319"/>
      <c r="F53" s="319"/>
      <c r="G53" s="319"/>
      <c r="H53" s="319"/>
    </row>
    <row r="54" spans="1:9" x14ac:dyDescent="0.25">
      <c r="A54" s="188" t="s">
        <v>23</v>
      </c>
      <c r="B54" s="319" t="s">
        <v>302</v>
      </c>
      <c r="C54" s="319"/>
      <c r="D54" s="319"/>
      <c r="E54" s="319"/>
      <c r="F54" s="319"/>
      <c r="G54" s="319"/>
      <c r="H54" s="319"/>
    </row>
    <row r="55" spans="1:9" ht="25.5" customHeight="1" x14ac:dyDescent="0.25">
      <c r="A55" s="188" t="s">
        <v>44</v>
      </c>
      <c r="B55" s="879" t="s">
        <v>301</v>
      </c>
      <c r="C55" s="879"/>
      <c r="D55" s="879"/>
      <c r="E55" s="879"/>
      <c r="F55" s="879"/>
      <c r="G55" s="879"/>
      <c r="H55" s="879"/>
    </row>
    <row r="56" spans="1:9" x14ac:dyDescent="0.25">
      <c r="A56" s="332" t="s">
        <v>46</v>
      </c>
      <c r="B56" s="330" t="s">
        <v>300</v>
      </c>
      <c r="C56" s="330"/>
      <c r="D56" s="330"/>
      <c r="E56" s="330"/>
      <c r="F56" s="330"/>
      <c r="G56" s="330"/>
      <c r="H56" s="330"/>
    </row>
    <row r="57" spans="1:9" x14ac:dyDescent="0.25">
      <c r="A57" s="330"/>
      <c r="B57" s="331" t="s">
        <v>817</v>
      </c>
      <c r="C57" s="331"/>
      <c r="D57" s="330"/>
      <c r="E57" s="330"/>
      <c r="F57" s="330"/>
      <c r="G57" s="330"/>
      <c r="H57" s="330"/>
    </row>
    <row r="58" spans="1:9" x14ac:dyDescent="0.25">
      <c r="A58" s="330"/>
      <c r="B58" s="330"/>
      <c r="C58" s="330"/>
      <c r="D58" s="330"/>
      <c r="E58" s="330"/>
      <c r="F58" s="330"/>
      <c r="G58" s="330"/>
      <c r="H58" s="330"/>
    </row>
    <row r="59" spans="1:9" x14ac:dyDescent="0.25">
      <c r="B59" s="93"/>
    </row>
    <row r="63" spans="1:9" x14ac:dyDescent="0.25">
      <c r="B63" s="877"/>
      <c r="C63" s="878"/>
      <c r="D63" s="878"/>
      <c r="E63" s="878"/>
      <c r="F63" s="878"/>
      <c r="G63" s="878"/>
      <c r="H63" s="878"/>
    </row>
    <row r="66" spans="3:5" x14ac:dyDescent="0.25">
      <c r="C66" s="92"/>
      <c r="D66" s="92"/>
    </row>
    <row r="67" spans="3:5" x14ac:dyDescent="0.25">
      <c r="C67" s="91"/>
      <c r="D67" s="91"/>
      <c r="E67" s="91"/>
    </row>
  </sheetData>
  <mergeCells count="16">
    <mergeCell ref="B63:H63"/>
    <mergeCell ref="B51:H51"/>
    <mergeCell ref="B44:H44"/>
    <mergeCell ref="B46:H46"/>
    <mergeCell ref="B55:H55"/>
    <mergeCell ref="B38:H38"/>
    <mergeCell ref="C3:H3"/>
    <mergeCell ref="B5:H5"/>
    <mergeCell ref="C6:F6"/>
    <mergeCell ref="B13:H13"/>
    <mergeCell ref="B18:H18"/>
    <mergeCell ref="B22:H22"/>
    <mergeCell ref="B29:H29"/>
    <mergeCell ref="B32:H32"/>
    <mergeCell ref="B34:H34"/>
    <mergeCell ref="B35:H35"/>
  </mergeCells>
  <hyperlinks>
    <hyperlink ref="B37" r:id="rId1" xr:uid="{00000000-0004-0000-0100-000000000000}"/>
    <hyperlink ref="B45" location="_ftn1" display="_ftn1" xr:uid="{00000000-0004-0000-0100-000001000000}"/>
    <hyperlink ref="C3" location="INDEX" display="Pulverized coal fired, Supercritical steam process, extraction plant" xr:uid="{00000000-0004-0000-0100-00000200000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0"/>
  <dimension ref="A1:Q9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3.28515625" style="580" customWidth="1"/>
    <col min="15" max="15" width="23.28515625" style="580" customWidth="1"/>
    <col min="16" max="17" width="8.85546875" style="580" customWidth="1"/>
    <col min="18" max="16384" width="8.85546875" style="2"/>
  </cols>
  <sheetData>
    <row r="1" spans="1:14" ht="14.25" customHeight="1" x14ac:dyDescent="0.3">
      <c r="B1" s="131"/>
      <c r="C1" s="171"/>
    </row>
    <row r="2" spans="1:14" ht="14.25" customHeight="1" x14ac:dyDescent="0.25"/>
    <row r="3" spans="1:14" ht="12.75" customHeight="1" x14ac:dyDescent="0.25">
      <c r="A3" s="140"/>
      <c r="B3" s="640" t="s">
        <v>0</v>
      </c>
      <c r="C3" s="863" t="s">
        <v>1013</v>
      </c>
      <c r="D3" s="914"/>
      <c r="E3" s="914"/>
      <c r="F3" s="914"/>
      <c r="G3" s="914"/>
      <c r="H3" s="914"/>
      <c r="I3" s="914"/>
      <c r="J3" s="914"/>
      <c r="K3" s="914"/>
      <c r="L3" s="883"/>
      <c r="M3" s="140"/>
    </row>
    <row r="4" spans="1:14" ht="22.5" customHeight="1" x14ac:dyDescent="0.25">
      <c r="A4" s="140"/>
      <c r="B4" s="142"/>
      <c r="C4" s="143">
        <v>2015</v>
      </c>
      <c r="D4" s="143">
        <v>2020</v>
      </c>
      <c r="E4" s="143">
        <v>2030</v>
      </c>
      <c r="F4" s="143">
        <v>2050</v>
      </c>
      <c r="G4" s="882" t="s">
        <v>2</v>
      </c>
      <c r="H4" s="883"/>
      <c r="I4" s="882" t="s">
        <v>3</v>
      </c>
      <c r="J4" s="883"/>
      <c r="K4" s="143" t="s">
        <v>4</v>
      </c>
      <c r="L4" s="143" t="s">
        <v>5</v>
      </c>
      <c r="M4" s="140"/>
    </row>
    <row r="5" spans="1:14" ht="11.45" customHeight="1" x14ac:dyDescent="0.25">
      <c r="A5" s="140"/>
      <c r="B5" s="607" t="s">
        <v>6</v>
      </c>
      <c r="C5" s="608"/>
      <c r="D5" s="608"/>
      <c r="E5" s="608"/>
      <c r="F5" s="608"/>
      <c r="G5" s="620" t="s">
        <v>7</v>
      </c>
      <c r="H5" s="620" t="s">
        <v>8</v>
      </c>
      <c r="I5" s="620" t="s">
        <v>7</v>
      </c>
      <c r="J5" s="620" t="s">
        <v>8</v>
      </c>
      <c r="K5" s="608"/>
      <c r="L5" s="609"/>
      <c r="M5" s="140"/>
    </row>
    <row r="6" spans="1:14" x14ac:dyDescent="0.25">
      <c r="A6" s="140"/>
      <c r="B6" s="147" t="s">
        <v>276</v>
      </c>
      <c r="C6" s="148">
        <v>36.949606379158872</v>
      </c>
      <c r="D6" s="148">
        <v>36.949606379158872</v>
      </c>
      <c r="E6" s="148">
        <v>37.037606314934763</v>
      </c>
      <c r="F6" s="148">
        <v>37.214713077608792</v>
      </c>
      <c r="G6" s="148">
        <v>36.264053675971951</v>
      </c>
      <c r="H6" s="148">
        <v>37.91622687942656</v>
      </c>
      <c r="I6" s="148">
        <v>36.264053675971951</v>
      </c>
      <c r="J6" s="159">
        <v>38.08037507532449</v>
      </c>
      <c r="K6" s="642" t="s">
        <v>401</v>
      </c>
      <c r="L6" s="641"/>
      <c r="M6" s="140"/>
    </row>
    <row r="7" spans="1:14" ht="22.5" x14ac:dyDescent="0.25">
      <c r="A7" s="140"/>
      <c r="B7" s="147" t="s">
        <v>1093</v>
      </c>
      <c r="C7" s="159">
        <v>105.57030394045393</v>
      </c>
      <c r="D7" s="159">
        <v>105.57030394045393</v>
      </c>
      <c r="E7" s="159">
        <v>105.82173232838502</v>
      </c>
      <c r="F7" s="159">
        <v>106.32775165031083</v>
      </c>
      <c r="G7" s="151">
        <v>103</v>
      </c>
      <c r="H7" s="151">
        <v>109</v>
      </c>
      <c r="I7" s="151">
        <v>103</v>
      </c>
      <c r="J7" s="151">
        <v>109</v>
      </c>
      <c r="K7" s="642" t="s">
        <v>408</v>
      </c>
      <c r="L7" s="642"/>
      <c r="M7" s="140"/>
    </row>
    <row r="8" spans="1:14" ht="22.5" x14ac:dyDescent="0.25">
      <c r="A8" s="140"/>
      <c r="B8" s="152" t="s">
        <v>1094</v>
      </c>
      <c r="C8" s="569">
        <v>105.57030394045393</v>
      </c>
      <c r="D8" s="569">
        <v>105.57030394045393</v>
      </c>
      <c r="E8" s="569">
        <v>105.82173232838502</v>
      </c>
      <c r="F8" s="569">
        <v>106.32775165031083</v>
      </c>
      <c r="G8" s="570">
        <v>103</v>
      </c>
      <c r="H8" s="570">
        <v>109</v>
      </c>
      <c r="I8" s="570">
        <v>103</v>
      </c>
      <c r="J8" s="570">
        <v>109</v>
      </c>
      <c r="K8" s="642" t="s">
        <v>408</v>
      </c>
      <c r="L8" s="153"/>
      <c r="M8" s="140"/>
    </row>
    <row r="9" spans="1:14" ht="22.5" x14ac:dyDescent="0.25">
      <c r="A9" s="140"/>
      <c r="B9" s="147" t="s">
        <v>479</v>
      </c>
      <c r="C9" s="159">
        <v>2.5847852885090323</v>
      </c>
      <c r="D9" s="159">
        <v>2.5847852885090323</v>
      </c>
      <c r="E9" s="159">
        <v>2.5500925714725056</v>
      </c>
      <c r="F9" s="159">
        <v>2.4841728107955787</v>
      </c>
      <c r="G9" s="159">
        <v>1.9033019015698804</v>
      </c>
      <c r="H9" s="159">
        <v>2.7727201078109318</v>
      </c>
      <c r="I9" s="159">
        <v>1.4902554768300005</v>
      </c>
      <c r="J9" s="159">
        <v>2.76076809834341</v>
      </c>
      <c r="K9" s="642" t="s">
        <v>408</v>
      </c>
      <c r="L9" s="642"/>
      <c r="M9" s="140"/>
    </row>
    <row r="10" spans="1:14" x14ac:dyDescent="0.25">
      <c r="A10" s="140"/>
      <c r="B10" s="147" t="s">
        <v>13</v>
      </c>
      <c r="C10" s="642">
        <v>1</v>
      </c>
      <c r="D10" s="642">
        <v>1</v>
      </c>
      <c r="E10" s="642">
        <v>1</v>
      </c>
      <c r="F10" s="642">
        <v>1</v>
      </c>
      <c r="G10" s="642">
        <v>1</v>
      </c>
      <c r="H10" s="642">
        <v>1</v>
      </c>
      <c r="I10" s="642">
        <v>1</v>
      </c>
      <c r="J10" s="642">
        <v>1</v>
      </c>
      <c r="K10" s="642"/>
      <c r="L10" s="642">
        <v>1</v>
      </c>
      <c r="M10" s="140"/>
    </row>
    <row r="11" spans="1:14" x14ac:dyDescent="0.25">
      <c r="A11" s="140"/>
      <c r="B11" s="156" t="s">
        <v>73</v>
      </c>
      <c r="C11" s="159">
        <v>3</v>
      </c>
      <c r="D11" s="159">
        <v>2.8529701497</v>
      </c>
      <c r="E11" s="159">
        <v>2.580175063923865</v>
      </c>
      <c r="F11" s="159">
        <v>2.110343084998707</v>
      </c>
      <c r="G11" s="159">
        <v>2.425024627245</v>
      </c>
      <c r="H11" s="159">
        <v>3.2809156721549999</v>
      </c>
      <c r="I11" s="159">
        <v>1.5827573137490303</v>
      </c>
      <c r="J11" s="159">
        <v>2.6379288562483838</v>
      </c>
      <c r="K11" s="641" t="s">
        <v>44</v>
      </c>
      <c r="L11" s="642">
        <v>1</v>
      </c>
      <c r="M11" s="140"/>
    </row>
    <row r="12" spans="1:14" x14ac:dyDescent="0.25">
      <c r="A12" s="140"/>
      <c r="B12" s="156" t="s">
        <v>16</v>
      </c>
      <c r="C12" s="642">
        <v>25</v>
      </c>
      <c r="D12" s="642">
        <v>25</v>
      </c>
      <c r="E12" s="642">
        <v>25</v>
      </c>
      <c r="F12" s="642">
        <v>25</v>
      </c>
      <c r="G12" s="642">
        <v>20</v>
      </c>
      <c r="H12" s="642">
        <v>35</v>
      </c>
      <c r="I12" s="642">
        <v>20</v>
      </c>
      <c r="J12" s="642">
        <v>35</v>
      </c>
      <c r="K12" s="641"/>
      <c r="L12" s="642">
        <v>1</v>
      </c>
      <c r="M12" s="140"/>
      <c r="N12" s="581" t="s">
        <v>103</v>
      </c>
    </row>
    <row r="13" spans="1:14" x14ac:dyDescent="0.25">
      <c r="A13" s="140"/>
      <c r="B13" s="156" t="s">
        <v>18</v>
      </c>
      <c r="C13" s="642">
        <v>2</v>
      </c>
      <c r="D13" s="642">
        <v>2</v>
      </c>
      <c r="E13" s="642">
        <v>2</v>
      </c>
      <c r="F13" s="642">
        <v>2</v>
      </c>
      <c r="G13" s="642">
        <v>1.5</v>
      </c>
      <c r="H13" s="642">
        <v>2.5</v>
      </c>
      <c r="I13" s="642">
        <v>1.5</v>
      </c>
      <c r="J13" s="642">
        <v>2.5</v>
      </c>
      <c r="K13" s="641"/>
      <c r="L13" s="642">
        <v>1</v>
      </c>
      <c r="M13" s="140"/>
    </row>
    <row r="14" spans="1:14" ht="22.5" x14ac:dyDescent="0.25">
      <c r="A14" s="140"/>
      <c r="B14" s="158" t="s">
        <v>482</v>
      </c>
      <c r="C14" s="154">
        <v>0.54127775529649047</v>
      </c>
      <c r="D14" s="154">
        <v>0.54127775529649047</v>
      </c>
      <c r="E14" s="154">
        <v>0.53999170005582553</v>
      </c>
      <c r="F14" s="154">
        <v>0.53742185136000753</v>
      </c>
      <c r="G14" s="154">
        <v>0.46008609200201694</v>
      </c>
      <c r="H14" s="154">
        <v>0.62246941859096416</v>
      </c>
      <c r="I14" s="154">
        <v>0.40306638852000565</v>
      </c>
      <c r="J14" s="154">
        <v>0.67177731420000941</v>
      </c>
      <c r="K14" s="641"/>
      <c r="L14" s="642">
        <v>1</v>
      </c>
      <c r="M14" s="140"/>
    </row>
    <row r="15" spans="1:14" x14ac:dyDescent="0.25">
      <c r="A15" s="140"/>
      <c r="B15" s="924" t="s">
        <v>21</v>
      </c>
      <c r="C15" s="925"/>
      <c r="D15" s="925"/>
      <c r="E15" s="925"/>
      <c r="F15" s="925"/>
      <c r="G15" s="925"/>
      <c r="H15" s="925"/>
      <c r="I15" s="925"/>
      <c r="J15" s="925"/>
      <c r="K15" s="925"/>
      <c r="L15" s="926"/>
      <c r="M15" s="140"/>
    </row>
    <row r="16" spans="1:14" x14ac:dyDescent="0.25">
      <c r="A16" s="140"/>
      <c r="B16" s="156" t="s">
        <v>22</v>
      </c>
      <c r="C16" s="642" t="s">
        <v>149</v>
      </c>
      <c r="D16" s="642" t="s">
        <v>149</v>
      </c>
      <c r="E16" s="642" t="s">
        <v>149</v>
      </c>
      <c r="F16" s="642" t="s">
        <v>149</v>
      </c>
      <c r="G16" s="642" t="s">
        <v>149</v>
      </c>
      <c r="H16" s="642" t="s">
        <v>149</v>
      </c>
      <c r="I16" s="642" t="s">
        <v>149</v>
      </c>
      <c r="J16" s="642" t="s">
        <v>149</v>
      </c>
      <c r="K16" s="641"/>
      <c r="L16" s="641"/>
      <c r="M16" s="164"/>
    </row>
    <row r="17" spans="1:17" x14ac:dyDescent="0.25">
      <c r="A17" s="140"/>
      <c r="B17" s="156" t="s">
        <v>24</v>
      </c>
      <c r="C17" s="642">
        <v>1</v>
      </c>
      <c r="D17" s="642">
        <v>1</v>
      </c>
      <c r="E17" s="642">
        <v>1</v>
      </c>
      <c r="F17" s="642">
        <v>1</v>
      </c>
      <c r="G17" s="642">
        <v>1</v>
      </c>
      <c r="H17" s="642">
        <v>1</v>
      </c>
      <c r="I17" s="642">
        <v>1</v>
      </c>
      <c r="J17" s="642">
        <v>1</v>
      </c>
      <c r="K17" s="641" t="s">
        <v>31</v>
      </c>
      <c r="L17" s="641"/>
      <c r="M17" s="140"/>
    </row>
    <row r="18" spans="1:17" x14ac:dyDescent="0.25">
      <c r="A18" s="140"/>
      <c r="B18" s="156" t="s">
        <v>75</v>
      </c>
      <c r="C18" s="642">
        <v>70</v>
      </c>
      <c r="D18" s="642">
        <v>70</v>
      </c>
      <c r="E18" s="642">
        <v>70</v>
      </c>
      <c r="F18" s="642">
        <v>70</v>
      </c>
      <c r="G18" s="642">
        <v>70</v>
      </c>
      <c r="H18" s="642">
        <v>70</v>
      </c>
      <c r="I18" s="642">
        <v>70</v>
      </c>
      <c r="J18" s="642">
        <v>70</v>
      </c>
      <c r="K18" s="641" t="s">
        <v>31</v>
      </c>
      <c r="L18" s="641"/>
      <c r="M18" s="140"/>
    </row>
    <row r="19" spans="1:17" x14ac:dyDescent="0.25">
      <c r="A19" s="140"/>
      <c r="B19" s="156" t="s">
        <v>76</v>
      </c>
      <c r="C19" s="642">
        <v>8</v>
      </c>
      <c r="D19" s="642">
        <v>8</v>
      </c>
      <c r="E19" s="642">
        <v>8</v>
      </c>
      <c r="F19" s="642">
        <v>8</v>
      </c>
      <c r="G19" s="642">
        <v>8</v>
      </c>
      <c r="H19" s="642">
        <v>8</v>
      </c>
      <c r="I19" s="642">
        <v>8</v>
      </c>
      <c r="J19" s="642">
        <v>8</v>
      </c>
      <c r="K19" s="641" t="s">
        <v>31</v>
      </c>
      <c r="L19" s="641"/>
      <c r="M19" s="140"/>
    </row>
    <row r="20" spans="1:17" x14ac:dyDescent="0.25">
      <c r="A20" s="140"/>
      <c r="B20" s="156" t="s">
        <v>77</v>
      </c>
      <c r="C20" s="642">
        <v>12</v>
      </c>
      <c r="D20" s="642">
        <v>12</v>
      </c>
      <c r="E20" s="642">
        <v>12</v>
      </c>
      <c r="F20" s="642">
        <v>12</v>
      </c>
      <c r="G20" s="642">
        <v>12</v>
      </c>
      <c r="H20" s="642">
        <v>12</v>
      </c>
      <c r="I20" s="642">
        <v>12</v>
      </c>
      <c r="J20" s="642">
        <v>12</v>
      </c>
      <c r="K20" s="641" t="s">
        <v>31</v>
      </c>
      <c r="L20" s="641"/>
      <c r="M20" s="140"/>
    </row>
    <row r="21" spans="1:17" x14ac:dyDescent="0.25">
      <c r="A21" s="140"/>
      <c r="B21" s="906" t="s">
        <v>78</v>
      </c>
      <c r="C21" s="907"/>
      <c r="D21" s="907"/>
      <c r="E21" s="907"/>
      <c r="F21" s="907"/>
      <c r="G21" s="907"/>
      <c r="H21" s="907"/>
      <c r="I21" s="907"/>
      <c r="J21" s="907"/>
      <c r="K21" s="907"/>
      <c r="L21" s="908"/>
      <c r="M21" s="140"/>
    </row>
    <row r="22" spans="1:17" x14ac:dyDescent="0.25">
      <c r="A22" s="140"/>
      <c r="B22" s="156" t="s">
        <v>529</v>
      </c>
      <c r="C22" s="157">
        <v>99.792333333333332</v>
      </c>
      <c r="D22" s="157">
        <v>99.792333333333332</v>
      </c>
      <c r="E22" s="157">
        <v>99.792333333333332</v>
      </c>
      <c r="F22" s="157">
        <v>99.792333333333332</v>
      </c>
      <c r="G22" s="157">
        <v>98.961666666666673</v>
      </c>
      <c r="H22" s="157">
        <v>99.896166666666673</v>
      </c>
      <c r="I22" s="157">
        <v>99.480833333333337</v>
      </c>
      <c r="J22" s="157">
        <v>99.896166666666673</v>
      </c>
      <c r="K22" s="160" t="s">
        <v>35</v>
      </c>
      <c r="L22" s="641">
        <v>1</v>
      </c>
      <c r="M22" s="140"/>
    </row>
    <row r="23" spans="1:17" x14ac:dyDescent="0.25">
      <c r="A23" s="140"/>
      <c r="B23" s="156" t="s">
        <v>530</v>
      </c>
      <c r="C23" s="642">
        <v>80</v>
      </c>
      <c r="D23" s="642">
        <v>60</v>
      </c>
      <c r="E23" s="642">
        <v>40</v>
      </c>
      <c r="F23" s="642">
        <v>20</v>
      </c>
      <c r="G23" s="642">
        <v>10</v>
      </c>
      <c r="H23" s="642">
        <v>60</v>
      </c>
      <c r="I23" s="642">
        <v>10</v>
      </c>
      <c r="J23" s="642">
        <v>60</v>
      </c>
      <c r="K23" s="161" t="s">
        <v>64</v>
      </c>
      <c r="L23" s="641" t="s">
        <v>958</v>
      </c>
      <c r="M23" s="140"/>
      <c r="N23" s="582" t="s">
        <v>103</v>
      </c>
    </row>
    <row r="24" spans="1:17" x14ac:dyDescent="0.25">
      <c r="A24" s="140"/>
      <c r="B24" s="156" t="s">
        <v>79</v>
      </c>
      <c r="C24" s="642">
        <v>0.3</v>
      </c>
      <c r="D24" s="642">
        <v>0.1</v>
      </c>
      <c r="E24" s="642">
        <v>0.1</v>
      </c>
      <c r="F24" s="642">
        <v>0.1</v>
      </c>
      <c r="G24" s="642">
        <v>0</v>
      </c>
      <c r="H24" s="642">
        <v>0.1</v>
      </c>
      <c r="I24" s="642">
        <v>0</v>
      </c>
      <c r="J24" s="642">
        <v>0.1</v>
      </c>
      <c r="K24" s="641"/>
      <c r="L24" s="641">
        <v>2</v>
      </c>
      <c r="M24" s="140"/>
    </row>
    <row r="25" spans="1:17" x14ac:dyDescent="0.25">
      <c r="A25" s="140"/>
      <c r="B25" s="156" t="s">
        <v>80</v>
      </c>
      <c r="C25" s="239">
        <v>1.2</v>
      </c>
      <c r="D25" s="642">
        <v>1</v>
      </c>
      <c r="E25" s="642">
        <v>1</v>
      </c>
      <c r="F25" s="642">
        <v>1</v>
      </c>
      <c r="G25" s="642">
        <v>1</v>
      </c>
      <c r="H25" s="642">
        <v>3</v>
      </c>
      <c r="I25" s="642">
        <v>0</v>
      </c>
      <c r="J25" s="642">
        <v>1</v>
      </c>
      <c r="K25" s="641" t="s">
        <v>50</v>
      </c>
      <c r="L25" s="641">
        <v>2</v>
      </c>
      <c r="M25" s="595"/>
    </row>
    <row r="26" spans="1:17" x14ac:dyDescent="0.25">
      <c r="A26" s="140"/>
      <c r="B26" s="156" t="s">
        <v>413</v>
      </c>
      <c r="C26" s="642">
        <v>0.3</v>
      </c>
      <c r="D26" s="642">
        <v>0.3</v>
      </c>
      <c r="E26" s="642">
        <v>0.3</v>
      </c>
      <c r="F26" s="642">
        <v>0.3</v>
      </c>
      <c r="G26" s="642">
        <v>0.1</v>
      </c>
      <c r="H26" s="642">
        <v>2</v>
      </c>
      <c r="I26" s="642">
        <v>0.1</v>
      </c>
      <c r="J26" s="642">
        <v>1</v>
      </c>
      <c r="K26" s="641" t="s">
        <v>50</v>
      </c>
      <c r="L26" s="641">
        <v>2</v>
      </c>
      <c r="M26" s="595"/>
      <c r="N26" s="583"/>
      <c r="O26" s="583"/>
      <c r="P26" s="583"/>
      <c r="Q26" s="583"/>
    </row>
    <row r="27" spans="1:17" x14ac:dyDescent="0.25">
      <c r="A27" s="140"/>
      <c r="B27" s="906" t="s">
        <v>25</v>
      </c>
      <c r="C27" s="907"/>
      <c r="D27" s="907"/>
      <c r="E27" s="907"/>
      <c r="F27" s="907"/>
      <c r="G27" s="907"/>
      <c r="H27" s="907"/>
      <c r="I27" s="907"/>
      <c r="J27" s="907"/>
      <c r="K27" s="907"/>
      <c r="L27" s="908"/>
      <c r="M27" s="140"/>
      <c r="N27" s="583"/>
      <c r="O27" s="583"/>
      <c r="P27" s="583"/>
      <c r="Q27" s="583"/>
    </row>
    <row r="28" spans="1:17" x14ac:dyDescent="0.25">
      <c r="A28" s="140"/>
      <c r="B28" s="156" t="s">
        <v>1014</v>
      </c>
      <c r="C28" s="163">
        <v>1.7840086652878464</v>
      </c>
      <c r="D28" s="163">
        <v>1.7398522263805929</v>
      </c>
      <c r="E28" s="163">
        <v>1.7066035370512258</v>
      </c>
      <c r="F28" s="163">
        <v>1.5417564706724709</v>
      </c>
      <c r="G28" s="163">
        <v>1.5164073654946697</v>
      </c>
      <c r="H28" s="163">
        <v>2.1074869058814509</v>
      </c>
      <c r="I28" s="163">
        <v>1.2322521238821524</v>
      </c>
      <c r="J28" s="163">
        <v>2.1092324296701226</v>
      </c>
      <c r="K28" s="160" t="s">
        <v>297</v>
      </c>
      <c r="L28" s="641"/>
      <c r="M28" s="140"/>
    </row>
    <row r="29" spans="1:17" x14ac:dyDescent="0.25">
      <c r="A29" s="140"/>
      <c r="B29" s="156" t="s">
        <v>28</v>
      </c>
      <c r="C29" s="163">
        <v>1.0239282399073972</v>
      </c>
      <c r="D29" s="163">
        <v>0.99858473925596536</v>
      </c>
      <c r="E29" s="163">
        <v>1.0032516378830798</v>
      </c>
      <c r="F29" s="163">
        <v>0.90852496354292056</v>
      </c>
      <c r="G29" s="163">
        <v>0.87033900392128771</v>
      </c>
      <c r="H29" s="163">
        <v>1.2333944166939346</v>
      </c>
      <c r="I29" s="163">
        <v>0.70724866581588341</v>
      </c>
      <c r="J29" s="163">
        <v>1.234226666226341</v>
      </c>
      <c r="K29" s="641" t="s">
        <v>297</v>
      </c>
      <c r="L29" s="641"/>
      <c r="M29" s="140"/>
      <c r="N29" s="582" t="s">
        <v>103</v>
      </c>
    </row>
    <row r="30" spans="1:17" x14ac:dyDescent="0.25">
      <c r="A30" s="140"/>
      <c r="B30" s="156" t="s">
        <v>29</v>
      </c>
      <c r="C30" s="163">
        <v>0.76008042538044907</v>
      </c>
      <c r="D30" s="163">
        <v>0.74126748712462742</v>
      </c>
      <c r="E30" s="163">
        <v>0.70335189916814611</v>
      </c>
      <c r="F30" s="163">
        <v>0.63323150712955012</v>
      </c>
      <c r="G30" s="163">
        <v>0.64606836157338177</v>
      </c>
      <c r="H30" s="163">
        <v>0.87409248918751647</v>
      </c>
      <c r="I30" s="163">
        <v>0.52500345806626891</v>
      </c>
      <c r="J30" s="163">
        <v>0.87500576344378156</v>
      </c>
      <c r="K30" s="160" t="s">
        <v>297</v>
      </c>
      <c r="L30" s="641"/>
      <c r="M30" s="140"/>
    </row>
    <row r="31" spans="1:17" x14ac:dyDescent="0.25">
      <c r="A31" s="140"/>
      <c r="B31" s="156" t="s">
        <v>1015</v>
      </c>
      <c r="C31" s="151">
        <v>80700</v>
      </c>
      <c r="D31" s="151">
        <v>78000</v>
      </c>
      <c r="E31" s="151">
        <v>73900</v>
      </c>
      <c r="F31" s="151">
        <v>64700</v>
      </c>
      <c r="G31" s="151">
        <v>66800</v>
      </c>
      <c r="H31" s="151">
        <v>91500</v>
      </c>
      <c r="I31" s="151">
        <v>49400</v>
      </c>
      <c r="J31" s="151">
        <v>83500</v>
      </c>
      <c r="K31" s="160" t="s">
        <v>297</v>
      </c>
      <c r="L31" s="641"/>
      <c r="M31" s="140"/>
    </row>
    <row r="32" spans="1:17" x14ac:dyDescent="0.25">
      <c r="A32" s="140"/>
      <c r="B32" s="156" t="s">
        <v>1016</v>
      </c>
      <c r="C32" s="157">
        <v>7.2222609773758393</v>
      </c>
      <c r="D32" s="157">
        <v>7.377348094686381</v>
      </c>
      <c r="E32" s="157">
        <v>8.158950270915426</v>
      </c>
      <c r="F32" s="157">
        <v>8.4688433985584322</v>
      </c>
      <c r="G32" s="157">
        <v>6.3155617118658514</v>
      </c>
      <c r="H32" s="157">
        <v>8.3842060634163804</v>
      </c>
      <c r="I32" s="157">
        <v>6.8577575711383458</v>
      </c>
      <c r="J32" s="157">
        <v>10.210356422598517</v>
      </c>
      <c r="K32" s="160" t="s">
        <v>959</v>
      </c>
      <c r="L32" s="641"/>
      <c r="M32" s="140"/>
    </row>
    <row r="33" spans="1:13" x14ac:dyDescent="0.25">
      <c r="A33" s="140"/>
      <c r="B33" s="156" t="s">
        <v>1017</v>
      </c>
      <c r="C33" s="157">
        <v>1.6284147317606905</v>
      </c>
      <c r="D33" s="157">
        <v>1.7835018490712322</v>
      </c>
      <c r="E33" s="157">
        <v>2.5755934971872305</v>
      </c>
      <c r="F33" s="157">
        <v>2.906482188630827</v>
      </c>
      <c r="G33" s="157">
        <v>1.6747374979169134</v>
      </c>
      <c r="H33" s="157">
        <v>1.8184911923574498</v>
      </c>
      <c r="I33" s="157">
        <v>2.7673906511362509</v>
      </c>
      <c r="J33" s="157">
        <v>3.083528543562633</v>
      </c>
      <c r="K33" s="160" t="s">
        <v>959</v>
      </c>
      <c r="L33" s="641"/>
      <c r="M33" s="140"/>
    </row>
    <row r="34" spans="1:13" ht="22.5" x14ac:dyDescent="0.25">
      <c r="A34" s="140"/>
      <c r="B34" s="156" t="s">
        <v>1018</v>
      </c>
      <c r="C34" s="157">
        <v>5.5938462456151488</v>
      </c>
      <c r="D34" s="157">
        <v>5.5938462456151488</v>
      </c>
      <c r="E34" s="157">
        <v>5.5833567737281955</v>
      </c>
      <c r="F34" s="157">
        <v>5.5623612099276052</v>
      </c>
      <c r="G34" s="157">
        <v>4.640824213948938</v>
      </c>
      <c r="H34" s="157">
        <v>6.5657148710589306</v>
      </c>
      <c r="I34" s="157">
        <v>4.0903669200020953</v>
      </c>
      <c r="J34" s="157">
        <v>7.1268278790358845</v>
      </c>
      <c r="K34" s="160" t="s">
        <v>959</v>
      </c>
      <c r="L34" s="641"/>
      <c r="M34" s="140"/>
    </row>
    <row r="35" spans="1:13" x14ac:dyDescent="0.25">
      <c r="A35" s="140"/>
      <c r="B35" s="906" t="s">
        <v>33</v>
      </c>
      <c r="C35" s="907"/>
      <c r="D35" s="907"/>
      <c r="E35" s="907"/>
      <c r="F35" s="907"/>
      <c r="G35" s="907"/>
      <c r="H35" s="907"/>
      <c r="I35" s="907"/>
      <c r="J35" s="907"/>
      <c r="K35" s="907"/>
      <c r="L35" s="908"/>
      <c r="M35" s="140"/>
    </row>
    <row r="36" spans="1:13" x14ac:dyDescent="0.25">
      <c r="A36" s="140"/>
      <c r="B36" s="156" t="s">
        <v>417</v>
      </c>
      <c r="C36" s="159" t="s">
        <v>418</v>
      </c>
      <c r="D36" s="159" t="s">
        <v>418</v>
      </c>
      <c r="E36" s="159" t="s">
        <v>418</v>
      </c>
      <c r="F36" s="159" t="s">
        <v>418</v>
      </c>
      <c r="G36" s="159" t="s">
        <v>418</v>
      </c>
      <c r="H36" s="159" t="s">
        <v>418</v>
      </c>
      <c r="I36" s="159" t="s">
        <v>418</v>
      </c>
      <c r="J36" s="159" t="s">
        <v>418</v>
      </c>
      <c r="K36" s="641" t="s">
        <v>23</v>
      </c>
      <c r="L36" s="641"/>
      <c r="M36" s="140"/>
    </row>
    <row r="37" spans="1:13" x14ac:dyDescent="0.25">
      <c r="A37" s="140"/>
      <c r="B37" s="156" t="s">
        <v>419</v>
      </c>
      <c r="C37" s="159" t="s">
        <v>420</v>
      </c>
      <c r="D37" s="159" t="s">
        <v>420</v>
      </c>
      <c r="E37" s="159" t="s">
        <v>420</v>
      </c>
      <c r="F37" s="159" t="s">
        <v>420</v>
      </c>
      <c r="G37" s="159" t="s">
        <v>420</v>
      </c>
      <c r="H37" s="159" t="s">
        <v>418</v>
      </c>
      <c r="I37" s="159" t="s">
        <v>420</v>
      </c>
      <c r="J37" s="159" t="s">
        <v>418</v>
      </c>
      <c r="K37" s="641" t="s">
        <v>23</v>
      </c>
      <c r="L37" s="641"/>
      <c r="M37" s="140"/>
    </row>
    <row r="38" spans="1:13" ht="22.5" x14ac:dyDescent="0.25">
      <c r="A38" s="140"/>
      <c r="B38" s="156" t="s">
        <v>1003</v>
      </c>
      <c r="C38" s="154">
        <v>0.13405839938766115</v>
      </c>
      <c r="D38" s="154">
        <v>0.13405839938766115</v>
      </c>
      <c r="E38" s="154">
        <v>0.13702277596348372</v>
      </c>
      <c r="F38" s="154">
        <v>0.14295152911512884</v>
      </c>
      <c r="G38" s="154">
        <v>0.12182648007269077</v>
      </c>
      <c r="H38" s="154">
        <v>0.16575164632554301</v>
      </c>
      <c r="I38" s="154">
        <v>0.12182648007269077</v>
      </c>
      <c r="J38" s="154">
        <v>0.16999150190604637</v>
      </c>
      <c r="K38" s="641" t="s">
        <v>960</v>
      </c>
      <c r="L38" s="641"/>
      <c r="M38" s="140"/>
    </row>
    <row r="39" spans="1:13" x14ac:dyDescent="0.25">
      <c r="A39" s="140"/>
      <c r="B39" s="147" t="s">
        <v>402</v>
      </c>
      <c r="C39" s="148">
        <v>11.88225723190866</v>
      </c>
      <c r="D39" s="148">
        <v>11.88225723190866</v>
      </c>
      <c r="E39" s="148">
        <v>11.88225723190866</v>
      </c>
      <c r="F39" s="148">
        <v>11.88225723190866</v>
      </c>
      <c r="G39" s="148">
        <v>11.88225723190866</v>
      </c>
      <c r="H39" s="148">
        <v>11.88225723190866</v>
      </c>
      <c r="I39" s="148">
        <v>11.88225723190866</v>
      </c>
      <c r="J39" s="159">
        <v>11.88225723190866</v>
      </c>
      <c r="K39" s="642" t="s">
        <v>401</v>
      </c>
      <c r="L39" s="641"/>
      <c r="M39" s="140"/>
    </row>
    <row r="40" spans="1:13" x14ac:dyDescent="0.25">
      <c r="A40" s="140"/>
      <c r="B40" s="156" t="s">
        <v>1004</v>
      </c>
      <c r="C40" s="154">
        <v>1.8833833702684148</v>
      </c>
      <c r="D40" s="154">
        <v>1.8367672835047464</v>
      </c>
      <c r="E40" s="154">
        <v>1.8059574268850997</v>
      </c>
      <c r="F40" s="154">
        <v>1.6393149911892224</v>
      </c>
      <c r="G40" s="154">
        <v>1.6008758647281527</v>
      </c>
      <c r="H40" s="154">
        <v>2.2248803320443158</v>
      </c>
      <c r="I40" s="154">
        <v>1.3102259779870957</v>
      </c>
      <c r="J40" s="154">
        <v>2.2426994195474652</v>
      </c>
      <c r="K40" s="641" t="s">
        <v>68</v>
      </c>
      <c r="L40" s="641">
        <v>1</v>
      </c>
      <c r="M40" s="140"/>
    </row>
    <row r="41" spans="1:13" x14ac:dyDescent="0.25">
      <c r="A41" s="140"/>
      <c r="B41" s="156" t="s">
        <v>28</v>
      </c>
      <c r="C41" s="154">
        <v>1.0809641550023794</v>
      </c>
      <c r="D41" s="154">
        <v>1.0542089443355118</v>
      </c>
      <c r="E41" s="154">
        <v>1.0616582628207716</v>
      </c>
      <c r="F41" s="154">
        <v>0.96601416691699371</v>
      </c>
      <c r="G41" s="154">
        <v>0.91881953175202258</v>
      </c>
      <c r="H41" s="154">
        <v>1.3020982344883754</v>
      </c>
      <c r="I41" s="154">
        <v>0.75200160493884938</v>
      </c>
      <c r="J41" s="154">
        <v>1.3123254644670548</v>
      </c>
      <c r="K41" s="641" t="s">
        <v>68</v>
      </c>
      <c r="L41" s="641">
        <v>1</v>
      </c>
      <c r="M41" s="140"/>
    </row>
    <row r="42" spans="1:13" x14ac:dyDescent="0.25">
      <c r="A42" s="140"/>
      <c r="B42" s="156" t="s">
        <v>29</v>
      </c>
      <c r="C42" s="154">
        <v>0.80241921526603521</v>
      </c>
      <c r="D42" s="154">
        <v>0.78255833916923423</v>
      </c>
      <c r="E42" s="154">
        <v>0.74429916406432828</v>
      </c>
      <c r="F42" s="154">
        <v>0.67330082427222848</v>
      </c>
      <c r="G42" s="154">
        <v>0.68205633297612989</v>
      </c>
      <c r="H42" s="154">
        <v>0.92278209755594043</v>
      </c>
      <c r="I42" s="154">
        <v>0.55822437304824624</v>
      </c>
      <c r="J42" s="154">
        <v>0.93037395508041043</v>
      </c>
      <c r="K42" s="641" t="s">
        <v>67</v>
      </c>
      <c r="L42" s="641">
        <v>1</v>
      </c>
      <c r="M42" s="140"/>
    </row>
    <row r="43" spans="1:13" x14ac:dyDescent="0.25">
      <c r="A43" s="140"/>
      <c r="B43" s="156" t="s">
        <v>421</v>
      </c>
      <c r="C43" s="151">
        <v>85200</v>
      </c>
      <c r="D43" s="151">
        <v>82300</v>
      </c>
      <c r="E43" s="151">
        <v>78200</v>
      </c>
      <c r="F43" s="151">
        <v>68800</v>
      </c>
      <c r="G43" s="151">
        <v>70500</v>
      </c>
      <c r="H43" s="151">
        <v>96600</v>
      </c>
      <c r="I43" s="151">
        <v>52600</v>
      </c>
      <c r="J43" s="151">
        <v>88800</v>
      </c>
      <c r="K43" s="641" t="s">
        <v>66</v>
      </c>
      <c r="L43" s="641">
        <v>1</v>
      </c>
      <c r="M43" s="140"/>
    </row>
    <row r="44" spans="1:13" ht="22.5" x14ac:dyDescent="0.25">
      <c r="A44" s="164"/>
      <c r="B44" s="156" t="s">
        <v>961</v>
      </c>
      <c r="C44" s="157">
        <v>7.62</v>
      </c>
      <c r="D44" s="157">
        <v>7.79</v>
      </c>
      <c r="E44" s="157">
        <v>8.6300000000000008</v>
      </c>
      <c r="F44" s="157">
        <v>9</v>
      </c>
      <c r="G44" s="157">
        <v>6.84</v>
      </c>
      <c r="H44" s="157">
        <v>8.69</v>
      </c>
      <c r="I44" s="157">
        <v>7.46</v>
      </c>
      <c r="J44" s="157">
        <v>10.58</v>
      </c>
      <c r="K44" s="641" t="s">
        <v>54</v>
      </c>
      <c r="L44" s="641">
        <v>1</v>
      </c>
      <c r="M44" s="140"/>
    </row>
    <row r="45" spans="1:13" x14ac:dyDescent="0.25">
      <c r="A45" s="164"/>
      <c r="B45" s="156" t="s">
        <v>1006</v>
      </c>
      <c r="C45" s="151">
        <v>690</v>
      </c>
      <c r="D45" s="151">
        <v>680</v>
      </c>
      <c r="E45" s="151">
        <v>660</v>
      </c>
      <c r="F45" s="151">
        <v>600</v>
      </c>
      <c r="G45" s="151">
        <v>590</v>
      </c>
      <c r="H45" s="151">
        <v>820</v>
      </c>
      <c r="I45" s="151">
        <v>480</v>
      </c>
      <c r="J45" s="151">
        <v>830</v>
      </c>
      <c r="K45" s="641" t="s">
        <v>68</v>
      </c>
      <c r="L45" s="641">
        <v>1</v>
      </c>
      <c r="M45" s="140"/>
    </row>
    <row r="46" spans="1:13" x14ac:dyDescent="0.25">
      <c r="A46" s="164"/>
      <c r="B46" s="156" t="s">
        <v>1007</v>
      </c>
      <c r="C46" s="584">
        <v>31.35341856776617</v>
      </c>
      <c r="D46" s="584">
        <v>30.304316385946276</v>
      </c>
      <c r="E46" s="584">
        <v>28.77670938046478</v>
      </c>
      <c r="F46" s="584">
        <v>25.340884935625695</v>
      </c>
      <c r="G46" s="584">
        <v>25.971226703188659</v>
      </c>
      <c r="H46" s="584">
        <v>35.571935688087642</v>
      </c>
      <c r="I46" s="584">
        <v>19.35032265708892</v>
      </c>
      <c r="J46" s="584">
        <v>32.684931439706084</v>
      </c>
      <c r="K46" s="641" t="s">
        <v>66</v>
      </c>
      <c r="L46" s="641" t="s">
        <v>423</v>
      </c>
      <c r="M46" s="140"/>
    </row>
    <row r="47" spans="1:13" x14ac:dyDescent="0.25">
      <c r="A47" s="164"/>
      <c r="B47" s="156" t="s">
        <v>1008</v>
      </c>
      <c r="C47" s="585">
        <v>22.458670526419038</v>
      </c>
      <c r="D47" s="585">
        <v>22.940936465226901</v>
      </c>
      <c r="E47" s="585">
        <v>25.431867210027995</v>
      </c>
      <c r="F47" s="585">
        <v>26.524049347308061</v>
      </c>
      <c r="G47" s="585">
        <v>20.152927685749159</v>
      </c>
      <c r="H47" s="585">
        <v>25.588176789983695</v>
      </c>
      <c r="I47" s="585">
        <v>21.977809046526282</v>
      </c>
      <c r="J47" s="585">
        <v>31.161496181516419</v>
      </c>
      <c r="K47" s="641" t="s">
        <v>54</v>
      </c>
      <c r="L47" s="641" t="s">
        <v>423</v>
      </c>
      <c r="M47" s="594"/>
    </row>
    <row r="48" spans="1:13" x14ac:dyDescent="0.25">
      <c r="A48" s="164"/>
      <c r="B48" s="156" t="s">
        <v>1019</v>
      </c>
      <c r="C48" s="585">
        <v>5.0637923574825718</v>
      </c>
      <c r="D48" s="585">
        <v>5.5460582962904352</v>
      </c>
      <c r="E48" s="585">
        <v>8.0282572674790895</v>
      </c>
      <c r="F48" s="585">
        <v>9.1029758575342825</v>
      </c>
      <c r="G48" s="585">
        <v>5.3440794703533632</v>
      </c>
      <c r="H48" s="585">
        <v>5.5499439981690948</v>
      </c>
      <c r="I48" s="585">
        <v>8.8689608311304902</v>
      </c>
      <c r="J48" s="585">
        <v>9.4107746055910759</v>
      </c>
      <c r="K48" s="641" t="s">
        <v>54</v>
      </c>
      <c r="L48" s="641" t="s">
        <v>423</v>
      </c>
      <c r="M48" s="594"/>
    </row>
    <row r="49" spans="1:17" x14ac:dyDescent="0.25">
      <c r="A49" s="164"/>
      <c r="B49" s="156" t="s">
        <v>1020</v>
      </c>
      <c r="C49" s="585">
        <v>17.394878168936465</v>
      </c>
      <c r="D49" s="585">
        <v>17.394878168936465</v>
      </c>
      <c r="E49" s="585">
        <v>17.403609942548904</v>
      </c>
      <c r="F49" s="585">
        <v>17.421073489773779</v>
      </c>
      <c r="G49" s="585">
        <v>14.808848215395795</v>
      </c>
      <c r="H49" s="585">
        <v>20.0382327918146</v>
      </c>
      <c r="I49" s="585">
        <v>13.108848215395792</v>
      </c>
      <c r="J49" s="585">
        <v>21.750721575925343</v>
      </c>
      <c r="K49" s="641" t="s">
        <v>54</v>
      </c>
      <c r="L49" s="641" t="s">
        <v>423</v>
      </c>
      <c r="M49" s="594"/>
    </row>
    <row r="50" spans="1:17" ht="22.5" x14ac:dyDescent="0.25">
      <c r="A50" s="140"/>
      <c r="B50" s="147" t="s">
        <v>409</v>
      </c>
      <c r="C50" s="159">
        <v>4.1506178270179088</v>
      </c>
      <c r="D50" s="159">
        <v>4.1506178270179088</v>
      </c>
      <c r="E50" s="159">
        <v>4.0149241254459129</v>
      </c>
      <c r="F50" s="159">
        <v>3.7398286481896159</v>
      </c>
      <c r="G50" s="151">
        <v>1</v>
      </c>
      <c r="H50" s="151">
        <v>6</v>
      </c>
      <c r="I50" s="151">
        <v>1</v>
      </c>
      <c r="J50" s="151">
        <v>6</v>
      </c>
      <c r="K50" s="642" t="s">
        <v>410</v>
      </c>
      <c r="L50" s="642"/>
      <c r="M50" s="140"/>
    </row>
    <row r="51" spans="1:17" x14ac:dyDescent="0.25">
      <c r="A51" s="164"/>
      <c r="B51" s="140"/>
      <c r="C51" s="140"/>
      <c r="D51" s="140"/>
      <c r="E51" s="140"/>
      <c r="F51" s="140"/>
      <c r="G51" s="140"/>
      <c r="H51" s="140"/>
      <c r="I51" s="140"/>
      <c r="J51" s="140"/>
      <c r="K51" s="140"/>
      <c r="L51" s="140"/>
      <c r="M51" s="594"/>
    </row>
    <row r="52" spans="1:17" s="183" customFormat="1" ht="12" x14ac:dyDescent="0.2">
      <c r="A52" s="164" t="s">
        <v>87</v>
      </c>
      <c r="B52" s="140"/>
      <c r="C52" s="526"/>
      <c r="D52" s="526"/>
      <c r="E52" s="526"/>
      <c r="F52" s="526"/>
      <c r="G52" s="526"/>
      <c r="H52" s="526"/>
      <c r="I52" s="140"/>
      <c r="J52" s="140"/>
      <c r="K52" s="140"/>
      <c r="L52" s="140"/>
      <c r="M52" s="140"/>
      <c r="N52" s="586"/>
      <c r="O52" s="586"/>
      <c r="P52" s="586"/>
      <c r="Q52" s="586"/>
    </row>
    <row r="53" spans="1:17" s="183" customFormat="1" ht="12" customHeight="1" x14ac:dyDescent="0.2">
      <c r="A53" s="530">
        <v>1</v>
      </c>
      <c r="B53" s="923" t="s">
        <v>424</v>
      </c>
      <c r="C53" s="923"/>
      <c r="D53" s="923"/>
      <c r="E53" s="923"/>
      <c r="F53" s="923"/>
      <c r="G53" s="923"/>
      <c r="H53" s="923"/>
      <c r="I53" s="923"/>
      <c r="J53" s="923"/>
      <c r="K53" s="923"/>
      <c r="L53" s="923"/>
      <c r="M53" s="140"/>
      <c r="N53" s="586"/>
      <c r="O53" s="586"/>
      <c r="P53" s="586"/>
      <c r="Q53" s="586"/>
    </row>
    <row r="54" spans="1:17" s="183" customFormat="1" ht="12" customHeight="1" x14ac:dyDescent="0.2">
      <c r="A54" s="530">
        <v>2</v>
      </c>
      <c r="B54" s="923" t="s">
        <v>425</v>
      </c>
      <c r="C54" s="923"/>
      <c r="D54" s="923"/>
      <c r="E54" s="923"/>
      <c r="F54" s="923"/>
      <c r="G54" s="923"/>
      <c r="H54" s="923"/>
      <c r="I54" s="923"/>
      <c r="J54" s="923"/>
      <c r="K54" s="923"/>
      <c r="L54" s="923"/>
      <c r="M54" s="140"/>
      <c r="N54" s="586"/>
      <c r="O54" s="586"/>
      <c r="P54" s="586"/>
      <c r="Q54" s="586"/>
    </row>
    <row r="55" spans="1:17" s="183" customFormat="1" ht="13.5" customHeight="1" x14ac:dyDescent="0.2">
      <c r="A55" s="530"/>
      <c r="B55" s="643" t="s">
        <v>426</v>
      </c>
      <c r="C55" s="627"/>
      <c r="D55" s="627"/>
      <c r="E55" s="627"/>
      <c r="F55" s="627"/>
      <c r="G55" s="627"/>
      <c r="H55" s="627"/>
      <c r="I55" s="627"/>
      <c r="J55" s="627"/>
      <c r="K55" s="627"/>
      <c r="L55" s="627"/>
      <c r="M55" s="140"/>
      <c r="N55" s="586"/>
      <c r="O55" s="586"/>
      <c r="P55" s="586"/>
      <c r="Q55" s="586"/>
    </row>
    <row r="56" spans="1:17" s="183" customFormat="1" ht="12" x14ac:dyDescent="0.2">
      <c r="A56" s="530"/>
      <c r="B56" s="643" t="s">
        <v>427</v>
      </c>
      <c r="C56" s="627"/>
      <c r="D56" s="627"/>
      <c r="E56" s="627"/>
      <c r="F56" s="627"/>
      <c r="G56" s="627"/>
      <c r="H56" s="627"/>
      <c r="I56" s="627"/>
      <c r="J56" s="627"/>
      <c r="K56" s="627"/>
      <c r="L56" s="627"/>
      <c r="M56" s="140"/>
      <c r="N56" s="586"/>
      <c r="O56" s="586"/>
      <c r="P56" s="586"/>
      <c r="Q56" s="586"/>
    </row>
    <row r="57" spans="1:17" s="183" customFormat="1" ht="12" customHeight="1" x14ac:dyDescent="0.2">
      <c r="A57" s="530"/>
      <c r="B57" s="643" t="s">
        <v>428</v>
      </c>
      <c r="C57" s="627"/>
      <c r="D57" s="627"/>
      <c r="E57" s="627"/>
      <c r="F57" s="627"/>
      <c r="G57" s="627"/>
      <c r="H57" s="627"/>
      <c r="I57" s="627"/>
      <c r="J57" s="627"/>
      <c r="K57" s="627"/>
      <c r="L57" s="627"/>
      <c r="M57" s="140"/>
      <c r="N57" s="586"/>
      <c r="O57" s="586"/>
      <c r="P57" s="586"/>
      <c r="Q57" s="586"/>
    </row>
    <row r="58" spans="1:17" s="183" customFormat="1" ht="13.5" customHeight="1" x14ac:dyDescent="0.2">
      <c r="A58" s="530"/>
      <c r="B58" s="643" t="s">
        <v>429</v>
      </c>
      <c r="C58" s="627"/>
      <c r="D58" s="627"/>
      <c r="E58" s="627"/>
      <c r="F58" s="627"/>
      <c r="G58" s="627"/>
      <c r="H58" s="627"/>
      <c r="I58" s="627"/>
      <c r="J58" s="627"/>
      <c r="K58" s="627"/>
      <c r="L58" s="627"/>
      <c r="M58" s="140"/>
      <c r="N58" s="586"/>
      <c r="O58" s="586"/>
      <c r="P58" s="586"/>
      <c r="Q58" s="586"/>
    </row>
    <row r="59" spans="1:17" s="183" customFormat="1" ht="12.75" customHeight="1" x14ac:dyDescent="0.2">
      <c r="A59" s="530"/>
      <c r="B59" s="643" t="s">
        <v>430</v>
      </c>
      <c r="C59" s="627"/>
      <c r="D59" s="627"/>
      <c r="E59" s="627"/>
      <c r="F59" s="627"/>
      <c r="G59" s="627"/>
      <c r="H59" s="627"/>
      <c r="I59" s="627"/>
      <c r="J59" s="627"/>
      <c r="K59" s="627"/>
      <c r="L59" s="627"/>
      <c r="M59" s="140"/>
      <c r="N59" s="586"/>
      <c r="O59" s="586"/>
      <c r="P59" s="586"/>
      <c r="Q59" s="586"/>
    </row>
    <row r="60" spans="1:17" s="183" customFormat="1" ht="28.5" customHeight="1" x14ac:dyDescent="0.2">
      <c r="A60" s="530">
        <v>3</v>
      </c>
      <c r="B60" s="923" t="s">
        <v>962</v>
      </c>
      <c r="C60" s="923"/>
      <c r="D60" s="923"/>
      <c r="E60" s="923"/>
      <c r="F60" s="923"/>
      <c r="G60" s="923"/>
      <c r="H60" s="923"/>
      <c r="I60" s="923"/>
      <c r="J60" s="923"/>
      <c r="K60" s="923"/>
      <c r="L60" s="923"/>
      <c r="M60" s="140"/>
      <c r="N60" s="586"/>
      <c r="O60" s="586"/>
      <c r="P60" s="586"/>
      <c r="Q60" s="586"/>
    </row>
    <row r="61" spans="1:17" s="183" customFormat="1" ht="12" x14ac:dyDescent="0.2">
      <c r="A61" s="530"/>
      <c r="B61" s="644" t="s">
        <v>431</v>
      </c>
      <c r="C61" s="627"/>
      <c r="D61" s="627"/>
      <c r="E61" s="627"/>
      <c r="F61" s="627"/>
      <c r="G61" s="627"/>
      <c r="H61" s="627"/>
      <c r="I61" s="627"/>
      <c r="J61" s="627"/>
      <c r="K61" s="627"/>
      <c r="L61" s="627"/>
      <c r="M61" s="140"/>
      <c r="N61" s="586"/>
      <c r="O61" s="586"/>
      <c r="P61" s="586"/>
      <c r="Q61" s="586"/>
    </row>
    <row r="62" spans="1:17" s="183" customFormat="1" ht="12" x14ac:dyDescent="0.2">
      <c r="A62" s="530">
        <v>4</v>
      </c>
      <c r="B62" s="611" t="s">
        <v>963</v>
      </c>
      <c r="C62" s="627"/>
      <c r="D62" s="627"/>
      <c r="E62" s="627"/>
      <c r="F62" s="627"/>
      <c r="G62" s="627"/>
      <c r="H62" s="627"/>
      <c r="I62" s="627"/>
      <c r="J62" s="627"/>
      <c r="K62" s="627"/>
      <c r="L62" s="627"/>
      <c r="M62" s="140"/>
      <c r="N62" s="586"/>
      <c r="O62" s="586"/>
      <c r="P62" s="586"/>
      <c r="Q62" s="586"/>
    </row>
    <row r="63" spans="1:17" s="183" customFormat="1" ht="24" customHeight="1" x14ac:dyDescent="0.2">
      <c r="A63" s="530">
        <v>5</v>
      </c>
      <c r="B63" s="923" t="s">
        <v>964</v>
      </c>
      <c r="C63" s="923"/>
      <c r="D63" s="923"/>
      <c r="E63" s="923"/>
      <c r="F63" s="923"/>
      <c r="G63" s="923"/>
      <c r="H63" s="923"/>
      <c r="I63" s="923"/>
      <c r="J63" s="923"/>
      <c r="K63" s="923"/>
      <c r="L63" s="923"/>
      <c r="M63" s="140"/>
      <c r="N63" s="586"/>
      <c r="O63" s="586"/>
      <c r="P63" s="586"/>
      <c r="Q63" s="586"/>
    </row>
    <row r="64" spans="1:17" s="183" customFormat="1" ht="12" x14ac:dyDescent="0.2">
      <c r="A64" s="530"/>
      <c r="B64" s="644" t="s">
        <v>965</v>
      </c>
      <c r="C64" s="627"/>
      <c r="D64" s="627"/>
      <c r="E64" s="627"/>
      <c r="F64" s="627"/>
      <c r="G64" s="627"/>
      <c r="H64" s="627"/>
      <c r="I64" s="627"/>
      <c r="J64" s="627"/>
      <c r="K64" s="627"/>
      <c r="L64" s="627"/>
      <c r="M64" s="140"/>
      <c r="N64" s="586"/>
      <c r="O64" s="586"/>
      <c r="P64" s="586"/>
      <c r="Q64" s="586"/>
    </row>
    <row r="65" spans="1:17" s="183" customFormat="1" ht="12" x14ac:dyDescent="0.2">
      <c r="A65" s="530"/>
      <c r="B65" s="644"/>
      <c r="C65" s="627"/>
      <c r="D65" s="627"/>
      <c r="E65" s="627"/>
      <c r="F65" s="627"/>
      <c r="G65" s="627"/>
      <c r="H65" s="627"/>
      <c r="I65" s="627"/>
      <c r="J65" s="627"/>
      <c r="K65" s="627"/>
      <c r="L65" s="627"/>
      <c r="M65" s="140"/>
      <c r="N65" s="586"/>
      <c r="O65" s="586"/>
      <c r="P65" s="586"/>
      <c r="Q65" s="586"/>
    </row>
    <row r="66" spans="1:17" s="183" customFormat="1" ht="12" x14ac:dyDescent="0.2">
      <c r="A66" s="164" t="s">
        <v>38</v>
      </c>
      <c r="B66" s="140"/>
      <c r="C66" s="526"/>
      <c r="D66" s="526"/>
      <c r="E66" s="526"/>
      <c r="F66" s="526"/>
      <c r="G66" s="526"/>
      <c r="H66" s="526"/>
      <c r="I66" s="140"/>
      <c r="J66" s="140"/>
      <c r="K66" s="140"/>
      <c r="L66" s="140"/>
      <c r="M66" s="140"/>
      <c r="N66" s="586"/>
      <c r="O66" s="586"/>
      <c r="P66" s="586"/>
      <c r="Q66" s="586"/>
    </row>
    <row r="67" spans="1:17" s="183" customFormat="1" ht="12" customHeight="1" x14ac:dyDescent="0.2">
      <c r="A67" s="530" t="s">
        <v>39</v>
      </c>
      <c r="B67" s="923" t="s">
        <v>480</v>
      </c>
      <c r="C67" s="923"/>
      <c r="D67" s="923"/>
      <c r="E67" s="923"/>
      <c r="F67" s="923"/>
      <c r="G67" s="923"/>
      <c r="H67" s="923"/>
      <c r="I67" s="923"/>
      <c r="J67" s="923"/>
      <c r="K67" s="923"/>
      <c r="L67" s="923"/>
      <c r="M67" s="140"/>
      <c r="N67" s="586"/>
      <c r="O67" s="586"/>
      <c r="P67" s="586"/>
      <c r="Q67" s="586"/>
    </row>
    <row r="68" spans="1:17" s="183" customFormat="1" ht="12" customHeight="1" x14ac:dyDescent="0.2">
      <c r="A68" s="530" t="s">
        <v>15</v>
      </c>
      <c r="B68" s="923" t="s">
        <v>1021</v>
      </c>
      <c r="C68" s="923"/>
      <c r="D68" s="923"/>
      <c r="E68" s="923"/>
      <c r="F68" s="923"/>
      <c r="G68" s="923"/>
      <c r="H68" s="923"/>
      <c r="I68" s="923"/>
      <c r="J68" s="923"/>
      <c r="K68" s="923"/>
      <c r="L68" s="923"/>
      <c r="M68" s="140"/>
      <c r="N68" s="586"/>
      <c r="O68" s="586"/>
      <c r="P68" s="586"/>
      <c r="Q68" s="586"/>
    </row>
    <row r="69" spans="1:17" s="183" customFormat="1" ht="26.25" customHeight="1" x14ac:dyDescent="0.2">
      <c r="A69" s="530" t="s">
        <v>20</v>
      </c>
      <c r="B69" s="923" t="s">
        <v>905</v>
      </c>
      <c r="C69" s="923"/>
      <c r="D69" s="923"/>
      <c r="E69" s="923"/>
      <c r="F69" s="923"/>
      <c r="G69" s="923"/>
      <c r="H69" s="923"/>
      <c r="I69" s="923"/>
      <c r="J69" s="923"/>
      <c r="K69" s="923"/>
      <c r="L69" s="923"/>
      <c r="M69" s="140"/>
      <c r="N69" s="586"/>
      <c r="O69" s="586"/>
      <c r="P69" s="586"/>
      <c r="Q69" s="586"/>
    </row>
    <row r="70" spans="1:17" s="183" customFormat="1" ht="39.6" customHeight="1" x14ac:dyDescent="0.2">
      <c r="A70" s="530" t="s">
        <v>23</v>
      </c>
      <c r="B70" s="923" t="s">
        <v>966</v>
      </c>
      <c r="C70" s="923"/>
      <c r="D70" s="923"/>
      <c r="E70" s="923"/>
      <c r="F70" s="923"/>
      <c r="G70" s="923"/>
      <c r="H70" s="923"/>
      <c r="I70" s="923"/>
      <c r="J70" s="923"/>
      <c r="K70" s="923"/>
      <c r="L70" s="923"/>
      <c r="M70" s="140"/>
      <c r="N70" s="586"/>
      <c r="O70" s="586"/>
      <c r="P70" s="586"/>
      <c r="Q70" s="586"/>
    </row>
    <row r="71" spans="1:17" s="183" customFormat="1" ht="12" customHeight="1" x14ac:dyDescent="0.2">
      <c r="A71" s="530" t="s">
        <v>434</v>
      </c>
      <c r="B71" s="643" t="s">
        <v>435</v>
      </c>
      <c r="C71" s="627"/>
      <c r="D71" s="627"/>
      <c r="E71" s="627"/>
      <c r="F71" s="627"/>
      <c r="G71" s="627"/>
      <c r="H71" s="627"/>
      <c r="I71" s="627"/>
      <c r="J71" s="627"/>
      <c r="K71" s="627"/>
      <c r="L71" s="627"/>
      <c r="M71" s="140"/>
      <c r="N71" s="586"/>
      <c r="O71" s="586"/>
      <c r="P71" s="586"/>
      <c r="Q71" s="586"/>
    </row>
    <row r="72" spans="1:17" s="183" customFormat="1" ht="12" x14ac:dyDescent="0.2">
      <c r="A72" s="530" t="s">
        <v>436</v>
      </c>
      <c r="B72" s="923"/>
      <c r="C72" s="923"/>
      <c r="D72" s="923"/>
      <c r="E72" s="923"/>
      <c r="F72" s="923"/>
      <c r="G72" s="923"/>
      <c r="H72" s="923"/>
      <c r="I72" s="923"/>
      <c r="J72" s="923"/>
      <c r="K72" s="923"/>
      <c r="L72" s="923"/>
      <c r="M72" s="140"/>
      <c r="N72" s="586"/>
      <c r="O72" s="586"/>
      <c r="P72" s="586"/>
      <c r="Q72" s="586"/>
    </row>
    <row r="73" spans="1:17" s="183" customFormat="1" ht="48.75" customHeight="1" x14ac:dyDescent="0.2">
      <c r="A73" s="530" t="s">
        <v>31</v>
      </c>
      <c r="B73" s="923" t="s">
        <v>967</v>
      </c>
      <c r="C73" s="923"/>
      <c r="D73" s="923"/>
      <c r="E73" s="923"/>
      <c r="F73" s="923"/>
      <c r="G73" s="923"/>
      <c r="H73" s="923"/>
      <c r="I73" s="923"/>
      <c r="J73" s="923"/>
      <c r="K73" s="923"/>
      <c r="L73" s="923"/>
      <c r="M73" s="140"/>
      <c r="N73" s="586"/>
      <c r="O73" s="586"/>
      <c r="P73" s="586"/>
      <c r="Q73" s="586"/>
    </row>
    <row r="74" spans="1:17" s="183" customFormat="1" ht="12" customHeight="1" x14ac:dyDescent="0.2">
      <c r="A74" s="530" t="s">
        <v>35</v>
      </c>
      <c r="B74" s="923" t="s">
        <v>968</v>
      </c>
      <c r="C74" s="923"/>
      <c r="D74" s="923"/>
      <c r="E74" s="923"/>
      <c r="F74" s="923"/>
      <c r="G74" s="923"/>
      <c r="H74" s="923"/>
      <c r="I74" s="923"/>
      <c r="J74" s="923"/>
      <c r="K74" s="923"/>
      <c r="L74" s="923"/>
      <c r="M74" s="140"/>
      <c r="N74" s="586"/>
      <c r="O74" s="586"/>
      <c r="P74" s="586"/>
      <c r="Q74" s="586"/>
    </row>
    <row r="75" spans="1:17" s="183" customFormat="1" ht="24" customHeight="1" x14ac:dyDescent="0.2">
      <c r="A75" s="530" t="s">
        <v>64</v>
      </c>
      <c r="B75" s="923" t="s">
        <v>969</v>
      </c>
      <c r="C75" s="923"/>
      <c r="D75" s="923"/>
      <c r="E75" s="923"/>
      <c r="F75" s="923"/>
      <c r="G75" s="923"/>
      <c r="H75" s="923"/>
      <c r="I75" s="923"/>
      <c r="J75" s="923"/>
      <c r="K75" s="923"/>
      <c r="L75" s="923"/>
      <c r="M75" s="923"/>
      <c r="N75" s="586"/>
      <c r="O75" s="586"/>
      <c r="P75" s="586"/>
      <c r="Q75" s="586"/>
    </row>
    <row r="76" spans="1:17" s="183" customFormat="1" ht="12" customHeight="1" x14ac:dyDescent="0.2">
      <c r="A76" s="530" t="s">
        <v>50</v>
      </c>
      <c r="B76" s="923" t="s">
        <v>970</v>
      </c>
      <c r="C76" s="923"/>
      <c r="D76" s="923"/>
      <c r="E76" s="923"/>
      <c r="F76" s="923"/>
      <c r="G76" s="923"/>
      <c r="H76" s="923"/>
      <c r="I76" s="923"/>
      <c r="J76" s="923"/>
      <c r="K76" s="923"/>
      <c r="L76" s="923"/>
      <c r="M76" s="923"/>
      <c r="N76" s="586"/>
      <c r="O76" s="586"/>
      <c r="P76" s="586"/>
      <c r="Q76" s="586"/>
    </row>
    <row r="77" spans="1:17" s="183" customFormat="1" ht="70.150000000000006" customHeight="1" x14ac:dyDescent="0.2">
      <c r="A77" s="530" t="s">
        <v>54</v>
      </c>
      <c r="B77" s="923" t="s">
        <v>971</v>
      </c>
      <c r="C77" s="923"/>
      <c r="D77" s="923"/>
      <c r="E77" s="923"/>
      <c r="F77" s="923"/>
      <c r="G77" s="923"/>
      <c r="H77" s="923"/>
      <c r="I77" s="923"/>
      <c r="J77" s="923"/>
      <c r="K77" s="923"/>
      <c r="L77" s="923"/>
      <c r="M77" s="923"/>
      <c r="N77" s="586"/>
      <c r="O77" s="586"/>
      <c r="P77" s="586"/>
      <c r="Q77" s="586"/>
    </row>
    <row r="78" spans="1:17" s="183" customFormat="1" ht="26.25" customHeight="1" x14ac:dyDescent="0.2">
      <c r="A78" s="530" t="s">
        <v>66</v>
      </c>
      <c r="B78" s="923" t="s">
        <v>441</v>
      </c>
      <c r="C78" s="923"/>
      <c r="D78" s="923"/>
      <c r="E78" s="923"/>
      <c r="F78" s="923"/>
      <c r="G78" s="923"/>
      <c r="H78" s="923"/>
      <c r="I78" s="923"/>
      <c r="J78" s="923"/>
      <c r="K78" s="923"/>
      <c r="L78" s="923"/>
      <c r="M78" s="923"/>
      <c r="N78" s="586"/>
      <c r="O78" s="586"/>
      <c r="P78" s="586"/>
      <c r="Q78" s="586"/>
    </row>
    <row r="79" spans="1:17" s="183" customFormat="1" ht="12" customHeight="1" x14ac:dyDescent="0.2">
      <c r="A79" s="530" t="s">
        <v>67</v>
      </c>
      <c r="B79" s="923" t="s">
        <v>972</v>
      </c>
      <c r="C79" s="923"/>
      <c r="D79" s="923"/>
      <c r="E79" s="923"/>
      <c r="F79" s="923"/>
      <c r="G79" s="923"/>
      <c r="H79" s="923"/>
      <c r="I79" s="923"/>
      <c r="J79" s="923"/>
      <c r="K79" s="923"/>
      <c r="L79" s="923"/>
      <c r="M79" s="627"/>
      <c r="N79" s="586"/>
      <c r="O79" s="586"/>
      <c r="P79" s="586"/>
      <c r="Q79" s="586"/>
    </row>
    <row r="80" spans="1:17" s="183" customFormat="1" ht="23.25" customHeight="1" x14ac:dyDescent="0.2">
      <c r="A80" s="530" t="s">
        <v>68</v>
      </c>
      <c r="B80" s="923" t="s">
        <v>973</v>
      </c>
      <c r="C80" s="923"/>
      <c r="D80" s="923"/>
      <c r="E80" s="923"/>
      <c r="F80" s="923"/>
      <c r="G80" s="923"/>
      <c r="H80" s="923"/>
      <c r="I80" s="923"/>
      <c r="J80" s="923"/>
      <c r="K80" s="923"/>
      <c r="L80" s="923"/>
      <c r="M80" s="627"/>
      <c r="N80" s="586"/>
      <c r="O80" s="586"/>
      <c r="P80" s="586"/>
      <c r="Q80" s="586"/>
    </row>
    <row r="81" spans="1:13" x14ac:dyDescent="0.25">
      <c r="A81" s="530" t="s">
        <v>297</v>
      </c>
      <c r="B81" s="140" t="s">
        <v>974</v>
      </c>
      <c r="C81" s="140"/>
      <c r="D81" s="140"/>
      <c r="E81" s="140"/>
      <c r="F81" s="140"/>
      <c r="G81" s="140"/>
      <c r="H81" s="140"/>
      <c r="I81" s="140"/>
      <c r="J81" s="140"/>
      <c r="K81" s="140"/>
      <c r="L81" s="140"/>
      <c r="M81" s="140"/>
    </row>
    <row r="82" spans="1:13" ht="27" customHeight="1" x14ac:dyDescent="0.25">
      <c r="A82" s="140"/>
      <c r="B82" s="140"/>
      <c r="C82" s="140"/>
      <c r="D82" s="140"/>
      <c r="E82" s="140"/>
      <c r="F82" s="140"/>
      <c r="G82" s="140"/>
      <c r="H82" s="140"/>
      <c r="I82" s="140"/>
      <c r="J82" s="140"/>
      <c r="K82" s="140"/>
      <c r="L82" s="140"/>
      <c r="M82" s="140"/>
    </row>
    <row r="83" spans="1:13" x14ac:dyDescent="0.25">
      <c r="A83" s="140"/>
      <c r="B83" s="140"/>
      <c r="C83" s="140"/>
      <c r="D83" s="140"/>
      <c r="E83" s="140"/>
      <c r="F83" s="140"/>
      <c r="G83" s="140"/>
      <c r="H83" s="140"/>
      <c r="I83" s="140"/>
      <c r="J83" s="140"/>
      <c r="K83" s="140"/>
      <c r="L83" s="140"/>
      <c r="M83" s="140"/>
    </row>
    <row r="84" spans="1:13" x14ac:dyDescent="0.25">
      <c r="A84" s="140"/>
      <c r="B84" s="140"/>
      <c r="C84" s="140"/>
      <c r="D84" s="140"/>
      <c r="E84" s="140"/>
      <c r="F84" s="140"/>
      <c r="G84" s="140"/>
      <c r="H84" s="140"/>
      <c r="I84" s="140"/>
      <c r="J84" s="140"/>
      <c r="K84" s="140"/>
      <c r="L84" s="140"/>
      <c r="M84" s="140"/>
    </row>
    <row r="85" spans="1:13" x14ac:dyDescent="0.25">
      <c r="A85" s="140"/>
      <c r="B85" s="140"/>
      <c r="C85" s="140"/>
      <c r="D85" s="140"/>
      <c r="E85" s="140"/>
      <c r="F85" s="140"/>
      <c r="G85" s="140"/>
      <c r="H85" s="140"/>
      <c r="I85" s="140"/>
      <c r="J85" s="140"/>
      <c r="K85" s="140"/>
      <c r="L85" s="140"/>
      <c r="M85" s="140"/>
    </row>
    <row r="86" spans="1:13" x14ac:dyDescent="0.25">
      <c r="A86" s="140"/>
      <c r="B86" s="140"/>
      <c r="C86" s="140"/>
      <c r="D86" s="140"/>
      <c r="E86" s="140"/>
      <c r="F86" s="140"/>
      <c r="G86" s="140"/>
      <c r="H86" s="140"/>
      <c r="I86" s="140"/>
      <c r="J86" s="140"/>
      <c r="K86" s="140"/>
      <c r="L86" s="140"/>
      <c r="M86" s="140"/>
    </row>
    <row r="87" spans="1:13" x14ac:dyDescent="0.25">
      <c r="A87" s="140"/>
      <c r="B87" s="140"/>
      <c r="C87" s="140"/>
      <c r="D87" s="140"/>
      <c r="E87" s="140"/>
      <c r="F87" s="140"/>
      <c r="G87" s="140"/>
      <c r="H87" s="140"/>
      <c r="I87" s="140"/>
      <c r="J87" s="140"/>
      <c r="K87" s="140"/>
      <c r="L87" s="140"/>
      <c r="M87" s="140"/>
    </row>
    <row r="88" spans="1:13" x14ac:dyDescent="0.25">
      <c r="A88" s="140"/>
      <c r="B88" s="140"/>
      <c r="C88" s="140"/>
      <c r="D88" s="140"/>
      <c r="E88" s="140"/>
      <c r="F88" s="140"/>
      <c r="G88" s="140"/>
      <c r="H88" s="140"/>
      <c r="I88" s="140"/>
      <c r="J88" s="140"/>
      <c r="K88" s="140"/>
      <c r="L88" s="140"/>
      <c r="M88" s="140"/>
    </row>
    <row r="89" spans="1:13" x14ac:dyDescent="0.25">
      <c r="A89" s="140"/>
      <c r="B89" s="140"/>
      <c r="C89" s="140"/>
      <c r="D89" s="140"/>
      <c r="E89" s="140"/>
      <c r="F89" s="140"/>
      <c r="G89" s="140"/>
      <c r="H89" s="140"/>
      <c r="I89" s="140"/>
      <c r="J89" s="140"/>
      <c r="K89" s="140"/>
      <c r="L89" s="140"/>
      <c r="M89" s="140"/>
    </row>
    <row r="90" spans="1:13" x14ac:dyDescent="0.25">
      <c r="A90" s="140"/>
      <c r="B90" s="140"/>
      <c r="C90" s="140"/>
      <c r="D90" s="140"/>
      <c r="E90" s="140"/>
      <c r="F90" s="140"/>
      <c r="G90" s="140"/>
      <c r="H90" s="140"/>
      <c r="I90" s="140"/>
      <c r="J90" s="140"/>
      <c r="K90" s="140"/>
      <c r="L90" s="140"/>
      <c r="M90" s="140"/>
    </row>
    <row r="91" spans="1:13" x14ac:dyDescent="0.25">
      <c r="A91" s="140"/>
      <c r="B91" s="140"/>
      <c r="C91" s="140"/>
      <c r="D91" s="140"/>
      <c r="E91" s="140"/>
      <c r="F91" s="140"/>
      <c r="G91" s="140"/>
      <c r="H91" s="140"/>
      <c r="I91" s="140"/>
      <c r="J91" s="140"/>
      <c r="K91" s="140"/>
      <c r="L91" s="140"/>
      <c r="M91" s="140"/>
    </row>
    <row r="92" spans="1:13" x14ac:dyDescent="0.25">
      <c r="A92" s="140"/>
      <c r="B92" s="140"/>
      <c r="C92" s="140"/>
      <c r="D92" s="140"/>
      <c r="E92" s="140"/>
      <c r="F92" s="140"/>
      <c r="G92" s="140"/>
      <c r="H92" s="140"/>
      <c r="I92" s="140"/>
      <c r="J92" s="140"/>
      <c r="K92" s="140"/>
      <c r="L92" s="140"/>
      <c r="M92" s="140"/>
    </row>
  </sheetData>
  <mergeCells count="24">
    <mergeCell ref="B76:M76"/>
    <mergeCell ref="B79:L79"/>
    <mergeCell ref="B80:L80"/>
    <mergeCell ref="B77:M77"/>
    <mergeCell ref="B78:M78"/>
    <mergeCell ref="B54:L54"/>
    <mergeCell ref="B60:L60"/>
    <mergeCell ref="B70:L70"/>
    <mergeCell ref="B72:L72"/>
    <mergeCell ref="B73:L73"/>
    <mergeCell ref="B63:L63"/>
    <mergeCell ref="B74:L74"/>
    <mergeCell ref="B67:L67"/>
    <mergeCell ref="B68:L68"/>
    <mergeCell ref="B69:L69"/>
    <mergeCell ref="B75:M75"/>
    <mergeCell ref="B53:L53"/>
    <mergeCell ref="C3:L3"/>
    <mergeCell ref="G4:H4"/>
    <mergeCell ref="I4:J4"/>
    <mergeCell ref="B35:L35"/>
    <mergeCell ref="B15:L15"/>
    <mergeCell ref="B21:L21"/>
    <mergeCell ref="B27:L27"/>
  </mergeCells>
  <hyperlinks>
    <hyperlink ref="B61" r:id="rId1" xr:uid="{00000000-0004-0000-1300-000000000000}"/>
    <hyperlink ref="B64" r:id="rId2" xr:uid="{00000000-0004-0000-1300-000001000000}"/>
    <hyperlink ref="C3" location="INDEX" display="Waste to Energy, DH only, 35 MW feed"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0"/>
  <dimension ref="A1:T81"/>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29.28515625" style="2" customWidth="1"/>
    <col min="15" max="15" width="10" style="2" customWidth="1"/>
    <col min="16" max="16" width="9.42578125" style="2" customWidth="1"/>
    <col min="17" max="17" width="9.7109375" style="2" customWidth="1"/>
    <col min="18" max="18" width="7.7109375" style="2" customWidth="1"/>
    <col min="19" max="19" width="6.85546875" style="2" customWidth="1"/>
    <col min="20" max="20" width="7.42578125" style="2" customWidth="1"/>
    <col min="21" max="16384" width="8.85546875" style="2"/>
  </cols>
  <sheetData>
    <row r="1" spans="1:20" ht="14.25" customHeight="1" x14ac:dyDescent="0.3">
      <c r="B1" s="131"/>
      <c r="C1" s="171"/>
      <c r="N1" s="1"/>
      <c r="O1" s="1"/>
      <c r="P1" s="1"/>
      <c r="Q1" s="1"/>
      <c r="R1" s="1"/>
      <c r="S1" s="1"/>
      <c r="T1" s="1"/>
    </row>
    <row r="2" spans="1:20" ht="14.25" customHeight="1" x14ac:dyDescent="0.25">
      <c r="N2" s="1"/>
      <c r="O2" s="1"/>
      <c r="P2" s="1"/>
      <c r="Q2" s="1"/>
      <c r="R2" s="1"/>
      <c r="S2" s="1"/>
      <c r="T2" s="1"/>
    </row>
    <row r="3" spans="1:20" ht="12.75" customHeight="1" x14ac:dyDescent="0.25">
      <c r="A3" s="140"/>
      <c r="B3" s="640" t="s">
        <v>0</v>
      </c>
      <c r="C3" s="863" t="s">
        <v>1022</v>
      </c>
      <c r="D3" s="914"/>
      <c r="E3" s="914"/>
      <c r="F3" s="914"/>
      <c r="G3" s="914"/>
      <c r="H3" s="914"/>
      <c r="I3" s="914"/>
      <c r="J3" s="914"/>
      <c r="K3" s="914"/>
      <c r="L3" s="883"/>
      <c r="N3" s="614"/>
      <c r="O3" s="880"/>
      <c r="P3" s="880"/>
      <c r="Q3" s="880"/>
      <c r="R3" s="880"/>
      <c r="S3" s="880"/>
      <c r="T3" s="880"/>
    </row>
    <row r="4" spans="1:20" ht="22.5" customHeight="1" x14ac:dyDescent="0.25">
      <c r="A4" s="140"/>
      <c r="B4" s="142"/>
      <c r="C4" s="143">
        <v>2015</v>
      </c>
      <c r="D4" s="143">
        <v>2020</v>
      </c>
      <c r="E4" s="143">
        <v>2030</v>
      </c>
      <c r="F4" s="143">
        <v>2050</v>
      </c>
      <c r="G4" s="882" t="s">
        <v>2</v>
      </c>
      <c r="H4" s="883"/>
      <c r="I4" s="882" t="s">
        <v>3</v>
      </c>
      <c r="J4" s="883"/>
      <c r="K4" s="143" t="s">
        <v>4</v>
      </c>
      <c r="L4" s="143" t="s">
        <v>5</v>
      </c>
      <c r="N4" s="49"/>
      <c r="O4" s="616"/>
      <c r="P4" s="616"/>
      <c r="Q4" s="616"/>
      <c r="R4" s="616"/>
      <c r="S4" s="616"/>
      <c r="T4" s="616"/>
    </row>
    <row r="5" spans="1:20" x14ac:dyDescent="0.25">
      <c r="A5" s="140"/>
      <c r="B5" s="607" t="s">
        <v>6</v>
      </c>
      <c r="C5" s="608"/>
      <c r="D5" s="608"/>
      <c r="E5" s="608"/>
      <c r="F5" s="608"/>
      <c r="G5" s="620" t="s">
        <v>7</v>
      </c>
      <c r="H5" s="620" t="s">
        <v>8</v>
      </c>
      <c r="I5" s="620" t="s">
        <v>7</v>
      </c>
      <c r="J5" s="620" t="s">
        <v>8</v>
      </c>
      <c r="K5" s="608"/>
      <c r="L5" s="609"/>
      <c r="N5" s="884"/>
      <c r="O5" s="884"/>
      <c r="P5" s="884"/>
      <c r="Q5" s="884"/>
      <c r="R5" s="884"/>
      <c r="S5" s="884"/>
      <c r="T5" s="884"/>
    </row>
    <row r="6" spans="1:20" x14ac:dyDescent="0.25">
      <c r="A6" s="140"/>
      <c r="B6" s="147" t="s">
        <v>384</v>
      </c>
      <c r="C6" s="148">
        <v>182.24010614698417</v>
      </c>
      <c r="D6" s="148">
        <v>182.62281822775554</v>
      </c>
      <c r="E6" s="148">
        <v>183.28110923783117</v>
      </c>
      <c r="F6" s="148">
        <v>180.08300222169572</v>
      </c>
      <c r="G6" s="148">
        <v>166.31738899859224</v>
      </c>
      <c r="H6" s="148">
        <v>242.88989825115559</v>
      </c>
      <c r="I6" s="148">
        <v>174.3982926769967</v>
      </c>
      <c r="J6" s="148">
        <v>251.00804907268778</v>
      </c>
      <c r="K6" s="642" t="s">
        <v>39</v>
      </c>
      <c r="L6" s="641"/>
      <c r="N6" s="615"/>
      <c r="O6" s="885"/>
      <c r="P6" s="885"/>
      <c r="Q6" s="885"/>
      <c r="R6" s="885"/>
      <c r="S6" s="885"/>
      <c r="T6" s="885"/>
    </row>
    <row r="7" spans="1:20" x14ac:dyDescent="0.25">
      <c r="A7" s="140"/>
      <c r="B7" s="147" t="s">
        <v>403</v>
      </c>
      <c r="C7" s="159">
        <v>30.373351024497364</v>
      </c>
      <c r="D7" s="159">
        <v>30.437136371292588</v>
      </c>
      <c r="E7" s="159">
        <v>30.546851539638531</v>
      </c>
      <c r="F7" s="159">
        <v>30.013833703615955</v>
      </c>
      <c r="G7" s="151">
        <v>27</v>
      </c>
      <c r="H7" s="151">
        <v>41</v>
      </c>
      <c r="I7" s="151">
        <v>29</v>
      </c>
      <c r="J7" s="151">
        <v>42</v>
      </c>
      <c r="K7" s="642" t="s">
        <v>445</v>
      </c>
      <c r="L7" s="642">
        <v>1</v>
      </c>
      <c r="N7" s="615"/>
      <c r="O7" s="172"/>
      <c r="P7" s="172"/>
      <c r="Q7" s="172"/>
      <c r="R7" s="172"/>
      <c r="S7" s="172"/>
      <c r="T7" s="172"/>
    </row>
    <row r="8" spans="1:20" ht="22.5" x14ac:dyDescent="0.25">
      <c r="A8" s="140"/>
      <c r="B8" s="152" t="s">
        <v>405</v>
      </c>
      <c r="C8" s="159">
        <v>28.854683473272495</v>
      </c>
      <c r="D8" s="159">
        <v>28.915279552727959</v>
      </c>
      <c r="E8" s="159">
        <v>29.019508962656605</v>
      </c>
      <c r="F8" s="159">
        <v>28.513142018435154</v>
      </c>
      <c r="G8" s="151">
        <v>24</v>
      </c>
      <c r="H8" s="151">
        <v>39</v>
      </c>
      <c r="I8" s="151">
        <v>26</v>
      </c>
      <c r="J8" s="151">
        <v>40</v>
      </c>
      <c r="K8" s="153" t="s">
        <v>445</v>
      </c>
      <c r="L8" s="153">
        <v>1</v>
      </c>
      <c r="N8" s="615"/>
      <c r="O8" s="172"/>
      <c r="P8" s="172"/>
      <c r="Q8" s="172"/>
      <c r="R8" s="172"/>
      <c r="S8" s="172"/>
      <c r="T8" s="172"/>
    </row>
    <row r="9" spans="1:20" ht="22.5" x14ac:dyDescent="0.25">
      <c r="A9" s="140"/>
      <c r="B9" s="147" t="s">
        <v>998</v>
      </c>
      <c r="C9" s="159">
        <v>2.9624161102374971</v>
      </c>
      <c r="D9" s="159">
        <v>2.9410232745429208</v>
      </c>
      <c r="E9" s="159">
        <v>2.9425508613429394</v>
      </c>
      <c r="F9" s="159">
        <v>2.9349687764350341</v>
      </c>
      <c r="G9" s="151">
        <v>2.1812946609168229</v>
      </c>
      <c r="H9" s="151">
        <v>3.2721008242854448</v>
      </c>
      <c r="I9" s="151">
        <v>1.7993206105030708</v>
      </c>
      <c r="J9" s="151">
        <v>3.4321459196654609</v>
      </c>
      <c r="K9" s="642"/>
      <c r="L9" s="642">
        <v>1</v>
      </c>
      <c r="N9" s="615"/>
      <c r="O9" s="172"/>
      <c r="P9" s="172"/>
      <c r="Q9" s="172"/>
      <c r="R9" s="172"/>
      <c r="S9" s="172"/>
      <c r="T9" s="172"/>
    </row>
    <row r="10" spans="1:20" x14ac:dyDescent="0.25">
      <c r="A10" s="140"/>
      <c r="B10" s="147" t="s">
        <v>999</v>
      </c>
      <c r="C10" s="154">
        <v>0.37315934352706182</v>
      </c>
      <c r="D10" s="154">
        <v>0.37325401946220371</v>
      </c>
      <c r="E10" s="154">
        <v>0.37511747575651927</v>
      </c>
      <c r="F10" s="154">
        <v>0.36611195869094398</v>
      </c>
      <c r="G10" s="154">
        <v>0.33992813468009747</v>
      </c>
      <c r="H10" s="154">
        <v>0.49643101387223465</v>
      </c>
      <c r="I10" s="154">
        <v>0.35455484269264065</v>
      </c>
      <c r="J10" s="154">
        <v>0.51030384522389372</v>
      </c>
      <c r="K10" s="508" t="s">
        <v>74</v>
      </c>
      <c r="L10" s="642"/>
      <c r="N10" s="615"/>
      <c r="O10" s="172"/>
      <c r="P10" s="173"/>
      <c r="Q10" s="173"/>
      <c r="R10" s="173"/>
      <c r="S10" s="172"/>
      <c r="T10" s="172"/>
    </row>
    <row r="11" spans="1:20" x14ac:dyDescent="0.25">
      <c r="A11" s="140"/>
      <c r="B11" s="147" t="s">
        <v>1000</v>
      </c>
      <c r="C11" s="589">
        <v>1</v>
      </c>
      <c r="D11" s="589">
        <v>1</v>
      </c>
      <c r="E11" s="589">
        <v>1</v>
      </c>
      <c r="F11" s="589">
        <v>1</v>
      </c>
      <c r="G11" s="589">
        <v>1</v>
      </c>
      <c r="H11" s="589">
        <v>1</v>
      </c>
      <c r="I11" s="589">
        <v>1</v>
      </c>
      <c r="J11" s="589">
        <v>1</v>
      </c>
      <c r="K11" s="642" t="s">
        <v>64</v>
      </c>
      <c r="L11" s="250"/>
      <c r="M11" s="122"/>
      <c r="N11" s="615"/>
      <c r="O11" s="172"/>
      <c r="P11" s="172"/>
      <c r="Q11" s="172"/>
      <c r="R11" s="172"/>
      <c r="S11" s="172"/>
      <c r="T11" s="172"/>
    </row>
    <row r="12" spans="1:20" x14ac:dyDescent="0.25">
      <c r="A12" s="140"/>
      <c r="B12" s="147" t="s">
        <v>13</v>
      </c>
      <c r="C12" s="642">
        <v>3</v>
      </c>
      <c r="D12" s="642">
        <v>3</v>
      </c>
      <c r="E12" s="642">
        <v>3</v>
      </c>
      <c r="F12" s="642">
        <v>3</v>
      </c>
      <c r="G12" s="642">
        <v>3</v>
      </c>
      <c r="H12" s="642">
        <v>3</v>
      </c>
      <c r="I12" s="642">
        <v>3</v>
      </c>
      <c r="J12" s="642">
        <v>3</v>
      </c>
      <c r="K12" s="642"/>
      <c r="L12" s="642" t="s">
        <v>74</v>
      </c>
      <c r="N12" s="17"/>
      <c r="O12" s="173"/>
      <c r="P12" s="173"/>
      <c r="Q12" s="173"/>
      <c r="R12" s="173"/>
      <c r="S12" s="173"/>
      <c r="T12" s="172"/>
    </row>
    <row r="13" spans="1:20" x14ac:dyDescent="0.25">
      <c r="A13" s="140"/>
      <c r="B13" s="156" t="s">
        <v>73</v>
      </c>
      <c r="C13" s="157">
        <v>3</v>
      </c>
      <c r="D13" s="157">
        <v>3</v>
      </c>
      <c r="E13" s="157">
        <v>3</v>
      </c>
      <c r="F13" s="157">
        <v>3</v>
      </c>
      <c r="G13" s="157">
        <v>2.5499999999999998</v>
      </c>
      <c r="H13" s="157">
        <v>3.4499999999999997</v>
      </c>
      <c r="I13" s="157">
        <v>2.25</v>
      </c>
      <c r="J13" s="157">
        <v>3.75</v>
      </c>
      <c r="K13" s="641"/>
      <c r="L13" s="642"/>
      <c r="N13" s="17"/>
      <c r="O13" s="173"/>
      <c r="P13" s="173"/>
      <c r="Q13" s="173"/>
      <c r="R13" s="173"/>
      <c r="S13" s="173"/>
      <c r="T13" s="172"/>
    </row>
    <row r="14" spans="1:20" x14ac:dyDescent="0.25">
      <c r="A14" s="140"/>
      <c r="B14" s="156" t="s">
        <v>16</v>
      </c>
      <c r="C14" s="642">
        <v>25</v>
      </c>
      <c r="D14" s="642">
        <v>25</v>
      </c>
      <c r="E14" s="642">
        <v>25</v>
      </c>
      <c r="F14" s="642">
        <v>25</v>
      </c>
      <c r="G14" s="642">
        <v>20</v>
      </c>
      <c r="H14" s="642">
        <v>35</v>
      </c>
      <c r="I14" s="642">
        <v>20</v>
      </c>
      <c r="J14" s="642">
        <v>35</v>
      </c>
      <c r="K14" s="641"/>
      <c r="L14" s="642">
        <v>1</v>
      </c>
      <c r="N14" s="615"/>
      <c r="O14" s="172"/>
      <c r="P14" s="172"/>
      <c r="Q14" s="172"/>
      <c r="R14" s="172"/>
      <c r="S14" s="172"/>
      <c r="T14" s="172"/>
    </row>
    <row r="15" spans="1:20" x14ac:dyDescent="0.25">
      <c r="A15" s="140"/>
      <c r="B15" s="156" t="s">
        <v>18</v>
      </c>
      <c r="C15" s="642">
        <v>5</v>
      </c>
      <c r="D15" s="642">
        <v>5</v>
      </c>
      <c r="E15" s="642">
        <v>5</v>
      </c>
      <c r="F15" s="642">
        <v>5</v>
      </c>
      <c r="G15" s="642">
        <v>4.5</v>
      </c>
      <c r="H15" s="642">
        <v>5.5</v>
      </c>
      <c r="I15" s="642">
        <v>4</v>
      </c>
      <c r="J15" s="642">
        <v>5.5</v>
      </c>
      <c r="K15" s="641"/>
      <c r="L15" s="642">
        <v>1</v>
      </c>
      <c r="N15" s="615"/>
      <c r="O15" s="172"/>
      <c r="P15" s="172"/>
      <c r="Q15" s="172"/>
      <c r="R15" s="172"/>
      <c r="S15" s="172"/>
      <c r="T15" s="172"/>
    </row>
    <row r="16" spans="1:20" x14ac:dyDescent="0.25">
      <c r="A16" s="140"/>
      <c r="B16" s="158" t="s">
        <v>411</v>
      </c>
      <c r="C16" s="163">
        <v>8.2308995078733543E-2</v>
      </c>
      <c r="D16" s="163">
        <v>8.213650487691497E-2</v>
      </c>
      <c r="E16" s="163">
        <v>8.1841495080300614E-2</v>
      </c>
      <c r="F16" s="163">
        <v>8.3294924090247413E-2</v>
      </c>
      <c r="G16" s="163">
        <v>6.9816029145377725E-2</v>
      </c>
      <c r="H16" s="163">
        <v>9.4456980608452215E-2</v>
      </c>
      <c r="I16" s="163">
        <v>6.2471193067685553E-2</v>
      </c>
      <c r="J16" s="163">
        <v>0.10411865511280925</v>
      </c>
      <c r="K16" s="641"/>
      <c r="L16" s="642">
        <v>1</v>
      </c>
      <c r="N16" s="615"/>
      <c r="O16" s="172"/>
      <c r="P16" s="172"/>
      <c r="Q16" s="172"/>
      <c r="R16" s="172"/>
      <c r="S16" s="172"/>
      <c r="T16" s="172"/>
    </row>
    <row r="17" spans="1:20" x14ac:dyDescent="0.25">
      <c r="A17" s="140"/>
      <c r="B17" s="621" t="s">
        <v>21</v>
      </c>
      <c r="C17" s="622"/>
      <c r="D17" s="622"/>
      <c r="E17" s="622"/>
      <c r="F17" s="622"/>
      <c r="G17" s="622"/>
      <c r="H17" s="622"/>
      <c r="I17" s="622"/>
      <c r="J17" s="930"/>
      <c r="K17" s="930"/>
      <c r="L17" s="931"/>
      <c r="N17" s="615"/>
      <c r="O17" s="172"/>
      <c r="P17" s="172"/>
      <c r="Q17" s="172"/>
      <c r="R17" s="172"/>
      <c r="S17" s="172"/>
      <c r="T17" s="172"/>
    </row>
    <row r="18" spans="1:20" x14ac:dyDescent="0.25">
      <c r="A18" s="140"/>
      <c r="B18" s="156" t="s">
        <v>22</v>
      </c>
      <c r="C18" s="642">
        <v>2</v>
      </c>
      <c r="D18" s="642">
        <v>2</v>
      </c>
      <c r="E18" s="642">
        <v>2</v>
      </c>
      <c r="F18" s="642">
        <v>2</v>
      </c>
      <c r="G18" s="642">
        <v>2</v>
      </c>
      <c r="H18" s="642">
        <v>2</v>
      </c>
      <c r="I18" s="642">
        <v>2</v>
      </c>
      <c r="J18" s="642">
        <v>2</v>
      </c>
      <c r="K18" s="641"/>
      <c r="L18" s="641"/>
      <c r="M18" s="171"/>
      <c r="N18" s="615"/>
      <c r="O18" s="172"/>
      <c r="P18" s="172"/>
      <c r="Q18" s="172"/>
      <c r="R18" s="172"/>
      <c r="S18" s="172"/>
      <c r="T18" s="172"/>
    </row>
    <row r="19" spans="1:20" x14ac:dyDescent="0.25">
      <c r="A19" s="140"/>
      <c r="B19" s="156" t="s">
        <v>24</v>
      </c>
      <c r="C19" s="642">
        <v>4</v>
      </c>
      <c r="D19" s="642">
        <v>4</v>
      </c>
      <c r="E19" s="642">
        <v>4</v>
      </c>
      <c r="F19" s="642">
        <v>4</v>
      </c>
      <c r="G19" s="642">
        <v>4</v>
      </c>
      <c r="H19" s="642">
        <v>4</v>
      </c>
      <c r="I19" s="642">
        <v>4</v>
      </c>
      <c r="J19" s="642">
        <v>4</v>
      </c>
      <c r="K19" s="641" t="s">
        <v>23</v>
      </c>
      <c r="L19" s="641">
        <v>1</v>
      </c>
      <c r="N19" s="615"/>
      <c r="O19" s="172"/>
      <c r="P19" s="172"/>
      <c r="Q19" s="172"/>
      <c r="R19" s="172"/>
      <c r="S19" s="172"/>
      <c r="T19" s="172"/>
    </row>
    <row r="20" spans="1:20" x14ac:dyDescent="0.25">
      <c r="A20" s="140"/>
      <c r="B20" s="156" t="s">
        <v>75</v>
      </c>
      <c r="C20" s="642">
        <v>45</v>
      </c>
      <c r="D20" s="642">
        <v>45</v>
      </c>
      <c r="E20" s="642">
        <v>45</v>
      </c>
      <c r="F20" s="642">
        <v>45</v>
      </c>
      <c r="G20" s="642">
        <v>45</v>
      </c>
      <c r="H20" s="642">
        <v>45</v>
      </c>
      <c r="I20" s="642">
        <v>45</v>
      </c>
      <c r="J20" s="642">
        <v>45</v>
      </c>
      <c r="K20" s="641"/>
      <c r="L20" s="641"/>
      <c r="N20" s="615"/>
      <c r="O20" s="172"/>
      <c r="P20" s="172"/>
      <c r="Q20" s="172"/>
      <c r="R20" s="172"/>
      <c r="S20" s="172"/>
      <c r="T20" s="172"/>
    </row>
    <row r="21" spans="1:20" x14ac:dyDescent="0.25">
      <c r="A21" s="140"/>
      <c r="B21" s="156" t="s">
        <v>76</v>
      </c>
      <c r="C21" s="642">
        <v>2</v>
      </c>
      <c r="D21" s="642">
        <v>2</v>
      </c>
      <c r="E21" s="642">
        <v>2</v>
      </c>
      <c r="F21" s="642">
        <v>2</v>
      </c>
      <c r="G21" s="642">
        <v>2</v>
      </c>
      <c r="H21" s="642">
        <v>2</v>
      </c>
      <c r="I21" s="642">
        <v>2</v>
      </c>
      <c r="J21" s="642">
        <v>2</v>
      </c>
      <c r="K21" s="641" t="s">
        <v>457</v>
      </c>
      <c r="L21" s="641">
        <v>1</v>
      </c>
      <c r="N21" s="615"/>
      <c r="O21" s="172"/>
      <c r="P21" s="172"/>
      <c r="Q21" s="172"/>
      <c r="R21" s="172"/>
      <c r="S21" s="172"/>
      <c r="T21" s="172"/>
    </row>
    <row r="22" spans="1:20" x14ac:dyDescent="0.25">
      <c r="A22" s="140"/>
      <c r="B22" s="156" t="s">
        <v>77</v>
      </c>
      <c r="C22" s="642">
        <v>12</v>
      </c>
      <c r="D22" s="642">
        <v>12</v>
      </c>
      <c r="E22" s="642">
        <v>12</v>
      </c>
      <c r="F22" s="642">
        <v>12</v>
      </c>
      <c r="G22" s="642">
        <v>12</v>
      </c>
      <c r="H22" s="642">
        <v>12</v>
      </c>
      <c r="I22" s="642">
        <v>12</v>
      </c>
      <c r="J22" s="642">
        <v>12</v>
      </c>
      <c r="K22" s="641" t="s">
        <v>74</v>
      </c>
      <c r="L22" s="641">
        <v>1</v>
      </c>
      <c r="N22" s="615"/>
      <c r="O22" s="172"/>
      <c r="P22" s="172"/>
      <c r="Q22" s="172"/>
      <c r="R22" s="172"/>
      <c r="S22" s="172"/>
      <c r="T22" s="172"/>
    </row>
    <row r="23" spans="1:20" x14ac:dyDescent="0.25">
      <c r="A23" s="140"/>
      <c r="B23" s="927" t="s">
        <v>78</v>
      </c>
      <c r="C23" s="928"/>
      <c r="D23" s="928"/>
      <c r="E23" s="928"/>
      <c r="F23" s="928"/>
      <c r="G23" s="928"/>
      <c r="H23" s="928"/>
      <c r="I23" s="928"/>
      <c r="J23" s="928"/>
      <c r="K23" s="928"/>
      <c r="L23" s="929"/>
      <c r="N23" s="884"/>
      <c r="O23" s="884"/>
      <c r="P23" s="884"/>
      <c r="Q23" s="884"/>
      <c r="R23" s="884"/>
      <c r="S23" s="884"/>
      <c r="T23" s="884"/>
    </row>
    <row r="24" spans="1:20"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1" t="s">
        <v>1095</v>
      </c>
      <c r="N24" s="615"/>
      <c r="O24" s="172"/>
      <c r="P24" s="172"/>
      <c r="Q24" s="172"/>
      <c r="R24" s="172"/>
      <c r="S24" s="172"/>
      <c r="T24" s="172"/>
    </row>
    <row r="25" spans="1:20" x14ac:dyDescent="0.25">
      <c r="A25" s="140"/>
      <c r="B25" s="156" t="s">
        <v>530</v>
      </c>
      <c r="C25" s="239">
        <v>30</v>
      </c>
      <c r="D25" s="239">
        <v>20</v>
      </c>
      <c r="E25" s="239">
        <v>20</v>
      </c>
      <c r="F25" s="239">
        <v>10</v>
      </c>
      <c r="G25" s="239">
        <v>10</v>
      </c>
      <c r="H25" s="239">
        <v>30</v>
      </c>
      <c r="I25" s="239">
        <v>10</v>
      </c>
      <c r="J25" s="239">
        <v>20</v>
      </c>
      <c r="K25" s="160" t="s">
        <v>46</v>
      </c>
      <c r="L25" s="641" t="s">
        <v>1095</v>
      </c>
      <c r="N25" s="615"/>
      <c r="O25" s="172"/>
      <c r="P25" s="172"/>
      <c r="Q25" s="172"/>
      <c r="R25" s="172"/>
      <c r="S25" s="172"/>
      <c r="T25" s="172"/>
    </row>
    <row r="26" spans="1:20" x14ac:dyDescent="0.25">
      <c r="A26" s="140"/>
      <c r="B26" s="156" t="s">
        <v>79</v>
      </c>
      <c r="C26" s="239">
        <v>3</v>
      </c>
      <c r="D26" s="239">
        <v>2</v>
      </c>
      <c r="E26" s="239">
        <v>2</v>
      </c>
      <c r="F26" s="239">
        <v>1</v>
      </c>
      <c r="G26" s="239">
        <v>1</v>
      </c>
      <c r="H26" s="239">
        <v>3</v>
      </c>
      <c r="I26" s="239">
        <v>0</v>
      </c>
      <c r="J26" s="239">
        <v>3</v>
      </c>
      <c r="K26" s="160" t="s">
        <v>46</v>
      </c>
      <c r="L26" s="641" t="s">
        <v>1095</v>
      </c>
      <c r="N26" s="615"/>
      <c r="O26" s="42"/>
      <c r="P26" s="42"/>
      <c r="Q26" s="42"/>
      <c r="R26" s="42"/>
      <c r="S26" s="172"/>
      <c r="T26" s="172"/>
    </row>
    <row r="27" spans="1:20" x14ac:dyDescent="0.25">
      <c r="A27" s="140"/>
      <c r="B27" s="156" t="s">
        <v>80</v>
      </c>
      <c r="C27" s="239">
        <v>10</v>
      </c>
      <c r="D27" s="239">
        <v>8</v>
      </c>
      <c r="E27" s="239">
        <v>6</v>
      </c>
      <c r="F27" s="239">
        <v>5</v>
      </c>
      <c r="G27" s="239">
        <v>5</v>
      </c>
      <c r="H27" s="239">
        <v>10</v>
      </c>
      <c r="I27" s="239">
        <v>3</v>
      </c>
      <c r="J27" s="239">
        <v>10</v>
      </c>
      <c r="K27" s="160" t="s">
        <v>46</v>
      </c>
      <c r="L27" s="641" t="s">
        <v>1095</v>
      </c>
      <c r="M27" s="132"/>
      <c r="N27" s="884"/>
      <c r="O27" s="884"/>
      <c r="P27" s="884"/>
      <c r="Q27" s="884"/>
      <c r="R27" s="884"/>
      <c r="S27" s="884"/>
      <c r="T27" s="884"/>
    </row>
    <row r="28" spans="1:20" x14ac:dyDescent="0.25">
      <c r="A28" s="140"/>
      <c r="B28" s="156" t="s">
        <v>413</v>
      </c>
      <c r="C28" s="157">
        <v>0.3</v>
      </c>
      <c r="D28" s="157">
        <v>0.3</v>
      </c>
      <c r="E28" s="157">
        <v>0.3</v>
      </c>
      <c r="F28" s="157">
        <v>0.3</v>
      </c>
      <c r="G28" s="157">
        <v>0.1</v>
      </c>
      <c r="H28" s="157">
        <v>2</v>
      </c>
      <c r="I28" s="157">
        <v>0.1</v>
      </c>
      <c r="J28" s="157">
        <v>1</v>
      </c>
      <c r="K28" s="160" t="s">
        <v>46</v>
      </c>
      <c r="L28" s="641" t="s">
        <v>1095</v>
      </c>
      <c r="M28" s="132"/>
      <c r="N28" s="884"/>
      <c r="O28" s="884"/>
      <c r="P28" s="884"/>
      <c r="Q28" s="884"/>
      <c r="R28" s="884"/>
      <c r="S28" s="884"/>
      <c r="T28" s="884"/>
    </row>
    <row r="29" spans="1:20" x14ac:dyDescent="0.25">
      <c r="A29" s="140"/>
      <c r="B29" s="927" t="s">
        <v>25</v>
      </c>
      <c r="C29" s="928"/>
      <c r="D29" s="928"/>
      <c r="E29" s="928"/>
      <c r="F29" s="928"/>
      <c r="G29" s="928"/>
      <c r="H29" s="928"/>
      <c r="I29" s="928"/>
      <c r="J29" s="928"/>
      <c r="K29" s="928"/>
      <c r="L29" s="929"/>
      <c r="N29" s="615"/>
      <c r="O29" s="172"/>
      <c r="P29" s="172"/>
      <c r="Q29" s="172"/>
      <c r="R29" s="172"/>
      <c r="S29" s="172"/>
      <c r="T29" s="172"/>
    </row>
    <row r="30" spans="1:20" x14ac:dyDescent="0.25">
      <c r="A30" s="140"/>
      <c r="B30" s="156" t="s">
        <v>414</v>
      </c>
      <c r="C30" s="157">
        <v>3.3777919675321932</v>
      </c>
      <c r="D30" s="157">
        <v>3.2872839665693405</v>
      </c>
      <c r="E30" s="157">
        <v>3.1153393798836682</v>
      </c>
      <c r="F30" s="157">
        <v>2.9350184152442065</v>
      </c>
      <c r="G30" s="157">
        <v>2.7933865784281235</v>
      </c>
      <c r="H30" s="157">
        <v>3.9421929844972303</v>
      </c>
      <c r="I30" s="157">
        <v>2.3184722875615082</v>
      </c>
      <c r="J30" s="157">
        <v>4.030132847954774</v>
      </c>
      <c r="K30" s="160" t="s">
        <v>883</v>
      </c>
      <c r="L30" s="641">
        <v>1</v>
      </c>
      <c r="N30" s="615"/>
      <c r="O30" s="45"/>
      <c r="P30" s="45"/>
      <c r="Q30" s="45"/>
      <c r="R30" s="45"/>
      <c r="S30" s="172"/>
      <c r="T30" s="172"/>
    </row>
    <row r="31" spans="1:20" x14ac:dyDescent="0.25">
      <c r="A31" s="140"/>
      <c r="B31" s="156" t="s">
        <v>28</v>
      </c>
      <c r="C31" s="157">
        <v>2.1875481909837373</v>
      </c>
      <c r="D31" s="157">
        <v>2.128932794985714</v>
      </c>
      <c r="E31" s="157">
        <v>2.017576893506531</v>
      </c>
      <c r="F31" s="157">
        <v>1.9243353639750733</v>
      </c>
      <c r="G31" s="157">
        <v>1.783799544664401</v>
      </c>
      <c r="H31" s="157">
        <v>2.5762811152874883</v>
      </c>
      <c r="I31" s="157">
        <v>1.4805289904401486</v>
      </c>
      <c r="J31" s="157">
        <v>2.6335606860858416</v>
      </c>
      <c r="K31" s="641" t="s">
        <v>54</v>
      </c>
      <c r="L31" s="641"/>
      <c r="N31" s="615"/>
      <c r="O31" s="45"/>
      <c r="P31" s="45"/>
      <c r="Q31" s="45"/>
      <c r="R31" s="45"/>
      <c r="S31" s="172"/>
      <c r="T31" s="172"/>
    </row>
    <row r="32" spans="1:20" x14ac:dyDescent="0.25">
      <c r="A32" s="140"/>
      <c r="B32" s="156" t="s">
        <v>29</v>
      </c>
      <c r="C32" s="157">
        <v>1.1902437765484557</v>
      </c>
      <c r="D32" s="157">
        <v>1.1583511715836272</v>
      </c>
      <c r="E32" s="157">
        <v>1.0977624863771369</v>
      </c>
      <c r="F32" s="157">
        <v>1.0106830512691334</v>
      </c>
      <c r="G32" s="157">
        <v>1.0095870337637227</v>
      </c>
      <c r="H32" s="157">
        <v>1.3659118692097423</v>
      </c>
      <c r="I32" s="157">
        <v>0.83794329712135984</v>
      </c>
      <c r="J32" s="157">
        <v>1.3965721618689328</v>
      </c>
      <c r="K32" s="641" t="s">
        <v>54</v>
      </c>
      <c r="L32" s="641"/>
      <c r="N32" s="615"/>
      <c r="O32" s="45"/>
      <c r="P32" s="45"/>
      <c r="Q32" s="45"/>
      <c r="R32" s="45"/>
      <c r="S32" s="172"/>
      <c r="T32" s="172"/>
    </row>
    <row r="33" spans="1:20" x14ac:dyDescent="0.25">
      <c r="A33" s="140"/>
      <c r="B33" s="156" t="s">
        <v>415</v>
      </c>
      <c r="C33" s="151">
        <v>97000</v>
      </c>
      <c r="D33" s="151">
        <v>95000</v>
      </c>
      <c r="E33" s="151">
        <v>89000</v>
      </c>
      <c r="F33" s="151">
        <v>84000</v>
      </c>
      <c r="G33" s="151">
        <v>80000</v>
      </c>
      <c r="H33" s="151">
        <v>111000</v>
      </c>
      <c r="I33" s="151">
        <v>64000</v>
      </c>
      <c r="J33" s="151">
        <v>110000</v>
      </c>
      <c r="K33" s="641"/>
      <c r="L33" s="641"/>
      <c r="N33" s="884"/>
      <c r="O33" s="884"/>
      <c r="P33" s="884"/>
      <c r="Q33" s="884"/>
      <c r="R33" s="884"/>
      <c r="S33" s="884"/>
      <c r="T33" s="884"/>
    </row>
    <row r="34" spans="1:20" x14ac:dyDescent="0.25">
      <c r="A34" s="140"/>
      <c r="B34" s="156" t="s">
        <v>1001</v>
      </c>
      <c r="C34" s="157">
        <v>4.3892922509001266</v>
      </c>
      <c r="D34" s="157">
        <v>4.3872041898026648</v>
      </c>
      <c r="E34" s="157">
        <v>4.3711785911197598</v>
      </c>
      <c r="F34" s="157">
        <v>4.4501571626010721</v>
      </c>
      <c r="G34" s="157">
        <v>3.1052633682541342</v>
      </c>
      <c r="H34" s="157">
        <v>4.934474803554374</v>
      </c>
      <c r="I34" s="157">
        <v>2.7785812195115218</v>
      </c>
      <c r="J34" s="157">
        <v>5.3744559449011025</v>
      </c>
      <c r="K34" s="641" t="s">
        <v>66</v>
      </c>
      <c r="L34" s="641"/>
      <c r="N34" s="615"/>
      <c r="O34" s="173"/>
      <c r="P34" s="173"/>
      <c r="Q34" s="173"/>
      <c r="R34" s="173"/>
      <c r="S34" s="173"/>
      <c r="T34" s="172"/>
    </row>
    <row r="35" spans="1:20" x14ac:dyDescent="0.25">
      <c r="A35" s="140"/>
      <c r="B35" s="906" t="s">
        <v>33</v>
      </c>
      <c r="C35" s="907"/>
      <c r="D35" s="907"/>
      <c r="E35" s="907"/>
      <c r="F35" s="907"/>
      <c r="G35" s="907"/>
      <c r="H35" s="907"/>
      <c r="I35" s="907"/>
      <c r="J35" s="907"/>
      <c r="K35" s="907"/>
      <c r="L35" s="908"/>
      <c r="O35" s="172"/>
      <c r="P35" s="172"/>
      <c r="Q35" s="172"/>
      <c r="R35" s="172"/>
      <c r="S35" s="172"/>
      <c r="T35" s="172"/>
    </row>
    <row r="36" spans="1:20" x14ac:dyDescent="0.25">
      <c r="A36" s="140"/>
      <c r="B36" s="147" t="s">
        <v>416</v>
      </c>
      <c r="C36" s="157" t="s">
        <v>1002</v>
      </c>
      <c r="D36" s="157" t="s">
        <v>1002</v>
      </c>
      <c r="E36" s="157" t="s">
        <v>1002</v>
      </c>
      <c r="F36" s="157" t="s">
        <v>1002</v>
      </c>
      <c r="G36" s="157" t="s">
        <v>1002</v>
      </c>
      <c r="H36" s="157" t="s">
        <v>418</v>
      </c>
      <c r="I36" s="157" t="s">
        <v>1002</v>
      </c>
      <c r="J36" s="157" t="s">
        <v>418</v>
      </c>
      <c r="K36" s="160"/>
      <c r="L36" s="641"/>
      <c r="O36" s="172"/>
      <c r="P36" s="172"/>
      <c r="Q36" s="172"/>
      <c r="R36" s="172"/>
      <c r="S36" s="172"/>
      <c r="T36" s="172"/>
    </row>
    <row r="37" spans="1:20" x14ac:dyDescent="0.25">
      <c r="A37" s="140"/>
      <c r="B37" s="147" t="s">
        <v>417</v>
      </c>
      <c r="C37" s="157" t="s">
        <v>418</v>
      </c>
      <c r="D37" s="157" t="s">
        <v>418</v>
      </c>
      <c r="E37" s="157" t="s">
        <v>418</v>
      </c>
      <c r="F37" s="157" t="s">
        <v>418</v>
      </c>
      <c r="G37" s="157" t="s">
        <v>420</v>
      </c>
      <c r="H37" s="157" t="s">
        <v>418</v>
      </c>
      <c r="I37" s="157" t="s">
        <v>420</v>
      </c>
      <c r="J37" s="157" t="s">
        <v>418</v>
      </c>
      <c r="K37" s="160" t="s">
        <v>20</v>
      </c>
      <c r="L37" s="641"/>
      <c r="O37" s="172"/>
      <c r="P37" s="172"/>
      <c r="Q37" s="172"/>
      <c r="R37" s="172"/>
      <c r="S37" s="172"/>
      <c r="T37" s="172"/>
    </row>
    <row r="38" spans="1:20" x14ac:dyDescent="0.25">
      <c r="A38" s="140"/>
      <c r="B38" s="147" t="s">
        <v>419</v>
      </c>
      <c r="C38" s="157" t="s">
        <v>418</v>
      </c>
      <c r="D38" s="157" t="s">
        <v>418</v>
      </c>
      <c r="E38" s="157" t="s">
        <v>418</v>
      </c>
      <c r="F38" s="157" t="s">
        <v>418</v>
      </c>
      <c r="G38" s="157" t="s">
        <v>420</v>
      </c>
      <c r="H38" s="157" t="s">
        <v>418</v>
      </c>
      <c r="I38" s="157" t="s">
        <v>420</v>
      </c>
      <c r="J38" s="157" t="s">
        <v>418</v>
      </c>
      <c r="K38" s="160" t="s">
        <v>20</v>
      </c>
      <c r="L38" s="641"/>
      <c r="O38" s="172"/>
      <c r="P38" s="172"/>
      <c r="Q38" s="172"/>
      <c r="R38" s="172"/>
      <c r="S38" s="172"/>
      <c r="T38" s="172"/>
    </row>
    <row r="39" spans="1:20" ht="22.5" x14ac:dyDescent="0.25">
      <c r="A39" s="140"/>
      <c r="B39" s="147" t="s">
        <v>1003</v>
      </c>
      <c r="C39" s="163">
        <v>0.221322005774297</v>
      </c>
      <c r="D39" s="163">
        <v>0.221322005774297</v>
      </c>
      <c r="E39" s="163">
        <v>0.22123763291350787</v>
      </c>
      <c r="F39" s="163">
        <v>0.22165540678243389</v>
      </c>
      <c r="G39" s="163">
        <v>0</v>
      </c>
      <c r="H39" s="163">
        <v>0.22326793877343884</v>
      </c>
      <c r="I39" s="163">
        <v>0</v>
      </c>
      <c r="J39" s="163">
        <v>0.22324088384602772</v>
      </c>
      <c r="K39" s="160" t="s">
        <v>382</v>
      </c>
      <c r="L39" s="641"/>
      <c r="O39" s="172"/>
      <c r="P39" s="172"/>
      <c r="Q39" s="172"/>
      <c r="R39" s="172"/>
      <c r="S39" s="172"/>
      <c r="T39" s="172"/>
    </row>
    <row r="40" spans="1:20" x14ac:dyDescent="0.25">
      <c r="A40" s="140"/>
      <c r="B40" s="147" t="s">
        <v>1004</v>
      </c>
      <c r="C40" s="163">
        <v>1.0259486111758291</v>
      </c>
      <c r="D40" s="163">
        <v>1.0005551038163465</v>
      </c>
      <c r="E40" s="163">
        <v>0.9516380953289596</v>
      </c>
      <c r="F40" s="163">
        <v>0.8809115463219005</v>
      </c>
      <c r="G40" s="163">
        <v>0.85022688225355203</v>
      </c>
      <c r="H40" s="163">
        <v>1.1998906547109514</v>
      </c>
      <c r="I40" s="163">
        <v>0.69586241685313177</v>
      </c>
      <c r="J40" s="163">
        <v>1.2095973710199475</v>
      </c>
      <c r="K40" s="160" t="s">
        <v>883</v>
      </c>
      <c r="L40" s="641">
        <v>1</v>
      </c>
      <c r="O40" s="172"/>
      <c r="P40" s="172"/>
      <c r="Q40" s="172"/>
      <c r="R40" s="172"/>
      <c r="S40" s="172"/>
      <c r="T40" s="172"/>
    </row>
    <row r="41" spans="1:20" x14ac:dyDescent="0.25">
      <c r="A41" s="140"/>
      <c r="B41" s="147" t="s">
        <v>28</v>
      </c>
      <c r="C41" s="163">
        <v>0.66443169087753262</v>
      </c>
      <c r="D41" s="163">
        <v>0.64798617806297265</v>
      </c>
      <c r="E41" s="163">
        <v>0.61630621835749089</v>
      </c>
      <c r="F41" s="163">
        <v>0.57756681604335136</v>
      </c>
      <c r="G41" s="163">
        <v>0.54293749999999996</v>
      </c>
      <c r="H41" s="163">
        <v>0.7841461963679105</v>
      </c>
      <c r="I41" s="163">
        <v>0.44436350912453032</v>
      </c>
      <c r="J41" s="163">
        <v>0.79043252480561188</v>
      </c>
      <c r="K41" s="641" t="s">
        <v>54</v>
      </c>
      <c r="L41" s="641"/>
      <c r="O41" s="42"/>
      <c r="P41" s="42"/>
      <c r="Q41" s="42"/>
      <c r="R41" s="42"/>
      <c r="S41" s="172"/>
      <c r="T41" s="172"/>
    </row>
    <row r="42" spans="1:20" x14ac:dyDescent="0.25">
      <c r="A42" s="164"/>
      <c r="B42" s="147" t="s">
        <v>29</v>
      </c>
      <c r="C42" s="163">
        <v>0.36151692029829652</v>
      </c>
      <c r="D42" s="163">
        <v>0.35256892575337406</v>
      </c>
      <c r="E42" s="163">
        <v>0.3353318769714686</v>
      </c>
      <c r="F42" s="163">
        <v>0.3033447302785493</v>
      </c>
      <c r="G42" s="163">
        <v>0.30728938225355207</v>
      </c>
      <c r="H42" s="163">
        <v>0.41574445834304097</v>
      </c>
      <c r="I42" s="163">
        <v>0.25149890772860151</v>
      </c>
      <c r="J42" s="163">
        <v>0.41916484621433575</v>
      </c>
      <c r="K42" s="641" t="s">
        <v>54</v>
      </c>
      <c r="L42" s="641"/>
    </row>
    <row r="43" spans="1:20" x14ac:dyDescent="0.25">
      <c r="A43" s="164"/>
      <c r="B43" s="147" t="s">
        <v>421</v>
      </c>
      <c r="C43" s="151">
        <v>29500</v>
      </c>
      <c r="D43" s="151">
        <v>28800</v>
      </c>
      <c r="E43" s="151">
        <v>27300</v>
      </c>
      <c r="F43" s="151">
        <v>25100</v>
      </c>
      <c r="G43" s="151">
        <v>24300</v>
      </c>
      <c r="H43" s="151">
        <v>33900</v>
      </c>
      <c r="I43" s="151">
        <v>19100</v>
      </c>
      <c r="J43" s="151">
        <v>32900</v>
      </c>
      <c r="K43" s="641"/>
      <c r="L43" s="641"/>
    </row>
    <row r="44" spans="1:20" x14ac:dyDescent="0.25">
      <c r="A44" s="164"/>
      <c r="B44" s="147" t="s">
        <v>983</v>
      </c>
      <c r="C44" s="157">
        <v>1.33</v>
      </c>
      <c r="D44" s="157">
        <v>1.34</v>
      </c>
      <c r="E44" s="157">
        <v>1.34</v>
      </c>
      <c r="F44" s="157">
        <v>1.34</v>
      </c>
      <c r="G44" s="157">
        <v>0.95</v>
      </c>
      <c r="H44" s="157">
        <v>1.5</v>
      </c>
      <c r="I44" s="157">
        <v>0.83</v>
      </c>
      <c r="J44" s="157">
        <v>1.61</v>
      </c>
      <c r="K44" s="641" t="s">
        <v>66</v>
      </c>
      <c r="L44" s="641"/>
    </row>
    <row r="45" spans="1:20" ht="22.5" x14ac:dyDescent="0.25">
      <c r="A45" s="164"/>
      <c r="B45" s="147" t="s">
        <v>1023</v>
      </c>
      <c r="C45" s="165">
        <v>0.01</v>
      </c>
      <c r="D45" s="165">
        <v>9.7524875312187519E-3</v>
      </c>
      <c r="E45" s="165">
        <v>9.2756896881832814E-3</v>
      </c>
      <c r="F45" s="165">
        <v>8.3908861037057976E-3</v>
      </c>
      <c r="G45" s="165">
        <v>8.5000000000000006E-3</v>
      </c>
      <c r="H45" s="165">
        <v>1.15E-2</v>
      </c>
      <c r="I45" s="165">
        <v>6.956767266137461E-3</v>
      </c>
      <c r="J45" s="165">
        <v>1.1594612110229101E-2</v>
      </c>
      <c r="K45" s="166" t="s">
        <v>54</v>
      </c>
      <c r="L45" s="166"/>
    </row>
    <row r="46" spans="1:20" x14ac:dyDescent="0.25">
      <c r="A46" s="140"/>
      <c r="B46" s="147" t="s">
        <v>406</v>
      </c>
      <c r="C46" s="159">
        <v>81.395123963430009</v>
      </c>
      <c r="D46" s="159">
        <v>81.545367991341095</v>
      </c>
      <c r="E46" s="159">
        <v>81.432760438668112</v>
      </c>
      <c r="F46" s="159">
        <v>81.979932616602511</v>
      </c>
      <c r="G46" s="151">
        <v>44</v>
      </c>
      <c r="H46" s="151">
        <v>85</v>
      </c>
      <c r="I46" s="151">
        <v>43</v>
      </c>
      <c r="J46" s="151">
        <v>83</v>
      </c>
      <c r="K46" s="642" t="s">
        <v>446</v>
      </c>
      <c r="L46" s="642">
        <v>1</v>
      </c>
      <c r="N46" s="615"/>
      <c r="O46" s="172"/>
      <c r="P46" s="172"/>
      <c r="Q46" s="172"/>
      <c r="R46" s="172"/>
      <c r="S46" s="172"/>
      <c r="T46" s="172"/>
    </row>
    <row r="47" spans="1:20" x14ac:dyDescent="0.25">
      <c r="A47" s="140"/>
      <c r="B47" s="147" t="s">
        <v>407</v>
      </c>
      <c r="C47" s="159">
        <v>82.913791514654875</v>
      </c>
      <c r="D47" s="159">
        <v>83.067224809905724</v>
      </c>
      <c r="E47" s="159">
        <v>82.960103015650034</v>
      </c>
      <c r="F47" s="159">
        <v>83.480624301783308</v>
      </c>
      <c r="G47" s="151">
        <v>47</v>
      </c>
      <c r="H47" s="151">
        <v>87</v>
      </c>
      <c r="I47" s="151">
        <v>46</v>
      </c>
      <c r="J47" s="151">
        <v>85</v>
      </c>
      <c r="K47" s="642" t="s">
        <v>446</v>
      </c>
      <c r="L47" s="642">
        <v>1</v>
      </c>
      <c r="N47" s="615"/>
      <c r="O47" s="172"/>
      <c r="P47" s="172"/>
      <c r="Q47" s="172"/>
      <c r="R47" s="172"/>
      <c r="S47" s="172"/>
      <c r="T47" s="172"/>
    </row>
    <row r="48" spans="1:20" ht="22.5" x14ac:dyDescent="0.25">
      <c r="A48" s="140"/>
      <c r="B48" s="147" t="s">
        <v>409</v>
      </c>
      <c r="C48" s="159">
        <v>1.9431633160764188</v>
      </c>
      <c r="D48" s="159">
        <v>1.8690807045798123</v>
      </c>
      <c r="E48" s="159">
        <v>1.8688741585719748</v>
      </c>
      <c r="F48" s="159">
        <v>1.8699188002126634</v>
      </c>
      <c r="G48" s="151">
        <v>1</v>
      </c>
      <c r="H48" s="151">
        <v>28</v>
      </c>
      <c r="I48" s="151">
        <v>1</v>
      </c>
      <c r="J48" s="151">
        <v>28</v>
      </c>
      <c r="K48" s="642" t="s">
        <v>20</v>
      </c>
      <c r="L48" s="642">
        <v>1</v>
      </c>
      <c r="N48" s="615"/>
      <c r="O48" s="172"/>
      <c r="P48" s="172"/>
      <c r="Q48" s="172"/>
      <c r="R48" s="172"/>
      <c r="S48" s="172"/>
      <c r="T48" s="172"/>
    </row>
    <row r="49" spans="1:13" x14ac:dyDescent="0.25">
      <c r="A49" s="164"/>
      <c r="B49" s="140"/>
      <c r="C49" s="140"/>
      <c r="D49" s="140"/>
      <c r="E49" s="140"/>
      <c r="F49" s="140"/>
      <c r="G49" s="140"/>
      <c r="H49" s="140"/>
      <c r="I49" s="140"/>
      <c r="J49" s="140"/>
      <c r="K49" s="140"/>
      <c r="L49" s="140"/>
      <c r="M49" s="2"/>
    </row>
    <row r="50" spans="1:13" x14ac:dyDescent="0.25">
      <c r="A50" s="164"/>
      <c r="B50" s="140"/>
      <c r="C50" s="140"/>
      <c r="D50" s="140"/>
      <c r="E50" s="140"/>
      <c r="F50" s="140"/>
      <c r="G50" s="140"/>
      <c r="H50" s="140"/>
      <c r="I50" s="140"/>
      <c r="J50" s="140"/>
      <c r="K50" s="140"/>
      <c r="L50" s="140"/>
      <c r="M50" s="2"/>
    </row>
    <row r="51" spans="1:13" s="183" customFormat="1" ht="12" x14ac:dyDescent="0.2">
      <c r="A51" s="164" t="s">
        <v>87</v>
      </c>
      <c r="B51" s="140"/>
      <c r="C51" s="526"/>
      <c r="D51" s="526"/>
      <c r="E51" s="526"/>
      <c r="F51" s="526"/>
      <c r="G51" s="526"/>
      <c r="H51" s="526"/>
      <c r="I51" s="140"/>
      <c r="J51" s="140"/>
      <c r="K51" s="140"/>
      <c r="L51" s="140"/>
    </row>
    <row r="52" spans="1:13" ht="15" customHeight="1" x14ac:dyDescent="0.25">
      <c r="A52" s="530">
        <v>1</v>
      </c>
      <c r="B52" s="923" t="s">
        <v>458</v>
      </c>
      <c r="C52" s="923"/>
      <c r="D52" s="923"/>
      <c r="E52" s="923"/>
      <c r="F52" s="923"/>
      <c r="G52" s="923"/>
      <c r="H52" s="923"/>
      <c r="I52" s="923"/>
      <c r="J52" s="923"/>
      <c r="K52" s="923"/>
      <c r="L52" s="923"/>
      <c r="M52" s="2"/>
    </row>
    <row r="53" spans="1:13" ht="34.5" customHeight="1" x14ac:dyDescent="0.25">
      <c r="A53" s="530">
        <v>2</v>
      </c>
      <c r="B53" s="923" t="s">
        <v>908</v>
      </c>
      <c r="C53" s="923"/>
      <c r="D53" s="923"/>
      <c r="E53" s="923"/>
      <c r="F53" s="923"/>
      <c r="G53" s="923"/>
      <c r="H53" s="923"/>
      <c r="I53" s="923"/>
      <c r="J53" s="923"/>
      <c r="K53" s="923"/>
      <c r="L53" s="923"/>
      <c r="M53" s="2"/>
    </row>
    <row r="54" spans="1:13" ht="15" customHeight="1" x14ac:dyDescent="0.25">
      <c r="A54" s="530">
        <v>3</v>
      </c>
      <c r="B54" s="923" t="s">
        <v>1096</v>
      </c>
      <c r="C54" s="923"/>
      <c r="D54" s="923"/>
      <c r="E54" s="923"/>
      <c r="F54" s="923"/>
      <c r="G54" s="923"/>
      <c r="H54" s="923"/>
      <c r="I54" s="923"/>
      <c r="J54" s="923"/>
      <c r="K54" s="627"/>
      <c r="L54" s="627"/>
      <c r="M54" s="2"/>
    </row>
    <row r="55" spans="1:13" ht="28.5" customHeight="1" x14ac:dyDescent="0.25">
      <c r="A55" s="164" t="s">
        <v>38</v>
      </c>
      <c r="B55" s="140"/>
      <c r="C55" s="526"/>
      <c r="D55" s="526"/>
      <c r="E55" s="526"/>
      <c r="F55" s="526"/>
      <c r="G55" s="526"/>
      <c r="H55" s="526"/>
      <c r="I55" s="140"/>
      <c r="J55" s="140"/>
      <c r="K55" s="140"/>
      <c r="L55" s="140"/>
      <c r="M55" s="2"/>
    </row>
    <row r="56" spans="1:13" ht="15" customHeight="1" x14ac:dyDescent="0.25">
      <c r="A56" s="530" t="s">
        <v>39</v>
      </c>
      <c r="B56" s="923" t="s">
        <v>1024</v>
      </c>
      <c r="C56" s="923"/>
      <c r="D56" s="923"/>
      <c r="E56" s="923"/>
      <c r="F56" s="923"/>
      <c r="G56" s="923"/>
      <c r="H56" s="923"/>
      <c r="I56" s="923"/>
      <c r="J56" s="923"/>
      <c r="K56" s="923"/>
      <c r="L56" s="923"/>
      <c r="M56" s="2"/>
    </row>
    <row r="57" spans="1:13" ht="27" customHeight="1" x14ac:dyDescent="0.25">
      <c r="A57" s="530"/>
      <c r="B57" s="923" t="s">
        <v>1097</v>
      </c>
      <c r="C57" s="923"/>
      <c r="D57" s="923"/>
      <c r="E57" s="923"/>
      <c r="F57" s="923"/>
      <c r="G57" s="923"/>
      <c r="H57" s="923"/>
      <c r="I57" s="923"/>
      <c r="J57" s="923"/>
      <c r="K57" s="923"/>
      <c r="L57" s="923"/>
      <c r="M57" s="2"/>
    </row>
    <row r="58" spans="1:13" ht="15" customHeight="1" x14ac:dyDescent="0.25">
      <c r="A58" s="530" t="s">
        <v>15</v>
      </c>
      <c r="B58" s="140" t="s">
        <v>463</v>
      </c>
      <c r="C58" s="140"/>
      <c r="D58" s="140"/>
      <c r="E58" s="140"/>
      <c r="F58" s="140"/>
      <c r="G58" s="140"/>
      <c r="H58" s="140"/>
      <c r="I58" s="140"/>
      <c r="J58" s="140"/>
      <c r="K58" s="140"/>
      <c r="L58" s="140"/>
      <c r="M58" s="2"/>
    </row>
    <row r="59" spans="1:13" ht="15" customHeight="1" x14ac:dyDescent="0.25">
      <c r="A59" s="530" t="s">
        <v>20</v>
      </c>
      <c r="B59" s="923" t="s">
        <v>984</v>
      </c>
      <c r="C59" s="923"/>
      <c r="D59" s="923"/>
      <c r="E59" s="923"/>
      <c r="F59" s="923"/>
      <c r="G59" s="923"/>
      <c r="H59" s="923"/>
      <c r="I59" s="923"/>
      <c r="J59" s="923"/>
      <c r="K59" s="923"/>
      <c r="L59" s="923"/>
      <c r="M59" s="2"/>
    </row>
    <row r="60" spans="1:13" ht="26.25" customHeight="1" x14ac:dyDescent="0.25">
      <c r="A60" s="530" t="s">
        <v>23</v>
      </c>
      <c r="B60" s="923" t="s">
        <v>459</v>
      </c>
      <c r="C60" s="923"/>
      <c r="D60" s="923"/>
      <c r="E60" s="923"/>
      <c r="F60" s="923"/>
      <c r="G60" s="923"/>
      <c r="H60" s="923"/>
      <c r="I60" s="923"/>
      <c r="J60" s="923"/>
      <c r="K60" s="923"/>
      <c r="L60" s="923"/>
      <c r="M60" s="2"/>
    </row>
    <row r="61" spans="1:13" ht="15" customHeight="1" x14ac:dyDescent="0.25">
      <c r="A61" s="530" t="s">
        <v>44</v>
      </c>
      <c r="B61" s="923" t="s">
        <v>464</v>
      </c>
      <c r="C61" s="923"/>
      <c r="D61" s="923"/>
      <c r="E61" s="923"/>
      <c r="F61" s="923"/>
      <c r="G61" s="923"/>
      <c r="H61" s="923"/>
      <c r="I61" s="923"/>
      <c r="J61" s="923"/>
      <c r="K61" s="923"/>
      <c r="L61" s="923"/>
      <c r="M61" s="2"/>
    </row>
    <row r="62" spans="1:13" ht="43.5" customHeight="1" x14ac:dyDescent="0.25">
      <c r="A62" s="530" t="s">
        <v>46</v>
      </c>
      <c r="B62" s="933" t="s">
        <v>1098</v>
      </c>
      <c r="C62" s="933"/>
      <c r="D62" s="933"/>
      <c r="E62" s="933"/>
      <c r="F62" s="933"/>
      <c r="G62" s="933"/>
      <c r="H62" s="933"/>
      <c r="I62" s="933"/>
      <c r="J62" s="933"/>
      <c r="K62" s="933"/>
      <c r="L62" s="933"/>
      <c r="M62" s="2"/>
    </row>
    <row r="63" spans="1:13" ht="15.75" customHeight="1" x14ac:dyDescent="0.25">
      <c r="A63" s="530" t="s">
        <v>31</v>
      </c>
      <c r="B63" s="611" t="s">
        <v>465</v>
      </c>
      <c r="C63" s="140"/>
      <c r="D63" s="140"/>
      <c r="E63" s="140"/>
      <c r="F63" s="140"/>
      <c r="G63" s="140"/>
      <c r="H63" s="140"/>
      <c r="I63" s="140"/>
      <c r="J63" s="140"/>
      <c r="K63" s="140"/>
      <c r="L63" s="140"/>
      <c r="M63" s="2"/>
    </row>
    <row r="64" spans="1:13" ht="64.5" customHeight="1" x14ac:dyDescent="0.25">
      <c r="A64" s="530" t="s">
        <v>35</v>
      </c>
      <c r="B64" s="923" t="s">
        <v>453</v>
      </c>
      <c r="C64" s="923"/>
      <c r="D64" s="923"/>
      <c r="E64" s="923"/>
      <c r="F64" s="923"/>
      <c r="G64" s="923"/>
      <c r="H64" s="923"/>
      <c r="I64" s="923"/>
      <c r="J64" s="923"/>
      <c r="K64" s="923"/>
      <c r="L64" s="923"/>
    </row>
    <row r="65" spans="1:12" ht="24" customHeight="1" x14ac:dyDescent="0.25">
      <c r="A65" s="530" t="s">
        <v>64</v>
      </c>
      <c r="B65" s="923" t="s">
        <v>462</v>
      </c>
      <c r="C65" s="923"/>
      <c r="D65" s="923"/>
      <c r="E65" s="923"/>
      <c r="F65" s="923"/>
      <c r="G65" s="923"/>
      <c r="H65" s="923"/>
      <c r="I65" s="923"/>
      <c r="J65" s="140"/>
      <c r="K65" s="140"/>
      <c r="L65" s="140"/>
    </row>
    <row r="66" spans="1:12" ht="36" customHeight="1" x14ac:dyDescent="0.25">
      <c r="A66" s="590" t="s">
        <v>50</v>
      </c>
      <c r="B66" s="923" t="s">
        <v>454</v>
      </c>
      <c r="C66" s="923"/>
      <c r="D66" s="923"/>
      <c r="E66" s="923"/>
      <c r="F66" s="923"/>
      <c r="G66" s="923"/>
      <c r="H66" s="923"/>
      <c r="I66" s="923"/>
      <c r="J66" s="923"/>
      <c r="K66" s="923"/>
      <c r="L66" s="923"/>
    </row>
    <row r="67" spans="1:12" ht="15" customHeight="1" x14ac:dyDescent="0.25">
      <c r="A67" s="530" t="s">
        <v>54</v>
      </c>
      <c r="B67" s="932" t="s">
        <v>455</v>
      </c>
      <c r="C67" s="932"/>
      <c r="D67" s="932"/>
      <c r="E67" s="932"/>
      <c r="F67" s="932"/>
      <c r="G67" s="932"/>
      <c r="H67" s="932"/>
      <c r="I67" s="932"/>
      <c r="J67" s="932"/>
      <c r="K67" s="932"/>
      <c r="L67" s="932"/>
    </row>
    <row r="68" spans="1:12" ht="15" customHeight="1" x14ac:dyDescent="0.25">
      <c r="A68" s="611" t="s">
        <v>66</v>
      </c>
      <c r="B68" s="923" t="s">
        <v>988</v>
      </c>
      <c r="C68" s="923"/>
      <c r="D68" s="923"/>
      <c r="E68" s="923"/>
      <c r="F68" s="923"/>
      <c r="G68" s="923"/>
      <c r="H68" s="923"/>
      <c r="I68" s="923"/>
      <c r="J68" s="923"/>
      <c r="K68" s="923"/>
      <c r="L68" s="923"/>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row r="75" spans="1:12" x14ac:dyDescent="0.25">
      <c r="A75" s="140"/>
      <c r="B75" s="140"/>
      <c r="C75" s="140"/>
      <c r="D75" s="140"/>
      <c r="E75" s="140"/>
      <c r="F75" s="140"/>
      <c r="G75" s="140"/>
      <c r="H75" s="140"/>
      <c r="I75" s="140"/>
      <c r="J75" s="140"/>
      <c r="K75" s="140"/>
      <c r="L75" s="140"/>
    </row>
    <row r="76" spans="1:12" x14ac:dyDescent="0.25">
      <c r="A76" s="140"/>
      <c r="B76" s="140"/>
      <c r="C76" s="140"/>
      <c r="D76" s="140"/>
      <c r="E76" s="140"/>
      <c r="F76" s="140"/>
      <c r="G76" s="140"/>
      <c r="H76" s="140"/>
      <c r="I76" s="140"/>
      <c r="J76" s="140"/>
      <c r="K76" s="140"/>
      <c r="L76" s="140"/>
    </row>
    <row r="77" spans="1:12" x14ac:dyDescent="0.25">
      <c r="A77" s="140"/>
      <c r="B77" s="140"/>
      <c r="C77" s="140"/>
      <c r="D77" s="140"/>
      <c r="E77" s="140"/>
      <c r="F77" s="140"/>
      <c r="G77" s="140"/>
      <c r="H77" s="140"/>
      <c r="I77" s="140"/>
      <c r="J77" s="140"/>
      <c r="K77" s="140"/>
      <c r="L77" s="140"/>
    </row>
    <row r="78" spans="1:12" x14ac:dyDescent="0.25">
      <c r="A78" s="140"/>
      <c r="B78" s="140"/>
      <c r="C78" s="140"/>
      <c r="D78" s="140"/>
      <c r="E78" s="140"/>
      <c r="F78" s="140"/>
      <c r="G78" s="140"/>
      <c r="H78" s="140"/>
      <c r="I78" s="140"/>
      <c r="J78" s="140"/>
      <c r="K78" s="140"/>
      <c r="L78" s="140"/>
    </row>
    <row r="79" spans="1:12" x14ac:dyDescent="0.25">
      <c r="A79" s="140"/>
      <c r="B79" s="140"/>
      <c r="C79" s="140"/>
      <c r="D79" s="140"/>
      <c r="E79" s="140"/>
      <c r="F79" s="140"/>
      <c r="G79" s="140"/>
      <c r="H79" s="140"/>
      <c r="I79" s="140"/>
      <c r="J79" s="140"/>
      <c r="K79" s="140"/>
      <c r="L79" s="140"/>
    </row>
    <row r="80" spans="1:12" x14ac:dyDescent="0.25">
      <c r="A80" s="140"/>
      <c r="B80" s="140"/>
      <c r="C80" s="140"/>
      <c r="D80" s="140"/>
      <c r="E80" s="140"/>
      <c r="F80" s="140"/>
      <c r="G80" s="140"/>
      <c r="H80" s="140"/>
      <c r="I80" s="140"/>
      <c r="J80" s="140"/>
      <c r="K80" s="140"/>
      <c r="L80" s="140"/>
    </row>
    <row r="81" spans="1:12" x14ac:dyDescent="0.25">
      <c r="A81" s="140"/>
      <c r="B81" s="140"/>
      <c r="C81" s="140"/>
      <c r="D81" s="140"/>
      <c r="E81" s="140"/>
      <c r="F81" s="140"/>
      <c r="G81" s="140"/>
      <c r="H81" s="140"/>
      <c r="I81" s="140"/>
      <c r="J81" s="140"/>
      <c r="K81" s="140"/>
      <c r="L81" s="140"/>
    </row>
  </sheetData>
  <mergeCells count="28">
    <mergeCell ref="B67:L67"/>
    <mergeCell ref="B68:L68"/>
    <mergeCell ref="B64:L64"/>
    <mergeCell ref="B66:L66"/>
    <mergeCell ref="B62:L62"/>
    <mergeCell ref="B59:L59"/>
    <mergeCell ref="B60:L60"/>
    <mergeCell ref="B61:L61"/>
    <mergeCell ref="B65:I65"/>
    <mergeCell ref="N27:T27"/>
    <mergeCell ref="N28:T28"/>
    <mergeCell ref="B29:L29"/>
    <mergeCell ref="N33:T33"/>
    <mergeCell ref="B35:L35"/>
    <mergeCell ref="B56:L56"/>
    <mergeCell ref="B57:L57"/>
    <mergeCell ref="B52:L52"/>
    <mergeCell ref="B53:L53"/>
    <mergeCell ref="B54:J54"/>
    <mergeCell ref="O3:T3"/>
    <mergeCell ref="N5:T5"/>
    <mergeCell ref="O6:T6"/>
    <mergeCell ref="J17:L17"/>
    <mergeCell ref="B23:L23"/>
    <mergeCell ref="N23:T23"/>
    <mergeCell ref="C3:L3"/>
    <mergeCell ref="G4:H4"/>
    <mergeCell ref="I4:J4"/>
  </mergeCells>
  <hyperlinks>
    <hyperlink ref="C3" location="INDEX" display="Large Wood Chips CHP,  600 MW feed"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A1:T81"/>
  <sheetViews>
    <sheetView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29.28515625" style="2" customWidth="1"/>
    <col min="15" max="15" width="10" style="2" customWidth="1"/>
    <col min="16" max="16" width="9.42578125" style="2" customWidth="1"/>
    <col min="17" max="17" width="9.7109375" style="2" customWidth="1"/>
    <col min="18" max="18" width="7.7109375" style="2" customWidth="1"/>
    <col min="19" max="19" width="6.85546875" style="2" customWidth="1"/>
    <col min="20" max="20" width="7.42578125" style="2" customWidth="1"/>
    <col min="21" max="16384" width="8.85546875" style="2"/>
  </cols>
  <sheetData>
    <row r="1" spans="1:20" ht="14.25" customHeight="1" x14ac:dyDescent="0.3">
      <c r="B1" s="131"/>
      <c r="C1" s="171"/>
      <c r="N1" s="1"/>
      <c r="O1" s="1"/>
      <c r="P1" s="1"/>
      <c r="Q1" s="1"/>
      <c r="R1" s="1"/>
      <c r="S1" s="1"/>
      <c r="T1" s="1"/>
    </row>
    <row r="2" spans="1:20" ht="14.25" customHeight="1" x14ac:dyDescent="0.25">
      <c r="N2" s="1"/>
      <c r="O2" s="1"/>
      <c r="P2" s="1"/>
      <c r="Q2" s="1"/>
      <c r="R2" s="1"/>
      <c r="S2" s="1"/>
      <c r="T2" s="1"/>
    </row>
    <row r="3" spans="1:20" ht="12.75" customHeight="1" x14ac:dyDescent="0.25">
      <c r="A3" s="140"/>
      <c r="B3" s="640" t="s">
        <v>0</v>
      </c>
      <c r="C3" s="863" t="s">
        <v>1022</v>
      </c>
      <c r="D3" s="914"/>
      <c r="E3" s="914"/>
      <c r="F3" s="914"/>
      <c r="G3" s="914"/>
      <c r="H3" s="914"/>
      <c r="I3" s="914"/>
      <c r="J3" s="914"/>
      <c r="K3" s="914"/>
      <c r="L3" s="883"/>
      <c r="N3" s="614"/>
      <c r="O3" s="880"/>
      <c r="P3" s="880"/>
      <c r="Q3" s="880"/>
      <c r="R3" s="880"/>
      <c r="S3" s="880"/>
      <c r="T3" s="880"/>
    </row>
    <row r="4" spans="1:20" ht="22.5" customHeight="1" x14ac:dyDescent="0.25">
      <c r="A4" s="140"/>
      <c r="B4" s="142"/>
      <c r="C4" s="143">
        <v>2015</v>
      </c>
      <c r="D4" s="143">
        <v>2020</v>
      </c>
      <c r="E4" s="143">
        <v>2030</v>
      </c>
      <c r="F4" s="143">
        <v>2050</v>
      </c>
      <c r="G4" s="882" t="s">
        <v>2</v>
      </c>
      <c r="H4" s="883"/>
      <c r="I4" s="882" t="s">
        <v>3</v>
      </c>
      <c r="J4" s="883"/>
      <c r="K4" s="143" t="s">
        <v>4</v>
      </c>
      <c r="L4" s="143" t="s">
        <v>5</v>
      </c>
      <c r="N4" s="49"/>
      <c r="O4" s="616"/>
      <c r="P4" s="616"/>
      <c r="Q4" s="616"/>
      <c r="R4" s="616"/>
      <c r="S4" s="616"/>
      <c r="T4" s="616"/>
    </row>
    <row r="5" spans="1:20" x14ac:dyDescent="0.25">
      <c r="A5" s="140"/>
      <c r="B5" s="607" t="s">
        <v>6</v>
      </c>
      <c r="C5" s="608"/>
      <c r="D5" s="608"/>
      <c r="E5" s="608"/>
      <c r="F5" s="608"/>
      <c r="G5" s="620" t="s">
        <v>7</v>
      </c>
      <c r="H5" s="620" t="s">
        <v>8</v>
      </c>
      <c r="I5" s="620" t="s">
        <v>7</v>
      </c>
      <c r="J5" s="620" t="s">
        <v>8</v>
      </c>
      <c r="K5" s="608"/>
      <c r="L5" s="609"/>
      <c r="N5" s="884"/>
      <c r="O5" s="884"/>
      <c r="P5" s="884"/>
      <c r="Q5" s="884"/>
      <c r="R5" s="884"/>
      <c r="S5" s="884"/>
      <c r="T5" s="884"/>
    </row>
    <row r="6" spans="1:20" x14ac:dyDescent="0.25">
      <c r="A6" s="140"/>
      <c r="B6" s="147" t="s">
        <v>384</v>
      </c>
      <c r="C6" s="148">
        <v>169.52929981457137</v>
      </c>
      <c r="D6" s="148">
        <v>169.8424906854126</v>
      </c>
      <c r="E6" s="148">
        <v>170.46864864820253</v>
      </c>
      <c r="F6" s="148">
        <v>167.47630574498129</v>
      </c>
      <c r="G6" s="148">
        <v>153.67820796718806</v>
      </c>
      <c r="H6" s="148">
        <v>230.21334096236433</v>
      </c>
      <c r="I6" s="148">
        <v>162.18701384465234</v>
      </c>
      <c r="J6" s="148">
        <v>238.74850803281743</v>
      </c>
      <c r="K6" s="642" t="s">
        <v>39</v>
      </c>
      <c r="L6" s="641"/>
      <c r="N6" s="615"/>
      <c r="O6" s="885"/>
      <c r="P6" s="885"/>
      <c r="Q6" s="885"/>
      <c r="R6" s="885"/>
      <c r="S6" s="885"/>
      <c r="T6" s="885"/>
    </row>
    <row r="7" spans="1:20" x14ac:dyDescent="0.25">
      <c r="A7" s="140"/>
      <c r="B7" s="147" t="s">
        <v>403</v>
      </c>
      <c r="C7" s="159">
        <v>28.254883302428563</v>
      </c>
      <c r="D7" s="159">
        <v>28.307081780902099</v>
      </c>
      <c r="E7" s="159">
        <v>28.411441441367092</v>
      </c>
      <c r="F7" s="159">
        <v>27.912717624163548</v>
      </c>
      <c r="G7" s="151">
        <v>25</v>
      </c>
      <c r="H7" s="151">
        <v>39</v>
      </c>
      <c r="I7" s="151">
        <v>27</v>
      </c>
      <c r="J7" s="151">
        <v>40</v>
      </c>
      <c r="K7" s="642" t="s">
        <v>445</v>
      </c>
      <c r="L7" s="642">
        <v>1</v>
      </c>
      <c r="N7" s="615"/>
      <c r="O7" s="172"/>
      <c r="P7" s="172"/>
      <c r="Q7" s="172"/>
      <c r="R7" s="172"/>
      <c r="S7" s="172"/>
      <c r="T7" s="172"/>
    </row>
    <row r="8" spans="1:20" ht="22.5" x14ac:dyDescent="0.25">
      <c r="A8" s="140"/>
      <c r="B8" s="152" t="s">
        <v>405</v>
      </c>
      <c r="C8" s="159">
        <v>26.842139137307132</v>
      </c>
      <c r="D8" s="159">
        <v>26.891727691856993</v>
      </c>
      <c r="E8" s="159">
        <v>26.990869369298736</v>
      </c>
      <c r="F8" s="159">
        <v>26.517081742955369</v>
      </c>
      <c r="G8" s="151">
        <v>23</v>
      </c>
      <c r="H8" s="151">
        <v>37</v>
      </c>
      <c r="I8" s="151">
        <v>24</v>
      </c>
      <c r="J8" s="151">
        <v>38</v>
      </c>
      <c r="K8" s="153" t="s">
        <v>445</v>
      </c>
      <c r="L8" s="153">
        <v>1</v>
      </c>
      <c r="N8" s="615"/>
      <c r="O8" s="172"/>
      <c r="P8" s="172"/>
      <c r="Q8" s="172"/>
      <c r="R8" s="172"/>
      <c r="S8" s="172"/>
      <c r="T8" s="172"/>
    </row>
    <row r="9" spans="1:20" ht="22.5" x14ac:dyDescent="0.25">
      <c r="A9" s="140"/>
      <c r="B9" s="147" t="s">
        <v>998</v>
      </c>
      <c r="C9" s="159">
        <v>2.9781014509070305</v>
      </c>
      <c r="D9" s="159">
        <v>2.9563028968173235</v>
      </c>
      <c r="E9" s="159">
        <v>2.9578414430468389</v>
      </c>
      <c r="F9" s="159">
        <v>2.9501891793828241</v>
      </c>
      <c r="G9" s="151">
        <v>2.2016932867637347</v>
      </c>
      <c r="H9" s="151">
        <v>3.2888694772460516</v>
      </c>
      <c r="I9" s="151">
        <v>1.8155519459284053</v>
      </c>
      <c r="J9" s="151">
        <v>3.4487581204180815</v>
      </c>
      <c r="K9" s="642"/>
      <c r="L9" s="642">
        <v>1</v>
      </c>
      <c r="N9" s="615"/>
      <c r="O9" s="172"/>
      <c r="P9" s="172"/>
      <c r="Q9" s="172"/>
      <c r="R9" s="172"/>
      <c r="S9" s="172"/>
      <c r="T9" s="172"/>
    </row>
    <row r="10" spans="1:20" x14ac:dyDescent="0.25">
      <c r="A10" s="140"/>
      <c r="B10" s="147" t="s">
        <v>879</v>
      </c>
      <c r="C10" s="154">
        <v>0.34938897194974561</v>
      </c>
      <c r="D10" s="154">
        <v>0.34887739326275186</v>
      </c>
      <c r="E10" s="154">
        <v>0.35062677697269806</v>
      </c>
      <c r="F10" s="154">
        <v>0.34230726093291758</v>
      </c>
      <c r="G10" s="154">
        <v>0.31567396580512169</v>
      </c>
      <c r="H10" s="154">
        <v>0.47288655486113257</v>
      </c>
      <c r="I10" s="154">
        <v>0.33149640016892845</v>
      </c>
      <c r="J10" s="154">
        <v>0.48798155340838978</v>
      </c>
      <c r="K10" s="508" t="s">
        <v>74</v>
      </c>
      <c r="L10" s="642"/>
      <c r="N10" s="615"/>
      <c r="O10" s="172"/>
      <c r="P10" s="173"/>
      <c r="Q10" s="173"/>
      <c r="R10" s="173"/>
      <c r="S10" s="172"/>
      <c r="T10" s="172"/>
    </row>
    <row r="11" spans="1:20" x14ac:dyDescent="0.25">
      <c r="A11" s="140"/>
      <c r="B11" s="147" t="s">
        <v>880</v>
      </c>
      <c r="C11" s="589">
        <v>1</v>
      </c>
      <c r="D11" s="589">
        <v>1</v>
      </c>
      <c r="E11" s="589">
        <v>1</v>
      </c>
      <c r="F11" s="589">
        <v>1</v>
      </c>
      <c r="G11" s="589">
        <v>1</v>
      </c>
      <c r="H11" s="589">
        <v>1</v>
      </c>
      <c r="I11" s="589">
        <v>1</v>
      </c>
      <c r="J11" s="589">
        <v>1</v>
      </c>
      <c r="K11" s="642" t="s">
        <v>64</v>
      </c>
      <c r="L11" s="250"/>
      <c r="M11" s="122"/>
      <c r="N11" s="615"/>
      <c r="O11" s="172"/>
      <c r="P11" s="172"/>
      <c r="Q11" s="172"/>
      <c r="R11" s="172"/>
      <c r="S11" s="172"/>
      <c r="T11" s="172"/>
    </row>
    <row r="12" spans="1:20" x14ac:dyDescent="0.25">
      <c r="A12" s="140"/>
      <c r="B12" s="147" t="s">
        <v>13</v>
      </c>
      <c r="C12" s="642">
        <v>3</v>
      </c>
      <c r="D12" s="642">
        <v>3</v>
      </c>
      <c r="E12" s="642">
        <v>3</v>
      </c>
      <c r="F12" s="642">
        <v>3</v>
      </c>
      <c r="G12" s="642">
        <v>3</v>
      </c>
      <c r="H12" s="642">
        <v>3</v>
      </c>
      <c r="I12" s="642">
        <v>3</v>
      </c>
      <c r="J12" s="642">
        <v>3</v>
      </c>
      <c r="K12" s="642"/>
      <c r="L12" s="642" t="s">
        <v>74</v>
      </c>
      <c r="N12" s="17"/>
      <c r="O12" s="173"/>
      <c r="P12" s="173"/>
      <c r="Q12" s="173"/>
      <c r="R12" s="173"/>
      <c r="S12" s="173"/>
      <c r="T12" s="172"/>
    </row>
    <row r="13" spans="1:20" x14ac:dyDescent="0.25">
      <c r="A13" s="140"/>
      <c r="B13" s="156" t="s">
        <v>73</v>
      </c>
      <c r="C13" s="157">
        <v>3</v>
      </c>
      <c r="D13" s="157">
        <v>3</v>
      </c>
      <c r="E13" s="157">
        <v>3</v>
      </c>
      <c r="F13" s="157">
        <v>3</v>
      </c>
      <c r="G13" s="157">
        <v>2.5499999999999998</v>
      </c>
      <c r="H13" s="157">
        <v>3.4499999999999997</v>
      </c>
      <c r="I13" s="157">
        <v>2.25</v>
      </c>
      <c r="J13" s="157">
        <v>3.75</v>
      </c>
      <c r="K13" s="641"/>
      <c r="L13" s="642"/>
      <c r="N13" s="17"/>
      <c r="O13" s="173"/>
      <c r="P13" s="173"/>
      <c r="Q13" s="173"/>
      <c r="R13" s="173"/>
      <c r="S13" s="173"/>
      <c r="T13" s="172"/>
    </row>
    <row r="14" spans="1:20" x14ac:dyDescent="0.25">
      <c r="A14" s="140"/>
      <c r="B14" s="156" t="s">
        <v>16</v>
      </c>
      <c r="C14" s="642">
        <v>25</v>
      </c>
      <c r="D14" s="642">
        <v>25</v>
      </c>
      <c r="E14" s="642">
        <v>25</v>
      </c>
      <c r="F14" s="642">
        <v>25</v>
      </c>
      <c r="G14" s="642">
        <v>20</v>
      </c>
      <c r="H14" s="642">
        <v>35</v>
      </c>
      <c r="I14" s="642">
        <v>20</v>
      </c>
      <c r="J14" s="642">
        <v>35</v>
      </c>
      <c r="K14" s="641"/>
      <c r="L14" s="642">
        <v>1</v>
      </c>
      <c r="N14" s="615"/>
      <c r="O14" s="172"/>
      <c r="P14" s="172"/>
      <c r="Q14" s="172"/>
      <c r="R14" s="172"/>
      <c r="S14" s="172"/>
      <c r="T14" s="172"/>
    </row>
    <row r="15" spans="1:20" x14ac:dyDescent="0.25">
      <c r="A15" s="140"/>
      <c r="B15" s="156" t="s">
        <v>18</v>
      </c>
      <c r="C15" s="642">
        <v>5</v>
      </c>
      <c r="D15" s="642">
        <v>5</v>
      </c>
      <c r="E15" s="642">
        <v>5</v>
      </c>
      <c r="F15" s="642">
        <v>5</v>
      </c>
      <c r="G15" s="642">
        <v>4.5</v>
      </c>
      <c r="H15" s="642">
        <v>5.5</v>
      </c>
      <c r="I15" s="642">
        <v>4</v>
      </c>
      <c r="J15" s="642">
        <v>5.5</v>
      </c>
      <c r="K15" s="641"/>
      <c r="L15" s="642">
        <v>1</v>
      </c>
      <c r="N15" s="615"/>
      <c r="O15" s="172"/>
      <c r="P15" s="172"/>
      <c r="Q15" s="172"/>
      <c r="R15" s="172"/>
      <c r="S15" s="172"/>
      <c r="T15" s="172"/>
    </row>
    <row r="16" spans="1:20" x14ac:dyDescent="0.25">
      <c r="A16" s="140"/>
      <c r="B16" s="158" t="s">
        <v>411</v>
      </c>
      <c r="C16" s="163">
        <v>8.8480280496685701E-2</v>
      </c>
      <c r="D16" s="163">
        <v>8.8317122172822199E-2</v>
      </c>
      <c r="E16" s="163">
        <v>8.7992719593592936E-2</v>
      </c>
      <c r="F16" s="163">
        <v>8.9564908500195412E-2</v>
      </c>
      <c r="G16" s="163">
        <v>7.5069553846898868E-2</v>
      </c>
      <c r="H16" s="163">
        <v>0.10156469049874552</v>
      </c>
      <c r="I16" s="163">
        <v>6.7173681375146566E-2</v>
      </c>
      <c r="J16" s="163">
        <v>0.11195613562524426</v>
      </c>
      <c r="K16" s="641"/>
      <c r="L16" s="642">
        <v>1</v>
      </c>
      <c r="N16" s="615"/>
      <c r="O16" s="172"/>
      <c r="P16" s="172"/>
      <c r="Q16" s="172"/>
      <c r="R16" s="172"/>
      <c r="S16" s="172"/>
      <c r="T16" s="172"/>
    </row>
    <row r="17" spans="1:20" x14ac:dyDescent="0.25">
      <c r="A17" s="140"/>
      <c r="B17" s="621" t="s">
        <v>21</v>
      </c>
      <c r="C17" s="622"/>
      <c r="D17" s="622"/>
      <c r="E17" s="622"/>
      <c r="F17" s="622"/>
      <c r="G17" s="622"/>
      <c r="H17" s="622"/>
      <c r="I17" s="622"/>
      <c r="J17" s="930"/>
      <c r="K17" s="930"/>
      <c r="L17" s="931"/>
      <c r="N17" s="615"/>
      <c r="O17" s="172"/>
      <c r="P17" s="172"/>
      <c r="Q17" s="172"/>
      <c r="R17" s="172"/>
      <c r="S17" s="172"/>
      <c r="T17" s="172"/>
    </row>
    <row r="18" spans="1:20" x14ac:dyDescent="0.25">
      <c r="A18" s="140"/>
      <c r="B18" s="156" t="s">
        <v>22</v>
      </c>
      <c r="C18" s="642">
        <v>2</v>
      </c>
      <c r="D18" s="642">
        <v>2</v>
      </c>
      <c r="E18" s="642">
        <v>2</v>
      </c>
      <c r="F18" s="642">
        <v>2</v>
      </c>
      <c r="G18" s="642">
        <v>2</v>
      </c>
      <c r="H18" s="642">
        <v>2</v>
      </c>
      <c r="I18" s="642">
        <v>2</v>
      </c>
      <c r="J18" s="642">
        <v>2</v>
      </c>
      <c r="K18" s="641"/>
      <c r="L18" s="641"/>
      <c r="M18" s="171"/>
      <c r="N18" s="615"/>
      <c r="O18" s="172"/>
      <c r="P18" s="172"/>
      <c r="Q18" s="172"/>
      <c r="R18" s="172"/>
      <c r="S18" s="172"/>
      <c r="T18" s="172"/>
    </row>
    <row r="19" spans="1:20" x14ac:dyDescent="0.25">
      <c r="A19" s="140"/>
      <c r="B19" s="156" t="s">
        <v>24</v>
      </c>
      <c r="C19" s="642">
        <v>4</v>
      </c>
      <c r="D19" s="642">
        <v>4</v>
      </c>
      <c r="E19" s="642">
        <v>4</v>
      </c>
      <c r="F19" s="642">
        <v>4</v>
      </c>
      <c r="G19" s="642">
        <v>4</v>
      </c>
      <c r="H19" s="642">
        <v>4</v>
      </c>
      <c r="I19" s="642">
        <v>4</v>
      </c>
      <c r="J19" s="642">
        <v>4</v>
      </c>
      <c r="K19" s="641" t="s">
        <v>23</v>
      </c>
      <c r="L19" s="641">
        <v>1</v>
      </c>
      <c r="N19" s="615"/>
      <c r="O19" s="172"/>
      <c r="P19" s="172"/>
      <c r="Q19" s="172"/>
      <c r="R19" s="172"/>
      <c r="S19" s="172"/>
      <c r="T19" s="172"/>
    </row>
    <row r="20" spans="1:20" x14ac:dyDescent="0.25">
      <c r="A20" s="140"/>
      <c r="B20" s="156" t="s">
        <v>75</v>
      </c>
      <c r="C20" s="642">
        <v>45</v>
      </c>
      <c r="D20" s="642">
        <v>45</v>
      </c>
      <c r="E20" s="642">
        <v>45</v>
      </c>
      <c r="F20" s="642">
        <v>45</v>
      </c>
      <c r="G20" s="642">
        <v>45</v>
      </c>
      <c r="H20" s="642">
        <v>45</v>
      </c>
      <c r="I20" s="642">
        <v>45</v>
      </c>
      <c r="J20" s="642">
        <v>45</v>
      </c>
      <c r="K20" s="641"/>
      <c r="L20" s="641"/>
      <c r="N20" s="615"/>
      <c r="O20" s="172"/>
      <c r="P20" s="172"/>
      <c r="Q20" s="172"/>
      <c r="R20" s="172"/>
      <c r="S20" s="172"/>
      <c r="T20" s="172"/>
    </row>
    <row r="21" spans="1:20" x14ac:dyDescent="0.25">
      <c r="A21" s="140"/>
      <c r="B21" s="156" t="s">
        <v>76</v>
      </c>
      <c r="C21" s="642">
        <v>2</v>
      </c>
      <c r="D21" s="642">
        <v>2</v>
      </c>
      <c r="E21" s="642">
        <v>2</v>
      </c>
      <c r="F21" s="642">
        <v>2</v>
      </c>
      <c r="G21" s="642">
        <v>2</v>
      </c>
      <c r="H21" s="642">
        <v>2</v>
      </c>
      <c r="I21" s="642">
        <v>2</v>
      </c>
      <c r="J21" s="642">
        <v>2</v>
      </c>
      <c r="K21" s="641" t="s">
        <v>457</v>
      </c>
      <c r="L21" s="641">
        <v>1</v>
      </c>
      <c r="N21" s="615"/>
      <c r="O21" s="172"/>
      <c r="P21" s="172"/>
      <c r="Q21" s="172"/>
      <c r="R21" s="172"/>
      <c r="S21" s="172"/>
      <c r="T21" s="172"/>
    </row>
    <row r="22" spans="1:20" x14ac:dyDescent="0.25">
      <c r="A22" s="140"/>
      <c r="B22" s="156" t="s">
        <v>77</v>
      </c>
      <c r="C22" s="642">
        <v>12</v>
      </c>
      <c r="D22" s="642">
        <v>12</v>
      </c>
      <c r="E22" s="642">
        <v>12</v>
      </c>
      <c r="F22" s="642">
        <v>12</v>
      </c>
      <c r="G22" s="642">
        <v>12</v>
      </c>
      <c r="H22" s="642">
        <v>12</v>
      </c>
      <c r="I22" s="642">
        <v>12</v>
      </c>
      <c r="J22" s="642">
        <v>12</v>
      </c>
      <c r="K22" s="641" t="s">
        <v>74</v>
      </c>
      <c r="L22" s="641">
        <v>1</v>
      </c>
      <c r="N22" s="615"/>
      <c r="O22" s="172"/>
      <c r="P22" s="172"/>
      <c r="Q22" s="172"/>
      <c r="R22" s="172"/>
      <c r="S22" s="172"/>
      <c r="T22" s="172"/>
    </row>
    <row r="23" spans="1:20" x14ac:dyDescent="0.25">
      <c r="A23" s="140"/>
      <c r="B23" s="927" t="s">
        <v>78</v>
      </c>
      <c r="C23" s="928"/>
      <c r="D23" s="928"/>
      <c r="E23" s="928"/>
      <c r="F23" s="928"/>
      <c r="G23" s="928"/>
      <c r="H23" s="928"/>
      <c r="I23" s="928"/>
      <c r="J23" s="928"/>
      <c r="K23" s="928"/>
      <c r="L23" s="929"/>
      <c r="N23" s="884"/>
      <c r="O23" s="884"/>
      <c r="P23" s="884"/>
      <c r="Q23" s="884"/>
      <c r="R23" s="884"/>
      <c r="S23" s="884"/>
      <c r="T23" s="884"/>
    </row>
    <row r="24" spans="1:20"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1" t="s">
        <v>1095</v>
      </c>
      <c r="N24" s="615"/>
      <c r="O24" s="172"/>
      <c r="P24" s="172"/>
      <c r="Q24" s="172"/>
      <c r="R24" s="172"/>
      <c r="S24" s="172"/>
      <c r="T24" s="172"/>
    </row>
    <row r="25" spans="1:20" x14ac:dyDescent="0.25">
      <c r="A25" s="140"/>
      <c r="B25" s="156" t="s">
        <v>530</v>
      </c>
      <c r="C25" s="239">
        <v>30</v>
      </c>
      <c r="D25" s="239">
        <v>20</v>
      </c>
      <c r="E25" s="239">
        <v>20</v>
      </c>
      <c r="F25" s="239">
        <v>10</v>
      </c>
      <c r="G25" s="239">
        <v>10</v>
      </c>
      <c r="H25" s="239">
        <v>30</v>
      </c>
      <c r="I25" s="239">
        <v>10</v>
      </c>
      <c r="J25" s="239">
        <v>20</v>
      </c>
      <c r="K25" s="160" t="s">
        <v>46</v>
      </c>
      <c r="L25" s="641" t="s">
        <v>1095</v>
      </c>
      <c r="N25" s="615"/>
      <c r="O25" s="172"/>
      <c r="P25" s="172"/>
      <c r="Q25" s="172"/>
      <c r="R25" s="172"/>
      <c r="S25" s="172"/>
      <c r="T25" s="172"/>
    </row>
    <row r="26" spans="1:20" x14ac:dyDescent="0.25">
      <c r="A26" s="140"/>
      <c r="B26" s="156" t="s">
        <v>79</v>
      </c>
      <c r="C26" s="239">
        <v>3</v>
      </c>
      <c r="D26" s="239">
        <v>2</v>
      </c>
      <c r="E26" s="239">
        <v>2</v>
      </c>
      <c r="F26" s="239">
        <v>1</v>
      </c>
      <c r="G26" s="239">
        <v>1</v>
      </c>
      <c r="H26" s="239">
        <v>3</v>
      </c>
      <c r="I26" s="239">
        <v>0</v>
      </c>
      <c r="J26" s="239">
        <v>3</v>
      </c>
      <c r="K26" s="160" t="s">
        <v>46</v>
      </c>
      <c r="L26" s="641" t="s">
        <v>1095</v>
      </c>
      <c r="N26" s="615"/>
      <c r="O26" s="42"/>
      <c r="P26" s="42"/>
      <c r="Q26" s="42"/>
      <c r="R26" s="42"/>
      <c r="S26" s="172"/>
      <c r="T26" s="172"/>
    </row>
    <row r="27" spans="1:20" x14ac:dyDescent="0.25">
      <c r="A27" s="140"/>
      <c r="B27" s="156" t="s">
        <v>80</v>
      </c>
      <c r="C27" s="239">
        <v>10</v>
      </c>
      <c r="D27" s="239">
        <v>8</v>
      </c>
      <c r="E27" s="239">
        <v>6</v>
      </c>
      <c r="F27" s="239">
        <v>5</v>
      </c>
      <c r="G27" s="239">
        <v>5</v>
      </c>
      <c r="H27" s="239">
        <v>10</v>
      </c>
      <c r="I27" s="239">
        <v>3</v>
      </c>
      <c r="J27" s="239">
        <v>10</v>
      </c>
      <c r="K27" s="160" t="s">
        <v>46</v>
      </c>
      <c r="L27" s="641" t="s">
        <v>1095</v>
      </c>
      <c r="M27" s="132"/>
      <c r="N27" s="884"/>
      <c r="O27" s="884"/>
      <c r="P27" s="884"/>
      <c r="Q27" s="884"/>
      <c r="R27" s="884"/>
      <c r="S27" s="884"/>
      <c r="T27" s="884"/>
    </row>
    <row r="28" spans="1:20" x14ac:dyDescent="0.25">
      <c r="A28" s="140"/>
      <c r="B28" s="156" t="s">
        <v>413</v>
      </c>
      <c r="C28" s="157">
        <v>0.3</v>
      </c>
      <c r="D28" s="157">
        <v>0.3</v>
      </c>
      <c r="E28" s="157">
        <v>0.3</v>
      </c>
      <c r="F28" s="157">
        <v>0.3</v>
      </c>
      <c r="G28" s="157">
        <v>0.1</v>
      </c>
      <c r="H28" s="157">
        <v>2</v>
      </c>
      <c r="I28" s="157">
        <v>0.1</v>
      </c>
      <c r="J28" s="157">
        <v>1</v>
      </c>
      <c r="K28" s="160" t="s">
        <v>46</v>
      </c>
      <c r="L28" s="641" t="s">
        <v>1095</v>
      </c>
      <c r="M28" s="132"/>
      <c r="N28" s="884"/>
      <c r="O28" s="884"/>
      <c r="P28" s="884"/>
      <c r="Q28" s="884"/>
      <c r="R28" s="884"/>
      <c r="S28" s="884"/>
      <c r="T28" s="884"/>
    </row>
    <row r="29" spans="1:20" x14ac:dyDescent="0.25">
      <c r="A29" s="140"/>
      <c r="B29" s="927" t="s">
        <v>25</v>
      </c>
      <c r="C29" s="928"/>
      <c r="D29" s="928"/>
      <c r="E29" s="928"/>
      <c r="F29" s="928"/>
      <c r="G29" s="928"/>
      <c r="H29" s="928"/>
      <c r="I29" s="928"/>
      <c r="J29" s="928"/>
      <c r="K29" s="928"/>
      <c r="L29" s="929"/>
      <c r="N29" s="615"/>
      <c r="O29" s="172"/>
      <c r="P29" s="172"/>
      <c r="Q29" s="172"/>
      <c r="R29" s="172"/>
      <c r="S29" s="172"/>
      <c r="T29" s="172"/>
    </row>
    <row r="30" spans="1:20" x14ac:dyDescent="0.25">
      <c r="A30" s="140"/>
      <c r="B30" s="156" t="s">
        <v>414</v>
      </c>
      <c r="C30" s="157">
        <v>3.631048835680899</v>
      </c>
      <c r="D30" s="157">
        <v>3.5346458937755627</v>
      </c>
      <c r="E30" s="157">
        <v>3.3494889630744802</v>
      </c>
      <c r="F30" s="157">
        <v>3.1559504817234667</v>
      </c>
      <c r="G30" s="157">
        <v>3.0035836573841865</v>
      </c>
      <c r="H30" s="157">
        <v>4.2388355818453878</v>
      </c>
      <c r="I30" s="157">
        <v>2.4929941477670234</v>
      </c>
      <c r="J30" s="157">
        <v>4.3334991142991406</v>
      </c>
      <c r="K30" s="160" t="s">
        <v>883</v>
      </c>
      <c r="L30" s="641">
        <v>1</v>
      </c>
      <c r="N30" s="615"/>
      <c r="O30" s="45"/>
      <c r="P30" s="45"/>
      <c r="Q30" s="45"/>
      <c r="R30" s="45"/>
      <c r="S30" s="172"/>
      <c r="T30" s="172"/>
    </row>
    <row r="31" spans="1:20" x14ac:dyDescent="0.25">
      <c r="A31" s="140"/>
      <c r="B31" s="156" t="s">
        <v>28</v>
      </c>
      <c r="C31" s="157">
        <v>2.3515640951892496</v>
      </c>
      <c r="D31" s="157">
        <v>2.289130978171507</v>
      </c>
      <c r="E31" s="157">
        <v>2.1692184102287344</v>
      </c>
      <c r="F31" s="157">
        <v>2.069188761266878</v>
      </c>
      <c r="G31" s="157">
        <v>1.9180271007882661</v>
      </c>
      <c r="H31" s="157">
        <v>2.770141417039143</v>
      </c>
      <c r="I31" s="157">
        <v>1.5919750814225724</v>
      </c>
      <c r="J31" s="157">
        <v>2.8318006703917225</v>
      </c>
      <c r="K31" s="641" t="s">
        <v>54</v>
      </c>
      <c r="L31" s="641"/>
      <c r="N31" s="615"/>
      <c r="O31" s="45"/>
      <c r="P31" s="45"/>
      <c r="Q31" s="45"/>
      <c r="R31" s="45"/>
      <c r="S31" s="172"/>
      <c r="T31" s="172"/>
    </row>
    <row r="32" spans="1:20" x14ac:dyDescent="0.25">
      <c r="A32" s="140"/>
      <c r="B32" s="156" t="s">
        <v>29</v>
      </c>
      <c r="C32" s="157">
        <v>1.2794847404916494</v>
      </c>
      <c r="D32" s="157">
        <v>1.2455149156040566</v>
      </c>
      <c r="E32" s="157">
        <v>1.1802705528457456</v>
      </c>
      <c r="F32" s="157">
        <v>1.0867617204565889</v>
      </c>
      <c r="G32" s="157">
        <v>1.0855565565959207</v>
      </c>
      <c r="H32" s="157">
        <v>1.4686941648062453</v>
      </c>
      <c r="I32" s="157">
        <v>0.90101906634445128</v>
      </c>
      <c r="J32" s="157">
        <v>1.5016984439074184</v>
      </c>
      <c r="K32" s="641" t="s">
        <v>54</v>
      </c>
      <c r="L32" s="641"/>
      <c r="N32" s="615"/>
      <c r="O32" s="45"/>
      <c r="P32" s="45"/>
      <c r="Q32" s="45"/>
      <c r="R32" s="45"/>
      <c r="S32" s="172"/>
      <c r="T32" s="172"/>
    </row>
    <row r="33" spans="1:20" x14ac:dyDescent="0.25">
      <c r="A33" s="140"/>
      <c r="B33" s="156" t="s">
        <v>415</v>
      </c>
      <c r="C33" s="151">
        <v>105000</v>
      </c>
      <c r="D33" s="151">
        <v>102000</v>
      </c>
      <c r="E33" s="151">
        <v>96000</v>
      </c>
      <c r="F33" s="151">
        <v>90000</v>
      </c>
      <c r="G33" s="151">
        <v>86000</v>
      </c>
      <c r="H33" s="151">
        <v>120000</v>
      </c>
      <c r="I33" s="151">
        <v>69000</v>
      </c>
      <c r="J33" s="151">
        <v>118000</v>
      </c>
      <c r="K33" s="641"/>
      <c r="L33" s="641"/>
      <c r="N33" s="884"/>
      <c r="O33" s="884"/>
      <c r="P33" s="884"/>
      <c r="Q33" s="884"/>
      <c r="R33" s="884"/>
      <c r="S33" s="884"/>
      <c r="T33" s="884"/>
    </row>
    <row r="34" spans="1:20" x14ac:dyDescent="0.25">
      <c r="A34" s="140"/>
      <c r="B34" s="156" t="s">
        <v>1001</v>
      </c>
      <c r="C34" s="157">
        <v>4.597667671412184</v>
      </c>
      <c r="D34" s="157">
        <v>4.601469443915347</v>
      </c>
      <c r="E34" s="157">
        <v>4.5842793084777167</v>
      </c>
      <c r="F34" s="157">
        <v>4.6676399781288627</v>
      </c>
      <c r="G34" s="157">
        <v>3.3389285882551474</v>
      </c>
      <c r="H34" s="157">
        <v>5.1899211406211494</v>
      </c>
      <c r="I34" s="157">
        <v>2.987737553086371</v>
      </c>
      <c r="J34" s="157">
        <v>5.6615148962913393</v>
      </c>
      <c r="K34" s="641" t="s">
        <v>66</v>
      </c>
      <c r="L34" s="641"/>
      <c r="N34" s="615"/>
      <c r="O34" s="173"/>
      <c r="P34" s="173"/>
      <c r="Q34" s="173"/>
      <c r="R34" s="173"/>
      <c r="S34" s="173"/>
      <c r="T34" s="172"/>
    </row>
    <row r="35" spans="1:20" x14ac:dyDescent="0.25">
      <c r="A35" s="140"/>
      <c r="B35" s="906" t="s">
        <v>33</v>
      </c>
      <c r="C35" s="907"/>
      <c r="D35" s="907"/>
      <c r="E35" s="907"/>
      <c r="F35" s="907"/>
      <c r="G35" s="907"/>
      <c r="H35" s="907"/>
      <c r="I35" s="907"/>
      <c r="J35" s="907"/>
      <c r="K35" s="907"/>
      <c r="L35" s="908"/>
      <c r="O35" s="172"/>
      <c r="P35" s="172"/>
      <c r="Q35" s="172"/>
      <c r="R35" s="172"/>
      <c r="S35" s="172"/>
      <c r="T35" s="172"/>
    </row>
    <row r="36" spans="1:20" x14ac:dyDescent="0.25">
      <c r="A36" s="140"/>
      <c r="B36" s="147" t="s">
        <v>416</v>
      </c>
      <c r="C36" s="157" t="s">
        <v>1002</v>
      </c>
      <c r="D36" s="157" t="s">
        <v>1002</v>
      </c>
      <c r="E36" s="157" t="s">
        <v>1002</v>
      </c>
      <c r="F36" s="157" t="s">
        <v>1002</v>
      </c>
      <c r="G36" s="157" t="s">
        <v>1002</v>
      </c>
      <c r="H36" s="157" t="s">
        <v>418</v>
      </c>
      <c r="I36" s="157" t="s">
        <v>1002</v>
      </c>
      <c r="J36" s="157" t="s">
        <v>418</v>
      </c>
      <c r="K36" s="160"/>
      <c r="L36" s="641"/>
      <c r="O36" s="172"/>
      <c r="P36" s="172"/>
      <c r="Q36" s="172"/>
      <c r="R36" s="172"/>
      <c r="S36" s="172"/>
      <c r="T36" s="172"/>
    </row>
    <row r="37" spans="1:20" x14ac:dyDescent="0.25">
      <c r="A37" s="140"/>
      <c r="B37" s="147" t="s">
        <v>417</v>
      </c>
      <c r="C37" s="157" t="s">
        <v>418</v>
      </c>
      <c r="D37" s="157" t="s">
        <v>418</v>
      </c>
      <c r="E37" s="157" t="s">
        <v>418</v>
      </c>
      <c r="F37" s="157" t="s">
        <v>418</v>
      </c>
      <c r="G37" s="157" t="s">
        <v>420</v>
      </c>
      <c r="H37" s="157" t="s">
        <v>418</v>
      </c>
      <c r="I37" s="157" t="s">
        <v>420</v>
      </c>
      <c r="J37" s="157" t="s">
        <v>418</v>
      </c>
      <c r="K37" s="160" t="s">
        <v>20</v>
      </c>
      <c r="L37" s="641"/>
      <c r="O37" s="172"/>
      <c r="P37" s="172"/>
      <c r="Q37" s="172"/>
      <c r="R37" s="172"/>
      <c r="S37" s="172"/>
      <c r="T37" s="172"/>
    </row>
    <row r="38" spans="1:20" x14ac:dyDescent="0.25">
      <c r="A38" s="140"/>
      <c r="B38" s="147" t="s">
        <v>419</v>
      </c>
      <c r="C38" s="157" t="s">
        <v>418</v>
      </c>
      <c r="D38" s="157" t="s">
        <v>418</v>
      </c>
      <c r="E38" s="157" t="s">
        <v>418</v>
      </c>
      <c r="F38" s="157" t="s">
        <v>418</v>
      </c>
      <c r="G38" s="157" t="s">
        <v>420</v>
      </c>
      <c r="H38" s="157" t="s">
        <v>418</v>
      </c>
      <c r="I38" s="157" t="s">
        <v>420</v>
      </c>
      <c r="J38" s="157" t="s">
        <v>418</v>
      </c>
      <c r="K38" s="160" t="s">
        <v>20</v>
      </c>
      <c r="L38" s="641"/>
      <c r="O38" s="172"/>
      <c r="P38" s="172"/>
      <c r="Q38" s="172"/>
      <c r="R38" s="172"/>
      <c r="S38" s="172"/>
      <c r="T38" s="172"/>
    </row>
    <row r="39" spans="1:20" ht="22.5" x14ac:dyDescent="0.25">
      <c r="A39" s="140"/>
      <c r="B39" s="147" t="s">
        <v>1003</v>
      </c>
      <c r="C39" s="163">
        <v>0.1872124981083374</v>
      </c>
      <c r="D39" s="163">
        <v>0.1872124981083374</v>
      </c>
      <c r="E39" s="163">
        <v>0.18712812524754829</v>
      </c>
      <c r="F39" s="163">
        <v>0.18754589911647435</v>
      </c>
      <c r="G39" s="163">
        <v>0</v>
      </c>
      <c r="H39" s="163">
        <v>0.19047033524847773</v>
      </c>
      <c r="I39" s="163">
        <v>0</v>
      </c>
      <c r="J39" s="163">
        <v>0.19044328032106655</v>
      </c>
      <c r="K39" s="160" t="s">
        <v>382</v>
      </c>
      <c r="L39" s="641"/>
      <c r="O39" s="172"/>
      <c r="P39" s="172"/>
      <c r="Q39" s="172"/>
      <c r="R39" s="172"/>
      <c r="S39" s="172"/>
      <c r="T39" s="172"/>
    </row>
    <row r="40" spans="1:20" x14ac:dyDescent="0.25">
      <c r="A40" s="140"/>
      <c r="B40" s="147" t="s">
        <v>1004</v>
      </c>
      <c r="C40" s="163">
        <v>1.0259486111758291</v>
      </c>
      <c r="D40" s="163">
        <v>1.0005551038163465</v>
      </c>
      <c r="E40" s="163">
        <v>0.9516380953289596</v>
      </c>
      <c r="F40" s="163">
        <v>0.8809115463219005</v>
      </c>
      <c r="G40" s="163">
        <v>0.85022688225355203</v>
      </c>
      <c r="H40" s="163">
        <v>1.1998906547109514</v>
      </c>
      <c r="I40" s="163">
        <v>0.69586241685313177</v>
      </c>
      <c r="J40" s="163">
        <v>1.2095973710199475</v>
      </c>
      <c r="K40" s="160" t="s">
        <v>883</v>
      </c>
      <c r="L40" s="641">
        <v>1</v>
      </c>
      <c r="O40" s="172"/>
      <c r="P40" s="172"/>
      <c r="Q40" s="172"/>
      <c r="R40" s="172"/>
      <c r="S40" s="172"/>
      <c r="T40" s="172"/>
    </row>
    <row r="41" spans="1:20" x14ac:dyDescent="0.25">
      <c r="A41" s="140"/>
      <c r="B41" s="147" t="s">
        <v>28</v>
      </c>
      <c r="C41" s="163">
        <v>0.66443169087753262</v>
      </c>
      <c r="D41" s="163">
        <v>0.64798617806297265</v>
      </c>
      <c r="E41" s="163">
        <v>0.61630621835749089</v>
      </c>
      <c r="F41" s="163">
        <v>0.57756681604335136</v>
      </c>
      <c r="G41" s="163">
        <v>0.54293749999999996</v>
      </c>
      <c r="H41" s="163">
        <v>0.7841461963679105</v>
      </c>
      <c r="I41" s="163">
        <v>0.44436350912453032</v>
      </c>
      <c r="J41" s="163">
        <v>0.79043252480561188</v>
      </c>
      <c r="K41" s="641" t="s">
        <v>54</v>
      </c>
      <c r="L41" s="641"/>
      <c r="O41" s="42"/>
      <c r="P41" s="42"/>
      <c r="Q41" s="42"/>
      <c r="R41" s="42"/>
      <c r="S41" s="172"/>
      <c r="T41" s="172"/>
    </row>
    <row r="42" spans="1:20" x14ac:dyDescent="0.25">
      <c r="A42" s="164"/>
      <c r="B42" s="147" t="s">
        <v>29</v>
      </c>
      <c r="C42" s="163">
        <v>0.36151692029829652</v>
      </c>
      <c r="D42" s="163">
        <v>0.35256892575337406</v>
      </c>
      <c r="E42" s="163">
        <v>0.3353318769714686</v>
      </c>
      <c r="F42" s="163">
        <v>0.3033447302785493</v>
      </c>
      <c r="G42" s="163">
        <v>0.30728938225355207</v>
      </c>
      <c r="H42" s="163">
        <v>0.41574445834304097</v>
      </c>
      <c r="I42" s="163">
        <v>0.25149890772860151</v>
      </c>
      <c r="J42" s="163">
        <v>0.41916484621433575</v>
      </c>
      <c r="K42" s="641" t="s">
        <v>54</v>
      </c>
      <c r="L42" s="641"/>
    </row>
    <row r="43" spans="1:20" x14ac:dyDescent="0.25">
      <c r="A43" s="164"/>
      <c r="B43" s="147" t="s">
        <v>421</v>
      </c>
      <c r="C43" s="151">
        <v>29500</v>
      </c>
      <c r="D43" s="151">
        <v>28800</v>
      </c>
      <c r="E43" s="151">
        <v>27300</v>
      </c>
      <c r="F43" s="151">
        <v>25100</v>
      </c>
      <c r="G43" s="151">
        <v>24300</v>
      </c>
      <c r="H43" s="151">
        <v>33900</v>
      </c>
      <c r="I43" s="151">
        <v>19100</v>
      </c>
      <c r="J43" s="151">
        <v>32900</v>
      </c>
      <c r="K43" s="641"/>
      <c r="L43" s="641"/>
    </row>
    <row r="44" spans="1:20" x14ac:dyDescent="0.25">
      <c r="A44" s="164"/>
      <c r="B44" s="147" t="s">
        <v>983</v>
      </c>
      <c r="C44" s="157">
        <v>1.3</v>
      </c>
      <c r="D44" s="157">
        <v>1.3</v>
      </c>
      <c r="E44" s="157">
        <v>1.3</v>
      </c>
      <c r="F44" s="157">
        <v>1.3</v>
      </c>
      <c r="G44" s="157">
        <v>0.95</v>
      </c>
      <c r="H44" s="157">
        <v>1.47</v>
      </c>
      <c r="I44" s="157">
        <v>0.83</v>
      </c>
      <c r="J44" s="157">
        <v>1.58</v>
      </c>
      <c r="K44" s="641" t="s">
        <v>66</v>
      </c>
      <c r="L44" s="641"/>
    </row>
    <row r="45" spans="1:20" ht="22.5" x14ac:dyDescent="0.25">
      <c r="A45" s="164"/>
      <c r="B45" s="147" t="s">
        <v>1023</v>
      </c>
      <c r="C45" s="165">
        <v>0.01</v>
      </c>
      <c r="D45" s="165">
        <v>9.7524875312187519E-3</v>
      </c>
      <c r="E45" s="165">
        <v>9.2756896881832814E-3</v>
      </c>
      <c r="F45" s="165">
        <v>8.3908861037057976E-3</v>
      </c>
      <c r="G45" s="165">
        <v>8.5000000000000006E-3</v>
      </c>
      <c r="H45" s="165">
        <v>1.15E-2</v>
      </c>
      <c r="I45" s="165">
        <v>6.956767266137461E-3</v>
      </c>
      <c r="J45" s="165">
        <v>1.1594612110229101E-2</v>
      </c>
      <c r="K45" s="166" t="s">
        <v>54</v>
      </c>
      <c r="L45" s="166"/>
    </row>
    <row r="46" spans="1:20" x14ac:dyDescent="0.25">
      <c r="A46" s="140"/>
      <c r="B46" s="147" t="s">
        <v>406</v>
      </c>
      <c r="C46" s="159">
        <v>80.869419388808311</v>
      </c>
      <c r="D46" s="159">
        <v>81.137621203168749</v>
      </c>
      <c r="E46" s="159">
        <v>81.030438367174042</v>
      </c>
      <c r="F46" s="159">
        <v>81.542873347444527</v>
      </c>
      <c r="G46" s="151">
        <v>46</v>
      </c>
      <c r="H46" s="151">
        <v>84</v>
      </c>
      <c r="I46" s="151">
        <v>45</v>
      </c>
      <c r="J46" s="151">
        <v>83</v>
      </c>
      <c r="K46" s="642" t="s">
        <v>446</v>
      </c>
      <c r="L46" s="642">
        <v>1</v>
      </c>
      <c r="N46" s="615"/>
      <c r="O46" s="172"/>
      <c r="P46" s="172"/>
      <c r="Q46" s="172"/>
      <c r="R46" s="172"/>
      <c r="S46" s="172"/>
      <c r="T46" s="172"/>
    </row>
    <row r="47" spans="1:20" x14ac:dyDescent="0.25">
      <c r="A47" s="140"/>
      <c r="B47" s="147" t="s">
        <v>407</v>
      </c>
      <c r="C47" s="159">
        <v>82.282163553929735</v>
      </c>
      <c r="D47" s="159">
        <v>82.552975292213858</v>
      </c>
      <c r="E47" s="159">
        <v>82.451010439242395</v>
      </c>
      <c r="F47" s="159">
        <v>82.938509228652705</v>
      </c>
      <c r="G47" s="151">
        <v>48</v>
      </c>
      <c r="H47" s="151">
        <v>86</v>
      </c>
      <c r="I47" s="151">
        <v>48</v>
      </c>
      <c r="J47" s="151">
        <v>85</v>
      </c>
      <c r="K47" s="642" t="s">
        <v>446</v>
      </c>
      <c r="L47" s="642">
        <v>1</v>
      </c>
      <c r="N47" s="615"/>
      <c r="O47" s="172"/>
      <c r="P47" s="172"/>
      <c r="Q47" s="172"/>
      <c r="R47" s="172"/>
      <c r="S47" s="172"/>
      <c r="T47" s="172"/>
    </row>
    <row r="48" spans="1:20" ht="22.5" x14ac:dyDescent="0.25">
      <c r="A48" s="140"/>
      <c r="B48" s="147" t="s">
        <v>409</v>
      </c>
      <c r="C48" s="159">
        <v>4.6395090112924651</v>
      </c>
      <c r="D48" s="159">
        <v>4.4623752352554202</v>
      </c>
      <c r="E48" s="159">
        <v>4.4619621432397452</v>
      </c>
      <c r="F48" s="159">
        <v>4.4640514265211211</v>
      </c>
      <c r="G48" s="151">
        <v>4</v>
      </c>
      <c r="H48" s="151">
        <v>28</v>
      </c>
      <c r="I48" s="151">
        <v>4</v>
      </c>
      <c r="J48" s="151">
        <v>28</v>
      </c>
      <c r="K48" s="642" t="s">
        <v>20</v>
      </c>
      <c r="L48" s="642">
        <v>1</v>
      </c>
      <c r="N48" s="615"/>
      <c r="O48" s="172"/>
      <c r="P48" s="172"/>
      <c r="Q48" s="172"/>
      <c r="R48" s="172"/>
      <c r="S48" s="172"/>
      <c r="T48" s="172"/>
    </row>
    <row r="49" spans="1:13" x14ac:dyDescent="0.25">
      <c r="A49" s="164"/>
      <c r="B49" s="140"/>
      <c r="C49" s="140"/>
      <c r="D49" s="140"/>
      <c r="E49" s="140"/>
      <c r="F49" s="140"/>
      <c r="G49" s="140"/>
      <c r="H49" s="140"/>
      <c r="I49" s="140"/>
      <c r="J49" s="140"/>
      <c r="K49" s="140"/>
      <c r="L49" s="140"/>
      <c r="M49" s="2"/>
    </row>
    <row r="50" spans="1:13" x14ac:dyDescent="0.25">
      <c r="A50" s="164"/>
      <c r="B50" s="140"/>
      <c r="C50" s="140"/>
      <c r="D50" s="140"/>
      <c r="E50" s="140"/>
      <c r="F50" s="140"/>
      <c r="G50" s="140"/>
      <c r="H50" s="140"/>
      <c r="I50" s="140"/>
      <c r="J50" s="140"/>
      <c r="K50" s="140"/>
      <c r="L50" s="140"/>
      <c r="M50" s="2"/>
    </row>
    <row r="51" spans="1:13" s="183" customFormat="1" ht="12" x14ac:dyDescent="0.2">
      <c r="A51" s="164" t="s">
        <v>87</v>
      </c>
      <c r="B51" s="140"/>
      <c r="C51" s="526"/>
      <c r="D51" s="526"/>
      <c r="E51" s="526"/>
      <c r="F51" s="526"/>
      <c r="G51" s="526"/>
      <c r="H51" s="526"/>
      <c r="I51" s="140"/>
      <c r="J51" s="140"/>
      <c r="K51" s="140"/>
      <c r="L51" s="140"/>
    </row>
    <row r="52" spans="1:13" ht="14.45" customHeight="1" x14ac:dyDescent="0.25">
      <c r="A52" s="530">
        <v>1</v>
      </c>
      <c r="B52" s="923" t="s">
        <v>458</v>
      </c>
      <c r="C52" s="923"/>
      <c r="D52" s="923"/>
      <c r="E52" s="923"/>
      <c r="F52" s="923"/>
      <c r="G52" s="923"/>
      <c r="H52" s="923"/>
      <c r="I52" s="923"/>
      <c r="J52" s="923"/>
      <c r="K52" s="923"/>
      <c r="L52" s="923"/>
      <c r="M52" s="2"/>
    </row>
    <row r="53" spans="1:13" ht="34.5" customHeight="1" x14ac:dyDescent="0.25">
      <c r="A53" s="530">
        <v>2</v>
      </c>
      <c r="B53" s="923" t="s">
        <v>908</v>
      </c>
      <c r="C53" s="923"/>
      <c r="D53" s="923"/>
      <c r="E53" s="923"/>
      <c r="F53" s="923"/>
      <c r="G53" s="923"/>
      <c r="H53" s="923"/>
      <c r="I53" s="923"/>
      <c r="J53" s="923"/>
      <c r="K53" s="923"/>
      <c r="L53" s="923"/>
      <c r="M53" s="2"/>
    </row>
    <row r="54" spans="1:13" ht="15" customHeight="1" x14ac:dyDescent="0.25">
      <c r="A54" s="530">
        <v>3</v>
      </c>
      <c r="B54" s="923" t="s">
        <v>1096</v>
      </c>
      <c r="C54" s="923"/>
      <c r="D54" s="923"/>
      <c r="E54" s="923"/>
      <c r="F54" s="923"/>
      <c r="G54" s="923"/>
      <c r="H54" s="923"/>
      <c r="I54" s="923"/>
      <c r="J54" s="923"/>
      <c r="K54" s="627"/>
      <c r="L54" s="627"/>
      <c r="M54" s="2"/>
    </row>
    <row r="55" spans="1:13" ht="28.5" customHeight="1" x14ac:dyDescent="0.25">
      <c r="A55" s="164" t="s">
        <v>38</v>
      </c>
      <c r="B55" s="140"/>
      <c r="C55" s="526"/>
      <c r="D55" s="526"/>
      <c r="E55" s="526"/>
      <c r="F55" s="526"/>
      <c r="G55" s="526"/>
      <c r="H55" s="526"/>
      <c r="I55" s="140"/>
      <c r="J55" s="140"/>
      <c r="K55" s="140"/>
      <c r="L55" s="140"/>
      <c r="M55" s="2"/>
    </row>
    <row r="56" spans="1:13" ht="14.45" customHeight="1" x14ac:dyDescent="0.25">
      <c r="A56" s="530" t="s">
        <v>39</v>
      </c>
      <c r="B56" s="923" t="s">
        <v>1039</v>
      </c>
      <c r="C56" s="923"/>
      <c r="D56" s="923"/>
      <c r="E56" s="923"/>
      <c r="F56" s="923"/>
      <c r="G56" s="923"/>
      <c r="H56" s="923"/>
      <c r="I56" s="923"/>
      <c r="J56" s="923"/>
      <c r="K56" s="923"/>
      <c r="L56" s="923"/>
      <c r="M56" s="2"/>
    </row>
    <row r="57" spans="1:13" ht="27" customHeight="1" x14ac:dyDescent="0.25">
      <c r="A57" s="530"/>
      <c r="B57" s="923" t="s">
        <v>1097</v>
      </c>
      <c r="C57" s="923"/>
      <c r="D57" s="923"/>
      <c r="E57" s="923"/>
      <c r="F57" s="923"/>
      <c r="G57" s="923"/>
      <c r="H57" s="923"/>
      <c r="I57" s="923"/>
      <c r="J57" s="923"/>
      <c r="K57" s="923"/>
      <c r="L57" s="923"/>
      <c r="M57" s="2"/>
    </row>
    <row r="58" spans="1:13" ht="14.45" customHeight="1" x14ac:dyDescent="0.25">
      <c r="A58" s="530" t="s">
        <v>15</v>
      </c>
      <c r="B58" s="140" t="s">
        <v>463</v>
      </c>
      <c r="C58" s="140"/>
      <c r="D58" s="140"/>
      <c r="E58" s="140"/>
      <c r="F58" s="140"/>
      <c r="G58" s="140"/>
      <c r="H58" s="140"/>
      <c r="I58" s="140"/>
      <c r="J58" s="140"/>
      <c r="K58" s="140"/>
      <c r="L58" s="140"/>
      <c r="M58" s="2"/>
    </row>
    <row r="59" spans="1:13" ht="14.45" customHeight="1" x14ac:dyDescent="0.25">
      <c r="A59" s="530" t="s">
        <v>20</v>
      </c>
      <c r="B59" s="923" t="s">
        <v>984</v>
      </c>
      <c r="C59" s="923"/>
      <c r="D59" s="923"/>
      <c r="E59" s="923"/>
      <c r="F59" s="923"/>
      <c r="G59" s="923"/>
      <c r="H59" s="923"/>
      <c r="I59" s="923"/>
      <c r="J59" s="923"/>
      <c r="K59" s="923"/>
      <c r="L59" s="923"/>
      <c r="M59" s="2"/>
    </row>
    <row r="60" spans="1:13" ht="26.25" customHeight="1" x14ac:dyDescent="0.25">
      <c r="A60" s="530" t="s">
        <v>23</v>
      </c>
      <c r="B60" s="923" t="s">
        <v>459</v>
      </c>
      <c r="C60" s="923"/>
      <c r="D60" s="923"/>
      <c r="E60" s="923"/>
      <c r="F60" s="923"/>
      <c r="G60" s="923"/>
      <c r="H60" s="923"/>
      <c r="I60" s="923"/>
      <c r="J60" s="923"/>
      <c r="K60" s="923"/>
      <c r="L60" s="923"/>
      <c r="M60" s="2"/>
    </row>
    <row r="61" spans="1:13" ht="15" customHeight="1" x14ac:dyDescent="0.25">
      <c r="A61" s="530" t="s">
        <v>44</v>
      </c>
      <c r="B61" s="923" t="s">
        <v>464</v>
      </c>
      <c r="C61" s="923"/>
      <c r="D61" s="923"/>
      <c r="E61" s="923"/>
      <c r="F61" s="923"/>
      <c r="G61" s="923"/>
      <c r="H61" s="923"/>
      <c r="I61" s="923"/>
      <c r="J61" s="923"/>
      <c r="K61" s="923"/>
      <c r="L61" s="923"/>
      <c r="M61" s="2"/>
    </row>
    <row r="62" spans="1:13" ht="43.5" customHeight="1" x14ac:dyDescent="0.25">
      <c r="A62" s="530" t="s">
        <v>46</v>
      </c>
      <c r="B62" s="933" t="s">
        <v>1098</v>
      </c>
      <c r="C62" s="933"/>
      <c r="D62" s="933"/>
      <c r="E62" s="933"/>
      <c r="F62" s="933"/>
      <c r="G62" s="933"/>
      <c r="H62" s="933"/>
      <c r="I62" s="933"/>
      <c r="J62" s="933"/>
      <c r="K62" s="933"/>
      <c r="L62" s="933"/>
      <c r="M62" s="2"/>
    </row>
    <row r="63" spans="1:13" ht="15.75" customHeight="1" x14ac:dyDescent="0.25">
      <c r="A63" s="530" t="s">
        <v>31</v>
      </c>
      <c r="B63" s="611" t="s">
        <v>465</v>
      </c>
      <c r="C63" s="140"/>
      <c r="D63" s="140"/>
      <c r="E63" s="140"/>
      <c r="F63" s="140"/>
      <c r="G63" s="140"/>
      <c r="H63" s="140"/>
      <c r="I63" s="140"/>
      <c r="J63" s="140"/>
      <c r="K63" s="140"/>
      <c r="L63" s="140"/>
      <c r="M63" s="2"/>
    </row>
    <row r="64" spans="1:13" ht="64.5" customHeight="1" x14ac:dyDescent="0.25">
      <c r="A64" s="530" t="s">
        <v>35</v>
      </c>
      <c r="B64" s="923" t="s">
        <v>453</v>
      </c>
      <c r="C64" s="923"/>
      <c r="D64" s="923"/>
      <c r="E64" s="923"/>
      <c r="F64" s="923"/>
      <c r="G64" s="923"/>
      <c r="H64" s="923"/>
      <c r="I64" s="923"/>
      <c r="J64" s="923"/>
      <c r="K64" s="923"/>
      <c r="L64" s="923"/>
    </row>
    <row r="65" spans="1:12" ht="24" customHeight="1" x14ac:dyDescent="0.25">
      <c r="A65" s="530" t="s">
        <v>64</v>
      </c>
      <c r="B65" s="923" t="s">
        <v>462</v>
      </c>
      <c r="C65" s="923"/>
      <c r="D65" s="923"/>
      <c r="E65" s="923"/>
      <c r="F65" s="923"/>
      <c r="G65" s="923"/>
      <c r="H65" s="923"/>
      <c r="I65" s="923"/>
      <c r="J65" s="140"/>
      <c r="K65" s="140"/>
      <c r="L65" s="140"/>
    </row>
    <row r="66" spans="1:12" ht="36" customHeight="1" x14ac:dyDescent="0.25">
      <c r="A66" s="590" t="s">
        <v>50</v>
      </c>
      <c r="B66" s="923" t="s">
        <v>454</v>
      </c>
      <c r="C66" s="923"/>
      <c r="D66" s="923"/>
      <c r="E66" s="923"/>
      <c r="F66" s="923"/>
      <c r="G66" s="923"/>
      <c r="H66" s="923"/>
      <c r="I66" s="923"/>
      <c r="J66" s="923"/>
      <c r="K66" s="923"/>
      <c r="L66" s="923"/>
    </row>
    <row r="67" spans="1:12" ht="15" customHeight="1" x14ac:dyDescent="0.25">
      <c r="A67" s="530" t="s">
        <v>54</v>
      </c>
      <c r="B67" s="932" t="s">
        <v>455</v>
      </c>
      <c r="C67" s="932"/>
      <c r="D67" s="932"/>
      <c r="E67" s="932"/>
      <c r="F67" s="932"/>
      <c r="G67" s="932"/>
      <c r="H67" s="932"/>
      <c r="I67" s="932"/>
      <c r="J67" s="932"/>
      <c r="K67" s="932"/>
      <c r="L67" s="932"/>
    </row>
    <row r="68" spans="1:12" ht="15" customHeight="1" x14ac:dyDescent="0.25">
      <c r="A68" s="611" t="s">
        <v>66</v>
      </c>
      <c r="B68" s="923" t="s">
        <v>988</v>
      </c>
      <c r="C68" s="923"/>
      <c r="D68" s="923"/>
      <c r="E68" s="923"/>
      <c r="F68" s="923"/>
      <c r="G68" s="923"/>
      <c r="H68" s="923"/>
      <c r="I68" s="923"/>
      <c r="J68" s="923"/>
      <c r="K68" s="923"/>
      <c r="L68" s="923"/>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row r="75" spans="1:12" x14ac:dyDescent="0.25">
      <c r="A75" s="140"/>
      <c r="B75" s="140"/>
      <c r="C75" s="140"/>
      <c r="D75" s="140"/>
      <c r="E75" s="140"/>
      <c r="F75" s="140"/>
      <c r="G75" s="140"/>
      <c r="H75" s="140"/>
      <c r="I75" s="140"/>
      <c r="J75" s="140"/>
      <c r="K75" s="140"/>
      <c r="L75" s="140"/>
    </row>
    <row r="76" spans="1:12" x14ac:dyDescent="0.25">
      <c r="A76" s="140"/>
      <c r="B76" s="140"/>
      <c r="C76" s="140"/>
      <c r="D76" s="140"/>
      <c r="E76" s="140"/>
      <c r="F76" s="140"/>
      <c r="G76" s="140"/>
      <c r="H76" s="140"/>
      <c r="I76" s="140"/>
      <c r="J76" s="140"/>
      <c r="K76" s="140"/>
      <c r="L76" s="140"/>
    </row>
    <row r="77" spans="1:12" x14ac:dyDescent="0.25">
      <c r="A77" s="140"/>
      <c r="B77" s="140"/>
      <c r="C77" s="140"/>
      <c r="D77" s="140"/>
      <c r="E77" s="140"/>
      <c r="F77" s="140"/>
      <c r="G77" s="140"/>
      <c r="H77" s="140"/>
      <c r="I77" s="140"/>
      <c r="J77" s="140"/>
      <c r="K77" s="140"/>
      <c r="L77" s="140"/>
    </row>
    <row r="78" spans="1:12" x14ac:dyDescent="0.25">
      <c r="A78" s="140"/>
      <c r="B78" s="140"/>
      <c r="C78" s="140"/>
      <c r="D78" s="140"/>
      <c r="E78" s="140"/>
      <c r="F78" s="140"/>
      <c r="G78" s="140"/>
      <c r="H78" s="140"/>
      <c r="I78" s="140"/>
      <c r="J78" s="140"/>
      <c r="K78" s="140"/>
      <c r="L78" s="140"/>
    </row>
    <row r="79" spans="1:12" x14ac:dyDescent="0.25">
      <c r="A79" s="140"/>
      <c r="B79" s="140"/>
      <c r="C79" s="140"/>
      <c r="D79" s="140"/>
      <c r="E79" s="140"/>
      <c r="F79" s="140"/>
      <c r="G79" s="140"/>
      <c r="H79" s="140"/>
      <c r="I79" s="140"/>
      <c r="J79" s="140"/>
      <c r="K79" s="140"/>
      <c r="L79" s="140"/>
    </row>
    <row r="80" spans="1:12" x14ac:dyDescent="0.25">
      <c r="A80" s="140"/>
      <c r="B80" s="140"/>
      <c r="C80" s="140"/>
      <c r="D80" s="140"/>
      <c r="E80" s="140"/>
      <c r="F80" s="140"/>
      <c r="G80" s="140"/>
      <c r="H80" s="140"/>
      <c r="I80" s="140"/>
      <c r="J80" s="140"/>
      <c r="K80" s="140"/>
      <c r="L80" s="140"/>
    </row>
    <row r="81" spans="1:12" x14ac:dyDescent="0.25">
      <c r="A81" s="140"/>
      <c r="B81" s="140"/>
      <c r="C81" s="140"/>
      <c r="D81" s="140"/>
      <c r="E81" s="140"/>
      <c r="F81" s="140"/>
      <c r="G81" s="140"/>
      <c r="H81" s="140"/>
      <c r="I81" s="140"/>
      <c r="J81" s="140"/>
      <c r="K81" s="140"/>
      <c r="L81" s="140"/>
    </row>
  </sheetData>
  <mergeCells count="28">
    <mergeCell ref="B67:L67"/>
    <mergeCell ref="B68:L68"/>
    <mergeCell ref="O6:T6"/>
    <mergeCell ref="C3:L3"/>
    <mergeCell ref="O3:T3"/>
    <mergeCell ref="G4:H4"/>
    <mergeCell ref="I4:J4"/>
    <mergeCell ref="N5:T5"/>
    <mergeCell ref="B56:L56"/>
    <mergeCell ref="J17:L17"/>
    <mergeCell ref="B23:L23"/>
    <mergeCell ref="N23:T23"/>
    <mergeCell ref="N27:T27"/>
    <mergeCell ref="N28:T28"/>
    <mergeCell ref="B29:L29"/>
    <mergeCell ref="N33:T33"/>
    <mergeCell ref="B35:L35"/>
    <mergeCell ref="B52:L52"/>
    <mergeCell ref="B53:L53"/>
    <mergeCell ref="B54:J54"/>
    <mergeCell ref="B64:L64"/>
    <mergeCell ref="B66:L66"/>
    <mergeCell ref="B57:L57"/>
    <mergeCell ref="B59:L59"/>
    <mergeCell ref="B60:L60"/>
    <mergeCell ref="B62:L62"/>
    <mergeCell ref="B61:L61"/>
    <mergeCell ref="B65:I65"/>
  </mergeCells>
  <hyperlinks>
    <hyperlink ref="C3" location="INDEX" display="Large Wood Chips CHP,  600 MW feed"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1"/>
  <dimension ref="A1:S68"/>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10" style="2" customWidth="1"/>
    <col min="15" max="15" width="9.42578125" style="2" customWidth="1"/>
    <col min="16" max="16" width="9.7109375" style="2" customWidth="1"/>
    <col min="17" max="17" width="7.7109375" style="2" customWidth="1"/>
    <col min="18" max="18" width="6.85546875" style="2" customWidth="1"/>
    <col min="19" max="19" width="7.42578125" style="2" customWidth="1"/>
    <col min="20" max="16384" width="8.85546875" style="2"/>
  </cols>
  <sheetData>
    <row r="1" spans="1:19" ht="14.25" customHeight="1" x14ac:dyDescent="0.3">
      <c r="B1" s="131"/>
      <c r="C1" s="171"/>
      <c r="N1" s="1"/>
      <c r="O1" s="1"/>
      <c r="P1" s="1"/>
      <c r="Q1" s="1"/>
      <c r="R1" s="1"/>
      <c r="S1" s="1"/>
    </row>
    <row r="2" spans="1:19" ht="14.25" customHeight="1" x14ac:dyDescent="0.25">
      <c r="N2" s="1"/>
      <c r="O2" s="1"/>
      <c r="P2" s="1"/>
      <c r="Q2" s="1"/>
      <c r="R2" s="1"/>
      <c r="S2" s="1"/>
    </row>
    <row r="3" spans="1:19" ht="12.75" customHeight="1" x14ac:dyDescent="0.25">
      <c r="A3" s="140"/>
      <c r="B3" s="640" t="s">
        <v>0</v>
      </c>
      <c r="C3" s="863" t="s">
        <v>1025</v>
      </c>
      <c r="D3" s="914"/>
      <c r="E3" s="914"/>
      <c r="F3" s="914"/>
      <c r="G3" s="914"/>
      <c r="H3" s="914"/>
      <c r="I3" s="914"/>
      <c r="J3" s="914"/>
      <c r="K3" s="914"/>
      <c r="L3" s="883"/>
      <c r="N3" s="880"/>
      <c r="O3" s="880"/>
      <c r="P3" s="880"/>
      <c r="Q3" s="880"/>
      <c r="R3" s="880"/>
      <c r="S3" s="880"/>
    </row>
    <row r="4" spans="1:19" ht="22.5" customHeight="1" x14ac:dyDescent="0.25">
      <c r="A4" s="140"/>
      <c r="B4" s="142"/>
      <c r="C4" s="143">
        <v>2015</v>
      </c>
      <c r="D4" s="143">
        <v>2020</v>
      </c>
      <c r="E4" s="143">
        <v>2030</v>
      </c>
      <c r="F4" s="143">
        <v>2050</v>
      </c>
      <c r="G4" s="882" t="s">
        <v>2</v>
      </c>
      <c r="H4" s="883"/>
      <c r="I4" s="882" t="s">
        <v>3</v>
      </c>
      <c r="J4" s="883"/>
      <c r="K4" s="143" t="s">
        <v>4</v>
      </c>
      <c r="L4" s="143" t="s">
        <v>5</v>
      </c>
      <c r="N4" s="616"/>
      <c r="O4" s="616"/>
      <c r="P4" s="616"/>
      <c r="Q4" s="616"/>
      <c r="R4" s="616"/>
      <c r="S4" s="616"/>
    </row>
    <row r="5" spans="1:19" x14ac:dyDescent="0.25">
      <c r="A5" s="140"/>
      <c r="B5" s="607" t="s">
        <v>6</v>
      </c>
      <c r="C5" s="608"/>
      <c r="D5" s="608"/>
      <c r="E5" s="608"/>
      <c r="F5" s="608"/>
      <c r="G5" s="620" t="s">
        <v>7</v>
      </c>
      <c r="H5" s="620" t="s">
        <v>8</v>
      </c>
      <c r="I5" s="620" t="s">
        <v>7</v>
      </c>
      <c r="J5" s="620" t="s">
        <v>8</v>
      </c>
      <c r="K5" s="608"/>
      <c r="L5" s="609"/>
      <c r="N5" s="884"/>
      <c r="O5" s="884"/>
      <c r="P5" s="884"/>
      <c r="Q5" s="884"/>
      <c r="R5" s="884"/>
      <c r="S5" s="884"/>
    </row>
    <row r="6" spans="1:19" x14ac:dyDescent="0.25">
      <c r="A6" s="140"/>
      <c r="B6" s="147" t="s">
        <v>384</v>
      </c>
      <c r="C6" s="148">
        <v>23.770295499915427</v>
      </c>
      <c r="D6" s="148">
        <v>23.770295441369324</v>
      </c>
      <c r="E6" s="148">
        <v>23.860748627532587</v>
      </c>
      <c r="F6" s="148">
        <v>23.428034140295694</v>
      </c>
      <c r="G6" s="148">
        <v>22.167886487733515</v>
      </c>
      <c r="H6" s="148">
        <v>31.783111869835889</v>
      </c>
      <c r="I6" s="148">
        <v>22.737039635624633</v>
      </c>
      <c r="J6" s="148">
        <v>32.731070144978027</v>
      </c>
      <c r="K6" s="642" t="s">
        <v>39</v>
      </c>
      <c r="L6" s="641"/>
      <c r="N6" s="885"/>
      <c r="O6" s="885"/>
      <c r="P6" s="885"/>
      <c r="Q6" s="885"/>
      <c r="R6" s="885"/>
      <c r="S6" s="885"/>
    </row>
    <row r="7" spans="1:19" x14ac:dyDescent="0.25">
      <c r="A7" s="140"/>
      <c r="B7" s="147" t="s">
        <v>403</v>
      </c>
      <c r="C7" s="159">
        <v>29.712869374894286</v>
      </c>
      <c r="D7" s="159">
        <v>29.712869301711653</v>
      </c>
      <c r="E7" s="159">
        <v>29.825935784415737</v>
      </c>
      <c r="F7" s="159">
        <v>29.285042675369617</v>
      </c>
      <c r="G7" s="151">
        <v>27</v>
      </c>
      <c r="H7" s="151">
        <v>40</v>
      </c>
      <c r="I7" s="151">
        <v>28</v>
      </c>
      <c r="J7" s="151">
        <v>41</v>
      </c>
      <c r="K7" s="642" t="s">
        <v>456</v>
      </c>
      <c r="L7" s="642">
        <v>1</v>
      </c>
      <c r="N7" s="172"/>
      <c r="O7" s="172"/>
      <c r="P7" s="172"/>
      <c r="Q7" s="172"/>
      <c r="R7" s="172"/>
      <c r="S7" s="172"/>
    </row>
    <row r="8" spans="1:19" ht="22.5" x14ac:dyDescent="0.25">
      <c r="A8" s="140"/>
      <c r="B8" s="152" t="s">
        <v>405</v>
      </c>
      <c r="C8" s="159">
        <v>28.22722590614957</v>
      </c>
      <c r="D8" s="159">
        <v>28.227225836626069</v>
      </c>
      <c r="E8" s="159">
        <v>28.33463899519495</v>
      </c>
      <c r="F8" s="159">
        <v>27.820790541601134</v>
      </c>
      <c r="G8" s="151">
        <v>24</v>
      </c>
      <c r="H8" s="151">
        <v>38</v>
      </c>
      <c r="I8" s="151">
        <v>25</v>
      </c>
      <c r="J8" s="151">
        <v>39</v>
      </c>
      <c r="K8" s="153" t="s">
        <v>456</v>
      </c>
      <c r="L8" s="153">
        <v>1</v>
      </c>
      <c r="N8" s="172"/>
      <c r="O8" s="172"/>
      <c r="P8" s="172"/>
      <c r="Q8" s="172"/>
      <c r="R8" s="172"/>
      <c r="S8" s="172"/>
    </row>
    <row r="9" spans="1:19" ht="22.5" x14ac:dyDescent="0.25">
      <c r="A9" s="140"/>
      <c r="B9" s="147" t="s">
        <v>998</v>
      </c>
      <c r="C9" s="159">
        <v>2.9611081583048793</v>
      </c>
      <c r="D9" s="159">
        <v>2.9611081584546386</v>
      </c>
      <c r="E9" s="159">
        <v>2.9626820588381726</v>
      </c>
      <c r="F9" s="159">
        <v>2.9548499965428778</v>
      </c>
      <c r="G9" s="151">
        <v>2.1853055727919553</v>
      </c>
      <c r="H9" s="151">
        <v>3.2706733223557802</v>
      </c>
      <c r="I9" s="151">
        <v>1.7985169318766905</v>
      </c>
      <c r="J9" s="151">
        <v>3.430507337957978</v>
      </c>
      <c r="K9" s="642"/>
      <c r="L9" s="642">
        <v>1</v>
      </c>
      <c r="N9" s="172"/>
      <c r="O9" s="172"/>
      <c r="P9" s="172"/>
      <c r="Q9" s="172"/>
      <c r="R9" s="172"/>
      <c r="S9" s="172"/>
    </row>
    <row r="10" spans="1:19" x14ac:dyDescent="0.25">
      <c r="A10" s="140"/>
      <c r="B10" s="147" t="s">
        <v>999</v>
      </c>
      <c r="C10" s="154">
        <v>0.36575444948964303</v>
      </c>
      <c r="D10" s="154">
        <v>0.36575444825011133</v>
      </c>
      <c r="E10" s="154">
        <v>0.36767928592174148</v>
      </c>
      <c r="F10" s="154">
        <v>0.35852039281650128</v>
      </c>
      <c r="G10" s="154">
        <v>0.34109812018074759</v>
      </c>
      <c r="H10" s="154">
        <v>0.48904796216339008</v>
      </c>
      <c r="I10" s="154">
        <v>0.34794606892038688</v>
      </c>
      <c r="J10" s="154">
        <v>0.50088522389074297</v>
      </c>
      <c r="K10" s="508" t="s">
        <v>74</v>
      </c>
      <c r="L10" s="642"/>
      <c r="N10" s="172"/>
      <c r="O10" s="173"/>
      <c r="P10" s="173"/>
      <c r="Q10" s="173"/>
      <c r="R10" s="172"/>
      <c r="S10" s="172"/>
    </row>
    <row r="11" spans="1:19" x14ac:dyDescent="0.25">
      <c r="A11" s="140"/>
      <c r="B11" s="147" t="s">
        <v>1000</v>
      </c>
      <c r="C11" s="155">
        <v>1</v>
      </c>
      <c r="D11" s="155">
        <v>1</v>
      </c>
      <c r="E11" s="155">
        <v>1</v>
      </c>
      <c r="F11" s="155">
        <v>1</v>
      </c>
      <c r="G11" s="155">
        <v>1</v>
      </c>
      <c r="H11" s="155">
        <v>1</v>
      </c>
      <c r="I11" s="155">
        <v>1</v>
      </c>
      <c r="J11" s="155">
        <v>1</v>
      </c>
      <c r="K11" s="642" t="s">
        <v>64</v>
      </c>
      <c r="L11" s="642"/>
      <c r="N11" s="172"/>
      <c r="O11" s="172"/>
      <c r="P11" s="172"/>
      <c r="Q11" s="172"/>
      <c r="R11" s="172"/>
      <c r="S11" s="172"/>
    </row>
    <row r="12" spans="1:19" x14ac:dyDescent="0.25">
      <c r="A12" s="140"/>
      <c r="B12" s="147" t="s">
        <v>13</v>
      </c>
      <c r="C12" s="642">
        <v>3</v>
      </c>
      <c r="D12" s="642">
        <v>3</v>
      </c>
      <c r="E12" s="642">
        <v>3</v>
      </c>
      <c r="F12" s="642">
        <v>3</v>
      </c>
      <c r="G12" s="642">
        <v>3</v>
      </c>
      <c r="H12" s="642">
        <v>3</v>
      </c>
      <c r="I12" s="642">
        <v>3</v>
      </c>
      <c r="J12" s="642">
        <v>3</v>
      </c>
      <c r="K12" s="642"/>
      <c r="L12" s="642" t="s">
        <v>74</v>
      </c>
      <c r="N12" s="173"/>
      <c r="O12" s="173"/>
      <c r="P12" s="173"/>
      <c r="Q12" s="173"/>
      <c r="R12" s="173"/>
      <c r="S12" s="172"/>
    </row>
    <row r="13" spans="1:19" x14ac:dyDescent="0.25">
      <c r="A13" s="140"/>
      <c r="B13" s="156" t="s">
        <v>73</v>
      </c>
      <c r="C13" s="157">
        <v>3</v>
      </c>
      <c r="D13" s="157">
        <v>3</v>
      </c>
      <c r="E13" s="157">
        <v>3</v>
      </c>
      <c r="F13" s="157">
        <v>3</v>
      </c>
      <c r="G13" s="157">
        <v>2.5499999999999998</v>
      </c>
      <c r="H13" s="157">
        <v>3.4499999999999997</v>
      </c>
      <c r="I13" s="157">
        <v>2.25</v>
      </c>
      <c r="J13" s="157">
        <v>3.75</v>
      </c>
      <c r="K13" s="641"/>
      <c r="L13" s="642"/>
      <c r="N13" s="173"/>
      <c r="O13" s="173"/>
      <c r="P13" s="173"/>
      <c r="Q13" s="173"/>
      <c r="R13" s="173"/>
      <c r="S13" s="172"/>
    </row>
    <row r="14" spans="1:19" x14ac:dyDescent="0.25">
      <c r="A14" s="140"/>
      <c r="B14" s="156" t="s">
        <v>16</v>
      </c>
      <c r="C14" s="642">
        <v>25</v>
      </c>
      <c r="D14" s="642">
        <v>25</v>
      </c>
      <c r="E14" s="642">
        <v>25</v>
      </c>
      <c r="F14" s="642">
        <v>25</v>
      </c>
      <c r="G14" s="642">
        <v>20</v>
      </c>
      <c r="H14" s="642">
        <v>35</v>
      </c>
      <c r="I14" s="642">
        <v>20</v>
      </c>
      <c r="J14" s="642">
        <v>35</v>
      </c>
      <c r="K14" s="641"/>
      <c r="L14" s="642">
        <v>1</v>
      </c>
      <c r="N14" s="172"/>
      <c r="O14" s="172"/>
      <c r="P14" s="172"/>
      <c r="Q14" s="172"/>
      <c r="R14" s="172"/>
      <c r="S14" s="172"/>
    </row>
    <row r="15" spans="1:19" x14ac:dyDescent="0.25">
      <c r="A15" s="140"/>
      <c r="B15" s="156" t="s">
        <v>18</v>
      </c>
      <c r="C15" s="642">
        <v>2.5</v>
      </c>
      <c r="D15" s="642">
        <v>2.5</v>
      </c>
      <c r="E15" s="642">
        <v>2.5</v>
      </c>
      <c r="F15" s="642">
        <v>2.5</v>
      </c>
      <c r="G15" s="642">
        <v>2</v>
      </c>
      <c r="H15" s="642">
        <v>3</v>
      </c>
      <c r="I15" s="642">
        <v>1.5</v>
      </c>
      <c r="J15" s="642">
        <v>3</v>
      </c>
      <c r="K15" s="641"/>
      <c r="L15" s="642">
        <v>1</v>
      </c>
      <c r="N15" s="172"/>
      <c r="O15" s="172"/>
      <c r="P15" s="172"/>
      <c r="Q15" s="172"/>
      <c r="R15" s="172"/>
      <c r="S15" s="172"/>
    </row>
    <row r="16" spans="1:19" x14ac:dyDescent="0.25">
      <c r="A16" s="140"/>
      <c r="B16" s="158" t="s">
        <v>411</v>
      </c>
      <c r="C16" s="163">
        <v>0.2103465646869131</v>
      </c>
      <c r="D16" s="163">
        <v>0.21034656520499551</v>
      </c>
      <c r="E16" s="163">
        <v>0.20954916704627488</v>
      </c>
      <c r="F16" s="163">
        <v>0.21341952850410578</v>
      </c>
      <c r="G16" s="163">
        <v>0.1787945804242462</v>
      </c>
      <c r="H16" s="163">
        <v>0.24189854998574484</v>
      </c>
      <c r="I16" s="163">
        <v>0.16006464637807935</v>
      </c>
      <c r="J16" s="163">
        <v>0.26677441063013219</v>
      </c>
      <c r="K16" s="641"/>
      <c r="L16" s="642" t="s">
        <v>74</v>
      </c>
      <c r="N16" s="172"/>
      <c r="O16" s="172"/>
      <c r="P16" s="172"/>
      <c r="Q16" s="172"/>
      <c r="R16" s="172"/>
      <c r="S16" s="172"/>
    </row>
    <row r="17" spans="1:19" x14ac:dyDescent="0.25">
      <c r="A17" s="140"/>
      <c r="B17" s="621" t="s">
        <v>21</v>
      </c>
      <c r="C17" s="622"/>
      <c r="D17" s="622"/>
      <c r="E17" s="622"/>
      <c r="F17" s="622"/>
      <c r="G17" s="622"/>
      <c r="H17" s="622"/>
      <c r="I17" s="622"/>
      <c r="J17" s="930"/>
      <c r="K17" s="930"/>
      <c r="L17" s="931"/>
      <c r="N17" s="172"/>
      <c r="O17" s="172"/>
      <c r="P17" s="172"/>
      <c r="Q17" s="172"/>
      <c r="R17" s="172"/>
      <c r="S17" s="172"/>
    </row>
    <row r="18" spans="1:19" x14ac:dyDescent="0.25">
      <c r="A18" s="140"/>
      <c r="B18" s="156" t="s">
        <v>22</v>
      </c>
      <c r="C18" s="642" t="s">
        <v>149</v>
      </c>
      <c r="D18" s="642" t="s">
        <v>149</v>
      </c>
      <c r="E18" s="642" t="s">
        <v>149</v>
      </c>
      <c r="F18" s="642" t="s">
        <v>149</v>
      </c>
      <c r="G18" s="642" t="s">
        <v>149</v>
      </c>
      <c r="H18" s="642" t="s">
        <v>149</v>
      </c>
      <c r="I18" s="642" t="s">
        <v>149</v>
      </c>
      <c r="J18" s="642" t="s">
        <v>149</v>
      </c>
      <c r="K18" s="641"/>
      <c r="L18" s="641"/>
      <c r="M18" s="171"/>
      <c r="N18" s="172"/>
      <c r="O18" s="172"/>
      <c r="P18" s="172"/>
      <c r="Q18" s="172"/>
      <c r="R18" s="172"/>
      <c r="S18" s="172"/>
    </row>
    <row r="19" spans="1:19" x14ac:dyDescent="0.25">
      <c r="A19" s="140"/>
      <c r="B19" s="156" t="s">
        <v>24</v>
      </c>
      <c r="C19" s="642">
        <v>4</v>
      </c>
      <c r="D19" s="642">
        <v>4</v>
      </c>
      <c r="E19" s="642">
        <v>4</v>
      </c>
      <c r="F19" s="642">
        <v>4</v>
      </c>
      <c r="G19" s="642">
        <v>4</v>
      </c>
      <c r="H19" s="642">
        <v>4</v>
      </c>
      <c r="I19" s="642">
        <v>4</v>
      </c>
      <c r="J19" s="642">
        <v>4</v>
      </c>
      <c r="K19" s="641" t="s">
        <v>23</v>
      </c>
      <c r="L19" s="641">
        <v>1</v>
      </c>
      <c r="N19" s="172"/>
      <c r="O19" s="172"/>
      <c r="P19" s="172"/>
      <c r="Q19" s="172"/>
      <c r="R19" s="172"/>
      <c r="S19" s="172"/>
    </row>
    <row r="20" spans="1:19" x14ac:dyDescent="0.25">
      <c r="A20" s="140"/>
      <c r="B20" s="156" t="s">
        <v>75</v>
      </c>
      <c r="C20" s="642">
        <v>20</v>
      </c>
      <c r="D20" s="642">
        <v>20</v>
      </c>
      <c r="E20" s="642">
        <v>20</v>
      </c>
      <c r="F20" s="642">
        <v>20</v>
      </c>
      <c r="G20" s="642">
        <v>20</v>
      </c>
      <c r="H20" s="642">
        <v>20</v>
      </c>
      <c r="I20" s="642">
        <v>20</v>
      </c>
      <c r="J20" s="642">
        <v>20</v>
      </c>
      <c r="K20" s="641"/>
      <c r="L20" s="641"/>
      <c r="N20" s="172"/>
      <c r="O20" s="172"/>
      <c r="P20" s="172"/>
      <c r="Q20" s="172"/>
      <c r="R20" s="172"/>
      <c r="S20" s="172"/>
    </row>
    <row r="21" spans="1:19" x14ac:dyDescent="0.25">
      <c r="A21" s="140"/>
      <c r="B21" s="156" t="s">
        <v>76</v>
      </c>
      <c r="C21" s="642">
        <v>2</v>
      </c>
      <c r="D21" s="642">
        <v>2</v>
      </c>
      <c r="E21" s="642">
        <v>2</v>
      </c>
      <c r="F21" s="642">
        <v>2</v>
      </c>
      <c r="G21" s="642">
        <v>2</v>
      </c>
      <c r="H21" s="642">
        <v>2</v>
      </c>
      <c r="I21" s="642">
        <v>2</v>
      </c>
      <c r="J21" s="642">
        <v>2</v>
      </c>
      <c r="K21" s="641" t="s">
        <v>457</v>
      </c>
      <c r="L21" s="641">
        <v>1</v>
      </c>
      <c r="N21" s="172"/>
      <c r="O21" s="172"/>
      <c r="P21" s="172"/>
      <c r="Q21" s="172"/>
      <c r="R21" s="172"/>
      <c r="S21" s="172"/>
    </row>
    <row r="22" spans="1:19" x14ac:dyDescent="0.25">
      <c r="A22" s="140"/>
      <c r="B22" s="156" t="s">
        <v>77</v>
      </c>
      <c r="C22" s="642">
        <v>8</v>
      </c>
      <c r="D22" s="642">
        <v>8</v>
      </c>
      <c r="E22" s="642">
        <v>8</v>
      </c>
      <c r="F22" s="642">
        <v>8</v>
      </c>
      <c r="G22" s="642">
        <v>8</v>
      </c>
      <c r="H22" s="642">
        <v>8</v>
      </c>
      <c r="I22" s="642">
        <v>8</v>
      </c>
      <c r="J22" s="642">
        <v>8</v>
      </c>
      <c r="K22" s="641" t="s">
        <v>74</v>
      </c>
      <c r="L22" s="641">
        <v>1</v>
      </c>
      <c r="N22" s="172"/>
      <c r="O22" s="172"/>
      <c r="P22" s="172"/>
      <c r="Q22" s="172"/>
      <c r="R22" s="172"/>
      <c r="S22" s="172"/>
    </row>
    <row r="23" spans="1:19" x14ac:dyDescent="0.25">
      <c r="A23" s="140"/>
      <c r="B23" s="927" t="s">
        <v>78</v>
      </c>
      <c r="C23" s="928"/>
      <c r="D23" s="928"/>
      <c r="E23" s="928"/>
      <c r="F23" s="928"/>
      <c r="G23" s="928"/>
      <c r="H23" s="928"/>
      <c r="I23" s="928"/>
      <c r="J23" s="928"/>
      <c r="K23" s="928"/>
      <c r="L23" s="929"/>
      <c r="N23" s="884"/>
      <c r="O23" s="884"/>
      <c r="P23" s="884"/>
      <c r="Q23" s="884"/>
      <c r="R23" s="884"/>
      <c r="S23" s="884"/>
    </row>
    <row r="24" spans="1:19"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1" t="s">
        <v>1095</v>
      </c>
      <c r="N24" s="172"/>
      <c r="O24" s="172"/>
      <c r="P24" s="172"/>
      <c r="Q24" s="172"/>
      <c r="R24" s="172"/>
      <c r="S24" s="172"/>
    </row>
    <row r="25" spans="1:19" x14ac:dyDescent="0.25">
      <c r="A25" s="140"/>
      <c r="B25" s="156" t="s">
        <v>530</v>
      </c>
      <c r="C25" s="151">
        <v>90</v>
      </c>
      <c r="D25" s="151">
        <v>60</v>
      </c>
      <c r="E25" s="151">
        <v>40</v>
      </c>
      <c r="F25" s="151">
        <v>20</v>
      </c>
      <c r="G25" s="151">
        <v>40</v>
      </c>
      <c r="H25" s="151">
        <v>60</v>
      </c>
      <c r="I25" s="151">
        <v>20</v>
      </c>
      <c r="J25" s="151">
        <v>40</v>
      </c>
      <c r="K25" s="160" t="s">
        <v>46</v>
      </c>
      <c r="L25" s="641" t="s">
        <v>1095</v>
      </c>
      <c r="N25" s="172"/>
      <c r="O25" s="172"/>
      <c r="P25" s="172"/>
      <c r="Q25" s="172"/>
      <c r="R25" s="172"/>
      <c r="S25" s="172"/>
    </row>
    <row r="26" spans="1:19" x14ac:dyDescent="0.25">
      <c r="A26" s="140"/>
      <c r="B26" s="156" t="s">
        <v>79</v>
      </c>
      <c r="C26" s="151">
        <v>3</v>
      </c>
      <c r="D26" s="151">
        <v>2</v>
      </c>
      <c r="E26" s="151">
        <v>2</v>
      </c>
      <c r="F26" s="151">
        <v>1</v>
      </c>
      <c r="G26" s="151">
        <v>1</v>
      </c>
      <c r="H26" s="151">
        <v>3</v>
      </c>
      <c r="I26" s="151">
        <v>0</v>
      </c>
      <c r="J26" s="151">
        <v>3</v>
      </c>
      <c r="K26" s="160" t="s">
        <v>46</v>
      </c>
      <c r="L26" s="641" t="s">
        <v>1095</v>
      </c>
      <c r="N26" s="42"/>
      <c r="O26" s="42"/>
      <c r="P26" s="42"/>
      <c r="Q26" s="42"/>
      <c r="R26" s="172"/>
      <c r="S26" s="172"/>
    </row>
    <row r="27" spans="1:19" x14ac:dyDescent="0.25">
      <c r="A27" s="140"/>
      <c r="B27" s="156" t="s">
        <v>80</v>
      </c>
      <c r="C27" s="151">
        <v>1.2</v>
      </c>
      <c r="D27" s="151">
        <v>1</v>
      </c>
      <c r="E27" s="151">
        <v>1</v>
      </c>
      <c r="F27" s="151">
        <v>1</v>
      </c>
      <c r="G27" s="151">
        <v>1</v>
      </c>
      <c r="H27" s="151">
        <v>3</v>
      </c>
      <c r="I27" s="151">
        <v>0</v>
      </c>
      <c r="J27" s="151">
        <v>1</v>
      </c>
      <c r="K27" s="160" t="s">
        <v>46</v>
      </c>
      <c r="L27" s="641" t="s">
        <v>1095</v>
      </c>
      <c r="M27" s="132"/>
      <c r="N27" s="884"/>
      <c r="O27" s="884"/>
      <c r="P27" s="884"/>
      <c r="Q27" s="884"/>
      <c r="R27" s="884"/>
      <c r="S27" s="884"/>
    </row>
    <row r="28" spans="1:19" x14ac:dyDescent="0.25">
      <c r="A28" s="140"/>
      <c r="B28" s="156" t="s">
        <v>413</v>
      </c>
      <c r="C28" s="157">
        <v>2</v>
      </c>
      <c r="D28" s="157">
        <v>0.3</v>
      </c>
      <c r="E28" s="157">
        <v>0.3</v>
      </c>
      <c r="F28" s="157">
        <v>0.3</v>
      </c>
      <c r="G28" s="157">
        <v>0.1</v>
      </c>
      <c r="H28" s="157">
        <v>2</v>
      </c>
      <c r="I28" s="157">
        <v>0.1</v>
      </c>
      <c r="J28" s="157">
        <v>1</v>
      </c>
      <c r="K28" s="160" t="s">
        <v>46</v>
      </c>
      <c r="L28" s="641" t="s">
        <v>1095</v>
      </c>
      <c r="M28" s="132"/>
      <c r="N28" s="884"/>
      <c r="O28" s="884"/>
      <c r="P28" s="884"/>
      <c r="Q28" s="884"/>
      <c r="R28" s="884"/>
      <c r="S28" s="884"/>
    </row>
    <row r="29" spans="1:19" x14ac:dyDescent="0.25">
      <c r="A29" s="140"/>
      <c r="B29" s="927" t="s">
        <v>25</v>
      </c>
      <c r="C29" s="928"/>
      <c r="D29" s="928"/>
      <c r="E29" s="928"/>
      <c r="F29" s="928"/>
      <c r="G29" s="928"/>
      <c r="H29" s="928"/>
      <c r="I29" s="928"/>
      <c r="J29" s="928"/>
      <c r="K29" s="928"/>
      <c r="L29" s="929"/>
      <c r="N29" s="172"/>
      <c r="O29" s="172"/>
      <c r="P29" s="172"/>
      <c r="Q29" s="172"/>
      <c r="R29" s="172"/>
      <c r="S29" s="172"/>
    </row>
    <row r="30" spans="1:19" x14ac:dyDescent="0.25">
      <c r="A30" s="140"/>
      <c r="B30" s="156" t="s">
        <v>414</v>
      </c>
      <c r="C30" s="157">
        <v>3.6331058652723631</v>
      </c>
      <c r="D30" s="157">
        <v>3.5431819737934807</v>
      </c>
      <c r="E30" s="157">
        <v>3.357181176399425</v>
      </c>
      <c r="F30" s="157">
        <v>3.195474786458476</v>
      </c>
      <c r="G30" s="157">
        <v>2.9665596783990931</v>
      </c>
      <c r="H30" s="157">
        <v>4.1780717553537841</v>
      </c>
      <c r="I30" s="157">
        <v>2.4634308151621958</v>
      </c>
      <c r="J30" s="157">
        <v>4.3764265311355066</v>
      </c>
      <c r="K30" s="160" t="s">
        <v>883</v>
      </c>
      <c r="L30" s="641">
        <v>1</v>
      </c>
      <c r="N30" s="45"/>
      <c r="O30" s="45"/>
      <c r="P30" s="45"/>
      <c r="Q30" s="45"/>
      <c r="R30" s="172"/>
      <c r="S30" s="172"/>
    </row>
    <row r="31" spans="1:19" x14ac:dyDescent="0.25">
      <c r="A31" s="140"/>
      <c r="B31" s="156" t="s">
        <v>28</v>
      </c>
      <c r="C31" s="157">
        <v>2.4330787137335239</v>
      </c>
      <c r="D31" s="157">
        <v>2.3728569876603283</v>
      </c>
      <c r="E31" s="157">
        <v>2.2482928825504951</v>
      </c>
      <c r="F31" s="157">
        <v>2.1738353920692934</v>
      </c>
      <c r="G31" s="157">
        <v>1.9465365970787685</v>
      </c>
      <c r="H31" s="157">
        <v>2.7980405276851106</v>
      </c>
      <c r="I31" s="157">
        <v>1.616403765951713</v>
      </c>
      <c r="J31" s="157">
        <v>2.9647147824513698</v>
      </c>
      <c r="K31" s="166" t="s">
        <v>54</v>
      </c>
      <c r="L31" s="641"/>
      <c r="N31" s="45"/>
      <c r="O31" s="45"/>
      <c r="P31" s="45"/>
      <c r="Q31" s="45"/>
      <c r="R31" s="172"/>
      <c r="S31" s="172"/>
    </row>
    <row r="32" spans="1:19" x14ac:dyDescent="0.25">
      <c r="A32" s="140"/>
      <c r="B32" s="156" t="s">
        <v>29</v>
      </c>
      <c r="C32" s="157">
        <v>1.2000271515388392</v>
      </c>
      <c r="D32" s="157">
        <v>1.1703249861331524</v>
      </c>
      <c r="E32" s="157">
        <v>1.1088882938489302</v>
      </c>
      <c r="F32" s="157">
        <v>1.0216393943891826</v>
      </c>
      <c r="G32" s="157">
        <v>1.0200230813203246</v>
      </c>
      <c r="H32" s="157">
        <v>1.3800312276686741</v>
      </c>
      <c r="I32" s="157">
        <v>0.84702704921048255</v>
      </c>
      <c r="J32" s="157">
        <v>1.4117117486841375</v>
      </c>
      <c r="K32" s="166" t="s">
        <v>54</v>
      </c>
      <c r="L32" s="641"/>
      <c r="N32" s="45"/>
      <c r="O32" s="45"/>
      <c r="P32" s="45"/>
      <c r="Q32" s="45"/>
      <c r="R32" s="172"/>
      <c r="S32" s="172"/>
    </row>
    <row r="33" spans="1:19" x14ac:dyDescent="0.25">
      <c r="A33" s="140"/>
      <c r="B33" s="156" t="s">
        <v>415</v>
      </c>
      <c r="C33" s="151">
        <v>154000</v>
      </c>
      <c r="D33" s="151">
        <v>149000</v>
      </c>
      <c r="E33" s="151">
        <v>140000</v>
      </c>
      <c r="F33" s="151">
        <v>129000</v>
      </c>
      <c r="G33" s="151">
        <v>126000</v>
      </c>
      <c r="H33" s="151">
        <v>173000</v>
      </c>
      <c r="I33" s="151">
        <v>97000</v>
      </c>
      <c r="J33" s="151">
        <v>167000</v>
      </c>
      <c r="K33" s="166"/>
      <c r="L33" s="641"/>
      <c r="N33" s="884"/>
      <c r="O33" s="884"/>
      <c r="P33" s="884"/>
      <c r="Q33" s="884"/>
      <c r="R33" s="884"/>
      <c r="S33" s="884"/>
    </row>
    <row r="34" spans="1:19" x14ac:dyDescent="0.25">
      <c r="A34" s="140"/>
      <c r="B34" s="156" t="s">
        <v>1001</v>
      </c>
      <c r="C34" s="157">
        <v>4.4871701360924643</v>
      </c>
      <c r="D34" s="157">
        <v>4.4871701471443384</v>
      </c>
      <c r="E34" s="157">
        <v>4.4698769485121339</v>
      </c>
      <c r="F34" s="157">
        <v>4.5538619047196756</v>
      </c>
      <c r="G34" s="157">
        <v>3.1809558224955996</v>
      </c>
      <c r="H34" s="157">
        <v>5.0550644174504367</v>
      </c>
      <c r="I34" s="157">
        <v>2.847729319669043</v>
      </c>
      <c r="J34" s="157">
        <v>5.508518959553883</v>
      </c>
      <c r="K34" s="166" t="s">
        <v>66</v>
      </c>
      <c r="L34" s="641"/>
      <c r="N34" s="173"/>
      <c r="O34" s="173"/>
      <c r="P34" s="173"/>
      <c r="Q34" s="173"/>
      <c r="R34" s="173"/>
      <c r="S34" s="172"/>
    </row>
    <row r="35" spans="1:19" x14ac:dyDescent="0.25">
      <c r="A35" s="140"/>
      <c r="B35" s="906" t="s">
        <v>33</v>
      </c>
      <c r="C35" s="907"/>
      <c r="D35" s="907"/>
      <c r="E35" s="907"/>
      <c r="F35" s="907"/>
      <c r="G35" s="907"/>
      <c r="H35" s="907"/>
      <c r="I35" s="907"/>
      <c r="J35" s="907"/>
      <c r="K35" s="907"/>
      <c r="L35" s="908"/>
      <c r="N35" s="172"/>
      <c r="O35" s="172"/>
      <c r="P35" s="172"/>
      <c r="Q35" s="172"/>
      <c r="R35" s="172"/>
      <c r="S35" s="172"/>
    </row>
    <row r="36" spans="1:19" x14ac:dyDescent="0.25">
      <c r="A36" s="140"/>
      <c r="B36" s="147" t="s">
        <v>416</v>
      </c>
      <c r="C36" s="157" t="s">
        <v>1002</v>
      </c>
      <c r="D36" s="157" t="s">
        <v>1002</v>
      </c>
      <c r="E36" s="157" t="s">
        <v>1002</v>
      </c>
      <c r="F36" s="157" t="s">
        <v>1002</v>
      </c>
      <c r="G36" s="157" t="s">
        <v>1002</v>
      </c>
      <c r="H36" s="157" t="s">
        <v>418</v>
      </c>
      <c r="I36" s="157" t="s">
        <v>1002</v>
      </c>
      <c r="J36" s="157" t="s">
        <v>418</v>
      </c>
      <c r="K36" s="160"/>
      <c r="L36" s="641"/>
      <c r="N36" s="172"/>
      <c r="O36" s="172"/>
      <c r="P36" s="172"/>
      <c r="Q36" s="172"/>
      <c r="R36" s="172"/>
      <c r="S36" s="172"/>
    </row>
    <row r="37" spans="1:19" x14ac:dyDescent="0.25">
      <c r="A37" s="140"/>
      <c r="B37" s="147" t="s">
        <v>417</v>
      </c>
      <c r="C37" s="157" t="s">
        <v>418</v>
      </c>
      <c r="D37" s="157" t="s">
        <v>418</v>
      </c>
      <c r="E37" s="157" t="s">
        <v>418</v>
      </c>
      <c r="F37" s="157" t="s">
        <v>418</v>
      </c>
      <c r="G37" s="157" t="s">
        <v>420</v>
      </c>
      <c r="H37" s="157" t="s">
        <v>418</v>
      </c>
      <c r="I37" s="157" t="s">
        <v>420</v>
      </c>
      <c r="J37" s="157" t="s">
        <v>418</v>
      </c>
      <c r="K37" s="160" t="s">
        <v>20</v>
      </c>
      <c r="L37" s="641"/>
      <c r="N37" s="172"/>
      <c r="O37" s="172"/>
      <c r="P37" s="172"/>
      <c r="Q37" s="172"/>
      <c r="R37" s="172"/>
      <c r="S37" s="172"/>
    </row>
    <row r="38" spans="1:19" x14ac:dyDescent="0.25">
      <c r="A38" s="140"/>
      <c r="B38" s="147" t="s">
        <v>419</v>
      </c>
      <c r="C38" s="157" t="s">
        <v>418</v>
      </c>
      <c r="D38" s="157" t="s">
        <v>418</v>
      </c>
      <c r="E38" s="157" t="s">
        <v>418</v>
      </c>
      <c r="F38" s="157" t="s">
        <v>418</v>
      </c>
      <c r="G38" s="157" t="s">
        <v>420</v>
      </c>
      <c r="H38" s="157" t="s">
        <v>418</v>
      </c>
      <c r="I38" s="157" t="s">
        <v>420</v>
      </c>
      <c r="J38" s="157" t="s">
        <v>418</v>
      </c>
      <c r="K38" s="160" t="s">
        <v>20</v>
      </c>
      <c r="L38" s="641"/>
      <c r="N38" s="172"/>
      <c r="O38" s="172"/>
      <c r="P38" s="172"/>
      <c r="Q38" s="172"/>
      <c r="R38" s="172"/>
      <c r="S38" s="172"/>
    </row>
    <row r="39" spans="1:19" ht="22.5" x14ac:dyDescent="0.25">
      <c r="A39" s="140"/>
      <c r="B39" s="147" t="s">
        <v>1003</v>
      </c>
      <c r="C39" s="163">
        <v>0.221322005774297</v>
      </c>
      <c r="D39" s="163">
        <v>0.221322005774297</v>
      </c>
      <c r="E39" s="163">
        <v>0.22123763291350787</v>
      </c>
      <c r="F39" s="163">
        <v>0.22165540678243389</v>
      </c>
      <c r="G39" s="163">
        <v>0</v>
      </c>
      <c r="H39" s="163">
        <v>0.22326793877343884</v>
      </c>
      <c r="I39" s="163">
        <v>0</v>
      </c>
      <c r="J39" s="163">
        <v>0.22324088384602772</v>
      </c>
      <c r="K39" s="160" t="s">
        <v>382</v>
      </c>
      <c r="L39" s="641"/>
      <c r="N39" s="172"/>
      <c r="O39" s="172"/>
      <c r="P39" s="172"/>
      <c r="Q39" s="172"/>
      <c r="R39" s="172"/>
      <c r="S39" s="172"/>
    </row>
    <row r="40" spans="1:19" x14ac:dyDescent="0.25">
      <c r="A40" s="140"/>
      <c r="B40" s="147" t="s">
        <v>1004</v>
      </c>
      <c r="C40" s="163">
        <v>1.0794999999999999</v>
      </c>
      <c r="D40" s="163">
        <v>1.0527810289950641</v>
      </c>
      <c r="E40" s="163">
        <v>1.0013107018393852</v>
      </c>
      <c r="F40" s="163">
        <v>0.93579615489504087</v>
      </c>
      <c r="G40" s="163">
        <v>0.88145000000000007</v>
      </c>
      <c r="H40" s="163">
        <v>1.241425</v>
      </c>
      <c r="I40" s="163">
        <v>0.72141676549845468</v>
      </c>
      <c r="J40" s="163">
        <v>1.2816383772992315</v>
      </c>
      <c r="K40" s="160" t="s">
        <v>883</v>
      </c>
      <c r="L40" s="641">
        <v>1</v>
      </c>
      <c r="N40" s="172"/>
      <c r="O40" s="172"/>
      <c r="P40" s="172"/>
      <c r="Q40" s="172"/>
      <c r="R40" s="172"/>
      <c r="S40" s="172"/>
    </row>
    <row r="41" spans="1:19" x14ac:dyDescent="0.25">
      <c r="A41" s="140"/>
      <c r="B41" s="147" t="s">
        <v>28</v>
      </c>
      <c r="C41" s="163">
        <v>0.7229374999999999</v>
      </c>
      <c r="D41" s="163">
        <v>0.70504389546004553</v>
      </c>
      <c r="E41" s="163">
        <v>0.67057439139510011</v>
      </c>
      <c r="F41" s="163">
        <v>0.63660862225978099</v>
      </c>
      <c r="G41" s="163">
        <v>0.57837187500000009</v>
      </c>
      <c r="H41" s="163">
        <v>0.83137812500000008</v>
      </c>
      <c r="I41" s="163">
        <v>0.47336453266524076</v>
      </c>
      <c r="J41" s="163">
        <v>0.86821798924387528</v>
      </c>
      <c r="K41" s="166" t="s">
        <v>54</v>
      </c>
      <c r="L41" s="641"/>
      <c r="N41" s="42"/>
      <c r="O41" s="42"/>
      <c r="P41" s="42"/>
      <c r="Q41" s="42"/>
      <c r="R41" s="172"/>
      <c r="S41" s="172"/>
    </row>
    <row r="42" spans="1:19" x14ac:dyDescent="0.25">
      <c r="A42" s="164"/>
      <c r="B42" s="147" t="s">
        <v>29</v>
      </c>
      <c r="C42" s="163">
        <v>0.35656249999999995</v>
      </c>
      <c r="D42" s="163">
        <v>0.34773713353501856</v>
      </c>
      <c r="E42" s="163">
        <v>0.33073631044428514</v>
      </c>
      <c r="F42" s="163">
        <v>0.29918753263525982</v>
      </c>
      <c r="G42" s="163">
        <v>0.30307812499999998</v>
      </c>
      <c r="H42" s="163">
        <v>0.41004687500000003</v>
      </c>
      <c r="I42" s="163">
        <v>0.24805223283321381</v>
      </c>
      <c r="J42" s="163">
        <v>0.41342038805535641</v>
      </c>
      <c r="K42" s="166" t="s">
        <v>54</v>
      </c>
      <c r="L42" s="641"/>
    </row>
    <row r="43" spans="1:19" x14ac:dyDescent="0.25">
      <c r="A43" s="164"/>
      <c r="B43" s="147" t="s">
        <v>421</v>
      </c>
      <c r="C43" s="151">
        <v>45800</v>
      </c>
      <c r="D43" s="151">
        <v>44400</v>
      </c>
      <c r="E43" s="151">
        <v>41800</v>
      </c>
      <c r="F43" s="151">
        <v>37800</v>
      </c>
      <c r="G43" s="151">
        <v>37300</v>
      </c>
      <c r="H43" s="151">
        <v>51500</v>
      </c>
      <c r="I43" s="151">
        <v>28300</v>
      </c>
      <c r="J43" s="151">
        <v>48800</v>
      </c>
      <c r="K43" s="166"/>
      <c r="L43" s="641"/>
    </row>
    <row r="44" spans="1:19" x14ac:dyDescent="0.25">
      <c r="A44" s="164"/>
      <c r="B44" s="147" t="s">
        <v>983</v>
      </c>
      <c r="C44" s="157">
        <v>1.33</v>
      </c>
      <c r="D44" s="157">
        <v>1.33</v>
      </c>
      <c r="E44" s="157">
        <v>1.33</v>
      </c>
      <c r="F44" s="157">
        <v>1.33</v>
      </c>
      <c r="G44" s="157">
        <v>0.95</v>
      </c>
      <c r="H44" s="157">
        <v>1.5</v>
      </c>
      <c r="I44" s="157">
        <v>0.83</v>
      </c>
      <c r="J44" s="157">
        <v>1.61</v>
      </c>
      <c r="K44" s="166" t="s">
        <v>66</v>
      </c>
      <c r="L44" s="641"/>
    </row>
    <row r="45" spans="1:19" ht="22.5" x14ac:dyDescent="0.25">
      <c r="A45" s="164"/>
      <c r="B45" s="147" t="s">
        <v>1023</v>
      </c>
      <c r="C45" s="165">
        <v>1.4999999999999999E-2</v>
      </c>
      <c r="D45" s="165">
        <v>1.4628731296828125E-2</v>
      </c>
      <c r="E45" s="165">
        <v>1.391353453227492E-2</v>
      </c>
      <c r="F45" s="165">
        <v>1.2586329155558695E-2</v>
      </c>
      <c r="G45" s="165">
        <v>1.2749999999999999E-2</v>
      </c>
      <c r="H45" s="165">
        <v>1.7249999999999998E-2</v>
      </c>
      <c r="I45" s="165">
        <v>1.0435150899206189E-2</v>
      </c>
      <c r="J45" s="165">
        <v>1.7391918165343651E-2</v>
      </c>
      <c r="K45" s="166" t="s">
        <v>54</v>
      </c>
      <c r="L45" s="166"/>
    </row>
    <row r="46" spans="1:19" x14ac:dyDescent="0.25">
      <c r="A46" s="140"/>
      <c r="B46" s="147" t="s">
        <v>406</v>
      </c>
      <c r="C46" s="159">
        <v>81.237205497716459</v>
      </c>
      <c r="D46" s="159">
        <v>81.237205572940326</v>
      </c>
      <c r="E46" s="159">
        <v>81.119434589970396</v>
      </c>
      <c r="F46" s="159">
        <v>81.683059770489422</v>
      </c>
      <c r="G46" s="151">
        <v>46</v>
      </c>
      <c r="H46" s="151">
        <v>84</v>
      </c>
      <c r="I46" s="151">
        <v>43</v>
      </c>
      <c r="J46" s="151">
        <v>83</v>
      </c>
      <c r="K46" s="642" t="s">
        <v>446</v>
      </c>
      <c r="L46" s="642">
        <v>1</v>
      </c>
      <c r="N46" s="172"/>
      <c r="O46" s="172"/>
      <c r="P46" s="172"/>
      <c r="Q46" s="172"/>
      <c r="R46" s="172"/>
      <c r="S46" s="172"/>
    </row>
    <row r="47" spans="1:19" x14ac:dyDescent="0.25">
      <c r="A47" s="140"/>
      <c r="B47" s="147" t="s">
        <v>407</v>
      </c>
      <c r="C47" s="159">
        <v>82.722848966461171</v>
      </c>
      <c r="D47" s="159">
        <v>82.722849038025913</v>
      </c>
      <c r="E47" s="159">
        <v>82.610731379191179</v>
      </c>
      <c r="F47" s="159">
        <v>83.147311904257904</v>
      </c>
      <c r="G47" s="151">
        <v>49</v>
      </c>
      <c r="H47" s="151">
        <v>86</v>
      </c>
      <c r="I47" s="151">
        <v>46</v>
      </c>
      <c r="J47" s="151">
        <v>85</v>
      </c>
      <c r="K47" s="642" t="s">
        <v>446</v>
      </c>
      <c r="L47" s="642">
        <v>1</v>
      </c>
      <c r="N47" s="172"/>
      <c r="O47" s="172"/>
      <c r="P47" s="172"/>
      <c r="Q47" s="172"/>
      <c r="R47" s="172"/>
      <c r="S47" s="172"/>
    </row>
    <row r="48" spans="1:19" ht="22.5" x14ac:dyDescent="0.25">
      <c r="A48" s="140"/>
      <c r="B48" s="147" t="s">
        <v>409</v>
      </c>
      <c r="C48" s="159">
        <v>1.9431633160764188</v>
      </c>
      <c r="D48" s="159">
        <v>1.9431633160764188</v>
      </c>
      <c r="E48" s="159">
        <v>1.9429532956554838</v>
      </c>
      <c r="F48" s="159">
        <v>1.9440161155024722</v>
      </c>
      <c r="G48" s="151">
        <v>1</v>
      </c>
      <c r="H48" s="151">
        <v>26</v>
      </c>
      <c r="I48" s="151">
        <v>1</v>
      </c>
      <c r="J48" s="151">
        <v>28</v>
      </c>
      <c r="K48" s="642" t="s">
        <v>20</v>
      </c>
      <c r="L48" s="642">
        <v>1</v>
      </c>
      <c r="N48" s="172"/>
      <c r="O48" s="172"/>
      <c r="P48" s="172"/>
      <c r="Q48" s="172"/>
      <c r="R48" s="172"/>
      <c r="S48" s="172"/>
    </row>
    <row r="49" spans="1:19" x14ac:dyDescent="0.25">
      <c r="A49" s="164"/>
      <c r="B49" s="140"/>
      <c r="C49" s="140"/>
      <c r="D49" s="140"/>
      <c r="E49" s="140"/>
      <c r="F49" s="140"/>
      <c r="G49" s="140"/>
      <c r="H49" s="140"/>
      <c r="I49" s="140"/>
      <c r="J49" s="140"/>
      <c r="K49" s="140"/>
      <c r="L49" s="140"/>
      <c r="M49" s="2"/>
    </row>
    <row r="50" spans="1:19" x14ac:dyDescent="0.25">
      <c r="A50" s="164"/>
      <c r="B50" s="140"/>
      <c r="C50" s="140"/>
      <c r="D50" s="140"/>
      <c r="E50" s="140"/>
      <c r="F50" s="140"/>
      <c r="G50" s="140"/>
      <c r="H50" s="140"/>
      <c r="I50" s="140"/>
      <c r="J50" s="140"/>
      <c r="K50" s="140"/>
      <c r="L50" s="140"/>
      <c r="M50" s="2"/>
    </row>
    <row r="51" spans="1:19" x14ac:dyDescent="0.25">
      <c r="A51" s="164" t="s">
        <v>87</v>
      </c>
      <c r="B51" s="140"/>
      <c r="C51" s="526"/>
      <c r="D51" s="526"/>
      <c r="E51" s="526"/>
      <c r="F51" s="526"/>
      <c r="G51" s="526"/>
      <c r="H51" s="526"/>
      <c r="I51" s="140"/>
      <c r="J51" s="140"/>
      <c r="K51" s="140"/>
      <c r="L51" s="140"/>
      <c r="N51" s="183"/>
      <c r="O51" s="183"/>
      <c r="P51" s="183"/>
      <c r="Q51" s="183"/>
      <c r="R51" s="183"/>
      <c r="S51" s="183"/>
    </row>
    <row r="52" spans="1:19" ht="15" customHeight="1" x14ac:dyDescent="0.25">
      <c r="A52" s="530">
        <v>1</v>
      </c>
      <c r="B52" s="923" t="s">
        <v>458</v>
      </c>
      <c r="C52" s="923"/>
      <c r="D52" s="923"/>
      <c r="E52" s="923"/>
      <c r="F52" s="923"/>
      <c r="G52" s="923"/>
      <c r="H52" s="923"/>
      <c r="I52" s="923"/>
      <c r="J52" s="923"/>
      <c r="K52" s="923"/>
      <c r="L52" s="923"/>
      <c r="N52" s="183"/>
      <c r="O52" s="183"/>
      <c r="P52" s="183"/>
      <c r="Q52" s="183"/>
      <c r="R52" s="183"/>
      <c r="S52" s="183"/>
    </row>
    <row r="53" spans="1:19" ht="45.75" customHeight="1" x14ac:dyDescent="0.25">
      <c r="A53" s="530">
        <v>2</v>
      </c>
      <c r="B53" s="923" t="s">
        <v>908</v>
      </c>
      <c r="C53" s="923"/>
      <c r="D53" s="923"/>
      <c r="E53" s="923"/>
      <c r="F53" s="923"/>
      <c r="G53" s="923"/>
      <c r="H53" s="923"/>
      <c r="I53" s="923"/>
      <c r="J53" s="923"/>
      <c r="K53" s="923"/>
      <c r="L53" s="923"/>
      <c r="N53" s="183"/>
      <c r="O53" s="183"/>
      <c r="P53" s="183"/>
      <c r="Q53" s="183"/>
      <c r="R53" s="183"/>
      <c r="S53" s="183"/>
    </row>
    <row r="54" spans="1:19" ht="57" customHeight="1" x14ac:dyDescent="0.25">
      <c r="A54" s="530">
        <v>3</v>
      </c>
      <c r="B54" s="923" t="s">
        <v>1099</v>
      </c>
      <c r="C54" s="923"/>
      <c r="D54" s="923"/>
      <c r="E54" s="923"/>
      <c r="F54" s="923"/>
      <c r="G54" s="923"/>
      <c r="H54" s="923"/>
      <c r="I54" s="923"/>
      <c r="J54" s="923"/>
      <c r="K54" s="627"/>
      <c r="L54" s="627"/>
      <c r="N54" s="183"/>
      <c r="O54" s="183"/>
      <c r="P54" s="183"/>
      <c r="Q54" s="183"/>
      <c r="R54" s="183"/>
      <c r="S54" s="183"/>
    </row>
    <row r="55" spans="1:19" ht="30" customHeight="1" x14ac:dyDescent="0.25">
      <c r="A55" s="164" t="s">
        <v>38</v>
      </c>
      <c r="B55" s="140"/>
      <c r="C55" s="526"/>
      <c r="D55" s="526"/>
      <c r="E55" s="526"/>
      <c r="F55" s="526"/>
      <c r="G55" s="526"/>
      <c r="H55" s="526"/>
      <c r="I55" s="140"/>
      <c r="J55" s="140"/>
      <c r="K55" s="140"/>
      <c r="L55" s="140"/>
      <c r="N55" s="183"/>
      <c r="O55" s="183"/>
      <c r="P55" s="183"/>
      <c r="Q55" s="183"/>
      <c r="R55" s="183"/>
      <c r="S55" s="183"/>
    </row>
    <row r="56" spans="1:19" ht="14.25" customHeight="1" x14ac:dyDescent="0.25">
      <c r="A56" s="530" t="s">
        <v>39</v>
      </c>
      <c r="B56" s="923" t="s">
        <v>1026</v>
      </c>
      <c r="C56" s="923"/>
      <c r="D56" s="923"/>
      <c r="E56" s="923"/>
      <c r="F56" s="923"/>
      <c r="G56" s="923"/>
      <c r="H56" s="923"/>
      <c r="I56" s="923"/>
      <c r="J56" s="923"/>
      <c r="K56" s="923"/>
      <c r="L56" s="923"/>
      <c r="N56" s="183"/>
      <c r="O56" s="183"/>
      <c r="P56" s="183"/>
      <c r="Q56" s="183"/>
      <c r="R56" s="183"/>
      <c r="S56" s="183"/>
    </row>
    <row r="57" spans="1:19" ht="12" customHeight="1" x14ac:dyDescent="0.25">
      <c r="A57" s="530"/>
      <c r="B57" s="923" t="s">
        <v>1027</v>
      </c>
      <c r="C57" s="923"/>
      <c r="D57" s="923"/>
      <c r="E57" s="923"/>
      <c r="F57" s="923"/>
      <c r="G57" s="923"/>
      <c r="H57" s="923"/>
      <c r="I57" s="923"/>
      <c r="J57" s="923"/>
      <c r="K57" s="923"/>
      <c r="L57" s="923"/>
      <c r="N57" s="183"/>
      <c r="O57" s="183"/>
      <c r="P57" s="183"/>
      <c r="Q57" s="183"/>
      <c r="R57" s="183"/>
      <c r="S57" s="183"/>
    </row>
    <row r="58" spans="1:19" ht="20.25" customHeight="1" x14ac:dyDescent="0.25">
      <c r="A58" s="530" t="s">
        <v>15</v>
      </c>
      <c r="B58" s="140" t="s">
        <v>1100</v>
      </c>
      <c r="C58" s="140"/>
      <c r="D58" s="140"/>
      <c r="E58" s="140"/>
      <c r="F58" s="140"/>
      <c r="G58" s="140"/>
      <c r="H58" s="140"/>
      <c r="I58" s="140"/>
      <c r="J58" s="140"/>
      <c r="K58" s="140"/>
      <c r="L58" s="140"/>
      <c r="N58" s="183"/>
      <c r="O58" s="183"/>
    </row>
    <row r="59" spans="1:19" ht="15" customHeight="1" x14ac:dyDescent="0.25">
      <c r="A59" s="530" t="s">
        <v>20</v>
      </c>
      <c r="B59" s="923" t="s">
        <v>984</v>
      </c>
      <c r="C59" s="923"/>
      <c r="D59" s="923"/>
      <c r="E59" s="923"/>
      <c r="F59" s="923"/>
      <c r="G59" s="923"/>
      <c r="H59" s="923"/>
      <c r="I59" s="923"/>
      <c r="J59" s="923"/>
      <c r="K59" s="923"/>
      <c r="L59" s="923"/>
      <c r="N59" s="183"/>
      <c r="O59" s="183"/>
    </row>
    <row r="60" spans="1:19" ht="15" customHeight="1" x14ac:dyDescent="0.25">
      <c r="A60" s="530" t="s">
        <v>23</v>
      </c>
      <c r="B60" s="923" t="s">
        <v>459</v>
      </c>
      <c r="C60" s="923"/>
      <c r="D60" s="923"/>
      <c r="E60" s="923"/>
      <c r="F60" s="923"/>
      <c r="G60" s="923"/>
      <c r="H60" s="923"/>
      <c r="I60" s="923"/>
      <c r="J60" s="923"/>
      <c r="K60" s="923"/>
      <c r="L60" s="923"/>
      <c r="N60" s="183"/>
      <c r="O60" s="183"/>
    </row>
    <row r="61" spans="1:19" ht="26.25" customHeight="1" x14ac:dyDescent="0.25">
      <c r="A61" s="530" t="s">
        <v>44</v>
      </c>
      <c r="B61" s="923" t="s">
        <v>460</v>
      </c>
      <c r="C61" s="923"/>
      <c r="D61" s="923"/>
      <c r="E61" s="923"/>
      <c r="F61" s="923"/>
      <c r="G61" s="923"/>
      <c r="H61" s="923"/>
      <c r="I61" s="923"/>
      <c r="J61" s="923"/>
      <c r="K61" s="923"/>
      <c r="L61" s="923"/>
      <c r="N61" s="183"/>
      <c r="O61" s="183"/>
    </row>
    <row r="62" spans="1:19" ht="15" customHeight="1" x14ac:dyDescent="0.25">
      <c r="A62" s="530" t="s">
        <v>46</v>
      </c>
      <c r="B62" s="933" t="s">
        <v>985</v>
      </c>
      <c r="C62" s="933"/>
      <c r="D62" s="933"/>
      <c r="E62" s="933"/>
      <c r="F62" s="933"/>
      <c r="G62" s="933"/>
      <c r="H62" s="933"/>
      <c r="I62" s="933"/>
      <c r="J62" s="933"/>
      <c r="K62" s="933"/>
      <c r="L62" s="933"/>
      <c r="N62" s="183"/>
      <c r="O62" s="183"/>
    </row>
    <row r="63" spans="1:19" ht="18.75" customHeight="1" x14ac:dyDescent="0.25">
      <c r="A63" s="530" t="s">
        <v>31</v>
      </c>
      <c r="B63" s="611" t="s">
        <v>461</v>
      </c>
      <c r="C63" s="140"/>
      <c r="D63" s="140"/>
      <c r="E63" s="140"/>
      <c r="F63" s="140"/>
      <c r="G63" s="140"/>
      <c r="H63" s="140"/>
      <c r="I63" s="140"/>
      <c r="J63" s="140"/>
      <c r="K63" s="140"/>
      <c r="L63" s="140"/>
      <c r="M63" s="591"/>
      <c r="N63" s="591"/>
      <c r="O63" s="591"/>
    </row>
    <row r="64" spans="1:19" ht="15" customHeight="1" x14ac:dyDescent="0.25">
      <c r="A64" s="530" t="s">
        <v>35</v>
      </c>
      <c r="B64" s="923" t="s">
        <v>453</v>
      </c>
      <c r="C64" s="923"/>
      <c r="D64" s="923"/>
      <c r="E64" s="923"/>
      <c r="F64" s="923"/>
      <c r="G64" s="923"/>
      <c r="H64" s="923"/>
      <c r="I64" s="923"/>
      <c r="J64" s="923"/>
      <c r="K64" s="923"/>
      <c r="L64" s="923"/>
      <c r="M64" s="592"/>
      <c r="N64" s="592"/>
      <c r="O64" s="592"/>
    </row>
    <row r="65" spans="1:12" ht="18" customHeight="1" x14ac:dyDescent="0.25">
      <c r="A65" s="530" t="s">
        <v>64</v>
      </c>
      <c r="B65" s="923" t="s">
        <v>462</v>
      </c>
      <c r="C65" s="923"/>
      <c r="D65" s="923"/>
      <c r="E65" s="923"/>
      <c r="F65" s="923"/>
      <c r="G65" s="923"/>
      <c r="H65" s="923"/>
      <c r="I65" s="923"/>
      <c r="J65" s="140"/>
      <c r="K65" s="140"/>
      <c r="L65" s="140"/>
    </row>
    <row r="66" spans="1:12" ht="68.25" customHeight="1" x14ac:dyDescent="0.25">
      <c r="A66" s="530" t="s">
        <v>50</v>
      </c>
      <c r="B66" s="923" t="s">
        <v>454</v>
      </c>
      <c r="C66" s="923"/>
      <c r="D66" s="923"/>
      <c r="E66" s="923"/>
      <c r="F66" s="923"/>
      <c r="G66" s="923"/>
      <c r="H66" s="923"/>
      <c r="I66" s="923"/>
      <c r="J66" s="923"/>
      <c r="K66" s="923"/>
      <c r="L66" s="923"/>
    </row>
    <row r="67" spans="1:12" ht="26.25" customHeight="1" x14ac:dyDescent="0.25">
      <c r="A67" s="530" t="s">
        <v>54</v>
      </c>
      <c r="B67" s="932" t="s">
        <v>455</v>
      </c>
      <c r="C67" s="932"/>
      <c r="D67" s="932"/>
      <c r="E67" s="932"/>
      <c r="F67" s="932"/>
      <c r="G67" s="932"/>
      <c r="H67" s="932"/>
      <c r="I67" s="932"/>
      <c r="J67" s="932"/>
      <c r="K67" s="932"/>
      <c r="L67" s="932"/>
    </row>
    <row r="68" spans="1:12" ht="48" customHeight="1" x14ac:dyDescent="0.25">
      <c r="A68" s="611" t="s">
        <v>66</v>
      </c>
      <c r="B68" s="923" t="s">
        <v>988</v>
      </c>
      <c r="C68" s="923"/>
      <c r="D68" s="923"/>
      <c r="E68" s="923"/>
      <c r="F68" s="923"/>
      <c r="G68" s="923"/>
      <c r="H68" s="923"/>
      <c r="I68" s="923"/>
      <c r="J68" s="923"/>
      <c r="K68" s="923"/>
      <c r="L68" s="923"/>
    </row>
  </sheetData>
  <mergeCells count="28">
    <mergeCell ref="B68:L68"/>
    <mergeCell ref="B67:L67"/>
    <mergeCell ref="B60:L60"/>
    <mergeCell ref="B66:L66"/>
    <mergeCell ref="B61:L61"/>
    <mergeCell ref="B59:L59"/>
    <mergeCell ref="B62:L62"/>
    <mergeCell ref="B64:L64"/>
    <mergeCell ref="B65:I65"/>
    <mergeCell ref="N27:S27"/>
    <mergeCell ref="N28:S28"/>
    <mergeCell ref="B29:L29"/>
    <mergeCell ref="N33:S33"/>
    <mergeCell ref="B35:L35"/>
    <mergeCell ref="B56:L56"/>
    <mergeCell ref="B57:L57"/>
    <mergeCell ref="B52:L52"/>
    <mergeCell ref="B53:L53"/>
    <mergeCell ref="B54:J54"/>
    <mergeCell ref="N3:S3"/>
    <mergeCell ref="N5:S5"/>
    <mergeCell ref="N6:S6"/>
    <mergeCell ref="J17:L17"/>
    <mergeCell ref="B23:L23"/>
    <mergeCell ref="N23:S23"/>
    <mergeCell ref="C3:L3"/>
    <mergeCell ref="G4:H4"/>
    <mergeCell ref="I4:J4"/>
  </mergeCells>
  <hyperlinks>
    <hyperlink ref="C3" location="INDEX" display="Medium Wood Chips CHP,  80 MW feed"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5"/>
  <dimension ref="A1:R77"/>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9.42578125" style="2" customWidth="1"/>
    <col min="15" max="15" width="9.7109375" style="2" customWidth="1"/>
    <col min="16" max="16" width="7.7109375" style="2" customWidth="1"/>
    <col min="17" max="17" width="6.85546875" style="2" customWidth="1"/>
    <col min="18" max="18" width="7.42578125" style="2" customWidth="1"/>
    <col min="19" max="16384" width="8.85546875" style="2"/>
  </cols>
  <sheetData>
    <row r="1" spans="1:18" ht="14.25" customHeight="1" x14ac:dyDescent="0.3">
      <c r="B1" s="131"/>
      <c r="C1" s="171"/>
      <c r="N1" s="1"/>
      <c r="O1" s="1"/>
      <c r="P1" s="1"/>
      <c r="Q1" s="1"/>
      <c r="R1" s="1"/>
    </row>
    <row r="2" spans="1:18" ht="14.25" customHeight="1" x14ac:dyDescent="0.25">
      <c r="N2" s="1"/>
      <c r="O2" s="1"/>
      <c r="P2" s="1"/>
      <c r="Q2" s="1"/>
      <c r="R2" s="1"/>
    </row>
    <row r="3" spans="1:18" ht="12.75" customHeight="1" x14ac:dyDescent="0.25">
      <c r="A3" s="140"/>
      <c r="B3" s="640" t="s">
        <v>0</v>
      </c>
      <c r="C3" s="863" t="s">
        <v>1028</v>
      </c>
      <c r="D3" s="914"/>
      <c r="E3" s="914"/>
      <c r="F3" s="914"/>
      <c r="G3" s="914"/>
      <c r="H3" s="914"/>
      <c r="I3" s="914"/>
      <c r="J3" s="914"/>
      <c r="K3" s="914"/>
      <c r="L3" s="883"/>
      <c r="M3" s="140"/>
      <c r="N3" s="881"/>
      <c r="O3" s="881"/>
      <c r="P3" s="881"/>
      <c r="Q3" s="881"/>
      <c r="R3" s="881"/>
    </row>
    <row r="4" spans="1:18" ht="22.5" customHeight="1" x14ac:dyDescent="0.25">
      <c r="A4" s="140"/>
      <c r="B4" s="142"/>
      <c r="C4" s="143">
        <v>2015</v>
      </c>
      <c r="D4" s="143">
        <v>2020</v>
      </c>
      <c r="E4" s="143">
        <v>2030</v>
      </c>
      <c r="F4" s="143">
        <v>2050</v>
      </c>
      <c r="G4" s="882" t="s">
        <v>2</v>
      </c>
      <c r="H4" s="883"/>
      <c r="I4" s="882" t="s">
        <v>3</v>
      </c>
      <c r="J4" s="883"/>
      <c r="K4" s="143" t="s">
        <v>4</v>
      </c>
      <c r="L4" s="143" t="s">
        <v>5</v>
      </c>
      <c r="M4" s="140"/>
      <c r="N4" s="616"/>
      <c r="O4" s="616"/>
      <c r="P4" s="616"/>
      <c r="Q4" s="616"/>
      <c r="R4" s="616"/>
    </row>
    <row r="5" spans="1:18" x14ac:dyDescent="0.25">
      <c r="A5" s="140"/>
      <c r="B5" s="607" t="s">
        <v>6</v>
      </c>
      <c r="C5" s="608"/>
      <c r="D5" s="608"/>
      <c r="E5" s="608"/>
      <c r="F5" s="608"/>
      <c r="G5" s="620" t="s">
        <v>7</v>
      </c>
      <c r="H5" s="620" t="s">
        <v>8</v>
      </c>
      <c r="I5" s="620" t="s">
        <v>7</v>
      </c>
      <c r="J5" s="620" t="s">
        <v>8</v>
      </c>
      <c r="K5" s="608"/>
      <c r="L5" s="609"/>
      <c r="M5" s="140"/>
      <c r="N5" s="884"/>
      <c r="O5" s="884"/>
      <c r="P5" s="884"/>
      <c r="Q5" s="884"/>
      <c r="R5" s="884"/>
    </row>
    <row r="6" spans="1:18" x14ac:dyDescent="0.25">
      <c r="A6" s="140"/>
      <c r="B6" s="147" t="s">
        <v>384</v>
      </c>
      <c r="C6" s="148">
        <v>2.9329723653426889</v>
      </c>
      <c r="D6" s="148">
        <v>2.9329723653426889</v>
      </c>
      <c r="E6" s="148">
        <v>2.9446169768187991</v>
      </c>
      <c r="F6" s="148">
        <v>2.8869584693478867</v>
      </c>
      <c r="G6" s="148">
        <v>2.8460748242645204</v>
      </c>
      <c r="H6" s="148">
        <v>2.9748844413387316</v>
      </c>
      <c r="I6" s="148">
        <v>2.7859248200120428</v>
      </c>
      <c r="J6" s="148">
        <v>2.9785774211885578</v>
      </c>
      <c r="K6" s="642" t="s">
        <v>39</v>
      </c>
      <c r="L6" s="641"/>
      <c r="M6" s="140"/>
      <c r="N6" s="886"/>
      <c r="O6" s="886"/>
      <c r="P6" s="886"/>
      <c r="Q6" s="886"/>
      <c r="R6" s="886"/>
    </row>
    <row r="7" spans="1:18" x14ac:dyDescent="0.25">
      <c r="A7" s="140"/>
      <c r="B7" s="147" t="s">
        <v>403</v>
      </c>
      <c r="C7" s="159">
        <v>14.664861826713443</v>
      </c>
      <c r="D7" s="159">
        <v>14.664861826713443</v>
      </c>
      <c r="E7" s="159">
        <v>14.723084884093996</v>
      </c>
      <c r="F7" s="159">
        <v>14.434792346739433</v>
      </c>
      <c r="G7" s="151">
        <v>14</v>
      </c>
      <c r="H7" s="151">
        <v>15</v>
      </c>
      <c r="I7" s="151">
        <v>13</v>
      </c>
      <c r="J7" s="151">
        <v>15</v>
      </c>
      <c r="K7" s="642" t="s">
        <v>445</v>
      </c>
      <c r="L7" s="642">
        <v>1</v>
      </c>
      <c r="M7" s="140"/>
      <c r="N7" s="172"/>
      <c r="O7" s="172"/>
      <c r="P7" s="172"/>
      <c r="Q7" s="172"/>
      <c r="R7" s="172"/>
    </row>
    <row r="8" spans="1:18" ht="22.5" x14ac:dyDescent="0.25">
      <c r="A8" s="140"/>
      <c r="B8" s="152" t="s">
        <v>405</v>
      </c>
      <c r="C8" s="159">
        <v>13.93161873537777</v>
      </c>
      <c r="D8" s="159">
        <v>13.93161873537777</v>
      </c>
      <c r="E8" s="159">
        <v>13.986930639889296</v>
      </c>
      <c r="F8" s="159">
        <v>13.713052729402461</v>
      </c>
      <c r="G8" s="151">
        <v>12</v>
      </c>
      <c r="H8" s="151">
        <v>15</v>
      </c>
      <c r="I8" s="151">
        <v>12</v>
      </c>
      <c r="J8" s="151">
        <v>15</v>
      </c>
      <c r="K8" s="153" t="s">
        <v>445</v>
      </c>
      <c r="L8" s="153">
        <v>1</v>
      </c>
      <c r="M8" s="140"/>
      <c r="N8" s="172"/>
      <c r="O8" s="172"/>
      <c r="P8" s="172"/>
      <c r="Q8" s="172"/>
      <c r="R8" s="172"/>
    </row>
    <row r="9" spans="1:18" ht="22.5" x14ac:dyDescent="0.25">
      <c r="A9" s="140"/>
      <c r="B9" s="147" t="s">
        <v>998</v>
      </c>
      <c r="C9" s="159">
        <v>2.7339527996379456</v>
      </c>
      <c r="D9" s="159">
        <v>2.7339527996379456</v>
      </c>
      <c r="E9" s="159">
        <v>2.73498269572615</v>
      </c>
      <c r="F9" s="159">
        <v>2.7298830761191097</v>
      </c>
      <c r="G9" s="151">
        <v>2.080432155809576</v>
      </c>
      <c r="H9" s="151">
        <v>2.9893534096364216</v>
      </c>
      <c r="I9" s="151">
        <v>1.6611537201935329</v>
      </c>
      <c r="J9" s="151">
        <v>2.9899420204623799</v>
      </c>
      <c r="K9" s="642"/>
      <c r="L9" s="642">
        <v>1</v>
      </c>
      <c r="M9" s="140"/>
      <c r="N9" s="172"/>
      <c r="O9" s="172"/>
      <c r="P9" s="172"/>
      <c r="Q9" s="172"/>
      <c r="R9" s="172"/>
    </row>
    <row r="10" spans="1:18" x14ac:dyDescent="0.25">
      <c r="A10" s="140"/>
      <c r="B10" s="147" t="s">
        <v>999</v>
      </c>
      <c r="C10" s="154">
        <v>0.15183431564589689</v>
      </c>
      <c r="D10" s="154">
        <v>0.15183431564589689</v>
      </c>
      <c r="E10" s="154">
        <v>0.15253303090300219</v>
      </c>
      <c r="F10" s="154">
        <v>0.14908195476915378</v>
      </c>
      <c r="G10" s="154">
        <v>0.14733579774752817</v>
      </c>
      <c r="H10" s="154">
        <v>0.15400402288601761</v>
      </c>
      <c r="I10" s="154">
        <v>0.14386459743603941</v>
      </c>
      <c r="J10" s="154">
        <v>0.15381313901698035</v>
      </c>
      <c r="K10" s="508" t="s">
        <v>74</v>
      </c>
      <c r="L10" s="642"/>
      <c r="M10" s="140"/>
      <c r="N10" s="173"/>
      <c r="O10" s="173"/>
      <c r="P10" s="173"/>
      <c r="Q10" s="172"/>
      <c r="R10" s="172"/>
    </row>
    <row r="11" spans="1:18" x14ac:dyDescent="0.25">
      <c r="A11" s="140"/>
      <c r="B11" s="147" t="s">
        <v>1000</v>
      </c>
      <c r="C11" s="155">
        <v>1</v>
      </c>
      <c r="D11" s="155">
        <v>1</v>
      </c>
      <c r="E11" s="155">
        <v>1</v>
      </c>
      <c r="F11" s="155">
        <v>1</v>
      </c>
      <c r="G11" s="155">
        <v>1</v>
      </c>
      <c r="H11" s="155">
        <v>1</v>
      </c>
      <c r="I11" s="155">
        <v>1</v>
      </c>
      <c r="J11" s="155">
        <v>1</v>
      </c>
      <c r="K11" s="642" t="s">
        <v>64</v>
      </c>
      <c r="L11" s="642"/>
      <c r="M11" s="140"/>
      <c r="N11" s="172"/>
      <c r="O11" s="172"/>
      <c r="P11" s="172"/>
      <c r="Q11" s="172"/>
      <c r="R11" s="172"/>
    </row>
    <row r="12" spans="1:18" x14ac:dyDescent="0.25">
      <c r="A12" s="140"/>
      <c r="B12" s="147" t="s">
        <v>13</v>
      </c>
      <c r="C12" s="642">
        <v>3</v>
      </c>
      <c r="D12" s="642">
        <v>3</v>
      </c>
      <c r="E12" s="642">
        <v>3</v>
      </c>
      <c r="F12" s="642">
        <v>3</v>
      </c>
      <c r="G12" s="642">
        <v>3</v>
      </c>
      <c r="H12" s="642">
        <v>3</v>
      </c>
      <c r="I12" s="642">
        <v>3</v>
      </c>
      <c r="J12" s="642">
        <v>3</v>
      </c>
      <c r="K12" s="642"/>
      <c r="L12" s="642" t="s">
        <v>74</v>
      </c>
      <c r="M12" s="140"/>
      <c r="N12" s="173"/>
      <c r="O12" s="173"/>
      <c r="P12" s="173"/>
      <c r="Q12" s="173"/>
      <c r="R12" s="172"/>
    </row>
    <row r="13" spans="1:18" x14ac:dyDescent="0.25">
      <c r="A13" s="140"/>
      <c r="B13" s="156" t="s">
        <v>73</v>
      </c>
      <c r="C13" s="157">
        <v>3</v>
      </c>
      <c r="D13" s="157">
        <v>3</v>
      </c>
      <c r="E13" s="157">
        <v>3</v>
      </c>
      <c r="F13" s="157">
        <v>3</v>
      </c>
      <c r="G13" s="157">
        <v>2.5499999999999998</v>
      </c>
      <c r="H13" s="157">
        <v>3.4499999999999997</v>
      </c>
      <c r="I13" s="157">
        <v>2.25</v>
      </c>
      <c r="J13" s="157">
        <v>3.75</v>
      </c>
      <c r="K13" s="641"/>
      <c r="L13" s="642"/>
      <c r="M13" s="140"/>
      <c r="N13" s="173"/>
      <c r="O13" s="173"/>
      <c r="P13" s="173"/>
      <c r="Q13" s="173"/>
      <c r="R13" s="172"/>
    </row>
    <row r="14" spans="1:18" x14ac:dyDescent="0.25">
      <c r="A14" s="140"/>
      <c r="B14" s="156" t="s">
        <v>16</v>
      </c>
      <c r="C14" s="642">
        <v>25</v>
      </c>
      <c r="D14" s="642">
        <v>25</v>
      </c>
      <c r="E14" s="642">
        <v>25</v>
      </c>
      <c r="F14" s="642">
        <v>25</v>
      </c>
      <c r="G14" s="642">
        <v>20</v>
      </c>
      <c r="H14" s="642">
        <v>35</v>
      </c>
      <c r="I14" s="642">
        <v>20</v>
      </c>
      <c r="J14" s="642">
        <v>35</v>
      </c>
      <c r="K14" s="641"/>
      <c r="L14" s="642">
        <v>1</v>
      </c>
      <c r="M14" s="140"/>
      <c r="N14" s="172"/>
      <c r="O14" s="172"/>
      <c r="P14" s="172"/>
      <c r="Q14" s="172"/>
      <c r="R14" s="172"/>
    </row>
    <row r="15" spans="1:18" x14ac:dyDescent="0.25">
      <c r="A15" s="140"/>
      <c r="B15" s="156" t="s">
        <v>18</v>
      </c>
      <c r="C15" s="642">
        <v>1</v>
      </c>
      <c r="D15" s="642">
        <v>1</v>
      </c>
      <c r="E15" s="642">
        <v>1</v>
      </c>
      <c r="F15" s="642">
        <v>1</v>
      </c>
      <c r="G15" s="642">
        <v>0.5</v>
      </c>
      <c r="H15" s="642">
        <v>1.5</v>
      </c>
      <c r="I15" s="642">
        <v>0.5</v>
      </c>
      <c r="J15" s="642">
        <v>1.5</v>
      </c>
      <c r="K15" s="641"/>
      <c r="L15" s="642">
        <v>1</v>
      </c>
      <c r="M15" s="140"/>
      <c r="N15" s="172"/>
      <c r="O15" s="172"/>
      <c r="P15" s="172"/>
      <c r="Q15" s="172"/>
      <c r="R15" s="172"/>
    </row>
    <row r="16" spans="1:18" x14ac:dyDescent="0.25">
      <c r="A16" s="140"/>
      <c r="B16" s="158" t="s">
        <v>411</v>
      </c>
      <c r="C16" s="157">
        <v>0.68190209482806352</v>
      </c>
      <c r="D16" s="157">
        <v>0.68190209482806352</v>
      </c>
      <c r="E16" s="157">
        <v>0.67920548436173489</v>
      </c>
      <c r="F16" s="157">
        <v>0.69277061697800069</v>
      </c>
      <c r="G16" s="157">
        <v>0.57961678060385402</v>
      </c>
      <c r="H16" s="157">
        <v>0.78418740905227313</v>
      </c>
      <c r="I16" s="157">
        <v>0.51957796273350054</v>
      </c>
      <c r="J16" s="157">
        <v>0.86596327122250094</v>
      </c>
      <c r="K16" s="641"/>
      <c r="L16" s="642" t="s">
        <v>74</v>
      </c>
      <c r="M16" s="140"/>
      <c r="N16" s="172"/>
      <c r="O16" s="172"/>
      <c r="P16" s="172"/>
      <c r="Q16" s="172"/>
      <c r="R16" s="172"/>
    </row>
    <row r="17" spans="1:18" x14ac:dyDescent="0.25">
      <c r="A17" s="140"/>
      <c r="B17" s="621" t="s">
        <v>21</v>
      </c>
      <c r="C17" s="622"/>
      <c r="D17" s="622"/>
      <c r="E17" s="622"/>
      <c r="F17" s="622"/>
      <c r="G17" s="622"/>
      <c r="H17" s="622"/>
      <c r="I17" s="622"/>
      <c r="J17" s="930"/>
      <c r="K17" s="930"/>
      <c r="L17" s="931"/>
      <c r="M17" s="140"/>
      <c r="N17" s="172"/>
      <c r="O17" s="172"/>
      <c r="P17" s="172"/>
      <c r="Q17" s="172"/>
      <c r="R17" s="172"/>
    </row>
    <row r="18" spans="1:18" x14ac:dyDescent="0.25">
      <c r="A18" s="140"/>
      <c r="B18" s="156" t="s">
        <v>22</v>
      </c>
      <c r="C18" s="642" t="s">
        <v>149</v>
      </c>
      <c r="D18" s="642" t="s">
        <v>149</v>
      </c>
      <c r="E18" s="642" t="s">
        <v>149</v>
      </c>
      <c r="F18" s="642" t="s">
        <v>149</v>
      </c>
      <c r="G18" s="642" t="s">
        <v>149</v>
      </c>
      <c r="H18" s="642" t="s">
        <v>149</v>
      </c>
      <c r="I18" s="642" t="s">
        <v>149</v>
      </c>
      <c r="J18" s="642" t="s">
        <v>149</v>
      </c>
      <c r="K18" s="641"/>
      <c r="L18" s="641"/>
      <c r="M18" s="164"/>
      <c r="N18" s="172"/>
      <c r="O18" s="172"/>
      <c r="P18" s="172"/>
      <c r="Q18" s="172"/>
      <c r="R18" s="172"/>
    </row>
    <row r="19" spans="1:18" x14ac:dyDescent="0.25">
      <c r="A19" s="140"/>
      <c r="B19" s="156" t="s">
        <v>24</v>
      </c>
      <c r="C19" s="642">
        <v>10</v>
      </c>
      <c r="D19" s="642">
        <v>10</v>
      </c>
      <c r="E19" s="642">
        <v>10</v>
      </c>
      <c r="F19" s="642">
        <v>10</v>
      </c>
      <c r="G19" s="642">
        <v>10</v>
      </c>
      <c r="H19" s="642">
        <v>10</v>
      </c>
      <c r="I19" s="642">
        <v>10</v>
      </c>
      <c r="J19" s="642">
        <v>10</v>
      </c>
      <c r="K19" s="641" t="s">
        <v>23</v>
      </c>
      <c r="L19" s="641">
        <v>1</v>
      </c>
      <c r="M19" s="140"/>
      <c r="N19" s="172"/>
      <c r="O19" s="172"/>
      <c r="P19" s="172"/>
      <c r="Q19" s="172"/>
      <c r="R19" s="172"/>
    </row>
    <row r="20" spans="1:18" x14ac:dyDescent="0.25">
      <c r="A20" s="140"/>
      <c r="B20" s="156" t="s">
        <v>75</v>
      </c>
      <c r="C20" s="642">
        <v>20</v>
      </c>
      <c r="D20" s="642">
        <v>20</v>
      </c>
      <c r="E20" s="642">
        <v>20</v>
      </c>
      <c r="F20" s="642">
        <v>20</v>
      </c>
      <c r="G20" s="642">
        <v>20</v>
      </c>
      <c r="H20" s="642">
        <v>20</v>
      </c>
      <c r="I20" s="642">
        <v>20</v>
      </c>
      <c r="J20" s="642">
        <v>20</v>
      </c>
      <c r="K20" s="641" t="s">
        <v>23</v>
      </c>
      <c r="L20" s="641">
        <v>1</v>
      </c>
      <c r="M20" s="140"/>
      <c r="N20" s="172"/>
      <c r="O20" s="172"/>
      <c r="P20" s="172"/>
      <c r="Q20" s="172"/>
      <c r="R20" s="172"/>
    </row>
    <row r="21" spans="1:18" x14ac:dyDescent="0.25">
      <c r="A21" s="140"/>
      <c r="B21" s="156" t="s">
        <v>76</v>
      </c>
      <c r="C21" s="642">
        <v>0.25</v>
      </c>
      <c r="D21" s="642">
        <v>0.25</v>
      </c>
      <c r="E21" s="642">
        <v>0.25</v>
      </c>
      <c r="F21" s="642">
        <v>0.25</v>
      </c>
      <c r="G21" s="642">
        <v>0.25</v>
      </c>
      <c r="H21" s="642">
        <v>0.25</v>
      </c>
      <c r="I21" s="642">
        <v>0.25</v>
      </c>
      <c r="J21" s="642">
        <v>0.25</v>
      </c>
      <c r="K21" s="641" t="s">
        <v>31</v>
      </c>
      <c r="L21" s="641">
        <v>1</v>
      </c>
      <c r="M21" s="140"/>
      <c r="N21" s="172"/>
      <c r="O21" s="172"/>
      <c r="P21" s="172"/>
      <c r="Q21" s="172"/>
      <c r="R21" s="172"/>
    </row>
    <row r="22" spans="1:18" x14ac:dyDescent="0.25">
      <c r="A22" s="140"/>
      <c r="B22" s="156" t="s">
        <v>77</v>
      </c>
      <c r="C22" s="642">
        <v>0.5</v>
      </c>
      <c r="D22" s="642">
        <v>0.5</v>
      </c>
      <c r="E22" s="642">
        <v>0.5</v>
      </c>
      <c r="F22" s="642">
        <v>0.5</v>
      </c>
      <c r="G22" s="642">
        <v>0.5</v>
      </c>
      <c r="H22" s="642">
        <v>0.5</v>
      </c>
      <c r="I22" s="642">
        <v>0.5</v>
      </c>
      <c r="J22" s="642">
        <v>0.5</v>
      </c>
      <c r="K22" s="641" t="s">
        <v>74</v>
      </c>
      <c r="L22" s="641">
        <v>1</v>
      </c>
      <c r="M22" s="140"/>
      <c r="N22" s="172"/>
      <c r="O22" s="172"/>
      <c r="P22" s="172"/>
      <c r="Q22" s="172"/>
      <c r="R22" s="172"/>
    </row>
    <row r="23" spans="1:18" x14ac:dyDescent="0.25">
      <c r="A23" s="140"/>
      <c r="B23" s="927" t="s">
        <v>78</v>
      </c>
      <c r="C23" s="928"/>
      <c r="D23" s="928"/>
      <c r="E23" s="928"/>
      <c r="F23" s="928"/>
      <c r="G23" s="928"/>
      <c r="H23" s="928"/>
      <c r="I23" s="928"/>
      <c r="J23" s="928"/>
      <c r="K23" s="928"/>
      <c r="L23" s="929"/>
      <c r="M23" s="140"/>
      <c r="N23" s="884"/>
      <c r="O23" s="884"/>
      <c r="P23" s="884"/>
      <c r="Q23" s="884"/>
      <c r="R23" s="884"/>
    </row>
    <row r="24" spans="1:18"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1" t="s">
        <v>927</v>
      </c>
      <c r="M24" s="140"/>
      <c r="N24" s="172"/>
      <c r="O24" s="172"/>
      <c r="P24" s="172"/>
      <c r="Q24" s="172"/>
      <c r="R24" s="172"/>
    </row>
    <row r="25" spans="1:18" x14ac:dyDescent="0.25">
      <c r="A25" s="140"/>
      <c r="B25" s="156" t="s">
        <v>530</v>
      </c>
      <c r="C25" s="151">
        <v>90</v>
      </c>
      <c r="D25" s="151">
        <v>60</v>
      </c>
      <c r="E25" s="151">
        <v>40</v>
      </c>
      <c r="F25" s="151">
        <v>30</v>
      </c>
      <c r="G25" s="151">
        <v>40</v>
      </c>
      <c r="H25" s="151">
        <v>80</v>
      </c>
      <c r="I25" s="151">
        <v>20</v>
      </c>
      <c r="J25" s="151">
        <v>40</v>
      </c>
      <c r="K25" s="160" t="s">
        <v>46</v>
      </c>
      <c r="L25" s="641" t="s">
        <v>927</v>
      </c>
      <c r="M25" s="140"/>
      <c r="N25" s="172"/>
      <c r="O25" s="172"/>
      <c r="P25" s="172"/>
      <c r="Q25" s="172"/>
      <c r="R25" s="172"/>
    </row>
    <row r="26" spans="1:18" x14ac:dyDescent="0.25">
      <c r="A26" s="140"/>
      <c r="B26" s="156" t="s">
        <v>79</v>
      </c>
      <c r="C26" s="151">
        <v>20</v>
      </c>
      <c r="D26" s="151">
        <v>10</v>
      </c>
      <c r="E26" s="151">
        <v>8</v>
      </c>
      <c r="F26" s="151">
        <v>4</v>
      </c>
      <c r="G26" s="151">
        <v>4</v>
      </c>
      <c r="H26" s="151">
        <v>16</v>
      </c>
      <c r="I26" s="151">
        <v>2</v>
      </c>
      <c r="J26" s="151">
        <v>16</v>
      </c>
      <c r="K26" s="160" t="s">
        <v>46</v>
      </c>
      <c r="L26" s="641" t="s">
        <v>927</v>
      </c>
      <c r="M26" s="140"/>
      <c r="N26" s="42"/>
      <c r="O26" s="42"/>
      <c r="P26" s="42"/>
      <c r="Q26" s="172"/>
      <c r="R26" s="172"/>
    </row>
    <row r="27" spans="1:18" x14ac:dyDescent="0.25">
      <c r="A27" s="140"/>
      <c r="B27" s="156" t="s">
        <v>80</v>
      </c>
      <c r="C27" s="151">
        <v>1.2</v>
      </c>
      <c r="D27" s="151">
        <v>1</v>
      </c>
      <c r="E27" s="151">
        <v>1</v>
      </c>
      <c r="F27" s="151">
        <v>1</v>
      </c>
      <c r="G27" s="151">
        <v>1</v>
      </c>
      <c r="H27" s="151">
        <v>3</v>
      </c>
      <c r="I27" s="151">
        <v>0</v>
      </c>
      <c r="J27" s="151">
        <v>1</v>
      </c>
      <c r="K27" s="160" t="s">
        <v>46</v>
      </c>
      <c r="L27" s="641" t="s">
        <v>927</v>
      </c>
      <c r="M27" s="595"/>
      <c r="N27" s="884"/>
      <c r="O27" s="884"/>
      <c r="P27" s="884"/>
      <c r="Q27" s="884"/>
      <c r="R27" s="884"/>
    </row>
    <row r="28" spans="1:18" x14ac:dyDescent="0.25">
      <c r="A28" s="140"/>
      <c r="B28" s="156" t="s">
        <v>413</v>
      </c>
      <c r="C28" s="157">
        <v>2</v>
      </c>
      <c r="D28" s="157">
        <v>0.3</v>
      </c>
      <c r="E28" s="157">
        <v>0.3</v>
      </c>
      <c r="F28" s="157">
        <v>0.3</v>
      </c>
      <c r="G28" s="157">
        <v>0.1</v>
      </c>
      <c r="H28" s="157">
        <v>2</v>
      </c>
      <c r="I28" s="157">
        <v>0.1</v>
      </c>
      <c r="J28" s="157">
        <v>1</v>
      </c>
      <c r="K28" s="160" t="s">
        <v>46</v>
      </c>
      <c r="L28" s="641" t="s">
        <v>927</v>
      </c>
      <c r="M28" s="595"/>
      <c r="N28" s="884"/>
      <c r="O28" s="884"/>
      <c r="P28" s="884"/>
      <c r="Q28" s="884"/>
      <c r="R28" s="884"/>
    </row>
    <row r="29" spans="1:18" x14ac:dyDescent="0.25">
      <c r="A29" s="140"/>
      <c r="B29" s="927" t="s">
        <v>25</v>
      </c>
      <c r="C29" s="928"/>
      <c r="D29" s="928"/>
      <c r="E29" s="928"/>
      <c r="F29" s="928"/>
      <c r="G29" s="928"/>
      <c r="H29" s="928"/>
      <c r="I29" s="928"/>
      <c r="J29" s="928"/>
      <c r="K29" s="928"/>
      <c r="L29" s="929"/>
      <c r="M29" s="140"/>
      <c r="N29" s="172"/>
      <c r="O29" s="172"/>
      <c r="P29" s="172"/>
      <c r="Q29" s="172"/>
      <c r="R29" s="172"/>
    </row>
    <row r="30" spans="1:18" x14ac:dyDescent="0.25">
      <c r="A30" s="140"/>
      <c r="B30" s="156" t="s">
        <v>414</v>
      </c>
      <c r="C30" s="157">
        <v>6.4780699008666032</v>
      </c>
      <c r="D30" s="157">
        <v>6.3177295934565043</v>
      </c>
      <c r="E30" s="157">
        <v>5.9850943420790914</v>
      </c>
      <c r="F30" s="157">
        <v>5.7965462687396245</v>
      </c>
      <c r="G30" s="157">
        <v>5.506359415736612</v>
      </c>
      <c r="H30" s="157">
        <v>7.4497803859965943</v>
      </c>
      <c r="I30" s="157">
        <v>4.5784717535776869</v>
      </c>
      <c r="J30" s="157">
        <v>7.90502114879886</v>
      </c>
      <c r="K30" s="160" t="s">
        <v>986</v>
      </c>
      <c r="L30" s="641">
        <v>1</v>
      </c>
      <c r="M30" s="140"/>
      <c r="N30" s="45"/>
      <c r="O30" s="45"/>
      <c r="P30" s="45"/>
      <c r="Q30" s="172"/>
      <c r="R30" s="172"/>
    </row>
    <row r="31" spans="1:18" x14ac:dyDescent="0.25">
      <c r="A31" s="140"/>
      <c r="B31" s="156" t="s">
        <v>28</v>
      </c>
      <c r="C31" s="157">
        <v>4.0232223594855752</v>
      </c>
      <c r="D31" s="157">
        <v>3.9236425896203548</v>
      </c>
      <c r="E31" s="157">
        <v>3.717058591396488</v>
      </c>
      <c r="F31" s="157">
        <v>3.703880905239322</v>
      </c>
      <c r="G31" s="157">
        <v>3.4197390055627381</v>
      </c>
      <c r="H31" s="157">
        <v>4.6267057134084109</v>
      </c>
      <c r="I31" s="157">
        <v>2.8434719311693009</v>
      </c>
      <c r="J31" s="157">
        <v>5.0133547781182157</v>
      </c>
      <c r="K31" s="166" t="s">
        <v>54</v>
      </c>
      <c r="L31" s="641"/>
      <c r="M31" s="140"/>
      <c r="N31" s="45"/>
      <c r="O31" s="45"/>
      <c r="P31" s="45"/>
      <c r="Q31" s="172"/>
      <c r="R31" s="172"/>
    </row>
    <row r="32" spans="1:18" x14ac:dyDescent="0.25">
      <c r="A32" s="140"/>
      <c r="B32" s="156" t="s">
        <v>29</v>
      </c>
      <c r="C32" s="157">
        <v>2.4548475413810285</v>
      </c>
      <c r="D32" s="157">
        <v>2.3940870038361486</v>
      </c>
      <c r="E32" s="157">
        <v>2.268035750682603</v>
      </c>
      <c r="F32" s="157">
        <v>2.092665363500303</v>
      </c>
      <c r="G32" s="157">
        <v>2.0866204101738743</v>
      </c>
      <c r="H32" s="157">
        <v>2.8230746725881826</v>
      </c>
      <c r="I32" s="157">
        <v>1.7349998224083865</v>
      </c>
      <c r="J32" s="157">
        <v>2.8916663706806451</v>
      </c>
      <c r="K32" s="166" t="s">
        <v>54</v>
      </c>
      <c r="L32" s="641"/>
      <c r="M32" s="140"/>
      <c r="N32" s="45"/>
      <c r="O32" s="45"/>
      <c r="P32" s="45"/>
      <c r="Q32" s="172"/>
      <c r="R32" s="172"/>
    </row>
    <row r="33" spans="1:18" x14ac:dyDescent="0.25">
      <c r="A33" s="140"/>
      <c r="B33" s="156" t="s">
        <v>415</v>
      </c>
      <c r="C33" s="151">
        <v>285000</v>
      </c>
      <c r="D33" s="151">
        <v>281000</v>
      </c>
      <c r="E33" s="151">
        <v>273000</v>
      </c>
      <c r="F33" s="151">
        <v>270000</v>
      </c>
      <c r="G33" s="151">
        <v>241000</v>
      </c>
      <c r="H33" s="151">
        <v>326000</v>
      </c>
      <c r="I33" s="151">
        <v>205000</v>
      </c>
      <c r="J33" s="151">
        <v>347000</v>
      </c>
      <c r="K33" s="166"/>
      <c r="L33" s="641"/>
      <c r="M33" s="140"/>
      <c r="N33" s="884"/>
      <c r="O33" s="884"/>
      <c r="P33" s="884"/>
      <c r="Q33" s="884"/>
      <c r="R33" s="884"/>
    </row>
    <row r="34" spans="1:18" x14ac:dyDescent="0.25">
      <c r="A34" s="140"/>
      <c r="B34" s="156" t="s">
        <v>1001</v>
      </c>
      <c r="C34" s="157">
        <v>9.2612284802181311</v>
      </c>
      <c r="D34" s="157">
        <v>9.2612284802181311</v>
      </c>
      <c r="E34" s="157">
        <v>9.2246045633241458</v>
      </c>
      <c r="F34" s="157">
        <v>9.408838918192016</v>
      </c>
      <c r="G34" s="157">
        <v>6.4450197843774957</v>
      </c>
      <c r="H34" s="157">
        <v>10.413730238920994</v>
      </c>
      <c r="I34" s="157">
        <v>5.7774211537755082</v>
      </c>
      <c r="J34" s="157">
        <v>11.350032689966113</v>
      </c>
      <c r="K34" s="166" t="s">
        <v>66</v>
      </c>
      <c r="L34" s="641"/>
      <c r="M34" s="140"/>
      <c r="N34" s="173"/>
      <c r="O34" s="173"/>
      <c r="P34" s="173"/>
      <c r="Q34" s="173"/>
      <c r="R34" s="172"/>
    </row>
    <row r="35" spans="1:18" x14ac:dyDescent="0.25">
      <c r="A35" s="140"/>
      <c r="B35" s="906" t="s">
        <v>33</v>
      </c>
      <c r="C35" s="907"/>
      <c r="D35" s="907"/>
      <c r="E35" s="907"/>
      <c r="F35" s="907"/>
      <c r="G35" s="907"/>
      <c r="H35" s="907"/>
      <c r="I35" s="907"/>
      <c r="J35" s="907"/>
      <c r="K35" s="907"/>
      <c r="L35" s="908"/>
      <c r="M35" s="140"/>
      <c r="N35" s="172"/>
      <c r="O35" s="172"/>
      <c r="P35" s="172"/>
      <c r="Q35" s="172"/>
      <c r="R35" s="172"/>
    </row>
    <row r="36" spans="1:18" x14ac:dyDescent="0.25">
      <c r="A36" s="140"/>
      <c r="B36" s="147" t="s">
        <v>416</v>
      </c>
      <c r="C36" s="157" t="s">
        <v>1002</v>
      </c>
      <c r="D36" s="157" t="s">
        <v>1002</v>
      </c>
      <c r="E36" s="157" t="s">
        <v>1002</v>
      </c>
      <c r="F36" s="157" t="s">
        <v>1002</v>
      </c>
      <c r="G36" s="157" t="s">
        <v>1002</v>
      </c>
      <c r="H36" s="157" t="s">
        <v>1002</v>
      </c>
      <c r="I36" s="157" t="s">
        <v>1002</v>
      </c>
      <c r="J36" s="157" t="s">
        <v>1002</v>
      </c>
      <c r="K36" s="641"/>
      <c r="L36" s="642"/>
      <c r="M36" s="140"/>
      <c r="N36" s="172"/>
      <c r="O36" s="172"/>
      <c r="P36" s="172"/>
      <c r="Q36" s="172"/>
      <c r="R36" s="172"/>
    </row>
    <row r="37" spans="1:18" x14ac:dyDescent="0.25">
      <c r="A37" s="140"/>
      <c r="B37" s="147" t="s">
        <v>417</v>
      </c>
      <c r="C37" s="157" t="s">
        <v>418</v>
      </c>
      <c r="D37" s="157" t="s">
        <v>418</v>
      </c>
      <c r="E37" s="157" t="s">
        <v>418</v>
      </c>
      <c r="F37" s="157" t="s">
        <v>418</v>
      </c>
      <c r="G37" s="157" t="s">
        <v>420</v>
      </c>
      <c r="H37" s="157" t="s">
        <v>418</v>
      </c>
      <c r="I37" s="157" t="s">
        <v>420</v>
      </c>
      <c r="J37" s="157" t="s">
        <v>418</v>
      </c>
      <c r="K37" s="641" t="s">
        <v>20</v>
      </c>
      <c r="L37" s="642"/>
      <c r="M37" s="140"/>
      <c r="N37" s="172"/>
      <c r="O37" s="172"/>
      <c r="P37" s="172"/>
      <c r="Q37" s="172"/>
      <c r="R37" s="172"/>
    </row>
    <row r="38" spans="1:18" x14ac:dyDescent="0.25">
      <c r="A38" s="140"/>
      <c r="B38" s="147" t="s">
        <v>419</v>
      </c>
      <c r="C38" s="157" t="s">
        <v>418</v>
      </c>
      <c r="D38" s="157" t="s">
        <v>418</v>
      </c>
      <c r="E38" s="157" t="s">
        <v>418</v>
      </c>
      <c r="F38" s="157" t="s">
        <v>418</v>
      </c>
      <c r="G38" s="157" t="s">
        <v>420</v>
      </c>
      <c r="H38" s="157" t="s">
        <v>418</v>
      </c>
      <c r="I38" s="157" t="s">
        <v>420</v>
      </c>
      <c r="J38" s="157" t="s">
        <v>418</v>
      </c>
      <c r="K38" s="641" t="s">
        <v>20</v>
      </c>
      <c r="L38" s="642"/>
      <c r="M38" s="140"/>
      <c r="N38" s="172"/>
      <c r="O38" s="172"/>
      <c r="P38" s="172"/>
      <c r="Q38" s="172"/>
      <c r="R38" s="172"/>
    </row>
    <row r="39" spans="1:18" ht="22.5" x14ac:dyDescent="0.25">
      <c r="A39" s="140"/>
      <c r="B39" s="147" t="s">
        <v>1003</v>
      </c>
      <c r="C39" s="163">
        <v>0.24620136468809944</v>
      </c>
      <c r="D39" s="163">
        <v>0.24620136468809944</v>
      </c>
      <c r="E39" s="163">
        <v>0.24620136468809944</v>
      </c>
      <c r="F39" s="163">
        <v>0.24620136468809944</v>
      </c>
      <c r="G39" s="163">
        <v>0</v>
      </c>
      <c r="H39" s="163">
        <v>0.24842240584349864</v>
      </c>
      <c r="I39" s="163">
        <v>0</v>
      </c>
      <c r="J39" s="163">
        <v>0.24842240584349864</v>
      </c>
      <c r="K39" s="160" t="s">
        <v>382</v>
      </c>
      <c r="L39" s="642"/>
      <c r="M39" s="140"/>
      <c r="N39" s="172"/>
      <c r="O39" s="172"/>
      <c r="P39" s="172"/>
      <c r="Q39" s="172"/>
      <c r="R39" s="172"/>
    </row>
    <row r="40" spans="1:18" x14ac:dyDescent="0.25">
      <c r="A40" s="140"/>
      <c r="B40" s="147" t="s">
        <v>1004</v>
      </c>
      <c r="C40" s="163">
        <v>0.95</v>
      </c>
      <c r="D40" s="163">
        <v>0.92648631546578142</v>
      </c>
      <c r="E40" s="163">
        <v>0.88119052037741175</v>
      </c>
      <c r="F40" s="163">
        <v>0.83671941717523757</v>
      </c>
      <c r="G40" s="163">
        <v>0.80749999999999988</v>
      </c>
      <c r="H40" s="163">
        <v>1.0925</v>
      </c>
      <c r="I40" s="163">
        <v>0.66089289028305864</v>
      </c>
      <c r="J40" s="163">
        <v>1.1410733877949515</v>
      </c>
      <c r="K40" s="160" t="s">
        <v>883</v>
      </c>
      <c r="L40" s="642">
        <v>1</v>
      </c>
      <c r="M40" s="140"/>
      <c r="N40" s="172"/>
      <c r="O40" s="172"/>
      <c r="P40" s="172"/>
      <c r="Q40" s="172"/>
      <c r="R40" s="172"/>
    </row>
    <row r="41" spans="1:18" x14ac:dyDescent="0.25">
      <c r="A41" s="140"/>
      <c r="B41" s="147" t="s">
        <v>28</v>
      </c>
      <c r="C41" s="163">
        <v>0.59</v>
      </c>
      <c r="D41" s="163">
        <v>0.57539676434190634</v>
      </c>
      <c r="E41" s="163">
        <v>0.54726569160281358</v>
      </c>
      <c r="F41" s="163">
        <v>0.53464751744182892</v>
      </c>
      <c r="G41" s="163">
        <v>0.50149999999999995</v>
      </c>
      <c r="H41" s="163">
        <v>0.67849999999999999</v>
      </c>
      <c r="I41" s="163">
        <v>0.41044926870211018</v>
      </c>
      <c r="J41" s="163">
        <v>0.72366735182670383</v>
      </c>
      <c r="K41" s="166" t="s">
        <v>54</v>
      </c>
      <c r="L41" s="642"/>
      <c r="M41" s="140"/>
      <c r="N41" s="42"/>
      <c r="O41" s="42"/>
      <c r="P41" s="42"/>
      <c r="Q41" s="172"/>
      <c r="R41" s="172"/>
    </row>
    <row r="42" spans="1:18" x14ac:dyDescent="0.25">
      <c r="A42" s="164"/>
      <c r="B42" s="147" t="s">
        <v>29</v>
      </c>
      <c r="C42" s="163">
        <v>0.35999999999999993</v>
      </c>
      <c r="D42" s="163">
        <v>0.35108955112387502</v>
      </c>
      <c r="E42" s="163">
        <v>0.33392482877459811</v>
      </c>
      <c r="F42" s="163">
        <v>0.3020718997334087</v>
      </c>
      <c r="G42" s="163">
        <v>0.30599999999999999</v>
      </c>
      <c r="H42" s="163">
        <v>0.41399999999999992</v>
      </c>
      <c r="I42" s="163">
        <v>0.25044362158094852</v>
      </c>
      <c r="J42" s="163">
        <v>0.41740603596824771</v>
      </c>
      <c r="K42" s="166" t="s">
        <v>54</v>
      </c>
      <c r="L42" s="642"/>
      <c r="M42" s="140"/>
    </row>
    <row r="43" spans="1:18" x14ac:dyDescent="0.25">
      <c r="A43" s="164"/>
      <c r="B43" s="147" t="s">
        <v>421</v>
      </c>
      <c r="C43" s="151">
        <v>41800</v>
      </c>
      <c r="D43" s="151">
        <v>41200</v>
      </c>
      <c r="E43" s="151">
        <v>40200</v>
      </c>
      <c r="F43" s="151">
        <v>39000</v>
      </c>
      <c r="G43" s="151">
        <v>35300</v>
      </c>
      <c r="H43" s="151">
        <v>47800</v>
      </c>
      <c r="I43" s="151">
        <v>29600</v>
      </c>
      <c r="J43" s="151">
        <v>50100</v>
      </c>
      <c r="K43" s="166"/>
      <c r="L43" s="642"/>
      <c r="M43" s="140"/>
    </row>
    <row r="44" spans="1:18" x14ac:dyDescent="0.25">
      <c r="A44" s="164"/>
      <c r="B44" s="147" t="s">
        <v>983</v>
      </c>
      <c r="C44" s="157">
        <v>1.36</v>
      </c>
      <c r="D44" s="157">
        <v>1.36</v>
      </c>
      <c r="E44" s="157">
        <v>1.36</v>
      </c>
      <c r="F44" s="157">
        <v>1.36</v>
      </c>
      <c r="G44" s="157">
        <v>0.95</v>
      </c>
      <c r="H44" s="157">
        <v>1.53</v>
      </c>
      <c r="I44" s="157">
        <v>0.83</v>
      </c>
      <c r="J44" s="157">
        <v>1.64</v>
      </c>
      <c r="K44" s="166" t="s">
        <v>66</v>
      </c>
      <c r="L44" s="642"/>
      <c r="M44" s="140"/>
    </row>
    <row r="45" spans="1:18" ht="22.5" x14ac:dyDescent="0.25">
      <c r="A45" s="164"/>
      <c r="B45" s="147" t="s">
        <v>1023</v>
      </c>
      <c r="C45" s="165">
        <v>0.02</v>
      </c>
      <c r="D45" s="165">
        <v>1.9504975062437504E-2</v>
      </c>
      <c r="E45" s="165">
        <v>1.8551379376366563E-2</v>
      </c>
      <c r="F45" s="165">
        <v>1.6781772207411595E-2</v>
      </c>
      <c r="G45" s="165">
        <v>1.7000000000000001E-2</v>
      </c>
      <c r="H45" s="165">
        <v>2.3E-2</v>
      </c>
      <c r="I45" s="165">
        <v>1.3913534532274922E-2</v>
      </c>
      <c r="J45" s="165">
        <v>2.3189224220458202E-2</v>
      </c>
      <c r="K45" s="166" t="s">
        <v>54</v>
      </c>
      <c r="L45" s="165"/>
      <c r="M45" s="140"/>
    </row>
    <row r="46" spans="1:18" x14ac:dyDescent="0.25">
      <c r="A46" s="140"/>
      <c r="B46" s="147" t="s">
        <v>406</v>
      </c>
      <c r="C46" s="159">
        <v>96.584634141035437</v>
      </c>
      <c r="D46" s="159">
        <v>96.584634141035437</v>
      </c>
      <c r="E46" s="159">
        <v>96.523912210572973</v>
      </c>
      <c r="F46" s="159">
        <v>96.824544386280778</v>
      </c>
      <c r="G46" s="151">
        <v>71</v>
      </c>
      <c r="H46" s="151">
        <v>98</v>
      </c>
      <c r="I46" s="151">
        <v>69</v>
      </c>
      <c r="J46" s="151">
        <v>98</v>
      </c>
      <c r="K46" s="642" t="s">
        <v>446</v>
      </c>
      <c r="L46" s="642">
        <v>1</v>
      </c>
      <c r="M46" s="140"/>
      <c r="N46" s="172"/>
      <c r="O46" s="172"/>
      <c r="P46" s="172"/>
      <c r="Q46" s="172"/>
      <c r="R46" s="172"/>
    </row>
    <row r="47" spans="1:18" x14ac:dyDescent="0.25">
      <c r="A47" s="140"/>
      <c r="B47" s="147" t="s">
        <v>407</v>
      </c>
      <c r="C47" s="159">
        <v>97.317877232371103</v>
      </c>
      <c r="D47" s="159">
        <v>97.317877232371103</v>
      </c>
      <c r="E47" s="159">
        <v>97.260066454777672</v>
      </c>
      <c r="F47" s="159">
        <v>97.546284003617757</v>
      </c>
      <c r="G47" s="151">
        <v>73</v>
      </c>
      <c r="H47" s="151">
        <v>98</v>
      </c>
      <c r="I47" s="151">
        <v>70</v>
      </c>
      <c r="J47" s="151">
        <v>98</v>
      </c>
      <c r="K47" s="642" t="s">
        <v>446</v>
      </c>
      <c r="L47" s="642">
        <v>1</v>
      </c>
      <c r="M47" s="140"/>
      <c r="N47" s="172"/>
      <c r="O47" s="172"/>
      <c r="P47" s="172"/>
      <c r="Q47" s="172"/>
      <c r="R47" s="172"/>
    </row>
    <row r="48" spans="1:18" ht="22.5" x14ac:dyDescent="0.25">
      <c r="A48" s="140"/>
      <c r="B48" s="147" t="s">
        <v>409</v>
      </c>
      <c r="C48" s="159">
        <v>1.9431633160764188</v>
      </c>
      <c r="D48" s="159">
        <v>1.9431633160764188</v>
      </c>
      <c r="E48" s="159">
        <v>1.9429532956554838</v>
      </c>
      <c r="F48" s="159">
        <v>1.9440161155024722</v>
      </c>
      <c r="G48" s="151">
        <v>1</v>
      </c>
      <c r="H48" s="151">
        <v>26</v>
      </c>
      <c r="I48" s="151">
        <v>1</v>
      </c>
      <c r="J48" s="151">
        <v>28</v>
      </c>
      <c r="K48" s="642" t="s">
        <v>20</v>
      </c>
      <c r="L48" s="642">
        <v>1</v>
      </c>
      <c r="M48" s="140"/>
      <c r="N48" s="172"/>
      <c r="O48" s="172"/>
      <c r="P48" s="172"/>
      <c r="Q48" s="172"/>
      <c r="R48" s="172"/>
    </row>
    <row r="49" spans="1:18" x14ac:dyDescent="0.25">
      <c r="A49" s="164"/>
      <c r="B49" s="140"/>
      <c r="C49" s="140"/>
      <c r="D49" s="140"/>
      <c r="E49" s="140"/>
      <c r="F49" s="140"/>
      <c r="G49" s="140"/>
      <c r="H49" s="140"/>
      <c r="I49" s="140"/>
      <c r="J49" s="140"/>
      <c r="K49" s="140"/>
      <c r="L49" s="140"/>
      <c r="M49" s="594"/>
    </row>
    <row r="50" spans="1:18" x14ac:dyDescent="0.25">
      <c r="A50" s="164"/>
      <c r="B50" s="140"/>
      <c r="C50" s="140"/>
      <c r="D50" s="140"/>
      <c r="E50" s="140"/>
      <c r="F50" s="140"/>
      <c r="G50" s="140"/>
      <c r="H50" s="140"/>
      <c r="I50" s="140"/>
      <c r="J50" s="140"/>
      <c r="K50" s="140"/>
      <c r="L50" s="140"/>
      <c r="M50" s="594"/>
    </row>
    <row r="51" spans="1:18" x14ac:dyDescent="0.25">
      <c r="A51" s="164" t="s">
        <v>87</v>
      </c>
      <c r="B51" s="140"/>
      <c r="C51" s="526"/>
      <c r="D51" s="526"/>
      <c r="E51" s="526"/>
      <c r="F51" s="526"/>
      <c r="G51" s="526"/>
      <c r="H51" s="526"/>
      <c r="I51" s="140"/>
      <c r="J51" s="140"/>
      <c r="K51" s="140"/>
      <c r="L51" s="140"/>
      <c r="M51" s="140"/>
      <c r="N51" s="183"/>
      <c r="O51" s="183"/>
      <c r="P51" s="183"/>
      <c r="Q51" s="183"/>
      <c r="R51" s="183"/>
    </row>
    <row r="52" spans="1:18" ht="15" customHeight="1" x14ac:dyDescent="0.25">
      <c r="A52" s="530">
        <v>1</v>
      </c>
      <c r="B52" s="923" t="s">
        <v>447</v>
      </c>
      <c r="C52" s="923"/>
      <c r="D52" s="923"/>
      <c r="E52" s="923"/>
      <c r="F52" s="923"/>
      <c r="G52" s="923"/>
      <c r="H52" s="923"/>
      <c r="I52" s="923"/>
      <c r="J52" s="923"/>
      <c r="K52" s="923"/>
      <c r="L52" s="923"/>
      <c r="M52" s="140"/>
      <c r="N52" s="183"/>
      <c r="O52" s="183"/>
      <c r="P52" s="183"/>
      <c r="Q52" s="183"/>
      <c r="R52" s="183"/>
    </row>
    <row r="53" spans="1:18" ht="15" customHeight="1" x14ac:dyDescent="0.25">
      <c r="A53" s="530">
        <v>2</v>
      </c>
      <c r="B53" s="923" t="s">
        <v>1099</v>
      </c>
      <c r="C53" s="923"/>
      <c r="D53" s="923"/>
      <c r="E53" s="923"/>
      <c r="F53" s="923"/>
      <c r="G53" s="923"/>
      <c r="H53" s="923"/>
      <c r="I53" s="923"/>
      <c r="J53" s="923"/>
      <c r="K53" s="627"/>
      <c r="L53" s="627"/>
      <c r="M53" s="140"/>
      <c r="N53" s="183"/>
      <c r="O53" s="183"/>
      <c r="P53" s="183"/>
      <c r="Q53" s="183"/>
      <c r="R53" s="183"/>
    </row>
    <row r="54" spans="1:18" ht="44.25" customHeight="1" x14ac:dyDescent="0.25">
      <c r="A54" s="164" t="s">
        <v>38</v>
      </c>
      <c r="B54" s="140"/>
      <c r="C54" s="526"/>
      <c r="D54" s="526"/>
      <c r="E54" s="526"/>
      <c r="F54" s="526"/>
      <c r="G54" s="526"/>
      <c r="H54" s="526"/>
      <c r="I54" s="140"/>
      <c r="J54" s="140"/>
      <c r="K54" s="140"/>
      <c r="L54" s="140"/>
      <c r="M54" s="140"/>
      <c r="N54" s="183"/>
      <c r="O54" s="183"/>
      <c r="P54" s="183"/>
      <c r="Q54" s="183"/>
      <c r="R54" s="183"/>
    </row>
    <row r="55" spans="1:18" ht="16.5" customHeight="1" x14ac:dyDescent="0.25">
      <c r="A55" s="530" t="s">
        <v>39</v>
      </c>
      <c r="B55" s="923" t="s">
        <v>448</v>
      </c>
      <c r="C55" s="923"/>
      <c r="D55" s="923"/>
      <c r="E55" s="923"/>
      <c r="F55" s="923"/>
      <c r="G55" s="923"/>
      <c r="H55" s="923"/>
      <c r="I55" s="923"/>
      <c r="J55" s="923"/>
      <c r="K55" s="923"/>
      <c r="L55" s="923"/>
      <c r="M55" s="140"/>
      <c r="N55" s="183"/>
      <c r="O55" s="183"/>
      <c r="P55" s="183"/>
      <c r="Q55" s="183"/>
      <c r="R55" s="183"/>
    </row>
    <row r="56" spans="1:18" s="593" customFormat="1" ht="18.75" customHeight="1" x14ac:dyDescent="0.2">
      <c r="A56" s="530"/>
      <c r="B56" s="923" t="s">
        <v>1027</v>
      </c>
      <c r="C56" s="923"/>
      <c r="D56" s="923"/>
      <c r="E56" s="923"/>
      <c r="F56" s="923"/>
      <c r="G56" s="923"/>
      <c r="H56" s="923"/>
      <c r="I56" s="923"/>
      <c r="J56" s="923"/>
      <c r="K56" s="923"/>
      <c r="L56" s="923"/>
      <c r="M56" s="140"/>
      <c r="N56" s="613"/>
      <c r="O56" s="613"/>
      <c r="P56" s="613"/>
      <c r="Q56" s="613"/>
      <c r="R56" s="613"/>
    </row>
    <row r="57" spans="1:18" ht="26.25" customHeight="1" x14ac:dyDescent="0.25">
      <c r="A57" s="530" t="s">
        <v>15</v>
      </c>
      <c r="B57" s="611" t="s">
        <v>449</v>
      </c>
      <c r="C57" s="611"/>
      <c r="D57" s="611"/>
      <c r="E57" s="611"/>
      <c r="F57" s="611"/>
      <c r="G57" s="611"/>
      <c r="H57" s="611"/>
      <c r="I57" s="611"/>
      <c r="J57" s="611"/>
      <c r="K57" s="611"/>
      <c r="L57" s="611"/>
      <c r="M57" s="611"/>
      <c r="N57" s="183"/>
    </row>
    <row r="58" spans="1:18" ht="29.25" customHeight="1" x14ac:dyDescent="0.25">
      <c r="A58" s="530" t="s">
        <v>20</v>
      </c>
      <c r="B58" s="923" t="s">
        <v>984</v>
      </c>
      <c r="C58" s="923"/>
      <c r="D58" s="923"/>
      <c r="E58" s="923"/>
      <c r="F58" s="923"/>
      <c r="G58" s="923"/>
      <c r="H58" s="923"/>
      <c r="I58" s="923"/>
      <c r="J58" s="923"/>
      <c r="K58" s="923"/>
      <c r="L58" s="923"/>
      <c r="M58" s="140"/>
      <c r="N58" s="183"/>
    </row>
    <row r="59" spans="1:18" ht="15" customHeight="1" x14ac:dyDescent="0.25">
      <c r="A59" s="530" t="s">
        <v>23</v>
      </c>
      <c r="B59" s="923" t="s">
        <v>450</v>
      </c>
      <c r="C59" s="923"/>
      <c r="D59" s="923"/>
      <c r="E59" s="923"/>
      <c r="F59" s="923"/>
      <c r="G59" s="923"/>
      <c r="H59" s="923"/>
      <c r="I59" s="923"/>
      <c r="J59" s="923"/>
      <c r="K59" s="923"/>
      <c r="L59" s="923"/>
      <c r="M59" s="140"/>
      <c r="N59" s="183"/>
    </row>
    <row r="60" spans="1:18" ht="42.75" customHeight="1" x14ac:dyDescent="0.25">
      <c r="A60" s="530" t="s">
        <v>44</v>
      </c>
      <c r="B60" s="923" t="s">
        <v>451</v>
      </c>
      <c r="C60" s="923"/>
      <c r="D60" s="923"/>
      <c r="E60" s="923"/>
      <c r="F60" s="923"/>
      <c r="G60" s="923"/>
      <c r="H60" s="923"/>
      <c r="I60" s="923"/>
      <c r="J60" s="923"/>
      <c r="K60" s="923"/>
      <c r="L60" s="923"/>
      <c r="M60" s="140"/>
      <c r="N60" s="183"/>
    </row>
    <row r="61" spans="1:18" ht="15" customHeight="1" x14ac:dyDescent="0.25">
      <c r="A61" s="530" t="s">
        <v>46</v>
      </c>
      <c r="B61" s="923" t="s">
        <v>987</v>
      </c>
      <c r="C61" s="923"/>
      <c r="D61" s="923"/>
      <c r="E61" s="923"/>
      <c r="F61" s="923"/>
      <c r="G61" s="923"/>
      <c r="H61" s="923"/>
      <c r="I61" s="923"/>
      <c r="J61" s="923"/>
      <c r="K61" s="923"/>
      <c r="L61" s="923"/>
      <c r="M61" s="140"/>
      <c r="N61" s="183"/>
    </row>
    <row r="62" spans="1:18" ht="39" customHeight="1" x14ac:dyDescent="0.25">
      <c r="A62" s="530" t="s">
        <v>31</v>
      </c>
      <c r="B62" s="611" t="s">
        <v>452</v>
      </c>
      <c r="C62" s="140"/>
      <c r="D62" s="140"/>
      <c r="E62" s="140"/>
      <c r="F62" s="140"/>
      <c r="G62" s="140"/>
      <c r="H62" s="140"/>
      <c r="I62" s="140"/>
      <c r="J62" s="140"/>
      <c r="K62" s="140"/>
      <c r="L62" s="140"/>
      <c r="M62" s="140"/>
      <c r="N62" s="591"/>
    </row>
    <row r="63" spans="1:18" ht="15" customHeight="1" x14ac:dyDescent="0.25">
      <c r="A63" s="530" t="s">
        <v>35</v>
      </c>
      <c r="B63" s="923" t="s">
        <v>453</v>
      </c>
      <c r="C63" s="923"/>
      <c r="D63" s="923"/>
      <c r="E63" s="923"/>
      <c r="F63" s="923"/>
      <c r="G63" s="923"/>
      <c r="H63" s="923"/>
      <c r="I63" s="923"/>
      <c r="J63" s="923"/>
      <c r="K63" s="923"/>
      <c r="L63" s="923"/>
      <c r="M63" s="598"/>
      <c r="N63" s="612"/>
    </row>
    <row r="64" spans="1:18" ht="60" customHeight="1" x14ac:dyDescent="0.25">
      <c r="A64" s="530" t="s">
        <v>64</v>
      </c>
      <c r="B64" s="923" t="s">
        <v>1101</v>
      </c>
      <c r="C64" s="923"/>
      <c r="D64" s="923"/>
      <c r="E64" s="923"/>
      <c r="F64" s="923"/>
      <c r="G64" s="923"/>
      <c r="H64" s="923"/>
      <c r="I64" s="923"/>
      <c r="J64" s="923"/>
      <c r="K64" s="923"/>
      <c r="L64" s="923"/>
      <c r="M64" s="541"/>
    </row>
    <row r="65" spans="1:13" ht="24.75" customHeight="1" x14ac:dyDescent="0.25">
      <c r="A65" s="530" t="s">
        <v>50</v>
      </c>
      <c r="B65" s="923" t="s">
        <v>454</v>
      </c>
      <c r="C65" s="923"/>
      <c r="D65" s="923"/>
      <c r="E65" s="923"/>
      <c r="F65" s="923"/>
      <c r="G65" s="923"/>
      <c r="H65" s="923"/>
      <c r="I65" s="923"/>
      <c r="J65" s="923"/>
      <c r="K65" s="923"/>
      <c r="L65" s="923"/>
      <c r="M65" s="140"/>
    </row>
    <row r="66" spans="1:13" ht="27.75" customHeight="1" x14ac:dyDescent="0.25">
      <c r="A66" s="530" t="s">
        <v>54</v>
      </c>
      <c r="B66" s="932" t="s">
        <v>455</v>
      </c>
      <c r="C66" s="932"/>
      <c r="D66" s="932"/>
      <c r="E66" s="932"/>
      <c r="F66" s="932"/>
      <c r="G66" s="932"/>
      <c r="H66" s="932"/>
      <c r="I66" s="932"/>
      <c r="J66" s="932"/>
      <c r="K66" s="932"/>
      <c r="L66" s="932"/>
      <c r="M66" s="140"/>
    </row>
    <row r="67" spans="1:13" ht="15" customHeight="1" x14ac:dyDescent="0.25">
      <c r="A67" s="611" t="s">
        <v>66</v>
      </c>
      <c r="B67" s="923" t="s">
        <v>988</v>
      </c>
      <c r="C67" s="923"/>
      <c r="D67" s="923"/>
      <c r="E67" s="923"/>
      <c r="F67" s="923"/>
      <c r="G67" s="923"/>
      <c r="H67" s="923"/>
      <c r="I67" s="923"/>
      <c r="J67" s="923"/>
      <c r="K67" s="923"/>
      <c r="L67" s="923"/>
      <c r="M67" s="923"/>
    </row>
    <row r="68" spans="1:13" x14ac:dyDescent="0.25">
      <c r="A68" s="140"/>
      <c r="B68" s="140"/>
      <c r="C68" s="140"/>
      <c r="D68" s="140"/>
      <c r="E68" s="140"/>
      <c r="F68" s="140"/>
      <c r="G68" s="140"/>
      <c r="H68" s="140"/>
      <c r="I68" s="140"/>
      <c r="J68" s="140"/>
      <c r="K68" s="140"/>
      <c r="L68" s="140"/>
      <c r="M68" s="140"/>
    </row>
    <row r="69" spans="1:13" x14ac:dyDescent="0.25">
      <c r="A69" s="140"/>
      <c r="B69" s="140"/>
      <c r="C69" s="140"/>
      <c r="D69" s="140"/>
      <c r="E69" s="140"/>
      <c r="F69" s="140"/>
      <c r="G69" s="140"/>
      <c r="H69" s="140"/>
      <c r="I69" s="140"/>
      <c r="J69" s="140"/>
      <c r="K69" s="140"/>
      <c r="L69" s="140"/>
      <c r="M69" s="140"/>
    </row>
    <row r="70" spans="1:13" x14ac:dyDescent="0.25">
      <c r="A70" s="140"/>
      <c r="B70" s="140"/>
      <c r="C70" s="140"/>
      <c r="D70" s="140"/>
      <c r="E70" s="140"/>
      <c r="F70" s="140"/>
      <c r="G70" s="140"/>
      <c r="H70" s="140"/>
      <c r="I70" s="140"/>
      <c r="J70" s="140"/>
      <c r="K70" s="140"/>
      <c r="L70" s="140"/>
      <c r="M70" s="140"/>
    </row>
    <row r="71" spans="1:13" x14ac:dyDescent="0.25">
      <c r="A71" s="140"/>
      <c r="B71" s="140"/>
      <c r="C71" s="140"/>
      <c r="D71" s="140"/>
      <c r="E71" s="140"/>
      <c r="F71" s="140"/>
      <c r="G71" s="140"/>
      <c r="H71" s="140"/>
      <c r="I71" s="140"/>
      <c r="J71" s="140"/>
      <c r="K71" s="140"/>
      <c r="L71" s="140"/>
      <c r="M71" s="140"/>
    </row>
    <row r="72" spans="1:13" x14ac:dyDescent="0.25">
      <c r="A72" s="140"/>
      <c r="B72" s="140"/>
      <c r="C72" s="140"/>
      <c r="D72" s="140"/>
      <c r="E72" s="140"/>
      <c r="F72" s="140"/>
      <c r="G72" s="140"/>
      <c r="H72" s="140"/>
      <c r="I72" s="140"/>
      <c r="J72" s="140"/>
      <c r="K72" s="140"/>
      <c r="L72" s="140"/>
      <c r="M72" s="140"/>
    </row>
    <row r="73" spans="1:13" x14ac:dyDescent="0.25">
      <c r="A73" s="140"/>
      <c r="B73" s="140"/>
      <c r="C73" s="140"/>
      <c r="D73" s="140"/>
      <c r="E73" s="140"/>
      <c r="F73" s="140"/>
      <c r="G73" s="140"/>
      <c r="H73" s="140"/>
      <c r="I73" s="140"/>
      <c r="J73" s="140"/>
      <c r="K73" s="140"/>
      <c r="L73" s="140"/>
      <c r="M73" s="140"/>
    </row>
    <row r="74" spans="1:13" x14ac:dyDescent="0.25">
      <c r="A74" s="140"/>
      <c r="B74" s="140"/>
      <c r="C74" s="140"/>
      <c r="D74" s="140"/>
      <c r="E74" s="140"/>
      <c r="F74" s="140"/>
      <c r="G74" s="140"/>
      <c r="H74" s="140"/>
      <c r="I74" s="140"/>
      <c r="J74" s="140"/>
      <c r="K74" s="140"/>
      <c r="L74" s="140"/>
      <c r="M74" s="140"/>
    </row>
    <row r="75" spans="1:13" x14ac:dyDescent="0.25">
      <c r="A75" s="140"/>
      <c r="B75" s="140"/>
      <c r="C75" s="140"/>
      <c r="D75" s="140"/>
      <c r="E75" s="140"/>
      <c r="F75" s="140"/>
      <c r="G75" s="140"/>
      <c r="H75" s="140"/>
      <c r="I75" s="140"/>
      <c r="J75" s="140"/>
      <c r="K75" s="140"/>
      <c r="L75" s="140"/>
      <c r="M75" s="140"/>
    </row>
    <row r="76" spans="1:13" x14ac:dyDescent="0.25">
      <c r="A76" s="140"/>
      <c r="B76" s="140"/>
      <c r="C76" s="140"/>
      <c r="D76" s="140"/>
      <c r="E76" s="140"/>
      <c r="F76" s="140"/>
      <c r="G76" s="140"/>
      <c r="H76" s="140"/>
      <c r="I76" s="140"/>
      <c r="J76" s="140"/>
      <c r="K76" s="140"/>
      <c r="L76" s="140"/>
      <c r="M76" s="140"/>
    </row>
    <row r="77" spans="1:13" x14ac:dyDescent="0.25">
      <c r="A77" s="140"/>
      <c r="B77" s="140"/>
      <c r="C77" s="140"/>
      <c r="D77" s="140"/>
      <c r="E77" s="140"/>
      <c r="F77" s="140"/>
      <c r="G77" s="140"/>
      <c r="H77" s="140"/>
      <c r="I77" s="140"/>
      <c r="J77" s="140"/>
      <c r="K77" s="140"/>
      <c r="L77" s="140"/>
      <c r="M77" s="140"/>
    </row>
  </sheetData>
  <mergeCells count="27">
    <mergeCell ref="B67:M67"/>
    <mergeCell ref="B64:L64"/>
    <mergeCell ref="B65:L65"/>
    <mergeCell ref="B66:L66"/>
    <mergeCell ref="N27:R27"/>
    <mergeCell ref="N28:R28"/>
    <mergeCell ref="B29:L29"/>
    <mergeCell ref="N33:R33"/>
    <mergeCell ref="B35:L35"/>
    <mergeCell ref="B56:L56"/>
    <mergeCell ref="B52:L52"/>
    <mergeCell ref="B55:L55"/>
    <mergeCell ref="B59:L59"/>
    <mergeCell ref="B60:L60"/>
    <mergeCell ref="B63:L63"/>
    <mergeCell ref="B58:L58"/>
    <mergeCell ref="B53:J53"/>
    <mergeCell ref="B61:L61"/>
    <mergeCell ref="N3:R3"/>
    <mergeCell ref="N5:R5"/>
    <mergeCell ref="N6:R6"/>
    <mergeCell ref="J17:L17"/>
    <mergeCell ref="B23:L23"/>
    <mergeCell ref="N23:R23"/>
    <mergeCell ref="C3:L3"/>
    <mergeCell ref="G4:H4"/>
    <mergeCell ref="I4:J4"/>
  </mergeCells>
  <hyperlinks>
    <hyperlink ref="C3" location="INDEX" display="Small Wood Chips CHP,  20 MW feed"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9"/>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1029</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267.51700878471399</v>
      </c>
      <c r="D6" s="148">
        <v>268.0992738440151</v>
      </c>
      <c r="E6" s="148">
        <v>268.83865381085928</v>
      </c>
      <c r="F6" s="148">
        <v>268.83865382609667</v>
      </c>
      <c r="G6" s="148">
        <v>262.35231336416922</v>
      </c>
      <c r="H6" s="148">
        <v>348.19334047017327</v>
      </c>
      <c r="I6" s="148">
        <v>262.3523134801394</v>
      </c>
      <c r="J6" s="148">
        <v>348.58098939939504</v>
      </c>
      <c r="K6" s="642" t="s">
        <v>39</v>
      </c>
      <c r="L6" s="641"/>
    </row>
    <row r="7" spans="2:12" x14ac:dyDescent="0.2">
      <c r="B7" s="147" t="s">
        <v>403</v>
      </c>
      <c r="C7" s="159">
        <v>33.439626098089249</v>
      </c>
      <c r="D7" s="159">
        <v>33.512409230501888</v>
      </c>
      <c r="E7" s="159">
        <v>33.604831726357411</v>
      </c>
      <c r="F7" s="159">
        <v>33.604831728262084</v>
      </c>
      <c r="G7" s="151">
        <v>32</v>
      </c>
      <c r="H7" s="151">
        <v>44</v>
      </c>
      <c r="I7" s="151">
        <v>32</v>
      </c>
      <c r="J7" s="151">
        <v>44</v>
      </c>
      <c r="K7" s="642" t="s">
        <v>445</v>
      </c>
      <c r="L7" s="642">
        <v>1</v>
      </c>
    </row>
    <row r="8" spans="2:12" ht="22.5" x14ac:dyDescent="0.2">
      <c r="B8" s="152" t="s">
        <v>405</v>
      </c>
      <c r="C8" s="159">
        <v>31.767644793184786</v>
      </c>
      <c r="D8" s="159">
        <v>31.836788768976792</v>
      </c>
      <c r="E8" s="159">
        <v>31.924590140039538</v>
      </c>
      <c r="F8" s="159">
        <v>31.924590141848977</v>
      </c>
      <c r="G8" s="151">
        <v>29</v>
      </c>
      <c r="H8" s="151">
        <v>42</v>
      </c>
      <c r="I8" s="151">
        <v>29</v>
      </c>
      <c r="J8" s="151">
        <v>42</v>
      </c>
      <c r="K8" s="153" t="s">
        <v>445</v>
      </c>
      <c r="L8" s="153">
        <v>1</v>
      </c>
    </row>
    <row r="9" spans="2:12" ht="22.5" x14ac:dyDescent="0.2">
      <c r="B9" s="147" t="s">
        <v>998</v>
      </c>
      <c r="C9" s="159">
        <v>3.283841712885017</v>
      </c>
      <c r="D9" s="159">
        <v>3.2669289551900222</v>
      </c>
      <c r="E9" s="159">
        <v>3.2700873208278733</v>
      </c>
      <c r="F9" s="159">
        <v>3.2700873208239756</v>
      </c>
      <c r="G9" s="157">
        <v>2.4077753642946433</v>
      </c>
      <c r="H9" s="157">
        <v>3.6903547294652039</v>
      </c>
      <c r="I9" s="157">
        <v>1.9262202914179154</v>
      </c>
      <c r="J9" s="157">
        <v>3.6921489172677555</v>
      </c>
      <c r="K9" s="642"/>
      <c r="L9" s="642">
        <v>1</v>
      </c>
    </row>
    <row r="10" spans="2:12" x14ac:dyDescent="0.2">
      <c r="B10" s="147" t="s">
        <v>999</v>
      </c>
      <c r="C10" s="154">
        <v>0.51328499360254687</v>
      </c>
      <c r="D10" s="154">
        <v>0.51349348896435643</v>
      </c>
      <c r="E10" s="154">
        <v>0.51567398694628042</v>
      </c>
      <c r="F10" s="154">
        <v>0.51567398699077482</v>
      </c>
      <c r="G10" s="154">
        <v>0.50248627232618948</v>
      </c>
      <c r="H10" s="154">
        <v>0.66689853601099058</v>
      </c>
      <c r="I10" s="154">
        <v>0.50323218615754128</v>
      </c>
      <c r="J10" s="154">
        <v>0.668632081118262</v>
      </c>
      <c r="K10" s="642" t="s">
        <v>74</v>
      </c>
      <c r="L10" s="642"/>
    </row>
    <row r="11" spans="2:12" x14ac:dyDescent="0.2">
      <c r="B11" s="147" t="s">
        <v>1000</v>
      </c>
      <c r="C11" s="155">
        <v>1</v>
      </c>
      <c r="D11" s="155">
        <v>1</v>
      </c>
      <c r="E11" s="155">
        <v>1</v>
      </c>
      <c r="F11" s="155">
        <v>1</v>
      </c>
      <c r="G11" s="155">
        <v>1</v>
      </c>
      <c r="H11" s="155">
        <v>1</v>
      </c>
      <c r="I11" s="155">
        <v>1</v>
      </c>
      <c r="J11" s="155">
        <v>1</v>
      </c>
      <c r="K11" s="642" t="s">
        <v>64</v>
      </c>
      <c r="L11" s="642"/>
    </row>
    <row r="12" spans="2:12" x14ac:dyDescent="0.2">
      <c r="B12" s="147" t="s">
        <v>13</v>
      </c>
      <c r="C12" s="642">
        <v>3</v>
      </c>
      <c r="D12" s="642">
        <v>3</v>
      </c>
      <c r="E12" s="642">
        <v>3</v>
      </c>
      <c r="F12" s="642">
        <v>3</v>
      </c>
      <c r="G12" s="642">
        <v>3</v>
      </c>
      <c r="H12" s="642">
        <v>3</v>
      </c>
      <c r="I12" s="642">
        <v>3</v>
      </c>
      <c r="J12" s="642">
        <v>3</v>
      </c>
      <c r="K12" s="642"/>
      <c r="L12" s="642" t="s">
        <v>74</v>
      </c>
    </row>
    <row r="13" spans="2:12" x14ac:dyDescent="0.2">
      <c r="B13" s="156" t="s">
        <v>73</v>
      </c>
      <c r="C13" s="157">
        <v>3</v>
      </c>
      <c r="D13" s="157">
        <v>3</v>
      </c>
      <c r="E13" s="157">
        <v>3</v>
      </c>
      <c r="F13" s="157">
        <v>3</v>
      </c>
      <c r="G13" s="157">
        <v>2.5499999999999998</v>
      </c>
      <c r="H13" s="157">
        <v>3.4499999999999997</v>
      </c>
      <c r="I13" s="157">
        <v>2.25</v>
      </c>
      <c r="J13" s="157">
        <v>3.75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5</v>
      </c>
      <c r="D15" s="642">
        <v>5</v>
      </c>
      <c r="E15" s="642">
        <v>5</v>
      </c>
      <c r="F15" s="642">
        <v>5</v>
      </c>
      <c r="G15" s="642">
        <v>4.5</v>
      </c>
      <c r="H15" s="642">
        <v>5.5</v>
      </c>
      <c r="I15" s="642">
        <v>4</v>
      </c>
      <c r="J15" s="642">
        <v>5.5</v>
      </c>
      <c r="K15" s="641"/>
      <c r="L15" s="642">
        <v>1</v>
      </c>
    </row>
    <row r="16" spans="2:12" x14ac:dyDescent="0.2">
      <c r="B16" s="158" t="s">
        <v>411</v>
      </c>
      <c r="C16" s="163">
        <v>5.6071201110323966E-2</v>
      </c>
      <c r="D16" s="163">
        <v>5.5949424199959845E-2</v>
      </c>
      <c r="E16" s="163">
        <v>5.5795547951795692E-2</v>
      </c>
      <c r="F16" s="163">
        <v>5.5795547948633277E-2</v>
      </c>
      <c r="G16" s="163">
        <v>4.755701056996587E-2</v>
      </c>
      <c r="H16" s="163">
        <v>6.4341837829953813E-2</v>
      </c>
      <c r="I16" s="163">
        <v>4.1846660961474963E-2</v>
      </c>
      <c r="J16" s="163">
        <v>6.9744434935791605E-2</v>
      </c>
      <c r="K16" s="641"/>
      <c r="L16" s="642" t="s">
        <v>74</v>
      </c>
    </row>
    <row r="17" spans="2:15" x14ac:dyDescent="0.2">
      <c r="B17" s="621" t="s">
        <v>21</v>
      </c>
      <c r="C17" s="622"/>
      <c r="D17" s="622"/>
      <c r="E17" s="622"/>
      <c r="F17" s="622"/>
      <c r="G17" s="622"/>
      <c r="H17" s="622"/>
      <c r="I17" s="622"/>
      <c r="J17" s="930"/>
      <c r="K17" s="930"/>
      <c r="L17" s="931"/>
    </row>
    <row r="18" spans="2:15" x14ac:dyDescent="0.2">
      <c r="B18" s="156" t="s">
        <v>22</v>
      </c>
      <c r="C18" s="642">
        <v>2</v>
      </c>
      <c r="D18" s="642">
        <v>2</v>
      </c>
      <c r="E18" s="642">
        <v>2</v>
      </c>
      <c r="F18" s="642">
        <v>2</v>
      </c>
      <c r="G18" s="642">
        <v>2</v>
      </c>
      <c r="H18" s="642">
        <v>2</v>
      </c>
      <c r="I18" s="642">
        <v>2</v>
      </c>
      <c r="J18" s="642">
        <v>2</v>
      </c>
      <c r="K18" s="641"/>
      <c r="L18" s="641"/>
      <c r="M18" s="164"/>
    </row>
    <row r="19" spans="2:15" x14ac:dyDescent="0.2">
      <c r="B19" s="156" t="s">
        <v>24</v>
      </c>
      <c r="C19" s="642">
        <v>4</v>
      </c>
      <c r="D19" s="642">
        <v>4</v>
      </c>
      <c r="E19" s="642">
        <v>4</v>
      </c>
      <c r="F19" s="642">
        <v>4</v>
      </c>
      <c r="G19" s="642">
        <v>4</v>
      </c>
      <c r="H19" s="642">
        <v>4</v>
      </c>
      <c r="I19" s="642">
        <v>4</v>
      </c>
      <c r="J19" s="642">
        <v>4</v>
      </c>
      <c r="K19" s="641" t="s">
        <v>23</v>
      </c>
      <c r="L19" s="641">
        <v>1</v>
      </c>
    </row>
    <row r="20" spans="2:15" x14ac:dyDescent="0.2">
      <c r="B20" s="156" t="s">
        <v>75</v>
      </c>
      <c r="C20" s="642">
        <v>15</v>
      </c>
      <c r="D20" s="642">
        <v>15</v>
      </c>
      <c r="E20" s="642">
        <v>15</v>
      </c>
      <c r="F20" s="642">
        <v>15</v>
      </c>
      <c r="G20" s="642">
        <v>15</v>
      </c>
      <c r="H20" s="642">
        <v>15</v>
      </c>
      <c r="I20" s="642">
        <v>15</v>
      </c>
      <c r="J20" s="642">
        <v>15</v>
      </c>
      <c r="K20" s="641"/>
      <c r="L20" s="641">
        <v>1</v>
      </c>
    </row>
    <row r="21" spans="2:15" x14ac:dyDescent="0.2">
      <c r="B21" s="156" t="s">
        <v>76</v>
      </c>
      <c r="C21" s="642">
        <v>2</v>
      </c>
      <c r="D21" s="642">
        <v>2</v>
      </c>
      <c r="E21" s="642">
        <v>2</v>
      </c>
      <c r="F21" s="642">
        <v>2</v>
      </c>
      <c r="G21" s="642">
        <v>2</v>
      </c>
      <c r="H21" s="642">
        <v>2</v>
      </c>
      <c r="I21" s="642">
        <v>2</v>
      </c>
      <c r="J21" s="642">
        <v>2</v>
      </c>
      <c r="K21" s="641" t="s">
        <v>31</v>
      </c>
      <c r="L21" s="641">
        <v>1</v>
      </c>
    </row>
    <row r="22" spans="2:15" x14ac:dyDescent="0.2">
      <c r="B22" s="156" t="s">
        <v>77</v>
      </c>
      <c r="C22" s="642">
        <v>12</v>
      </c>
      <c r="D22" s="642">
        <v>12</v>
      </c>
      <c r="E22" s="642">
        <v>12</v>
      </c>
      <c r="F22" s="642">
        <v>12</v>
      </c>
      <c r="G22" s="642">
        <v>12</v>
      </c>
      <c r="H22" s="642">
        <v>12</v>
      </c>
      <c r="I22" s="642">
        <v>12</v>
      </c>
      <c r="J22" s="642">
        <v>12</v>
      </c>
      <c r="K22" s="641" t="s">
        <v>44</v>
      </c>
      <c r="L22" s="641">
        <v>1</v>
      </c>
    </row>
    <row r="23" spans="2:15" x14ac:dyDescent="0.2">
      <c r="B23" s="617" t="s">
        <v>78</v>
      </c>
      <c r="C23" s="618"/>
      <c r="D23" s="618"/>
      <c r="E23" s="618"/>
      <c r="F23" s="618"/>
      <c r="G23" s="618"/>
      <c r="H23" s="618"/>
      <c r="I23" s="618"/>
      <c r="J23" s="618"/>
      <c r="K23" s="618"/>
      <c r="L23" s="619"/>
    </row>
    <row r="24" spans="2:15" x14ac:dyDescent="0.2">
      <c r="B24" s="156" t="s">
        <v>529</v>
      </c>
      <c r="C24" s="159">
        <v>98.25</v>
      </c>
      <c r="D24" s="159">
        <v>98.25</v>
      </c>
      <c r="E24" s="159">
        <v>98.25</v>
      </c>
      <c r="F24" s="159">
        <v>98.25</v>
      </c>
      <c r="G24" s="159">
        <v>95.625</v>
      </c>
      <c r="H24" s="159">
        <v>99.125</v>
      </c>
      <c r="I24" s="159">
        <v>98.25</v>
      </c>
      <c r="J24" s="159">
        <v>99.125</v>
      </c>
      <c r="K24" s="160"/>
      <c r="L24" s="641" t="s">
        <v>927</v>
      </c>
    </row>
    <row r="25" spans="2:15" x14ac:dyDescent="0.2">
      <c r="B25" s="156" t="s">
        <v>530</v>
      </c>
      <c r="C25" s="151">
        <v>20</v>
      </c>
      <c r="D25" s="151">
        <v>20</v>
      </c>
      <c r="E25" s="151">
        <v>20</v>
      </c>
      <c r="F25" s="151">
        <v>10</v>
      </c>
      <c r="G25" s="151">
        <v>10</v>
      </c>
      <c r="H25" s="151">
        <v>30</v>
      </c>
      <c r="I25" s="151">
        <v>10</v>
      </c>
      <c r="J25" s="151">
        <v>20</v>
      </c>
      <c r="K25" s="161" t="s">
        <v>928</v>
      </c>
      <c r="L25" s="641" t="s">
        <v>927</v>
      </c>
    </row>
    <row r="26" spans="2:15" x14ac:dyDescent="0.2">
      <c r="B26" s="156" t="s">
        <v>79</v>
      </c>
      <c r="C26" s="239">
        <v>0</v>
      </c>
      <c r="D26" s="239">
        <v>0</v>
      </c>
      <c r="E26" s="239">
        <v>0</v>
      </c>
      <c r="F26" s="239">
        <v>0</v>
      </c>
      <c r="G26" s="239">
        <v>0</v>
      </c>
      <c r="H26" s="239">
        <v>0</v>
      </c>
      <c r="I26" s="239">
        <v>0</v>
      </c>
      <c r="J26" s="239">
        <v>0</v>
      </c>
      <c r="K26" s="641"/>
      <c r="L26" s="641" t="s">
        <v>927</v>
      </c>
    </row>
    <row r="27" spans="2:15" x14ac:dyDescent="0.2">
      <c r="B27" s="156" t="s">
        <v>80</v>
      </c>
      <c r="C27" s="239">
        <v>1.2</v>
      </c>
      <c r="D27" s="239">
        <v>1</v>
      </c>
      <c r="E27" s="239">
        <v>1</v>
      </c>
      <c r="F27" s="239">
        <v>1</v>
      </c>
      <c r="G27" s="239">
        <v>1</v>
      </c>
      <c r="H27" s="239">
        <v>3</v>
      </c>
      <c r="I27" s="239">
        <v>0</v>
      </c>
      <c r="J27" s="239">
        <v>1</v>
      </c>
      <c r="K27" s="641"/>
      <c r="L27" s="641" t="s">
        <v>927</v>
      </c>
      <c r="M27" s="595"/>
      <c r="N27" s="596"/>
      <c r="O27" s="596"/>
    </row>
    <row r="28" spans="2:15" x14ac:dyDescent="0.2">
      <c r="B28" s="162" t="s">
        <v>413</v>
      </c>
      <c r="C28" s="157">
        <v>0.3</v>
      </c>
      <c r="D28" s="157">
        <v>0.3</v>
      </c>
      <c r="E28" s="157">
        <v>0.3</v>
      </c>
      <c r="F28" s="157">
        <v>0.3</v>
      </c>
      <c r="G28" s="157">
        <v>0.1</v>
      </c>
      <c r="H28" s="157">
        <v>2</v>
      </c>
      <c r="I28" s="157">
        <v>0.1</v>
      </c>
      <c r="J28" s="157">
        <v>1</v>
      </c>
      <c r="K28" s="641"/>
      <c r="L28" s="641" t="s">
        <v>927</v>
      </c>
      <c r="M28" s="595"/>
      <c r="N28" s="596"/>
      <c r="O28" s="596"/>
    </row>
    <row r="29" spans="2:15" x14ac:dyDescent="0.2">
      <c r="B29" s="617" t="s">
        <v>25</v>
      </c>
      <c r="C29" s="618"/>
      <c r="D29" s="618"/>
      <c r="E29" s="618"/>
      <c r="F29" s="618"/>
      <c r="G29" s="618"/>
      <c r="H29" s="618"/>
      <c r="I29" s="618"/>
      <c r="J29" s="618"/>
      <c r="K29" s="618"/>
      <c r="L29" s="619"/>
    </row>
    <row r="30" spans="2:15" x14ac:dyDescent="0.2">
      <c r="B30" s="156" t="s">
        <v>414</v>
      </c>
      <c r="C30" s="163">
        <v>2.3089656397178264</v>
      </c>
      <c r="D30" s="163">
        <v>2.2483233259328634</v>
      </c>
      <c r="E30" s="163">
        <v>2.135275735499965</v>
      </c>
      <c r="F30" s="163">
        <v>1.9369658499610487</v>
      </c>
      <c r="G30" s="163">
        <v>1.9062126463082665</v>
      </c>
      <c r="H30" s="163">
        <v>2.6410712044465829</v>
      </c>
      <c r="I30" s="163">
        <v>1.5660626345960389</v>
      </c>
      <c r="J30" s="163">
        <v>2.6550128249166809</v>
      </c>
      <c r="K30" s="160" t="s">
        <v>859</v>
      </c>
      <c r="L30" s="641">
        <v>1</v>
      </c>
    </row>
    <row r="31" spans="2:15" x14ac:dyDescent="0.2">
      <c r="B31" s="156" t="s">
        <v>28</v>
      </c>
      <c r="C31" s="163">
        <v>1.2891239435228841</v>
      </c>
      <c r="D31" s="163">
        <v>1.255884080367129</v>
      </c>
      <c r="E31" s="163">
        <v>1.1939527511351391</v>
      </c>
      <c r="F31" s="163">
        <v>1.0854352130295102</v>
      </c>
      <c r="G31" s="163">
        <v>1.0412298857248707</v>
      </c>
      <c r="H31" s="163">
        <v>1.4708004107161063</v>
      </c>
      <c r="I31" s="163">
        <v>0.86007039636243399</v>
      </c>
      <c r="J31" s="163">
        <v>1.4783590945273397</v>
      </c>
      <c r="K31" s="641" t="s">
        <v>54</v>
      </c>
      <c r="L31" s="641"/>
    </row>
    <row r="32" spans="2:15" x14ac:dyDescent="0.2">
      <c r="B32" s="156" t="s">
        <v>29</v>
      </c>
      <c r="C32" s="163">
        <v>1.0198416961949424</v>
      </c>
      <c r="D32" s="163">
        <v>0.99243924556573437</v>
      </c>
      <c r="E32" s="163">
        <v>0.94132298436482598</v>
      </c>
      <c r="F32" s="163">
        <v>0.85153063693153841</v>
      </c>
      <c r="G32" s="163">
        <v>0.86498276058339585</v>
      </c>
      <c r="H32" s="163">
        <v>1.1702707937304766</v>
      </c>
      <c r="I32" s="163">
        <v>0.70599223823360502</v>
      </c>
      <c r="J32" s="163">
        <v>1.1766537303893416</v>
      </c>
      <c r="K32" s="641" t="s">
        <v>54</v>
      </c>
      <c r="L32" s="641"/>
    </row>
    <row r="33" spans="1:12" x14ac:dyDescent="0.2">
      <c r="B33" s="156" t="s">
        <v>415</v>
      </c>
      <c r="C33" s="151">
        <v>64000</v>
      </c>
      <c r="D33" s="151">
        <v>62000</v>
      </c>
      <c r="E33" s="151">
        <v>59000</v>
      </c>
      <c r="F33" s="151">
        <v>54000</v>
      </c>
      <c r="G33" s="151">
        <v>53000</v>
      </c>
      <c r="H33" s="151">
        <v>72000</v>
      </c>
      <c r="I33" s="151">
        <v>42000</v>
      </c>
      <c r="J33" s="151">
        <v>71000</v>
      </c>
      <c r="K33" s="641"/>
      <c r="L33" s="641"/>
    </row>
    <row r="34" spans="1:12" x14ac:dyDescent="0.2">
      <c r="B34" s="156" t="s">
        <v>1001</v>
      </c>
      <c r="C34" s="157">
        <v>1.7169292835692596</v>
      </c>
      <c r="D34" s="157">
        <v>1.7189135819391714</v>
      </c>
      <c r="E34" s="157">
        <v>1.7139963911359806</v>
      </c>
      <c r="F34" s="157">
        <v>1.7139963910388336</v>
      </c>
      <c r="G34" s="157">
        <v>1.3762731937086903</v>
      </c>
      <c r="H34" s="157">
        <v>1.9612429963732907</v>
      </c>
      <c r="I34" s="157">
        <v>1.2110188810704139</v>
      </c>
      <c r="J34" s="157">
        <v>2.11723771569297</v>
      </c>
      <c r="K34" s="641"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418</v>
      </c>
      <c r="I36" s="157" t="s">
        <v>1002</v>
      </c>
      <c r="J36" s="157" t="s">
        <v>418</v>
      </c>
      <c r="K36" s="160"/>
      <c r="L36" s="641"/>
    </row>
    <row r="37" spans="1:12" x14ac:dyDescent="0.2">
      <c r="B37" s="147" t="s">
        <v>417</v>
      </c>
      <c r="C37" s="157" t="s">
        <v>418</v>
      </c>
      <c r="D37" s="157" t="s">
        <v>418</v>
      </c>
      <c r="E37" s="157" t="s">
        <v>418</v>
      </c>
      <c r="F37" s="157" t="s">
        <v>418</v>
      </c>
      <c r="G37" s="157" t="s">
        <v>420</v>
      </c>
      <c r="H37" s="157" t="s">
        <v>418</v>
      </c>
      <c r="I37" s="157" t="s">
        <v>420</v>
      </c>
      <c r="J37" s="157" t="s">
        <v>418</v>
      </c>
      <c r="K37" s="160" t="s">
        <v>20</v>
      </c>
      <c r="L37" s="641"/>
    </row>
    <row r="38" spans="1:12" x14ac:dyDescent="0.2">
      <c r="B38" s="147" t="s">
        <v>419</v>
      </c>
      <c r="C38" s="157" t="s">
        <v>418</v>
      </c>
      <c r="D38" s="157" t="s">
        <v>418</v>
      </c>
      <c r="E38" s="157" t="s">
        <v>418</v>
      </c>
      <c r="F38" s="157" t="s">
        <v>418</v>
      </c>
      <c r="G38" s="157" t="s">
        <v>420</v>
      </c>
      <c r="H38" s="157" t="s">
        <v>418</v>
      </c>
      <c r="I38" s="157" t="s">
        <v>420</v>
      </c>
      <c r="J38" s="157" t="s">
        <v>418</v>
      </c>
      <c r="K38" s="160" t="s">
        <v>20</v>
      </c>
      <c r="L38" s="641"/>
    </row>
    <row r="39" spans="1:12" ht="22.5" x14ac:dyDescent="0.2">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160" t="s">
        <v>989</v>
      </c>
      <c r="L39" s="641"/>
    </row>
    <row r="40" spans="1:12" x14ac:dyDescent="0.2">
      <c r="B40" s="147" t="s">
        <v>1004</v>
      </c>
      <c r="C40" s="163">
        <v>0.77210947665499574</v>
      </c>
      <c r="D40" s="163">
        <v>0.75346731381145193</v>
      </c>
      <c r="E40" s="163">
        <v>0.71755581780850375</v>
      </c>
      <c r="F40" s="163">
        <v>0.65091411451331183</v>
      </c>
      <c r="G40" s="163">
        <v>0.63881778283440582</v>
      </c>
      <c r="H40" s="163">
        <v>0.8850865901030841</v>
      </c>
      <c r="I40" s="163">
        <v>0.52627271311518675</v>
      </c>
      <c r="J40" s="163">
        <v>0.8922125921770282</v>
      </c>
      <c r="K40" s="641" t="s">
        <v>859</v>
      </c>
      <c r="L40" s="641">
        <v>1</v>
      </c>
    </row>
    <row r="41" spans="1:12" x14ac:dyDescent="0.2">
      <c r="B41" s="147" t="s">
        <v>28</v>
      </c>
      <c r="C41" s="163">
        <v>0.43107822665499568</v>
      </c>
      <c r="D41" s="163">
        <v>0.4208770124733574</v>
      </c>
      <c r="E41" s="163">
        <v>0.40122581291117837</v>
      </c>
      <c r="F41" s="163">
        <v>0.36475867685787</v>
      </c>
      <c r="G41" s="163">
        <v>0.34894122033440583</v>
      </c>
      <c r="H41" s="163">
        <v>0.49290065260308413</v>
      </c>
      <c r="I41" s="163">
        <v>0.28902520944219268</v>
      </c>
      <c r="J41" s="163">
        <v>0.49680008605537151</v>
      </c>
      <c r="K41" s="641" t="s">
        <v>54</v>
      </c>
      <c r="L41" s="641"/>
    </row>
    <row r="42" spans="1:12" x14ac:dyDescent="0.2">
      <c r="A42" s="164"/>
      <c r="B42" s="147" t="s">
        <v>29</v>
      </c>
      <c r="C42" s="163">
        <v>0.34103125000000006</v>
      </c>
      <c r="D42" s="163">
        <v>0.33259030133809442</v>
      </c>
      <c r="E42" s="163">
        <v>0.31633000489732543</v>
      </c>
      <c r="F42" s="163">
        <v>0.28615543765544182</v>
      </c>
      <c r="G42" s="163">
        <v>0.28987656250000005</v>
      </c>
      <c r="H42" s="163">
        <v>0.39218593749999997</v>
      </c>
      <c r="I42" s="163">
        <v>0.2372475036729941</v>
      </c>
      <c r="J42" s="163">
        <v>0.39541250612165685</v>
      </c>
      <c r="K42" s="641" t="s">
        <v>54</v>
      </c>
      <c r="L42" s="641"/>
    </row>
    <row r="43" spans="1:12" x14ac:dyDescent="0.2">
      <c r="A43" s="164"/>
      <c r="B43" s="147" t="s">
        <v>421</v>
      </c>
      <c r="C43" s="151">
        <v>21400</v>
      </c>
      <c r="D43" s="151">
        <v>20900</v>
      </c>
      <c r="E43" s="151">
        <v>20000</v>
      </c>
      <c r="F43" s="151">
        <v>18300</v>
      </c>
      <c r="G43" s="151">
        <v>17600</v>
      </c>
      <c r="H43" s="151">
        <v>24300</v>
      </c>
      <c r="I43" s="151">
        <v>14100</v>
      </c>
      <c r="J43" s="151">
        <v>23900</v>
      </c>
      <c r="K43" s="641"/>
      <c r="L43" s="641"/>
    </row>
    <row r="44" spans="1:12" x14ac:dyDescent="0.2">
      <c r="A44" s="164"/>
      <c r="B44" s="147" t="s">
        <v>1005</v>
      </c>
      <c r="C44" s="163">
        <v>0.56999999999999995</v>
      </c>
      <c r="D44" s="163">
        <v>0.57999999999999996</v>
      </c>
      <c r="E44" s="163">
        <v>0.57999999999999996</v>
      </c>
      <c r="F44" s="163">
        <v>0.57999999999999996</v>
      </c>
      <c r="G44" s="163">
        <v>0.46</v>
      </c>
      <c r="H44" s="163">
        <v>0.66</v>
      </c>
      <c r="I44" s="163">
        <v>0.41</v>
      </c>
      <c r="J44" s="163">
        <v>0.71</v>
      </c>
      <c r="K44" s="641" t="s">
        <v>66</v>
      </c>
      <c r="L44" s="641"/>
    </row>
    <row r="45" spans="1:12" ht="22.5" x14ac:dyDescent="0.2">
      <c r="A45" s="164"/>
      <c r="B45" s="147" t="s">
        <v>1023</v>
      </c>
      <c r="C45" s="597">
        <v>2.5000000000000001E-3</v>
      </c>
      <c r="D45" s="597">
        <v>2.438121882804688E-3</v>
      </c>
      <c r="E45" s="597">
        <v>2.3189224220458203E-3</v>
      </c>
      <c r="F45" s="597">
        <v>2.0977215259264494E-3</v>
      </c>
      <c r="G45" s="597">
        <v>2.1250000000000002E-3</v>
      </c>
      <c r="H45" s="597">
        <v>2.875E-3</v>
      </c>
      <c r="I45" s="597">
        <v>1.7391918165343653E-3</v>
      </c>
      <c r="J45" s="597">
        <v>2.8986530275572752E-3</v>
      </c>
      <c r="K45" s="166" t="s">
        <v>54</v>
      </c>
      <c r="L45" s="166"/>
    </row>
    <row r="46" spans="1:12" x14ac:dyDescent="0.2">
      <c r="B46" s="147" t="s">
        <v>406</v>
      </c>
      <c r="C46" s="159">
        <v>65.14826366418697</v>
      </c>
      <c r="D46" s="159">
        <v>65.263552412498285</v>
      </c>
      <c r="E46" s="159">
        <v>65.166815811979561</v>
      </c>
      <c r="F46" s="159">
        <v>65.166815810050281</v>
      </c>
      <c r="G46" s="151">
        <v>43</v>
      </c>
      <c r="H46" s="151">
        <v>67</v>
      </c>
      <c r="I46" s="151">
        <v>43</v>
      </c>
      <c r="J46" s="151">
        <v>67</v>
      </c>
      <c r="K46" s="642" t="s">
        <v>446</v>
      </c>
      <c r="L46" s="642">
        <v>1</v>
      </c>
    </row>
    <row r="47" spans="1:12" x14ac:dyDescent="0.2">
      <c r="B47" s="147" t="s">
        <v>407</v>
      </c>
      <c r="C47" s="159">
        <v>66.820244969091434</v>
      </c>
      <c r="D47" s="159">
        <v>66.939172874023384</v>
      </c>
      <c r="E47" s="159">
        <v>66.847057398297437</v>
      </c>
      <c r="F47" s="159">
        <v>66.847057396463384</v>
      </c>
      <c r="G47" s="151">
        <v>46</v>
      </c>
      <c r="H47" s="151">
        <v>69</v>
      </c>
      <c r="I47" s="151">
        <v>46</v>
      </c>
      <c r="J47" s="151">
        <v>69</v>
      </c>
      <c r="K47" s="642" t="s">
        <v>446</v>
      </c>
      <c r="L47" s="642">
        <v>1</v>
      </c>
    </row>
    <row r="48" spans="1:12" ht="22.5" x14ac:dyDescent="0.2">
      <c r="B48" s="147" t="s">
        <v>409</v>
      </c>
      <c r="C48" s="159">
        <v>1.7299841259703341</v>
      </c>
      <c r="D48" s="159">
        <v>1.6640486548101578</v>
      </c>
      <c r="E48" s="159">
        <v>1.6638596945658259</v>
      </c>
      <c r="F48" s="159">
        <v>1.6638596945658259</v>
      </c>
      <c r="G48" s="151">
        <v>1</v>
      </c>
      <c r="H48" s="151">
        <v>13</v>
      </c>
      <c r="I48" s="151">
        <v>1</v>
      </c>
      <c r="J48" s="151">
        <v>13</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1.25" customHeight="1" x14ac:dyDescent="0.2">
      <c r="A52" s="530">
        <v>1</v>
      </c>
      <c r="B52" s="923" t="s">
        <v>458</v>
      </c>
      <c r="C52" s="923"/>
      <c r="D52" s="923"/>
      <c r="E52" s="923"/>
      <c r="F52" s="923"/>
      <c r="G52" s="923"/>
      <c r="H52" s="923"/>
      <c r="I52" s="923"/>
      <c r="J52" s="923"/>
      <c r="K52" s="923"/>
      <c r="L52" s="923"/>
    </row>
    <row r="53" spans="1:15" s="140" customFormat="1" ht="29.25"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11.25" customHeight="1" x14ac:dyDescent="0.2">
      <c r="A55" s="530" t="s">
        <v>39</v>
      </c>
      <c r="B55" s="923" t="s">
        <v>990</v>
      </c>
      <c r="C55" s="923"/>
      <c r="D55" s="923"/>
      <c r="E55" s="923"/>
      <c r="F55" s="923"/>
      <c r="G55" s="923"/>
      <c r="H55" s="923"/>
      <c r="I55" s="923"/>
      <c r="J55" s="923"/>
      <c r="K55" s="923"/>
      <c r="L55" s="923"/>
    </row>
    <row r="56" spans="1:15" s="140" customFormat="1" ht="11.25" customHeight="1" x14ac:dyDescent="0.2">
      <c r="A56" s="530"/>
      <c r="B56" s="923" t="s">
        <v>1027</v>
      </c>
      <c r="C56" s="923"/>
      <c r="D56" s="923"/>
      <c r="E56" s="923"/>
      <c r="F56" s="923"/>
      <c r="G56" s="923"/>
      <c r="H56" s="923"/>
      <c r="I56" s="923"/>
      <c r="J56" s="923"/>
      <c r="K56" s="923"/>
      <c r="L56" s="923"/>
    </row>
    <row r="57" spans="1:15" s="140" customFormat="1" x14ac:dyDescent="0.2">
      <c r="A57" s="530" t="s">
        <v>15</v>
      </c>
      <c r="B57" s="140" t="s">
        <v>463</v>
      </c>
    </row>
    <row r="58" spans="1:15" s="140" customFormat="1" ht="11.25" customHeight="1" x14ac:dyDescent="0.2">
      <c r="A58" s="530" t="s">
        <v>20</v>
      </c>
      <c r="B58" s="923" t="s">
        <v>991</v>
      </c>
      <c r="C58" s="923"/>
      <c r="D58" s="923"/>
      <c r="E58" s="923"/>
      <c r="F58" s="923"/>
      <c r="G58" s="923"/>
      <c r="H58" s="923"/>
      <c r="I58" s="923"/>
      <c r="J58" s="923"/>
      <c r="K58" s="923"/>
      <c r="L58" s="923"/>
    </row>
    <row r="59" spans="1:15" s="140" customFormat="1" x14ac:dyDescent="0.2">
      <c r="A59" s="530" t="s">
        <v>23</v>
      </c>
      <c r="B59" s="923" t="s">
        <v>470</v>
      </c>
      <c r="C59" s="923"/>
      <c r="D59" s="923"/>
      <c r="E59" s="923"/>
      <c r="F59" s="923"/>
      <c r="G59" s="923"/>
      <c r="H59" s="923"/>
      <c r="I59" s="923"/>
      <c r="J59" s="923"/>
      <c r="K59" s="923"/>
      <c r="L59" s="923"/>
    </row>
    <row r="60" spans="1:15" s="140" customFormat="1" ht="11.25" customHeight="1" x14ac:dyDescent="0.2">
      <c r="A60" s="530" t="s">
        <v>44</v>
      </c>
      <c r="B60" s="923" t="s">
        <v>471</v>
      </c>
      <c r="C60" s="923"/>
      <c r="D60" s="923"/>
      <c r="E60" s="923"/>
      <c r="F60" s="923"/>
      <c r="G60" s="923"/>
      <c r="H60" s="923"/>
      <c r="I60" s="923"/>
      <c r="J60" s="923"/>
      <c r="K60" s="923"/>
      <c r="L60" s="923"/>
    </row>
    <row r="61" spans="1:15" s="140" customFormat="1" ht="11.25" customHeight="1" x14ac:dyDescent="0.2">
      <c r="A61" s="530" t="s">
        <v>46</v>
      </c>
      <c r="B61" s="923" t="s">
        <v>472</v>
      </c>
      <c r="C61" s="923"/>
      <c r="D61" s="923"/>
      <c r="E61" s="923"/>
      <c r="F61" s="923"/>
      <c r="G61" s="923"/>
      <c r="H61" s="923"/>
      <c r="I61" s="923"/>
      <c r="J61" s="923"/>
      <c r="K61" s="923"/>
      <c r="L61" s="923"/>
      <c r="N61" s="923"/>
      <c r="O61" s="923"/>
    </row>
    <row r="62" spans="1:15" s="140" customFormat="1" x14ac:dyDescent="0.2">
      <c r="A62" s="530" t="s">
        <v>31</v>
      </c>
      <c r="B62" s="611" t="s">
        <v>473</v>
      </c>
      <c r="N62" s="923"/>
      <c r="O62" s="923"/>
    </row>
    <row r="63" spans="1:15" s="140" customFormat="1" ht="11.25" customHeight="1" x14ac:dyDescent="0.2">
      <c r="A63" s="530" t="s">
        <v>35</v>
      </c>
      <c r="B63" s="923" t="s">
        <v>453</v>
      </c>
      <c r="C63" s="923"/>
      <c r="D63" s="923"/>
      <c r="E63" s="923"/>
      <c r="F63" s="923"/>
      <c r="G63" s="923"/>
      <c r="H63" s="923"/>
      <c r="I63" s="923"/>
      <c r="J63" s="923"/>
      <c r="K63" s="923"/>
      <c r="L63" s="923"/>
      <c r="M63" s="598"/>
      <c r="N63" s="923"/>
      <c r="O63" s="923"/>
    </row>
    <row r="64" spans="1:15" s="140" customFormat="1" ht="11.25" customHeight="1" x14ac:dyDescent="0.2">
      <c r="A64" s="530" t="s">
        <v>64</v>
      </c>
      <c r="B64" s="923" t="s">
        <v>462</v>
      </c>
      <c r="C64" s="923"/>
      <c r="D64" s="923"/>
      <c r="E64" s="923"/>
      <c r="F64" s="923"/>
      <c r="G64" s="923"/>
      <c r="H64" s="923"/>
      <c r="I64" s="923"/>
      <c r="M64" s="541"/>
      <c r="N64" s="923"/>
      <c r="O64" s="923"/>
    </row>
    <row r="65" spans="1:12" ht="11.25" customHeight="1" x14ac:dyDescent="0.2">
      <c r="A65" s="530" t="s">
        <v>50</v>
      </c>
      <c r="B65" s="923" t="s">
        <v>454</v>
      </c>
      <c r="C65" s="923"/>
      <c r="D65" s="923"/>
      <c r="E65" s="923"/>
      <c r="F65" s="923"/>
      <c r="G65" s="923"/>
      <c r="H65" s="923"/>
      <c r="I65" s="923"/>
      <c r="J65" s="923"/>
      <c r="K65" s="923"/>
      <c r="L65" s="923"/>
    </row>
    <row r="66" spans="1:12" ht="11.25" customHeight="1" x14ac:dyDescent="0.2">
      <c r="A66" s="530" t="s">
        <v>54</v>
      </c>
      <c r="B66" s="932" t="s">
        <v>455</v>
      </c>
      <c r="C66" s="932"/>
      <c r="D66" s="932"/>
      <c r="E66" s="932"/>
      <c r="F66" s="932"/>
      <c r="G66" s="932"/>
      <c r="H66" s="932"/>
      <c r="I66" s="932"/>
      <c r="J66" s="932"/>
      <c r="K66" s="932"/>
      <c r="L66" s="932"/>
    </row>
    <row r="67" spans="1:12" ht="11.25" customHeight="1" x14ac:dyDescent="0.2">
      <c r="A67" s="611" t="s">
        <v>66</v>
      </c>
      <c r="B67" s="923" t="s">
        <v>988</v>
      </c>
      <c r="C67" s="923"/>
      <c r="D67" s="923"/>
      <c r="E67" s="923"/>
      <c r="F67" s="923"/>
      <c r="G67" s="923"/>
      <c r="H67" s="923"/>
      <c r="I67" s="923"/>
      <c r="J67" s="923"/>
      <c r="K67" s="923"/>
      <c r="L67" s="923"/>
    </row>
  </sheetData>
  <mergeCells count="21">
    <mergeCell ref="N61:O61"/>
    <mergeCell ref="B66:L66"/>
    <mergeCell ref="B67:L67"/>
    <mergeCell ref="N62:O62"/>
    <mergeCell ref="N63:O63"/>
    <mergeCell ref="B64:I64"/>
    <mergeCell ref="N64:O64"/>
    <mergeCell ref="B65:L65"/>
    <mergeCell ref="B63:L63"/>
    <mergeCell ref="B61:L61"/>
    <mergeCell ref="B59:L59"/>
    <mergeCell ref="B53:L53"/>
    <mergeCell ref="B58:L58"/>
    <mergeCell ref="B60:L60"/>
    <mergeCell ref="C3:L3"/>
    <mergeCell ref="G4:H4"/>
    <mergeCell ref="I4:J4"/>
    <mergeCell ref="J17:L17"/>
    <mergeCell ref="B56:L56"/>
    <mergeCell ref="B55:L55"/>
    <mergeCell ref="B52:L52"/>
  </mergeCells>
  <hyperlinks>
    <hyperlink ref="C3" location="INDEX" display="Large Wood Pellets CHP,  800 MW feed"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4"/>
  <dimension ref="A1:O67"/>
  <sheetViews>
    <sheetView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1029</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252.94855468235957</v>
      </c>
      <c r="D6" s="148">
        <v>253.43571128271509</v>
      </c>
      <c r="E6" s="148">
        <v>254.14956023214813</v>
      </c>
      <c r="F6" s="148">
        <v>254.14956018297784</v>
      </c>
      <c r="G6" s="148">
        <v>248.10879308897026</v>
      </c>
      <c r="H6" s="148">
        <v>333.42304677725105</v>
      </c>
      <c r="I6" s="148">
        <v>248.10879305668865</v>
      </c>
      <c r="J6" s="148">
        <v>333.7949968494118</v>
      </c>
      <c r="K6" s="642" t="s">
        <v>39</v>
      </c>
      <c r="L6" s="641"/>
    </row>
    <row r="7" spans="2:12" x14ac:dyDescent="0.2">
      <c r="B7" s="147" t="s">
        <v>403</v>
      </c>
      <c r="C7" s="159">
        <v>31.618569335294943</v>
      </c>
      <c r="D7" s="159">
        <v>31.679463910339383</v>
      </c>
      <c r="E7" s="159">
        <v>31.768695029018517</v>
      </c>
      <c r="F7" s="159">
        <v>31.76869502287223</v>
      </c>
      <c r="G7" s="151">
        <v>31</v>
      </c>
      <c r="H7" s="151">
        <v>42</v>
      </c>
      <c r="I7" s="151">
        <v>31</v>
      </c>
      <c r="J7" s="151">
        <v>42</v>
      </c>
      <c r="K7" s="642" t="s">
        <v>445</v>
      </c>
      <c r="L7" s="642">
        <v>1</v>
      </c>
    </row>
    <row r="8" spans="2:12" ht="22.5" x14ac:dyDescent="0.2">
      <c r="B8" s="152" t="s">
        <v>405</v>
      </c>
      <c r="C8" s="159">
        <v>30.037640868530193</v>
      </c>
      <c r="D8" s="159">
        <v>30.095490714822411</v>
      </c>
      <c r="E8" s="159">
        <v>30.180260277567591</v>
      </c>
      <c r="F8" s="159">
        <v>30.180260271728617</v>
      </c>
      <c r="G8" s="151">
        <v>27</v>
      </c>
      <c r="H8" s="151">
        <v>40</v>
      </c>
      <c r="I8" s="151">
        <v>27</v>
      </c>
      <c r="J8" s="151">
        <v>40</v>
      </c>
      <c r="K8" s="153" t="s">
        <v>445</v>
      </c>
      <c r="L8" s="153">
        <v>1</v>
      </c>
    </row>
    <row r="9" spans="2:12" ht="22.5" x14ac:dyDescent="0.2">
      <c r="B9" s="147" t="s">
        <v>998</v>
      </c>
      <c r="C9" s="159">
        <v>3.2975522284410315</v>
      </c>
      <c r="D9" s="159">
        <v>3.2802816914975366</v>
      </c>
      <c r="E9" s="159">
        <v>3.2834465879208787</v>
      </c>
      <c r="F9" s="159">
        <v>3.2834465879334558</v>
      </c>
      <c r="G9" s="157">
        <v>2.4256594572336549</v>
      </c>
      <c r="H9" s="157">
        <v>3.7050727711850491</v>
      </c>
      <c r="I9" s="157">
        <v>1.9405275657918786</v>
      </c>
      <c r="J9" s="157">
        <v>3.7068713762990164</v>
      </c>
      <c r="K9" s="642"/>
      <c r="L9" s="642">
        <v>1</v>
      </c>
    </row>
    <row r="10" spans="2:12" x14ac:dyDescent="0.2">
      <c r="B10" s="147" t="s">
        <v>879</v>
      </c>
      <c r="C10" s="154">
        <v>0.489759362704695</v>
      </c>
      <c r="D10" s="154">
        <v>0.48902215836430529</v>
      </c>
      <c r="E10" s="154">
        <v>0.49110843679704647</v>
      </c>
      <c r="F10" s="154">
        <v>0.49110843665476633</v>
      </c>
      <c r="G10" s="154">
        <v>0.47874349234935976</v>
      </c>
      <c r="H10" s="154">
        <v>0.64336338852232822</v>
      </c>
      <c r="I10" s="154">
        <v>0.47943550006793334</v>
      </c>
      <c r="J10" s="154">
        <v>0.6450120903135711</v>
      </c>
      <c r="K10" s="642" t="s">
        <v>74</v>
      </c>
      <c r="L10" s="642"/>
    </row>
    <row r="11" spans="2:12" x14ac:dyDescent="0.2">
      <c r="B11" s="147" t="s">
        <v>880</v>
      </c>
      <c r="C11" s="155">
        <v>1</v>
      </c>
      <c r="D11" s="155">
        <v>1</v>
      </c>
      <c r="E11" s="155">
        <v>1</v>
      </c>
      <c r="F11" s="155">
        <v>1</v>
      </c>
      <c r="G11" s="155">
        <v>1</v>
      </c>
      <c r="H11" s="155">
        <v>1</v>
      </c>
      <c r="I11" s="155">
        <v>1</v>
      </c>
      <c r="J11" s="155">
        <v>1</v>
      </c>
      <c r="K11" s="642" t="s">
        <v>64</v>
      </c>
      <c r="L11" s="642"/>
    </row>
    <row r="12" spans="2:12" x14ac:dyDescent="0.2">
      <c r="B12" s="147" t="s">
        <v>13</v>
      </c>
      <c r="C12" s="642">
        <v>3</v>
      </c>
      <c r="D12" s="642">
        <v>3</v>
      </c>
      <c r="E12" s="642">
        <v>3</v>
      </c>
      <c r="F12" s="642">
        <v>3</v>
      </c>
      <c r="G12" s="642">
        <v>3</v>
      </c>
      <c r="H12" s="642">
        <v>3</v>
      </c>
      <c r="I12" s="642">
        <v>3</v>
      </c>
      <c r="J12" s="642">
        <v>3</v>
      </c>
      <c r="K12" s="642"/>
      <c r="L12" s="642" t="s">
        <v>74</v>
      </c>
    </row>
    <row r="13" spans="2:12" x14ac:dyDescent="0.2">
      <c r="B13" s="156" t="s">
        <v>73</v>
      </c>
      <c r="C13" s="157">
        <v>3</v>
      </c>
      <c r="D13" s="157">
        <v>3</v>
      </c>
      <c r="E13" s="157">
        <v>3</v>
      </c>
      <c r="F13" s="157">
        <v>3</v>
      </c>
      <c r="G13" s="157">
        <v>2.5499999999999998</v>
      </c>
      <c r="H13" s="157">
        <v>3.4499999999999997</v>
      </c>
      <c r="I13" s="157">
        <v>2.25</v>
      </c>
      <c r="J13" s="157">
        <v>3.75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5</v>
      </c>
      <c r="D15" s="642">
        <v>5</v>
      </c>
      <c r="E15" s="642">
        <v>5</v>
      </c>
      <c r="F15" s="642">
        <v>5</v>
      </c>
      <c r="G15" s="642">
        <v>4.5</v>
      </c>
      <c r="H15" s="642">
        <v>5.5</v>
      </c>
      <c r="I15" s="642">
        <v>4</v>
      </c>
      <c r="J15" s="642">
        <v>5.5</v>
      </c>
      <c r="K15" s="641"/>
      <c r="L15" s="642">
        <v>1</v>
      </c>
    </row>
    <row r="16" spans="2:12" x14ac:dyDescent="0.2">
      <c r="B16" s="158" t="s">
        <v>411</v>
      </c>
      <c r="C16" s="163">
        <v>5.9300595802321415E-2</v>
      </c>
      <c r="D16" s="163">
        <v>5.9186607617689097E-2</v>
      </c>
      <c r="E16" s="163">
        <v>5.9020365749594586E-2</v>
      </c>
      <c r="F16" s="163">
        <v>5.9020365761013244E-2</v>
      </c>
      <c r="G16" s="163">
        <v>5.0308616475035733E-2</v>
      </c>
      <c r="H16" s="163">
        <v>6.806459876034246E-2</v>
      </c>
      <c r="I16" s="163">
        <v>4.426527432075994E-2</v>
      </c>
      <c r="J16" s="163">
        <v>7.3775457201266562E-2</v>
      </c>
      <c r="K16" s="641"/>
      <c r="L16" s="642" t="s">
        <v>74</v>
      </c>
    </row>
    <row r="17" spans="2:15" x14ac:dyDescent="0.2">
      <c r="B17" s="621" t="s">
        <v>21</v>
      </c>
      <c r="C17" s="622"/>
      <c r="D17" s="622"/>
      <c r="E17" s="622"/>
      <c r="F17" s="622"/>
      <c r="G17" s="622"/>
      <c r="H17" s="622"/>
      <c r="I17" s="622"/>
      <c r="J17" s="930"/>
      <c r="K17" s="930"/>
      <c r="L17" s="931"/>
    </row>
    <row r="18" spans="2:15" x14ac:dyDescent="0.2">
      <c r="B18" s="156" t="s">
        <v>22</v>
      </c>
      <c r="C18" s="642">
        <v>2</v>
      </c>
      <c r="D18" s="642">
        <v>2</v>
      </c>
      <c r="E18" s="642">
        <v>2</v>
      </c>
      <c r="F18" s="642">
        <v>2</v>
      </c>
      <c r="G18" s="642">
        <v>2</v>
      </c>
      <c r="H18" s="642">
        <v>2</v>
      </c>
      <c r="I18" s="642">
        <v>2</v>
      </c>
      <c r="J18" s="642">
        <v>2</v>
      </c>
      <c r="K18" s="641"/>
      <c r="L18" s="641"/>
      <c r="M18" s="164"/>
    </row>
    <row r="19" spans="2:15" x14ac:dyDescent="0.2">
      <c r="B19" s="156" t="s">
        <v>24</v>
      </c>
      <c r="C19" s="642">
        <v>4</v>
      </c>
      <c r="D19" s="642">
        <v>4</v>
      </c>
      <c r="E19" s="642">
        <v>4</v>
      </c>
      <c r="F19" s="642">
        <v>4</v>
      </c>
      <c r="G19" s="642">
        <v>4</v>
      </c>
      <c r="H19" s="642">
        <v>4</v>
      </c>
      <c r="I19" s="642">
        <v>4</v>
      </c>
      <c r="J19" s="642">
        <v>4</v>
      </c>
      <c r="K19" s="641" t="s">
        <v>23</v>
      </c>
      <c r="L19" s="641">
        <v>1</v>
      </c>
    </row>
    <row r="20" spans="2:15" x14ac:dyDescent="0.2">
      <c r="B20" s="156" t="s">
        <v>75</v>
      </c>
      <c r="C20" s="642">
        <v>15</v>
      </c>
      <c r="D20" s="642">
        <v>15</v>
      </c>
      <c r="E20" s="642">
        <v>15</v>
      </c>
      <c r="F20" s="642">
        <v>15</v>
      </c>
      <c r="G20" s="642">
        <v>15</v>
      </c>
      <c r="H20" s="642">
        <v>15</v>
      </c>
      <c r="I20" s="642">
        <v>15</v>
      </c>
      <c r="J20" s="642">
        <v>15</v>
      </c>
      <c r="K20" s="641"/>
      <c r="L20" s="641">
        <v>1</v>
      </c>
    </row>
    <row r="21" spans="2:15" x14ac:dyDescent="0.2">
      <c r="B21" s="156" t="s">
        <v>76</v>
      </c>
      <c r="C21" s="642">
        <v>2</v>
      </c>
      <c r="D21" s="642">
        <v>2</v>
      </c>
      <c r="E21" s="642">
        <v>2</v>
      </c>
      <c r="F21" s="642">
        <v>2</v>
      </c>
      <c r="G21" s="642">
        <v>2</v>
      </c>
      <c r="H21" s="642">
        <v>2</v>
      </c>
      <c r="I21" s="642">
        <v>2</v>
      </c>
      <c r="J21" s="642">
        <v>2</v>
      </c>
      <c r="K21" s="641" t="s">
        <v>31</v>
      </c>
      <c r="L21" s="641">
        <v>1</v>
      </c>
    </row>
    <row r="22" spans="2:15" x14ac:dyDescent="0.2">
      <c r="B22" s="156" t="s">
        <v>77</v>
      </c>
      <c r="C22" s="642">
        <v>12</v>
      </c>
      <c r="D22" s="642">
        <v>12</v>
      </c>
      <c r="E22" s="642">
        <v>12</v>
      </c>
      <c r="F22" s="642">
        <v>12</v>
      </c>
      <c r="G22" s="642">
        <v>12</v>
      </c>
      <c r="H22" s="642">
        <v>12</v>
      </c>
      <c r="I22" s="642">
        <v>12</v>
      </c>
      <c r="J22" s="642">
        <v>12</v>
      </c>
      <c r="K22" s="641" t="s">
        <v>44</v>
      </c>
      <c r="L22" s="641">
        <v>1</v>
      </c>
    </row>
    <row r="23" spans="2:15" x14ac:dyDescent="0.2">
      <c r="B23" s="617" t="s">
        <v>78</v>
      </c>
      <c r="C23" s="618"/>
      <c r="D23" s="618"/>
      <c r="E23" s="618"/>
      <c r="F23" s="618"/>
      <c r="G23" s="618"/>
      <c r="H23" s="618"/>
      <c r="I23" s="618"/>
      <c r="J23" s="618"/>
      <c r="K23" s="618"/>
      <c r="L23" s="619"/>
    </row>
    <row r="24" spans="2:15" x14ac:dyDescent="0.2">
      <c r="B24" s="156" t="s">
        <v>529</v>
      </c>
      <c r="C24" s="159">
        <v>98.25</v>
      </c>
      <c r="D24" s="159">
        <v>98.25</v>
      </c>
      <c r="E24" s="159">
        <v>98.25</v>
      </c>
      <c r="F24" s="159">
        <v>98.25</v>
      </c>
      <c r="G24" s="159">
        <v>95.625</v>
      </c>
      <c r="H24" s="159">
        <v>99.125</v>
      </c>
      <c r="I24" s="159">
        <v>98.25</v>
      </c>
      <c r="J24" s="159">
        <v>99.125</v>
      </c>
      <c r="K24" s="160"/>
      <c r="L24" s="641" t="s">
        <v>927</v>
      </c>
    </row>
    <row r="25" spans="2:15" x14ac:dyDescent="0.2">
      <c r="B25" s="156" t="s">
        <v>530</v>
      </c>
      <c r="C25" s="151">
        <v>20</v>
      </c>
      <c r="D25" s="151">
        <v>20</v>
      </c>
      <c r="E25" s="151">
        <v>20</v>
      </c>
      <c r="F25" s="151">
        <v>10</v>
      </c>
      <c r="G25" s="151">
        <v>10</v>
      </c>
      <c r="H25" s="151">
        <v>30</v>
      </c>
      <c r="I25" s="151">
        <v>10</v>
      </c>
      <c r="J25" s="151">
        <v>20</v>
      </c>
      <c r="K25" s="161" t="s">
        <v>928</v>
      </c>
      <c r="L25" s="641" t="s">
        <v>927</v>
      </c>
    </row>
    <row r="26" spans="2:15" x14ac:dyDescent="0.2">
      <c r="B26" s="156" t="s">
        <v>79</v>
      </c>
      <c r="C26" s="239">
        <v>0</v>
      </c>
      <c r="D26" s="239">
        <v>0</v>
      </c>
      <c r="E26" s="239">
        <v>0</v>
      </c>
      <c r="F26" s="239">
        <v>0</v>
      </c>
      <c r="G26" s="239">
        <v>0</v>
      </c>
      <c r="H26" s="239">
        <v>0</v>
      </c>
      <c r="I26" s="239">
        <v>0</v>
      </c>
      <c r="J26" s="239">
        <v>0</v>
      </c>
      <c r="K26" s="641"/>
      <c r="L26" s="641" t="s">
        <v>927</v>
      </c>
    </row>
    <row r="27" spans="2:15" x14ac:dyDescent="0.2">
      <c r="B27" s="156" t="s">
        <v>80</v>
      </c>
      <c r="C27" s="239">
        <v>1.2</v>
      </c>
      <c r="D27" s="239">
        <v>1</v>
      </c>
      <c r="E27" s="239">
        <v>1</v>
      </c>
      <c r="F27" s="239">
        <v>1</v>
      </c>
      <c r="G27" s="239">
        <v>1</v>
      </c>
      <c r="H27" s="239">
        <v>3</v>
      </c>
      <c r="I27" s="239">
        <v>0</v>
      </c>
      <c r="J27" s="239">
        <v>1</v>
      </c>
      <c r="K27" s="641"/>
      <c r="L27" s="641" t="s">
        <v>927</v>
      </c>
      <c r="M27" s="595"/>
      <c r="N27" s="596"/>
      <c r="O27" s="596"/>
    </row>
    <row r="28" spans="2:15" x14ac:dyDescent="0.2">
      <c r="B28" s="162" t="s">
        <v>413</v>
      </c>
      <c r="C28" s="157">
        <v>0.3</v>
      </c>
      <c r="D28" s="157">
        <v>0.3</v>
      </c>
      <c r="E28" s="157">
        <v>0.3</v>
      </c>
      <c r="F28" s="157">
        <v>0.3</v>
      </c>
      <c r="G28" s="157">
        <v>0.1</v>
      </c>
      <c r="H28" s="157">
        <v>2</v>
      </c>
      <c r="I28" s="157">
        <v>0.1</v>
      </c>
      <c r="J28" s="157">
        <v>1</v>
      </c>
      <c r="K28" s="641"/>
      <c r="L28" s="641" t="s">
        <v>927</v>
      </c>
      <c r="M28" s="595"/>
      <c r="N28" s="596"/>
      <c r="O28" s="596"/>
    </row>
    <row r="29" spans="2:15" x14ac:dyDescent="0.2">
      <c r="B29" s="617" t="s">
        <v>25</v>
      </c>
      <c r="C29" s="618"/>
      <c r="D29" s="618"/>
      <c r="E29" s="618"/>
      <c r="F29" s="618"/>
      <c r="G29" s="618"/>
      <c r="H29" s="618"/>
      <c r="I29" s="618"/>
      <c r="J29" s="618"/>
      <c r="K29" s="618"/>
      <c r="L29" s="619"/>
    </row>
    <row r="30" spans="2:15" x14ac:dyDescent="0.2">
      <c r="B30" s="156" t="s">
        <v>414</v>
      </c>
      <c r="C30" s="163">
        <v>2.4419494394805237</v>
      </c>
      <c r="D30" s="163">
        <v>2.3784092936166732</v>
      </c>
      <c r="E30" s="163">
        <v>2.2586883633497248</v>
      </c>
      <c r="F30" s="163">
        <v>2.0489167529376919</v>
      </c>
      <c r="G30" s="163">
        <v>2.0165043974305124</v>
      </c>
      <c r="H30" s="163">
        <v>2.7938812115258487</v>
      </c>
      <c r="I30" s="163">
        <v>1.6565764276319528</v>
      </c>
      <c r="J30" s="163">
        <v>2.8084647214330638</v>
      </c>
      <c r="K30" s="160" t="s">
        <v>859</v>
      </c>
      <c r="L30" s="641">
        <v>1</v>
      </c>
    </row>
    <row r="31" spans="2:15" x14ac:dyDescent="0.2">
      <c r="B31" s="156" t="s">
        <v>28</v>
      </c>
      <c r="C31" s="163">
        <v>1.3633704361626342</v>
      </c>
      <c r="D31" s="163">
        <v>1.328548404936845</v>
      </c>
      <c r="E31" s="163">
        <v>1.2629596920637947</v>
      </c>
      <c r="F31" s="163">
        <v>1.148170161208252</v>
      </c>
      <c r="G31" s="163">
        <v>1.1014745114437374</v>
      </c>
      <c r="H31" s="163">
        <v>1.5558996010731534</v>
      </c>
      <c r="I31" s="163">
        <v>0.90977992402302243</v>
      </c>
      <c r="J31" s="163">
        <v>1.563803882084847</v>
      </c>
      <c r="K31" s="641" t="s">
        <v>54</v>
      </c>
      <c r="L31" s="641"/>
    </row>
    <row r="32" spans="2:15" x14ac:dyDescent="0.2">
      <c r="B32" s="156" t="s">
        <v>29</v>
      </c>
      <c r="C32" s="163">
        <v>1.0785790033178895</v>
      </c>
      <c r="D32" s="163">
        <v>1.049860888679828</v>
      </c>
      <c r="E32" s="163">
        <v>0.99572867128593012</v>
      </c>
      <c r="F32" s="163">
        <v>0.90074659172943994</v>
      </c>
      <c r="G32" s="163">
        <v>0.91502988598677504</v>
      </c>
      <c r="H32" s="163">
        <v>1.2379816104526953</v>
      </c>
      <c r="I32" s="163">
        <v>0.74679650360893046</v>
      </c>
      <c r="J32" s="163">
        <v>1.2446608393482173</v>
      </c>
      <c r="K32" s="641" t="s">
        <v>54</v>
      </c>
      <c r="L32" s="641"/>
    </row>
    <row r="33" spans="1:12" x14ac:dyDescent="0.2">
      <c r="B33" s="156" t="s">
        <v>415</v>
      </c>
      <c r="C33" s="151">
        <v>68000</v>
      </c>
      <c r="D33" s="151">
        <v>66000</v>
      </c>
      <c r="E33" s="151">
        <v>63000</v>
      </c>
      <c r="F33" s="151">
        <v>58000</v>
      </c>
      <c r="G33" s="151">
        <v>56000</v>
      </c>
      <c r="H33" s="151">
        <v>77000</v>
      </c>
      <c r="I33" s="151">
        <v>45000</v>
      </c>
      <c r="J33" s="151">
        <v>75000</v>
      </c>
      <c r="K33" s="641"/>
      <c r="L33" s="641"/>
    </row>
    <row r="34" spans="1:12" x14ac:dyDescent="0.2">
      <c r="B34" s="156" t="s">
        <v>1001</v>
      </c>
      <c r="C34" s="157">
        <v>1.7198247607031645</v>
      </c>
      <c r="D34" s="157">
        <v>1.7262474628251503</v>
      </c>
      <c r="E34" s="157">
        <v>1.7211981500289142</v>
      </c>
      <c r="F34" s="157">
        <v>1.7211981503619143</v>
      </c>
      <c r="G34" s="157">
        <v>1.4559031242155041</v>
      </c>
      <c r="H34" s="157">
        <v>1.9825978394631081</v>
      </c>
      <c r="I34" s="157">
        <v>1.2810121941999786</v>
      </c>
      <c r="J34" s="157">
        <v>2.147745632124312</v>
      </c>
      <c r="K34" s="641"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418</v>
      </c>
      <c r="I36" s="157" t="s">
        <v>1002</v>
      </c>
      <c r="J36" s="157" t="s">
        <v>418</v>
      </c>
      <c r="K36" s="160"/>
      <c r="L36" s="641"/>
    </row>
    <row r="37" spans="1:12" x14ac:dyDescent="0.2">
      <c r="B37" s="147" t="s">
        <v>417</v>
      </c>
      <c r="C37" s="157" t="s">
        <v>418</v>
      </c>
      <c r="D37" s="157" t="s">
        <v>418</v>
      </c>
      <c r="E37" s="157" t="s">
        <v>418</v>
      </c>
      <c r="F37" s="157" t="s">
        <v>418</v>
      </c>
      <c r="G37" s="157" t="s">
        <v>420</v>
      </c>
      <c r="H37" s="157" t="s">
        <v>418</v>
      </c>
      <c r="I37" s="157" t="s">
        <v>420</v>
      </c>
      <c r="J37" s="157" t="s">
        <v>418</v>
      </c>
      <c r="K37" s="160" t="s">
        <v>20</v>
      </c>
      <c r="L37" s="641"/>
    </row>
    <row r="38" spans="1:12" x14ac:dyDescent="0.2">
      <c r="B38" s="147" t="s">
        <v>419</v>
      </c>
      <c r="C38" s="157" t="s">
        <v>418</v>
      </c>
      <c r="D38" s="157" t="s">
        <v>418</v>
      </c>
      <c r="E38" s="157" t="s">
        <v>418</v>
      </c>
      <c r="F38" s="157" t="s">
        <v>418</v>
      </c>
      <c r="G38" s="157" t="s">
        <v>420</v>
      </c>
      <c r="H38" s="157" t="s">
        <v>418</v>
      </c>
      <c r="I38" s="157" t="s">
        <v>420</v>
      </c>
      <c r="J38" s="157" t="s">
        <v>418</v>
      </c>
      <c r="K38" s="160" t="s">
        <v>20</v>
      </c>
      <c r="L38" s="641"/>
    </row>
    <row r="39" spans="1:12" ht="22.5" x14ac:dyDescent="0.2">
      <c r="B39" s="147" t="s">
        <v>1003</v>
      </c>
      <c r="C39" s="163">
        <v>2.6248111890263819E-2</v>
      </c>
      <c r="D39" s="163">
        <v>2.6248111890263819E-2</v>
      </c>
      <c r="E39" s="163">
        <v>2.6248111890263819E-2</v>
      </c>
      <c r="F39" s="163">
        <v>2.6248111890263819E-2</v>
      </c>
      <c r="G39" s="163">
        <v>0</v>
      </c>
      <c r="H39" s="163">
        <v>2.9391737849376775E-2</v>
      </c>
      <c r="I39" s="163">
        <v>0</v>
      </c>
      <c r="J39" s="163">
        <v>2.9391737849376775E-2</v>
      </c>
      <c r="K39" s="160" t="s">
        <v>989</v>
      </c>
      <c r="L39" s="641"/>
    </row>
    <row r="40" spans="1:12" x14ac:dyDescent="0.2">
      <c r="B40" s="147" t="s">
        <v>1004</v>
      </c>
      <c r="C40" s="163">
        <v>0.77210947665499574</v>
      </c>
      <c r="D40" s="163">
        <v>0.75346731381145193</v>
      </c>
      <c r="E40" s="163">
        <v>0.71755581780850375</v>
      </c>
      <c r="F40" s="163">
        <v>0.65091411451331183</v>
      </c>
      <c r="G40" s="163">
        <v>0.63881778283440582</v>
      </c>
      <c r="H40" s="163">
        <v>0.8850865901030841</v>
      </c>
      <c r="I40" s="163">
        <v>0.52627271311518675</v>
      </c>
      <c r="J40" s="163">
        <v>0.8922125921770282</v>
      </c>
      <c r="K40" s="641" t="s">
        <v>859</v>
      </c>
      <c r="L40" s="641">
        <v>1</v>
      </c>
    </row>
    <row r="41" spans="1:12" x14ac:dyDescent="0.2">
      <c r="B41" s="147" t="s">
        <v>28</v>
      </c>
      <c r="C41" s="163">
        <v>0.43107822665499568</v>
      </c>
      <c r="D41" s="163">
        <v>0.4208770124733574</v>
      </c>
      <c r="E41" s="163">
        <v>0.40122581291117837</v>
      </c>
      <c r="F41" s="163">
        <v>0.36475867685787</v>
      </c>
      <c r="G41" s="163">
        <v>0.34894122033440583</v>
      </c>
      <c r="H41" s="163">
        <v>0.49290065260308413</v>
      </c>
      <c r="I41" s="163">
        <v>0.28902520944219268</v>
      </c>
      <c r="J41" s="163">
        <v>0.49680008605537151</v>
      </c>
      <c r="K41" s="641" t="s">
        <v>54</v>
      </c>
      <c r="L41" s="641"/>
    </row>
    <row r="42" spans="1:12" x14ac:dyDescent="0.2">
      <c r="A42" s="164"/>
      <c r="B42" s="147" t="s">
        <v>29</v>
      </c>
      <c r="C42" s="163">
        <v>0.34103125000000006</v>
      </c>
      <c r="D42" s="163">
        <v>0.33259030133809442</v>
      </c>
      <c r="E42" s="163">
        <v>0.31633000489732543</v>
      </c>
      <c r="F42" s="163">
        <v>0.28615543765544182</v>
      </c>
      <c r="G42" s="163">
        <v>0.28987656250000005</v>
      </c>
      <c r="H42" s="163">
        <v>0.39218593749999997</v>
      </c>
      <c r="I42" s="163">
        <v>0.2372475036729941</v>
      </c>
      <c r="J42" s="163">
        <v>0.39541250612165685</v>
      </c>
      <c r="K42" s="641" t="s">
        <v>54</v>
      </c>
      <c r="L42" s="641"/>
    </row>
    <row r="43" spans="1:12" x14ac:dyDescent="0.2">
      <c r="A43" s="164"/>
      <c r="B43" s="147" t="s">
        <v>421</v>
      </c>
      <c r="C43" s="151">
        <v>21400</v>
      </c>
      <c r="D43" s="151">
        <v>20900</v>
      </c>
      <c r="E43" s="151">
        <v>20000</v>
      </c>
      <c r="F43" s="151">
        <v>18300</v>
      </c>
      <c r="G43" s="151">
        <v>17600</v>
      </c>
      <c r="H43" s="151">
        <v>24300</v>
      </c>
      <c r="I43" s="151">
        <v>14100</v>
      </c>
      <c r="J43" s="151">
        <v>23900</v>
      </c>
      <c r="K43" s="641"/>
      <c r="L43" s="641"/>
    </row>
    <row r="44" spans="1:12" x14ac:dyDescent="0.2">
      <c r="A44" s="164"/>
      <c r="B44" s="147" t="s">
        <v>1005</v>
      </c>
      <c r="C44" s="163">
        <v>0.54</v>
      </c>
      <c r="D44" s="163">
        <v>0.55000000000000004</v>
      </c>
      <c r="E44" s="163">
        <v>0.55000000000000004</v>
      </c>
      <c r="F44" s="163">
        <v>0.55000000000000004</v>
      </c>
      <c r="G44" s="163">
        <v>0.46</v>
      </c>
      <c r="H44" s="163">
        <v>0.63</v>
      </c>
      <c r="I44" s="163">
        <v>0.41</v>
      </c>
      <c r="J44" s="163">
        <v>0.68</v>
      </c>
      <c r="K44" s="641" t="s">
        <v>66</v>
      </c>
      <c r="L44" s="641"/>
    </row>
    <row r="45" spans="1:12" ht="22.5" x14ac:dyDescent="0.2">
      <c r="A45" s="164"/>
      <c r="B45" s="147" t="s">
        <v>1023</v>
      </c>
      <c r="C45" s="597">
        <v>2.5000000000000001E-3</v>
      </c>
      <c r="D45" s="597">
        <v>2.438121882804688E-3</v>
      </c>
      <c r="E45" s="597">
        <v>2.3189224220458203E-3</v>
      </c>
      <c r="F45" s="597">
        <v>2.0977215259264494E-3</v>
      </c>
      <c r="G45" s="597">
        <v>2.1250000000000002E-3</v>
      </c>
      <c r="H45" s="597">
        <v>2.875E-3</v>
      </c>
      <c r="I45" s="597">
        <v>1.7391918165343653E-3</v>
      </c>
      <c r="J45" s="597">
        <v>2.8986530275572752E-3</v>
      </c>
      <c r="K45" s="166" t="s">
        <v>54</v>
      </c>
      <c r="L45" s="166"/>
    </row>
    <row r="46" spans="1:12" x14ac:dyDescent="0.2">
      <c r="B46" s="147" t="s">
        <v>406</v>
      </c>
      <c r="C46" s="159">
        <v>64.559397416481161</v>
      </c>
      <c r="D46" s="159">
        <v>64.781244302511212</v>
      </c>
      <c r="E46" s="159">
        <v>64.687740321079275</v>
      </c>
      <c r="F46" s="159">
        <v>64.687740327304979</v>
      </c>
      <c r="G46" s="151">
        <v>43</v>
      </c>
      <c r="H46" s="151">
        <v>67</v>
      </c>
      <c r="I46" s="151">
        <v>43</v>
      </c>
      <c r="J46" s="151">
        <v>67</v>
      </c>
      <c r="K46" s="642" t="s">
        <v>446</v>
      </c>
      <c r="L46" s="642">
        <v>1</v>
      </c>
    </row>
    <row r="47" spans="1:12" x14ac:dyDescent="0.2">
      <c r="B47" s="147" t="s">
        <v>407</v>
      </c>
      <c r="C47" s="159">
        <v>66.140325883245907</v>
      </c>
      <c r="D47" s="159">
        <v>66.365217498028187</v>
      </c>
      <c r="E47" s="159">
        <v>66.276175072530208</v>
      </c>
      <c r="F47" s="159">
        <v>66.276175078448588</v>
      </c>
      <c r="G47" s="151">
        <v>47</v>
      </c>
      <c r="H47" s="151">
        <v>69</v>
      </c>
      <c r="I47" s="151">
        <v>47</v>
      </c>
      <c r="J47" s="151">
        <v>69</v>
      </c>
      <c r="K47" s="642" t="s">
        <v>446</v>
      </c>
      <c r="L47" s="642">
        <v>1</v>
      </c>
    </row>
    <row r="48" spans="1:12" ht="22.5" x14ac:dyDescent="0.2">
      <c r="B48" s="147" t="s">
        <v>409</v>
      </c>
      <c r="C48" s="159">
        <v>4.1301523279364272</v>
      </c>
      <c r="D48" s="159">
        <v>3.9725050750008513</v>
      </c>
      <c r="E48" s="159">
        <v>3.9721271545121875</v>
      </c>
      <c r="F48" s="159">
        <v>3.9721271545121875</v>
      </c>
      <c r="G48" s="151">
        <v>3</v>
      </c>
      <c r="H48" s="151">
        <v>13</v>
      </c>
      <c r="I48" s="151">
        <v>3</v>
      </c>
      <c r="J48" s="151">
        <v>13</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0.15" customHeight="1" x14ac:dyDescent="0.2">
      <c r="A52" s="530">
        <v>1</v>
      </c>
      <c r="B52" s="923" t="s">
        <v>458</v>
      </c>
      <c r="C52" s="923"/>
      <c r="D52" s="923"/>
      <c r="E52" s="923"/>
      <c r="F52" s="923"/>
      <c r="G52" s="923"/>
      <c r="H52" s="923"/>
      <c r="I52" s="923"/>
      <c r="J52" s="923"/>
      <c r="K52" s="923"/>
      <c r="L52" s="923"/>
    </row>
    <row r="53" spans="1:15" s="140" customFormat="1" ht="29.25"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10.15" customHeight="1" x14ac:dyDescent="0.2">
      <c r="A55" s="530" t="s">
        <v>39</v>
      </c>
      <c r="B55" s="923" t="s">
        <v>990</v>
      </c>
      <c r="C55" s="923"/>
      <c r="D55" s="923"/>
      <c r="E55" s="923"/>
      <c r="F55" s="923"/>
      <c r="G55" s="923"/>
      <c r="H55" s="923"/>
      <c r="I55" s="923"/>
      <c r="J55" s="923"/>
      <c r="K55" s="923"/>
      <c r="L55" s="923"/>
    </row>
    <row r="56" spans="1:15" s="140" customFormat="1" ht="10.15" customHeight="1" x14ac:dyDescent="0.2">
      <c r="A56" s="530"/>
      <c r="B56" s="923" t="s">
        <v>1040</v>
      </c>
      <c r="C56" s="923"/>
      <c r="D56" s="923"/>
      <c r="E56" s="923"/>
      <c r="F56" s="923"/>
      <c r="G56" s="923"/>
      <c r="H56" s="923"/>
      <c r="I56" s="923"/>
      <c r="J56" s="923"/>
      <c r="K56" s="923"/>
      <c r="L56" s="923"/>
    </row>
    <row r="57" spans="1:15" s="140" customFormat="1" x14ac:dyDescent="0.2">
      <c r="A57" s="530" t="s">
        <v>15</v>
      </c>
      <c r="B57" s="140" t="s">
        <v>463</v>
      </c>
    </row>
    <row r="58" spans="1:15" s="140" customFormat="1" ht="10.15" customHeight="1" x14ac:dyDescent="0.2">
      <c r="A58" s="530" t="s">
        <v>20</v>
      </c>
      <c r="B58" s="923" t="s">
        <v>991</v>
      </c>
      <c r="C58" s="923"/>
      <c r="D58" s="923"/>
      <c r="E58" s="923"/>
      <c r="F58" s="923"/>
      <c r="G58" s="923"/>
      <c r="H58" s="923"/>
      <c r="I58" s="923"/>
      <c r="J58" s="923"/>
      <c r="K58" s="923"/>
      <c r="L58" s="923"/>
    </row>
    <row r="59" spans="1:15" s="140" customFormat="1" x14ac:dyDescent="0.2">
      <c r="A59" s="530" t="s">
        <v>23</v>
      </c>
      <c r="B59" s="923" t="s">
        <v>470</v>
      </c>
      <c r="C59" s="923"/>
      <c r="D59" s="923"/>
      <c r="E59" s="923"/>
      <c r="F59" s="923"/>
      <c r="G59" s="923"/>
      <c r="H59" s="923"/>
      <c r="I59" s="923"/>
      <c r="J59" s="923"/>
      <c r="K59" s="923"/>
      <c r="L59" s="923"/>
    </row>
    <row r="60" spans="1:15" s="140" customFormat="1" ht="10.15" customHeight="1" x14ac:dyDescent="0.2">
      <c r="A60" s="530" t="s">
        <v>44</v>
      </c>
      <c r="B60" s="923" t="s">
        <v>471</v>
      </c>
      <c r="C60" s="923"/>
      <c r="D60" s="923"/>
      <c r="E60" s="923"/>
      <c r="F60" s="923"/>
      <c r="G60" s="923"/>
      <c r="H60" s="923"/>
      <c r="I60" s="923"/>
      <c r="J60" s="923"/>
      <c r="K60" s="923"/>
      <c r="L60" s="923"/>
    </row>
    <row r="61" spans="1:15" s="140" customFormat="1" ht="10.15" customHeight="1" x14ac:dyDescent="0.2">
      <c r="A61" s="530" t="s">
        <v>46</v>
      </c>
      <c r="B61" s="923" t="s">
        <v>472</v>
      </c>
      <c r="C61" s="923"/>
      <c r="D61" s="923"/>
      <c r="E61" s="923"/>
      <c r="F61" s="923"/>
      <c r="G61" s="923"/>
      <c r="H61" s="923"/>
      <c r="I61" s="923"/>
      <c r="J61" s="923"/>
      <c r="K61" s="923"/>
      <c r="L61" s="923"/>
      <c r="N61" s="923"/>
      <c r="O61" s="923"/>
    </row>
    <row r="62" spans="1:15" s="140" customFormat="1" x14ac:dyDescent="0.2">
      <c r="A62" s="530" t="s">
        <v>31</v>
      </c>
      <c r="B62" s="611" t="s">
        <v>473</v>
      </c>
      <c r="N62" s="923"/>
      <c r="O62" s="923"/>
    </row>
    <row r="63" spans="1:15" s="140" customFormat="1" ht="10.15" customHeight="1" x14ac:dyDescent="0.2">
      <c r="A63" s="530" t="s">
        <v>35</v>
      </c>
      <c r="B63" s="923" t="s">
        <v>453</v>
      </c>
      <c r="C63" s="923"/>
      <c r="D63" s="923"/>
      <c r="E63" s="923"/>
      <c r="F63" s="923"/>
      <c r="G63" s="923"/>
      <c r="H63" s="923"/>
      <c r="I63" s="923"/>
      <c r="J63" s="923"/>
      <c r="K63" s="923"/>
      <c r="L63" s="923"/>
      <c r="M63" s="598"/>
      <c r="N63" s="923"/>
      <c r="O63" s="923"/>
    </row>
    <row r="64" spans="1:15" s="140" customFormat="1" ht="10.15" customHeight="1" x14ac:dyDescent="0.2">
      <c r="A64" s="530" t="s">
        <v>64</v>
      </c>
      <c r="B64" s="923" t="s">
        <v>462</v>
      </c>
      <c r="C64" s="923"/>
      <c r="D64" s="923"/>
      <c r="E64" s="923"/>
      <c r="F64" s="923"/>
      <c r="G64" s="923"/>
      <c r="H64" s="923"/>
      <c r="I64" s="923"/>
      <c r="M64" s="541"/>
      <c r="N64" s="923"/>
      <c r="O64" s="923"/>
    </row>
    <row r="65" spans="1:12" ht="10.15" customHeight="1" x14ac:dyDescent="0.2">
      <c r="A65" s="530" t="s">
        <v>50</v>
      </c>
      <c r="B65" s="923" t="s">
        <v>454</v>
      </c>
      <c r="C65" s="923"/>
      <c r="D65" s="923"/>
      <c r="E65" s="923"/>
      <c r="F65" s="923"/>
      <c r="G65" s="923"/>
      <c r="H65" s="923"/>
      <c r="I65" s="923"/>
      <c r="J65" s="923"/>
      <c r="K65" s="923"/>
      <c r="L65" s="923"/>
    </row>
    <row r="66" spans="1:12" ht="10.15" customHeight="1" x14ac:dyDescent="0.2">
      <c r="A66" s="530" t="s">
        <v>54</v>
      </c>
      <c r="B66" s="932" t="s">
        <v>455</v>
      </c>
      <c r="C66" s="932"/>
      <c r="D66" s="932"/>
      <c r="E66" s="932"/>
      <c r="F66" s="932"/>
      <c r="G66" s="932"/>
      <c r="H66" s="932"/>
      <c r="I66" s="932"/>
      <c r="J66" s="932"/>
      <c r="K66" s="932"/>
      <c r="L66" s="932"/>
    </row>
    <row r="67" spans="1:12" ht="10.15" customHeight="1" x14ac:dyDescent="0.2">
      <c r="A67" s="611" t="s">
        <v>66</v>
      </c>
      <c r="B67" s="923" t="s">
        <v>988</v>
      </c>
      <c r="C67" s="923"/>
      <c r="D67" s="923"/>
      <c r="E67" s="923"/>
      <c r="F67" s="923"/>
      <c r="G67" s="923"/>
      <c r="H67" s="923"/>
      <c r="I67" s="923"/>
      <c r="J67" s="923"/>
      <c r="K67" s="923"/>
      <c r="L67" s="923"/>
    </row>
  </sheetData>
  <mergeCells count="21">
    <mergeCell ref="C3:L3"/>
    <mergeCell ref="G4:H4"/>
    <mergeCell ref="I4:J4"/>
    <mergeCell ref="J17:L17"/>
    <mergeCell ref="B63:L63"/>
    <mergeCell ref="N63:O63"/>
    <mergeCell ref="B52:L52"/>
    <mergeCell ref="B53:L53"/>
    <mergeCell ref="B55:L55"/>
    <mergeCell ref="B56:L56"/>
    <mergeCell ref="B58:L58"/>
    <mergeCell ref="B59:L59"/>
    <mergeCell ref="B60:L60"/>
    <mergeCell ref="B61:L61"/>
    <mergeCell ref="N61:O61"/>
    <mergeCell ref="N62:O62"/>
    <mergeCell ref="B64:I64"/>
    <mergeCell ref="N64:O64"/>
    <mergeCell ref="B65:L65"/>
    <mergeCell ref="B66:L66"/>
    <mergeCell ref="B67:L67"/>
  </mergeCells>
  <hyperlinks>
    <hyperlink ref="C3" location="INDEX" display="Large Wood Pellets CHP,  800 MW feed"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8"/>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1030</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24.676380165536266</v>
      </c>
      <c r="D6" s="148">
        <v>24.676380188391597</v>
      </c>
      <c r="E6" s="148">
        <v>24.748963926721004</v>
      </c>
      <c r="F6" s="148">
        <v>24.404160145674798</v>
      </c>
      <c r="G6" s="148">
        <v>23.840063978870255</v>
      </c>
      <c r="H6" s="148">
        <v>33.357447178628995</v>
      </c>
      <c r="I6" s="148">
        <v>23.775884416382972</v>
      </c>
      <c r="J6" s="148">
        <v>34.029670632337783</v>
      </c>
      <c r="K6" s="642" t="s">
        <v>39</v>
      </c>
      <c r="L6" s="641"/>
    </row>
    <row r="7" spans="2:12" x14ac:dyDescent="0.2">
      <c r="B7" s="147" t="s">
        <v>403</v>
      </c>
      <c r="C7" s="159">
        <v>30.84547520692033</v>
      </c>
      <c r="D7" s="159">
        <v>30.845475235489495</v>
      </c>
      <c r="E7" s="159">
        <v>30.936204908401255</v>
      </c>
      <c r="F7" s="159">
        <v>30.505200182093496</v>
      </c>
      <c r="G7" s="151">
        <v>29</v>
      </c>
      <c r="H7" s="151">
        <v>42</v>
      </c>
      <c r="I7" s="151">
        <v>29</v>
      </c>
      <c r="J7" s="151">
        <v>43</v>
      </c>
      <c r="K7" s="642" t="s">
        <v>456</v>
      </c>
      <c r="L7" s="642">
        <v>1</v>
      </c>
    </row>
    <row r="8" spans="2:12" ht="22.5" x14ac:dyDescent="0.2">
      <c r="B8" s="152" t="s">
        <v>405</v>
      </c>
      <c r="C8" s="159">
        <v>29.303201446574313</v>
      </c>
      <c r="D8" s="159">
        <v>29.303201473715021</v>
      </c>
      <c r="E8" s="159">
        <v>29.389394662981189</v>
      </c>
      <c r="F8" s="159">
        <v>28.979940172988819</v>
      </c>
      <c r="G8" s="151">
        <v>26</v>
      </c>
      <c r="H8" s="151">
        <v>40</v>
      </c>
      <c r="I8" s="151">
        <v>26</v>
      </c>
      <c r="J8" s="151">
        <v>41</v>
      </c>
      <c r="K8" s="642" t="s">
        <v>456</v>
      </c>
      <c r="L8" s="153">
        <v>1</v>
      </c>
    </row>
    <row r="9" spans="2:12" ht="22.5" x14ac:dyDescent="0.2">
      <c r="B9" s="147" t="s">
        <v>998</v>
      </c>
      <c r="C9" s="159">
        <v>2.513085195058248</v>
      </c>
      <c r="D9" s="159">
        <v>2.5130851949997841</v>
      </c>
      <c r="E9" s="159">
        <v>2.5143235156409793</v>
      </c>
      <c r="F9" s="159">
        <v>2.5081085936383176</v>
      </c>
      <c r="G9" s="157">
        <v>1.9147103641141547</v>
      </c>
      <c r="H9" s="157">
        <v>2.9424379567667787</v>
      </c>
      <c r="I9" s="157">
        <v>1.527348203050096</v>
      </c>
      <c r="J9" s="157">
        <v>3.0510192794129116</v>
      </c>
      <c r="K9" s="642"/>
      <c r="L9" s="642">
        <v>1</v>
      </c>
    </row>
    <row r="10" spans="2:12" x14ac:dyDescent="0.2">
      <c r="B10" s="147" t="s">
        <v>999</v>
      </c>
      <c r="C10" s="154">
        <v>0.4556783972864335</v>
      </c>
      <c r="D10" s="154">
        <v>0.45567839790616765</v>
      </c>
      <c r="E10" s="154">
        <v>0.45765732972103262</v>
      </c>
      <c r="F10" s="154">
        <v>0.44830380267463854</v>
      </c>
      <c r="G10" s="154">
        <v>0.44023483496913207</v>
      </c>
      <c r="H10" s="154">
        <v>0.615984515255113</v>
      </c>
      <c r="I10" s="154">
        <v>0.43676239346865015</v>
      </c>
      <c r="J10" s="154">
        <v>0.62512418608866938</v>
      </c>
      <c r="K10" s="642" t="s">
        <v>74</v>
      </c>
      <c r="L10" s="642"/>
    </row>
    <row r="11" spans="2:12" x14ac:dyDescent="0.2">
      <c r="B11" s="147" t="s">
        <v>1000</v>
      </c>
      <c r="C11" s="155">
        <v>1</v>
      </c>
      <c r="D11" s="155">
        <v>1</v>
      </c>
      <c r="E11" s="155">
        <v>1</v>
      </c>
      <c r="F11" s="155">
        <v>1</v>
      </c>
      <c r="G11" s="155">
        <v>1</v>
      </c>
      <c r="H11" s="155">
        <v>1</v>
      </c>
      <c r="I11" s="155">
        <v>1</v>
      </c>
      <c r="J11" s="155">
        <v>1</v>
      </c>
      <c r="K11" s="642" t="s">
        <v>64</v>
      </c>
      <c r="L11" s="642"/>
    </row>
    <row r="12" spans="2:12" x14ac:dyDescent="0.2">
      <c r="B12" s="147" t="s">
        <v>13</v>
      </c>
      <c r="C12" s="642">
        <v>3</v>
      </c>
      <c r="D12" s="642">
        <v>3</v>
      </c>
      <c r="E12" s="642">
        <v>3</v>
      </c>
      <c r="F12" s="642">
        <v>3</v>
      </c>
      <c r="G12" s="642">
        <v>3</v>
      </c>
      <c r="H12" s="642">
        <v>3</v>
      </c>
      <c r="I12" s="642">
        <v>3</v>
      </c>
      <c r="J12" s="642">
        <v>3</v>
      </c>
      <c r="K12" s="642"/>
      <c r="L12" s="642" t="s">
        <v>74</v>
      </c>
    </row>
    <row r="13" spans="2:12" x14ac:dyDescent="0.2">
      <c r="B13" s="156" t="s">
        <v>73</v>
      </c>
      <c r="C13" s="157">
        <v>3</v>
      </c>
      <c r="D13" s="157">
        <v>3</v>
      </c>
      <c r="E13" s="157">
        <v>3</v>
      </c>
      <c r="F13" s="157">
        <v>3</v>
      </c>
      <c r="G13" s="157">
        <v>2.5499999999999998</v>
      </c>
      <c r="H13" s="157">
        <v>3.4499999999999997</v>
      </c>
      <c r="I13" s="157">
        <v>2.25</v>
      </c>
      <c r="J13" s="157">
        <v>3.75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2.5</v>
      </c>
      <c r="D15" s="642">
        <v>2.5</v>
      </c>
      <c r="E15" s="642">
        <v>2.5</v>
      </c>
      <c r="F15" s="642">
        <v>2.5</v>
      </c>
      <c r="G15" s="642">
        <v>2</v>
      </c>
      <c r="H15" s="642">
        <v>3</v>
      </c>
      <c r="I15" s="642">
        <v>1.5</v>
      </c>
      <c r="J15" s="642">
        <v>3</v>
      </c>
      <c r="K15" s="641"/>
      <c r="L15" s="642">
        <v>1</v>
      </c>
    </row>
    <row r="16" spans="2:12" x14ac:dyDescent="0.2">
      <c r="B16" s="158" t="s">
        <v>411</v>
      </c>
      <c r="C16" s="163">
        <v>0.18236062055344843</v>
      </c>
      <c r="D16" s="163">
        <v>0.18236062038454551</v>
      </c>
      <c r="E16" s="163">
        <v>0.18182579332710702</v>
      </c>
      <c r="F16" s="163">
        <v>0.18439479060694269</v>
      </c>
      <c r="G16" s="163">
        <v>0.15500652732686371</v>
      </c>
      <c r="H16" s="163">
        <v>0.20971471344222736</v>
      </c>
      <c r="I16" s="163">
        <v>0.13829609295520701</v>
      </c>
      <c r="J16" s="163">
        <v>0.23049348825867835</v>
      </c>
      <c r="K16" s="641"/>
      <c r="L16" s="642" t="s">
        <v>74</v>
      </c>
    </row>
    <row r="17" spans="2:15" x14ac:dyDescent="0.2">
      <c r="B17" s="621" t="s">
        <v>21</v>
      </c>
      <c r="C17" s="622"/>
      <c r="D17" s="622"/>
      <c r="E17" s="622"/>
      <c r="F17" s="622"/>
      <c r="G17" s="622"/>
      <c r="H17" s="622"/>
      <c r="I17" s="622"/>
      <c r="J17" s="628"/>
      <c r="K17" s="628"/>
      <c r="L17" s="629"/>
    </row>
    <row r="18" spans="2:15" x14ac:dyDescent="0.2">
      <c r="B18" s="156" t="s">
        <v>22</v>
      </c>
      <c r="C18" s="642" t="s">
        <v>149</v>
      </c>
      <c r="D18" s="642" t="s">
        <v>149</v>
      </c>
      <c r="E18" s="642" t="s">
        <v>149</v>
      </c>
      <c r="F18" s="642" t="s">
        <v>149</v>
      </c>
      <c r="G18" s="642" t="s">
        <v>149</v>
      </c>
      <c r="H18" s="642" t="s">
        <v>149</v>
      </c>
      <c r="I18" s="642" t="s">
        <v>149</v>
      </c>
      <c r="J18" s="642" t="s">
        <v>149</v>
      </c>
      <c r="K18" s="641"/>
      <c r="L18" s="641"/>
      <c r="M18" s="164"/>
    </row>
    <row r="19" spans="2:15" x14ac:dyDescent="0.2">
      <c r="B19" s="156" t="s">
        <v>24</v>
      </c>
      <c r="C19" s="642">
        <v>10</v>
      </c>
      <c r="D19" s="642">
        <v>10</v>
      </c>
      <c r="E19" s="642">
        <v>10</v>
      </c>
      <c r="F19" s="642">
        <v>10</v>
      </c>
      <c r="G19" s="642">
        <v>10</v>
      </c>
      <c r="H19" s="642">
        <v>10</v>
      </c>
      <c r="I19" s="642">
        <v>10</v>
      </c>
      <c r="J19" s="642">
        <v>10</v>
      </c>
      <c r="K19" s="641" t="s">
        <v>23</v>
      </c>
      <c r="L19" s="641">
        <v>1</v>
      </c>
    </row>
    <row r="20" spans="2:15" x14ac:dyDescent="0.2">
      <c r="B20" s="156" t="s">
        <v>75</v>
      </c>
      <c r="C20" s="642">
        <v>15</v>
      </c>
      <c r="D20" s="642">
        <v>15</v>
      </c>
      <c r="E20" s="642">
        <v>15</v>
      </c>
      <c r="F20" s="642">
        <v>15</v>
      </c>
      <c r="G20" s="642">
        <v>15</v>
      </c>
      <c r="H20" s="642">
        <v>15</v>
      </c>
      <c r="I20" s="642">
        <v>15</v>
      </c>
      <c r="J20" s="642">
        <v>15</v>
      </c>
      <c r="K20" s="641"/>
      <c r="L20" s="641"/>
    </row>
    <row r="21" spans="2:15" x14ac:dyDescent="0.2">
      <c r="B21" s="156" t="s">
        <v>76</v>
      </c>
      <c r="C21" s="642">
        <v>0.25</v>
      </c>
      <c r="D21" s="642">
        <v>0.25</v>
      </c>
      <c r="E21" s="642">
        <v>0.25</v>
      </c>
      <c r="F21" s="642">
        <v>0.25</v>
      </c>
      <c r="G21" s="642">
        <v>0.25</v>
      </c>
      <c r="H21" s="642">
        <v>0.25</v>
      </c>
      <c r="I21" s="642">
        <v>0.25</v>
      </c>
      <c r="J21" s="642">
        <v>0.25</v>
      </c>
      <c r="K21" s="641" t="s">
        <v>44</v>
      </c>
      <c r="L21" s="641">
        <v>1</v>
      </c>
    </row>
    <row r="22" spans="2:15" x14ac:dyDescent="0.2">
      <c r="B22" s="156" t="s">
        <v>77</v>
      </c>
      <c r="C22" s="642">
        <v>8</v>
      </c>
      <c r="D22" s="642">
        <v>8</v>
      </c>
      <c r="E22" s="642">
        <v>8</v>
      </c>
      <c r="F22" s="642">
        <v>8</v>
      </c>
      <c r="G22" s="642">
        <v>8</v>
      </c>
      <c r="H22" s="642">
        <v>8</v>
      </c>
      <c r="I22" s="642">
        <v>8</v>
      </c>
      <c r="J22" s="642">
        <v>8</v>
      </c>
      <c r="K22" s="641" t="s">
        <v>74</v>
      </c>
      <c r="L22" s="641">
        <v>1</v>
      </c>
    </row>
    <row r="23" spans="2:15" x14ac:dyDescent="0.2">
      <c r="B23" s="624" t="s">
        <v>78</v>
      </c>
      <c r="C23" s="625"/>
      <c r="D23" s="625"/>
      <c r="E23" s="625"/>
      <c r="F23" s="625"/>
      <c r="G23" s="625"/>
      <c r="H23" s="625"/>
      <c r="I23" s="625"/>
      <c r="J23" s="625"/>
      <c r="K23" s="625"/>
      <c r="L23" s="626"/>
    </row>
    <row r="24" spans="2:15" x14ac:dyDescent="0.2">
      <c r="B24" s="156" t="s">
        <v>529</v>
      </c>
      <c r="C24" s="159">
        <v>98.25</v>
      </c>
      <c r="D24" s="159">
        <v>98.25</v>
      </c>
      <c r="E24" s="159">
        <v>98.25</v>
      </c>
      <c r="F24" s="159">
        <v>98.25</v>
      </c>
      <c r="G24" s="159">
        <v>95.625</v>
      </c>
      <c r="H24" s="159">
        <v>99.125</v>
      </c>
      <c r="I24" s="159">
        <v>98.25</v>
      </c>
      <c r="J24" s="159">
        <v>99.125</v>
      </c>
      <c r="K24" s="160" t="s">
        <v>46</v>
      </c>
      <c r="L24" s="641" t="s">
        <v>927</v>
      </c>
    </row>
    <row r="25" spans="2:15" x14ac:dyDescent="0.2">
      <c r="B25" s="156" t="s">
        <v>530</v>
      </c>
      <c r="C25" s="151">
        <v>80</v>
      </c>
      <c r="D25" s="151">
        <v>50</v>
      </c>
      <c r="E25" s="151">
        <v>40</v>
      </c>
      <c r="F25" s="151">
        <v>20</v>
      </c>
      <c r="G25" s="151">
        <v>40</v>
      </c>
      <c r="H25" s="151">
        <v>50</v>
      </c>
      <c r="I25" s="151">
        <v>10</v>
      </c>
      <c r="J25" s="151">
        <v>40</v>
      </c>
      <c r="K25" s="160" t="s">
        <v>46</v>
      </c>
      <c r="L25" s="641" t="s">
        <v>927</v>
      </c>
    </row>
    <row r="26" spans="2:15" x14ac:dyDescent="0.2">
      <c r="B26" s="156" t="s">
        <v>79</v>
      </c>
      <c r="C26" s="239">
        <v>0</v>
      </c>
      <c r="D26" s="239">
        <v>0</v>
      </c>
      <c r="E26" s="239">
        <v>0</v>
      </c>
      <c r="F26" s="239">
        <v>0</v>
      </c>
      <c r="G26" s="239">
        <v>0</v>
      </c>
      <c r="H26" s="239">
        <v>0</v>
      </c>
      <c r="I26" s="239">
        <v>0</v>
      </c>
      <c r="J26" s="239">
        <v>0</v>
      </c>
      <c r="K26" s="160" t="s">
        <v>46</v>
      </c>
      <c r="L26" s="641" t="s">
        <v>927</v>
      </c>
    </row>
    <row r="27" spans="2:15" x14ac:dyDescent="0.2">
      <c r="B27" s="156" t="s">
        <v>80</v>
      </c>
      <c r="C27" s="239">
        <v>1.2</v>
      </c>
      <c r="D27" s="239">
        <v>1</v>
      </c>
      <c r="E27" s="239">
        <v>1</v>
      </c>
      <c r="F27" s="239">
        <v>1</v>
      </c>
      <c r="G27" s="239">
        <v>1</v>
      </c>
      <c r="H27" s="239">
        <v>3</v>
      </c>
      <c r="I27" s="239">
        <v>0</v>
      </c>
      <c r="J27" s="239">
        <v>1</v>
      </c>
      <c r="K27" s="160" t="s">
        <v>46</v>
      </c>
      <c r="L27" s="641" t="s">
        <v>927</v>
      </c>
      <c r="M27" s="595"/>
      <c r="N27" s="596"/>
      <c r="O27" s="596"/>
    </row>
    <row r="28" spans="2:15" x14ac:dyDescent="0.2">
      <c r="B28" s="162" t="s">
        <v>413</v>
      </c>
      <c r="C28" s="157">
        <v>2</v>
      </c>
      <c r="D28" s="157">
        <v>0.3</v>
      </c>
      <c r="E28" s="157">
        <v>0.3</v>
      </c>
      <c r="F28" s="157">
        <v>0.3</v>
      </c>
      <c r="G28" s="157">
        <v>0.1</v>
      </c>
      <c r="H28" s="157">
        <v>2</v>
      </c>
      <c r="I28" s="157">
        <v>0.1</v>
      </c>
      <c r="J28" s="157">
        <v>1</v>
      </c>
      <c r="K28" s="160" t="s">
        <v>46</v>
      </c>
      <c r="L28" s="641" t="s">
        <v>927</v>
      </c>
      <c r="M28" s="595"/>
      <c r="N28" s="596"/>
      <c r="O28" s="596"/>
    </row>
    <row r="29" spans="2:15" x14ac:dyDescent="0.2">
      <c r="B29" s="624" t="s">
        <v>25</v>
      </c>
      <c r="C29" s="625"/>
      <c r="D29" s="625"/>
      <c r="E29" s="625"/>
      <c r="F29" s="625"/>
      <c r="G29" s="625"/>
      <c r="H29" s="625"/>
      <c r="I29" s="625"/>
      <c r="J29" s="625"/>
      <c r="K29" s="625"/>
      <c r="L29" s="626"/>
    </row>
    <row r="30" spans="2:15" x14ac:dyDescent="0.2">
      <c r="B30" s="156" t="s">
        <v>414</v>
      </c>
      <c r="C30" s="157">
        <v>3.0831102248236348</v>
      </c>
      <c r="D30" s="157">
        <v>3.0067993997116482</v>
      </c>
      <c r="E30" s="157">
        <v>2.8514101582856917</v>
      </c>
      <c r="F30" s="157">
        <v>2.7142036882893179</v>
      </c>
      <c r="G30" s="157">
        <v>2.5035276458036564</v>
      </c>
      <c r="H30" s="157">
        <v>3.5455767552632573</v>
      </c>
      <c r="I30" s="157">
        <v>2.0718510363999658</v>
      </c>
      <c r="J30" s="157">
        <v>3.7129656744480233</v>
      </c>
      <c r="K30" s="160" t="s">
        <v>859</v>
      </c>
      <c r="L30" s="641">
        <v>1</v>
      </c>
    </row>
    <row r="31" spans="2:15" x14ac:dyDescent="0.2">
      <c r="B31" s="156" t="s">
        <v>28</v>
      </c>
      <c r="C31" s="157">
        <v>1.9694947019772431</v>
      </c>
      <c r="D31" s="157">
        <v>1.9207472506044434</v>
      </c>
      <c r="E31" s="157">
        <v>1.8214844071067899</v>
      </c>
      <c r="F31" s="157">
        <v>1.7693584293112015</v>
      </c>
      <c r="G31" s="157">
        <v>1.556954452260942</v>
      </c>
      <c r="H31" s="157">
        <v>2.2649189051760552</v>
      </c>
      <c r="I31" s="157">
        <v>1.2884929395332754</v>
      </c>
      <c r="J31" s="157">
        <v>2.407368846336873</v>
      </c>
      <c r="K31" s="641" t="s">
        <v>54</v>
      </c>
      <c r="L31" s="641"/>
    </row>
    <row r="32" spans="2:15" x14ac:dyDescent="0.2">
      <c r="B32" s="156" t="s">
        <v>29</v>
      </c>
      <c r="C32" s="157">
        <v>1.1136155228463918</v>
      </c>
      <c r="D32" s="157">
        <v>1.0860521491072042</v>
      </c>
      <c r="E32" s="157">
        <v>1.0299257511789011</v>
      </c>
      <c r="F32" s="157">
        <v>0.94484525897811655</v>
      </c>
      <c r="G32" s="157">
        <v>0.94657319354271419</v>
      </c>
      <c r="H32" s="157">
        <v>1.2806578500872015</v>
      </c>
      <c r="I32" s="157">
        <v>0.78335809686669033</v>
      </c>
      <c r="J32" s="157">
        <v>1.3055968281111507</v>
      </c>
      <c r="K32" s="641" t="s">
        <v>54</v>
      </c>
      <c r="L32" s="641"/>
    </row>
    <row r="33" spans="1:12" x14ac:dyDescent="0.2">
      <c r="B33" s="156" t="s">
        <v>415</v>
      </c>
      <c r="C33" s="151">
        <v>128000</v>
      </c>
      <c r="D33" s="151">
        <v>124000</v>
      </c>
      <c r="E33" s="151">
        <v>117000</v>
      </c>
      <c r="F33" s="151">
        <v>108000</v>
      </c>
      <c r="G33" s="151">
        <v>104000</v>
      </c>
      <c r="H33" s="151">
        <v>144000</v>
      </c>
      <c r="I33" s="151">
        <v>81000</v>
      </c>
      <c r="J33" s="151">
        <v>140000</v>
      </c>
      <c r="K33" s="641"/>
      <c r="L33" s="641"/>
    </row>
    <row r="34" spans="1:12" x14ac:dyDescent="0.2">
      <c r="B34" s="156" t="s">
        <v>1001</v>
      </c>
      <c r="C34" s="157">
        <v>1.8605797026510411</v>
      </c>
      <c r="D34" s="157">
        <v>1.8605797009277669</v>
      </c>
      <c r="E34" s="157">
        <v>1.8549078755613151</v>
      </c>
      <c r="F34" s="157">
        <v>1.8822029300876235</v>
      </c>
      <c r="G34" s="157">
        <v>1.4952673002576771</v>
      </c>
      <c r="H34" s="157">
        <v>2.1301005535463782</v>
      </c>
      <c r="I34" s="157">
        <v>1.3340704363581928</v>
      </c>
      <c r="J34" s="157">
        <v>2.331648463823023</v>
      </c>
      <c r="K34" s="641"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418</v>
      </c>
      <c r="I36" s="157" t="s">
        <v>1002</v>
      </c>
      <c r="J36" s="157" t="s">
        <v>418</v>
      </c>
      <c r="K36" s="641"/>
      <c r="L36" s="642"/>
    </row>
    <row r="37" spans="1:12" x14ac:dyDescent="0.2">
      <c r="B37" s="147" t="s">
        <v>417</v>
      </c>
      <c r="C37" s="157" t="s">
        <v>418</v>
      </c>
      <c r="D37" s="157" t="s">
        <v>418</v>
      </c>
      <c r="E37" s="157" t="s">
        <v>418</v>
      </c>
      <c r="F37" s="157" t="s">
        <v>418</v>
      </c>
      <c r="G37" s="157" t="s">
        <v>420</v>
      </c>
      <c r="H37" s="157" t="s">
        <v>418</v>
      </c>
      <c r="I37" s="157" t="s">
        <v>420</v>
      </c>
      <c r="J37" s="157" t="s">
        <v>418</v>
      </c>
      <c r="K37" s="641" t="s">
        <v>20</v>
      </c>
      <c r="L37" s="642"/>
    </row>
    <row r="38" spans="1:12" x14ac:dyDescent="0.2">
      <c r="B38" s="147" t="s">
        <v>419</v>
      </c>
      <c r="C38" s="157" t="s">
        <v>418</v>
      </c>
      <c r="D38" s="157" t="s">
        <v>418</v>
      </c>
      <c r="E38" s="157" t="s">
        <v>418</v>
      </c>
      <c r="F38" s="157" t="s">
        <v>418</v>
      </c>
      <c r="G38" s="157" t="s">
        <v>420</v>
      </c>
      <c r="H38" s="157" t="s">
        <v>418</v>
      </c>
      <c r="I38" s="157" t="s">
        <v>420</v>
      </c>
      <c r="J38" s="157" t="s">
        <v>418</v>
      </c>
      <c r="K38" s="641" t="s">
        <v>20</v>
      </c>
      <c r="L38" s="642"/>
    </row>
    <row r="39" spans="1:12" ht="22.5" x14ac:dyDescent="0.2">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641" t="s">
        <v>989</v>
      </c>
      <c r="L39" s="642"/>
    </row>
    <row r="40" spans="1:12" x14ac:dyDescent="0.2">
      <c r="B40" s="147" t="s">
        <v>1004</v>
      </c>
      <c r="C40" s="163">
        <v>0.95099999999999996</v>
      </c>
      <c r="D40" s="163">
        <v>0.92746156421890336</v>
      </c>
      <c r="E40" s="163">
        <v>0.88211808934623015</v>
      </c>
      <c r="F40" s="163">
        <v>0.82797326846242147</v>
      </c>
      <c r="G40" s="163">
        <v>0.77222500000000005</v>
      </c>
      <c r="H40" s="163">
        <v>1.09365</v>
      </c>
      <c r="I40" s="163">
        <v>0.63202230612858845</v>
      </c>
      <c r="J40" s="163">
        <v>1.1326476116827875</v>
      </c>
      <c r="K40" s="641" t="s">
        <v>859</v>
      </c>
      <c r="L40" s="642">
        <v>1</v>
      </c>
    </row>
    <row r="41" spans="1:12" x14ac:dyDescent="0.2">
      <c r="B41" s="156" t="s">
        <v>28</v>
      </c>
      <c r="C41" s="163">
        <v>0.60750000000000004</v>
      </c>
      <c r="D41" s="163">
        <v>0.59246361752153898</v>
      </c>
      <c r="E41" s="163">
        <v>0.5634981485571342</v>
      </c>
      <c r="F41" s="163">
        <v>0.53974633080012724</v>
      </c>
      <c r="G41" s="163">
        <v>0.48025000000000001</v>
      </c>
      <c r="H41" s="163">
        <v>0.69862499999999994</v>
      </c>
      <c r="I41" s="163">
        <v>0.3930573505367666</v>
      </c>
      <c r="J41" s="163">
        <v>0.73437268569641789</v>
      </c>
      <c r="K41" s="641" t="s">
        <v>54</v>
      </c>
      <c r="L41" s="642"/>
    </row>
    <row r="42" spans="1:12" x14ac:dyDescent="0.2">
      <c r="A42" s="164"/>
      <c r="B42" s="147" t="s">
        <v>29</v>
      </c>
      <c r="C42" s="163">
        <v>0.34350000000000003</v>
      </c>
      <c r="D42" s="163">
        <v>0.33499794669736416</v>
      </c>
      <c r="E42" s="163">
        <v>0.31861994078909567</v>
      </c>
      <c r="F42" s="163">
        <v>0.28822693766229418</v>
      </c>
      <c r="G42" s="163">
        <v>0.29197499999999998</v>
      </c>
      <c r="H42" s="163">
        <v>0.3950249999999999</v>
      </c>
      <c r="I42" s="163">
        <v>0.23896495559182179</v>
      </c>
      <c r="J42" s="163">
        <v>0.39827492598636971</v>
      </c>
      <c r="K42" s="641" t="s">
        <v>54</v>
      </c>
      <c r="L42" s="642"/>
    </row>
    <row r="43" spans="1:12" x14ac:dyDescent="0.2">
      <c r="A43" s="164"/>
      <c r="B43" s="147" t="s">
        <v>421</v>
      </c>
      <c r="C43" s="151">
        <v>39500</v>
      </c>
      <c r="D43" s="151">
        <v>38300</v>
      </c>
      <c r="E43" s="151">
        <v>36200</v>
      </c>
      <c r="F43" s="151">
        <v>33100</v>
      </c>
      <c r="G43" s="151">
        <v>32100</v>
      </c>
      <c r="H43" s="151">
        <v>44400</v>
      </c>
      <c r="I43" s="151">
        <v>24600</v>
      </c>
      <c r="J43" s="151">
        <v>42700</v>
      </c>
      <c r="K43" s="641"/>
      <c r="L43" s="642"/>
    </row>
    <row r="44" spans="1:12" x14ac:dyDescent="0.2">
      <c r="A44" s="164"/>
      <c r="B44" s="147" t="s">
        <v>1005</v>
      </c>
      <c r="C44" s="163">
        <v>0.56999999999999995</v>
      </c>
      <c r="D44" s="163">
        <v>0.56999999999999995</v>
      </c>
      <c r="E44" s="163">
        <v>0.56999999999999995</v>
      </c>
      <c r="F44" s="163">
        <v>0.56999999999999995</v>
      </c>
      <c r="G44" s="163">
        <v>0.46</v>
      </c>
      <c r="H44" s="163">
        <v>0.66</v>
      </c>
      <c r="I44" s="163">
        <v>0.41</v>
      </c>
      <c r="J44" s="163">
        <v>0.71</v>
      </c>
      <c r="K44" s="641" t="s">
        <v>66</v>
      </c>
      <c r="L44" s="642"/>
    </row>
    <row r="45" spans="1:12" ht="22.5" x14ac:dyDescent="0.2">
      <c r="A45" s="164"/>
      <c r="B45" s="147" t="s">
        <v>1023</v>
      </c>
      <c r="C45" s="165">
        <v>3.0000000000000001E-3</v>
      </c>
      <c r="D45" s="165">
        <v>2.9257462593656252E-3</v>
      </c>
      <c r="E45" s="165">
        <v>2.7827069064549842E-3</v>
      </c>
      <c r="F45" s="165">
        <v>2.5172658311117392E-3</v>
      </c>
      <c r="G45" s="165">
        <v>2.5500000000000002E-3</v>
      </c>
      <c r="H45" s="165">
        <v>3.4499999999999999E-3</v>
      </c>
      <c r="I45" s="165">
        <v>2.0870301798412384E-3</v>
      </c>
      <c r="J45" s="165">
        <v>3.4783836330687301E-3</v>
      </c>
      <c r="K45" s="166" t="s">
        <v>54</v>
      </c>
      <c r="L45" s="165"/>
    </row>
    <row r="46" spans="1:12" x14ac:dyDescent="0.2">
      <c r="B46" s="147" t="s">
        <v>406</v>
      </c>
      <c r="C46" s="159">
        <v>67.691326581653314</v>
      </c>
      <c r="D46" s="159">
        <v>67.691326552287279</v>
      </c>
      <c r="E46" s="159">
        <v>67.596874122519949</v>
      </c>
      <c r="F46" s="159">
        <v>68.045820713755987</v>
      </c>
      <c r="G46" s="151">
        <v>44</v>
      </c>
      <c r="H46" s="151">
        <v>71</v>
      </c>
      <c r="I46" s="151">
        <v>42</v>
      </c>
      <c r="J46" s="151">
        <v>71</v>
      </c>
      <c r="K46" s="642" t="s">
        <v>456</v>
      </c>
      <c r="L46" s="642">
        <v>1</v>
      </c>
    </row>
    <row r="47" spans="1:12" x14ac:dyDescent="0.2">
      <c r="B47" s="147" t="s">
        <v>407</v>
      </c>
      <c r="C47" s="159">
        <v>69.233600341999335</v>
      </c>
      <c r="D47" s="159">
        <v>69.233600314061761</v>
      </c>
      <c r="E47" s="159">
        <v>69.143684367940011</v>
      </c>
      <c r="F47" s="159">
        <v>69.571080722860671</v>
      </c>
      <c r="G47" s="151">
        <v>47</v>
      </c>
      <c r="H47" s="151">
        <v>73</v>
      </c>
      <c r="I47" s="151">
        <v>45</v>
      </c>
      <c r="J47" s="151">
        <v>73</v>
      </c>
      <c r="K47" s="642" t="s">
        <v>446</v>
      </c>
      <c r="L47" s="642">
        <v>1</v>
      </c>
    </row>
    <row r="48" spans="1:12" ht="22.5" x14ac:dyDescent="0.2">
      <c r="B48" s="147" t="s">
        <v>409</v>
      </c>
      <c r="C48" s="159">
        <v>1.7290328976909173</v>
      </c>
      <c r="D48" s="159">
        <v>1.7290328976909173</v>
      </c>
      <c r="E48" s="159">
        <v>1.7288460208525276</v>
      </c>
      <c r="F48" s="159">
        <v>1.7297917213320282</v>
      </c>
      <c r="G48" s="151">
        <v>1</v>
      </c>
      <c r="H48" s="151">
        <v>11</v>
      </c>
      <c r="I48" s="151">
        <v>1</v>
      </c>
      <c r="J48" s="151">
        <v>13</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1.25" customHeight="1" x14ac:dyDescent="0.2">
      <c r="A52" s="530">
        <v>1</v>
      </c>
      <c r="B52" s="923" t="s">
        <v>458</v>
      </c>
      <c r="C52" s="923"/>
      <c r="D52" s="923"/>
      <c r="E52" s="923"/>
      <c r="F52" s="923"/>
      <c r="G52" s="923"/>
      <c r="H52" s="923"/>
      <c r="I52" s="923"/>
      <c r="J52" s="923"/>
      <c r="K52" s="923"/>
      <c r="L52" s="923"/>
    </row>
    <row r="53" spans="1:15" s="140" customFormat="1" ht="29.25"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18.600000000000001" customHeight="1" x14ac:dyDescent="0.2">
      <c r="A55" s="530" t="s">
        <v>39</v>
      </c>
      <c r="B55" s="923" t="s">
        <v>467</v>
      </c>
      <c r="C55" s="923"/>
      <c r="D55" s="923"/>
      <c r="E55" s="923"/>
      <c r="F55" s="923"/>
      <c r="G55" s="923"/>
      <c r="H55" s="923"/>
      <c r="I55" s="923"/>
      <c r="J55" s="923"/>
      <c r="K55" s="923"/>
      <c r="L55" s="923"/>
    </row>
    <row r="56" spans="1:15" s="140" customFormat="1" ht="18.600000000000001" customHeight="1" x14ac:dyDescent="0.2">
      <c r="A56" s="530"/>
      <c r="B56" s="923" t="s">
        <v>1027</v>
      </c>
      <c r="C56" s="923"/>
      <c r="D56" s="923"/>
      <c r="E56" s="923"/>
      <c r="F56" s="923"/>
      <c r="G56" s="923"/>
      <c r="H56" s="923"/>
      <c r="I56" s="923"/>
      <c r="J56" s="923"/>
      <c r="K56" s="923"/>
      <c r="L56" s="923"/>
    </row>
    <row r="57" spans="1:15" s="140" customFormat="1" ht="18.600000000000001" customHeight="1" x14ac:dyDescent="0.2">
      <c r="A57" s="530" t="s">
        <v>15</v>
      </c>
      <c r="B57" s="140" t="s">
        <v>1100</v>
      </c>
      <c r="M57" s="610"/>
    </row>
    <row r="58" spans="1:15" s="140" customFormat="1" ht="18.600000000000001" customHeight="1" x14ac:dyDescent="0.2">
      <c r="A58" s="530" t="s">
        <v>20</v>
      </c>
      <c r="B58" s="923" t="s">
        <v>991</v>
      </c>
      <c r="C58" s="923"/>
      <c r="D58" s="923"/>
      <c r="E58" s="923"/>
      <c r="F58" s="923"/>
      <c r="G58" s="923"/>
      <c r="H58" s="923"/>
      <c r="I58" s="923"/>
      <c r="J58" s="923"/>
      <c r="K58" s="923"/>
      <c r="L58" s="923"/>
    </row>
    <row r="59" spans="1:15" s="140" customFormat="1" ht="18.600000000000001" customHeight="1" x14ac:dyDescent="0.2">
      <c r="A59" s="530" t="s">
        <v>23</v>
      </c>
      <c r="B59" s="923" t="s">
        <v>459</v>
      </c>
      <c r="C59" s="923"/>
      <c r="D59" s="923"/>
      <c r="E59" s="923"/>
      <c r="F59" s="923"/>
      <c r="G59" s="923"/>
      <c r="H59" s="923"/>
      <c r="I59" s="923"/>
      <c r="J59" s="923"/>
      <c r="K59" s="923"/>
      <c r="L59" s="923"/>
    </row>
    <row r="60" spans="1:15" s="140" customFormat="1" ht="18.600000000000001" customHeight="1" x14ac:dyDescent="0.2">
      <c r="A60" s="530" t="s">
        <v>44</v>
      </c>
      <c r="B60" s="923" t="s">
        <v>468</v>
      </c>
      <c r="C60" s="923"/>
      <c r="D60" s="923"/>
      <c r="E60" s="923"/>
      <c r="F60" s="923"/>
      <c r="G60" s="923"/>
      <c r="H60" s="923"/>
      <c r="I60" s="923"/>
      <c r="J60" s="923"/>
      <c r="K60" s="923"/>
      <c r="L60" s="923"/>
    </row>
    <row r="61" spans="1:15" s="140" customFormat="1" ht="18.600000000000001" customHeight="1" x14ac:dyDescent="0.2">
      <c r="A61" s="530" t="s">
        <v>46</v>
      </c>
      <c r="B61" s="923" t="s">
        <v>469</v>
      </c>
      <c r="C61" s="923"/>
      <c r="D61" s="923"/>
      <c r="E61" s="923"/>
      <c r="F61" s="923"/>
      <c r="G61" s="923"/>
      <c r="H61" s="923"/>
      <c r="I61" s="923"/>
      <c r="J61" s="923"/>
      <c r="K61" s="923"/>
      <c r="L61" s="923"/>
      <c r="N61" s="923"/>
      <c r="O61" s="923"/>
    </row>
    <row r="62" spans="1:15" s="140" customFormat="1" ht="18.600000000000001" customHeight="1" x14ac:dyDescent="0.2">
      <c r="A62" s="530" t="s">
        <v>31</v>
      </c>
      <c r="B62" s="611" t="s">
        <v>461</v>
      </c>
      <c r="N62" s="923"/>
      <c r="O62" s="923"/>
    </row>
    <row r="63" spans="1:15" s="140" customFormat="1" ht="18.600000000000001" customHeight="1" x14ac:dyDescent="0.2">
      <c r="A63" s="530" t="s">
        <v>35</v>
      </c>
      <c r="B63" s="923" t="s">
        <v>453</v>
      </c>
      <c r="C63" s="923"/>
      <c r="D63" s="923"/>
      <c r="E63" s="923"/>
      <c r="F63" s="923"/>
      <c r="G63" s="923"/>
      <c r="H63" s="923"/>
      <c r="I63" s="923"/>
      <c r="J63" s="923"/>
      <c r="K63" s="923"/>
      <c r="L63" s="923"/>
      <c r="M63" s="598"/>
      <c r="N63" s="923"/>
      <c r="O63" s="923"/>
    </row>
    <row r="64" spans="1:15" s="140" customFormat="1" ht="18.600000000000001" customHeight="1" x14ac:dyDescent="0.2">
      <c r="A64" s="530" t="s">
        <v>64</v>
      </c>
      <c r="B64" s="923" t="s">
        <v>462</v>
      </c>
      <c r="C64" s="923"/>
      <c r="D64" s="923"/>
      <c r="E64" s="923"/>
      <c r="F64" s="923"/>
      <c r="G64" s="923"/>
      <c r="H64" s="923"/>
      <c r="I64" s="923"/>
      <c r="M64" s="541"/>
      <c r="N64" s="923"/>
      <c r="O64" s="923"/>
    </row>
    <row r="65" spans="1:12" ht="18.600000000000001" customHeight="1" x14ac:dyDescent="0.2">
      <c r="A65" s="530" t="s">
        <v>50</v>
      </c>
      <c r="B65" s="923" t="s">
        <v>454</v>
      </c>
      <c r="C65" s="923"/>
      <c r="D65" s="923"/>
      <c r="E65" s="923"/>
      <c r="F65" s="923"/>
      <c r="G65" s="923"/>
      <c r="H65" s="923"/>
      <c r="I65" s="923"/>
      <c r="J65" s="923"/>
      <c r="K65" s="923"/>
      <c r="L65" s="923"/>
    </row>
    <row r="66" spans="1:12" ht="18.600000000000001" customHeight="1" x14ac:dyDescent="0.2">
      <c r="A66" s="530" t="s">
        <v>54</v>
      </c>
      <c r="B66" s="932" t="s">
        <v>455</v>
      </c>
      <c r="C66" s="932"/>
      <c r="D66" s="932"/>
      <c r="E66" s="932"/>
      <c r="F66" s="932"/>
      <c r="G66" s="932"/>
      <c r="H66" s="932"/>
      <c r="I66" s="932"/>
      <c r="J66" s="932"/>
      <c r="K66" s="932"/>
      <c r="L66" s="932"/>
    </row>
    <row r="67" spans="1:12" ht="18.600000000000001" customHeight="1" x14ac:dyDescent="0.2">
      <c r="A67" s="611" t="s">
        <v>66</v>
      </c>
      <c r="B67" s="923" t="s">
        <v>988</v>
      </c>
      <c r="C67" s="923"/>
      <c r="D67" s="923"/>
      <c r="E67" s="923"/>
      <c r="F67" s="923"/>
      <c r="G67" s="923"/>
      <c r="H67" s="923"/>
      <c r="I67" s="923"/>
      <c r="J67" s="923"/>
      <c r="K67" s="923"/>
      <c r="L67" s="923"/>
    </row>
  </sheetData>
  <mergeCells count="20">
    <mergeCell ref="B64:I64"/>
    <mergeCell ref="N64:O64"/>
    <mergeCell ref="B65:L65"/>
    <mergeCell ref="B66:L66"/>
    <mergeCell ref="B67:L67"/>
    <mergeCell ref="B58:L58"/>
    <mergeCell ref="B60:L60"/>
    <mergeCell ref="N61:O61"/>
    <mergeCell ref="N62:O62"/>
    <mergeCell ref="N63:O63"/>
    <mergeCell ref="B63:L63"/>
    <mergeCell ref="B61:L61"/>
    <mergeCell ref="B59:L59"/>
    <mergeCell ref="C3:L3"/>
    <mergeCell ref="G4:H4"/>
    <mergeCell ref="I4:J4"/>
    <mergeCell ref="B56:L56"/>
    <mergeCell ref="B55:L55"/>
    <mergeCell ref="B52:L52"/>
    <mergeCell ref="B53:L53"/>
  </mergeCells>
  <hyperlinks>
    <hyperlink ref="C3" location="INDEX" display="Medium Wood Pellets CHP,  80 MW feed" xr:uid="{00000000-0004-0000-1A00-000000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6"/>
  <dimension ref="A1:N70"/>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8.85546875" style="2" customWidth="1"/>
    <col min="15" max="16384" width="8.85546875" style="2"/>
  </cols>
  <sheetData>
    <row r="1" spans="1:12" ht="14.25" customHeight="1" x14ac:dyDescent="0.3">
      <c r="B1" s="131"/>
      <c r="C1" s="171"/>
    </row>
    <row r="2" spans="1:12" ht="14.25" customHeight="1" x14ac:dyDescent="0.25"/>
    <row r="3" spans="1:12" ht="12.75" customHeight="1" x14ac:dyDescent="0.25">
      <c r="A3" s="140"/>
      <c r="B3" s="640" t="s">
        <v>0</v>
      </c>
      <c r="C3" s="863" t="s">
        <v>1031</v>
      </c>
      <c r="D3" s="914"/>
      <c r="E3" s="914"/>
      <c r="F3" s="914"/>
      <c r="G3" s="914"/>
      <c r="H3" s="914"/>
      <c r="I3" s="914"/>
      <c r="J3" s="914"/>
      <c r="K3" s="914"/>
      <c r="L3" s="883"/>
    </row>
    <row r="4" spans="1:12" ht="22.5" customHeight="1" x14ac:dyDescent="0.25">
      <c r="A4" s="140"/>
      <c r="B4" s="142"/>
      <c r="C4" s="143">
        <v>2015</v>
      </c>
      <c r="D4" s="143">
        <v>2020</v>
      </c>
      <c r="E4" s="143">
        <v>2030</v>
      </c>
      <c r="F4" s="143">
        <v>2050</v>
      </c>
      <c r="G4" s="882" t="s">
        <v>2</v>
      </c>
      <c r="H4" s="883"/>
      <c r="I4" s="882" t="s">
        <v>3</v>
      </c>
      <c r="J4" s="883"/>
      <c r="K4" s="143" t="s">
        <v>4</v>
      </c>
      <c r="L4" s="143" t="s">
        <v>5</v>
      </c>
    </row>
    <row r="5" spans="1:12" x14ac:dyDescent="0.25">
      <c r="A5" s="140"/>
      <c r="B5" s="607" t="s">
        <v>6</v>
      </c>
      <c r="C5" s="608"/>
      <c r="D5" s="608"/>
      <c r="E5" s="608"/>
      <c r="F5" s="608"/>
      <c r="G5" s="620" t="s">
        <v>7</v>
      </c>
      <c r="H5" s="620" t="s">
        <v>8</v>
      </c>
      <c r="I5" s="620" t="s">
        <v>7</v>
      </c>
      <c r="J5" s="620" t="s">
        <v>8</v>
      </c>
      <c r="K5" s="608"/>
      <c r="L5" s="609"/>
    </row>
    <row r="6" spans="1:12" x14ac:dyDescent="0.25">
      <c r="A6" s="140"/>
      <c r="B6" s="147" t="s">
        <v>384</v>
      </c>
      <c r="C6" s="148">
        <v>3.0820157968244581</v>
      </c>
      <c r="D6" s="148">
        <v>3.0820157968244581</v>
      </c>
      <c r="E6" s="148">
        <v>3.0912005467685595</v>
      </c>
      <c r="F6" s="148">
        <v>3.0454255555218901</v>
      </c>
      <c r="G6" s="148">
        <v>3.0028984418024716</v>
      </c>
      <c r="H6" s="148">
        <v>3.1177380566393063</v>
      </c>
      <c r="I6" s="148">
        <v>2.9543235875714675</v>
      </c>
      <c r="J6" s="148">
        <v>3.1214310364891329</v>
      </c>
      <c r="K6" s="642" t="s">
        <v>39</v>
      </c>
      <c r="L6" s="641"/>
    </row>
    <row r="7" spans="1:12" x14ac:dyDescent="0.25">
      <c r="A7" s="140"/>
      <c r="B7" s="147" t="s">
        <v>403</v>
      </c>
      <c r="C7" s="159">
        <v>15.410078984122292</v>
      </c>
      <c r="D7" s="159">
        <v>15.410078984122292</v>
      </c>
      <c r="E7" s="159">
        <v>15.456002733842796</v>
      </c>
      <c r="F7" s="159">
        <v>15.22712777760945</v>
      </c>
      <c r="G7" s="151">
        <v>15</v>
      </c>
      <c r="H7" s="151">
        <v>16</v>
      </c>
      <c r="I7" s="151">
        <v>14</v>
      </c>
      <c r="J7" s="151">
        <v>16</v>
      </c>
      <c r="K7" s="642" t="s">
        <v>445</v>
      </c>
      <c r="L7" s="642">
        <v>1</v>
      </c>
    </row>
    <row r="8" spans="1:12" ht="22.5" x14ac:dyDescent="0.25">
      <c r="A8" s="140"/>
      <c r="B8" s="152" t="s">
        <v>405</v>
      </c>
      <c r="C8" s="159">
        <v>14.639575034916176</v>
      </c>
      <c r="D8" s="159">
        <v>14.639575034916176</v>
      </c>
      <c r="E8" s="159">
        <v>14.683202597150656</v>
      </c>
      <c r="F8" s="159">
        <v>14.465771388728976</v>
      </c>
      <c r="G8" s="151">
        <v>13</v>
      </c>
      <c r="H8" s="151">
        <v>15</v>
      </c>
      <c r="I8" s="151">
        <v>13</v>
      </c>
      <c r="J8" s="151">
        <v>15</v>
      </c>
      <c r="K8" s="153" t="s">
        <v>445</v>
      </c>
      <c r="L8" s="153">
        <v>1</v>
      </c>
    </row>
    <row r="9" spans="1:12" ht="22.5" x14ac:dyDescent="0.25">
      <c r="A9" s="140"/>
      <c r="B9" s="147" t="s">
        <v>998</v>
      </c>
      <c r="C9" s="159">
        <v>2.2902410762855778</v>
      </c>
      <c r="D9" s="159">
        <v>2.2902410762855778</v>
      </c>
      <c r="E9" s="159">
        <v>2.2910534774423064</v>
      </c>
      <c r="F9" s="159">
        <v>2.2870045855257524</v>
      </c>
      <c r="G9" s="157">
        <v>1.7439662208451816</v>
      </c>
      <c r="H9" s="157">
        <v>2.5031512933013351</v>
      </c>
      <c r="I9" s="157">
        <v>1.3925950662687314</v>
      </c>
      <c r="J9" s="157">
        <v>2.5037399041272934</v>
      </c>
      <c r="K9" s="642"/>
      <c r="L9" s="642">
        <v>1</v>
      </c>
    </row>
    <row r="10" spans="1:12" x14ac:dyDescent="0.25">
      <c r="A10" s="140"/>
      <c r="B10" s="147" t="s">
        <v>999</v>
      </c>
      <c r="C10" s="154">
        <v>0.18469932712511183</v>
      </c>
      <c r="D10" s="154">
        <v>0.18469932712511183</v>
      </c>
      <c r="E10" s="154">
        <v>0.1853560858624575</v>
      </c>
      <c r="F10" s="154">
        <v>0.18209043844287939</v>
      </c>
      <c r="G10" s="154">
        <v>0.17995797497125984</v>
      </c>
      <c r="H10" s="154">
        <v>0.1868400940082631</v>
      </c>
      <c r="I10" s="154">
        <v>0.17664331882538517</v>
      </c>
      <c r="J10" s="154">
        <v>0.18663491707191471</v>
      </c>
      <c r="K10" s="642" t="s">
        <v>74</v>
      </c>
      <c r="L10" s="642"/>
    </row>
    <row r="11" spans="1:12" x14ac:dyDescent="0.25">
      <c r="A11" s="140"/>
      <c r="B11" s="147" t="s">
        <v>1000</v>
      </c>
      <c r="C11" s="155">
        <v>1</v>
      </c>
      <c r="D11" s="155">
        <v>1</v>
      </c>
      <c r="E11" s="155">
        <v>1</v>
      </c>
      <c r="F11" s="155">
        <v>1</v>
      </c>
      <c r="G11" s="155">
        <v>1</v>
      </c>
      <c r="H11" s="155">
        <v>1</v>
      </c>
      <c r="I11" s="155">
        <v>1</v>
      </c>
      <c r="J11" s="155">
        <v>1</v>
      </c>
      <c r="K11" s="642" t="s">
        <v>64</v>
      </c>
      <c r="L11" s="642"/>
    </row>
    <row r="12" spans="1:12" x14ac:dyDescent="0.25">
      <c r="A12" s="140"/>
      <c r="B12" s="147" t="s">
        <v>13</v>
      </c>
      <c r="C12" s="642">
        <v>3</v>
      </c>
      <c r="D12" s="642">
        <v>3</v>
      </c>
      <c r="E12" s="642">
        <v>3</v>
      </c>
      <c r="F12" s="642">
        <v>3</v>
      </c>
      <c r="G12" s="642">
        <v>3</v>
      </c>
      <c r="H12" s="642">
        <v>3</v>
      </c>
      <c r="I12" s="642">
        <v>3</v>
      </c>
      <c r="J12" s="642">
        <v>3</v>
      </c>
      <c r="K12" s="642"/>
      <c r="L12" s="642"/>
    </row>
    <row r="13" spans="1:12" x14ac:dyDescent="0.25">
      <c r="A13" s="140"/>
      <c r="B13" s="156" t="s">
        <v>73</v>
      </c>
      <c r="C13" s="157">
        <v>3</v>
      </c>
      <c r="D13" s="157">
        <v>3</v>
      </c>
      <c r="E13" s="157">
        <v>3</v>
      </c>
      <c r="F13" s="157">
        <v>3</v>
      </c>
      <c r="G13" s="157">
        <v>2.5499999999999998</v>
      </c>
      <c r="H13" s="157">
        <v>3.4499999999999997</v>
      </c>
      <c r="I13" s="157">
        <v>2.25</v>
      </c>
      <c r="J13" s="157">
        <v>3.75</v>
      </c>
      <c r="K13" s="641"/>
      <c r="L13" s="642"/>
    </row>
    <row r="14" spans="1:12" x14ac:dyDescent="0.25">
      <c r="A14" s="140"/>
      <c r="B14" s="156" t="s">
        <v>16</v>
      </c>
      <c r="C14" s="642">
        <v>25</v>
      </c>
      <c r="D14" s="642">
        <v>25</v>
      </c>
      <c r="E14" s="642">
        <v>25</v>
      </c>
      <c r="F14" s="642">
        <v>25</v>
      </c>
      <c r="G14" s="642">
        <v>20</v>
      </c>
      <c r="H14" s="642">
        <v>35</v>
      </c>
      <c r="I14" s="642">
        <v>20</v>
      </c>
      <c r="J14" s="642">
        <v>35</v>
      </c>
      <c r="K14" s="641"/>
      <c r="L14" s="642">
        <v>1</v>
      </c>
    </row>
    <row r="15" spans="1:12" x14ac:dyDescent="0.25">
      <c r="A15" s="140"/>
      <c r="B15" s="156" t="s">
        <v>18</v>
      </c>
      <c r="C15" s="642">
        <v>1</v>
      </c>
      <c r="D15" s="642">
        <v>1</v>
      </c>
      <c r="E15" s="642">
        <v>1</v>
      </c>
      <c r="F15" s="642">
        <v>1</v>
      </c>
      <c r="G15" s="642">
        <v>0.5</v>
      </c>
      <c r="H15" s="642">
        <v>1.5</v>
      </c>
      <c r="I15" s="642">
        <v>0.5</v>
      </c>
      <c r="J15" s="642">
        <v>1.5</v>
      </c>
      <c r="K15" s="641"/>
      <c r="L15" s="642">
        <v>1</v>
      </c>
    </row>
    <row r="16" spans="1:12" x14ac:dyDescent="0.25">
      <c r="A16" s="140"/>
      <c r="B16" s="158" t="s">
        <v>411</v>
      </c>
      <c r="C16" s="157">
        <v>0.48669445547473139</v>
      </c>
      <c r="D16" s="157">
        <v>0.48669445547473139</v>
      </c>
      <c r="E16" s="157">
        <v>0.48524836137469346</v>
      </c>
      <c r="F16" s="157">
        <v>0.49254200198072062</v>
      </c>
      <c r="G16" s="157">
        <v>0.41369028715352169</v>
      </c>
      <c r="H16" s="157">
        <v>0.55969862379594104</v>
      </c>
      <c r="I16" s="157">
        <v>0.36940650148554044</v>
      </c>
      <c r="J16" s="157">
        <v>0.61567750247590081</v>
      </c>
      <c r="K16" s="641"/>
      <c r="L16" s="642"/>
    </row>
    <row r="17" spans="1:14" x14ac:dyDescent="0.25">
      <c r="A17" s="140"/>
      <c r="B17" s="621" t="s">
        <v>21</v>
      </c>
      <c r="C17" s="622"/>
      <c r="D17" s="622"/>
      <c r="E17" s="622"/>
      <c r="F17" s="622"/>
      <c r="G17" s="622"/>
      <c r="H17" s="622"/>
      <c r="I17" s="622"/>
      <c r="J17" s="930"/>
      <c r="K17" s="930"/>
      <c r="L17" s="931"/>
    </row>
    <row r="18" spans="1:14" x14ac:dyDescent="0.25">
      <c r="A18" s="140"/>
      <c r="B18" s="156" t="s">
        <v>22</v>
      </c>
      <c r="C18" s="642" t="s">
        <v>149</v>
      </c>
      <c r="D18" s="642" t="s">
        <v>149</v>
      </c>
      <c r="E18" s="642" t="s">
        <v>149</v>
      </c>
      <c r="F18" s="642" t="s">
        <v>149</v>
      </c>
      <c r="G18" s="642" t="s">
        <v>149</v>
      </c>
      <c r="H18" s="642" t="s">
        <v>149</v>
      </c>
      <c r="I18" s="642" t="s">
        <v>149</v>
      </c>
      <c r="J18" s="642" t="s">
        <v>149</v>
      </c>
      <c r="K18" s="641"/>
      <c r="L18" s="641"/>
      <c r="M18" s="171"/>
    </row>
    <row r="19" spans="1:14" x14ac:dyDescent="0.25">
      <c r="A19" s="140"/>
      <c r="B19" s="156" t="s">
        <v>24</v>
      </c>
      <c r="C19" s="642">
        <v>10</v>
      </c>
      <c r="D19" s="642">
        <v>10</v>
      </c>
      <c r="E19" s="642">
        <v>10</v>
      </c>
      <c r="F19" s="642">
        <v>10</v>
      </c>
      <c r="G19" s="642">
        <v>10</v>
      </c>
      <c r="H19" s="642">
        <v>10</v>
      </c>
      <c r="I19" s="642">
        <v>10</v>
      </c>
      <c r="J19" s="642">
        <v>10</v>
      </c>
      <c r="K19" s="641" t="s">
        <v>23</v>
      </c>
      <c r="L19" s="641">
        <v>1</v>
      </c>
    </row>
    <row r="20" spans="1:14" x14ac:dyDescent="0.25">
      <c r="A20" s="140"/>
      <c r="B20" s="156" t="s">
        <v>75</v>
      </c>
      <c r="C20" s="642">
        <v>20</v>
      </c>
      <c r="D20" s="642">
        <v>20</v>
      </c>
      <c r="E20" s="642">
        <v>20</v>
      </c>
      <c r="F20" s="642">
        <v>20</v>
      </c>
      <c r="G20" s="642">
        <v>20</v>
      </c>
      <c r="H20" s="642">
        <v>20</v>
      </c>
      <c r="I20" s="642">
        <v>20</v>
      </c>
      <c r="J20" s="642">
        <v>20</v>
      </c>
      <c r="K20" s="641" t="s">
        <v>23</v>
      </c>
      <c r="L20" s="641">
        <v>1</v>
      </c>
    </row>
    <row r="21" spans="1:14" x14ac:dyDescent="0.25">
      <c r="A21" s="140"/>
      <c r="B21" s="156" t="s">
        <v>76</v>
      </c>
      <c r="C21" s="642">
        <v>0.25</v>
      </c>
      <c r="D21" s="642">
        <v>0.25</v>
      </c>
      <c r="E21" s="642">
        <v>0.25</v>
      </c>
      <c r="F21" s="642">
        <v>0.25</v>
      </c>
      <c r="G21" s="642">
        <v>0.25</v>
      </c>
      <c r="H21" s="642">
        <v>0.25</v>
      </c>
      <c r="I21" s="642">
        <v>0.25</v>
      </c>
      <c r="J21" s="642">
        <v>0.25</v>
      </c>
      <c r="K21" s="641" t="s">
        <v>31</v>
      </c>
      <c r="L21" s="641">
        <v>1</v>
      </c>
    </row>
    <row r="22" spans="1:14" x14ac:dyDescent="0.25">
      <c r="A22" s="140"/>
      <c r="B22" s="156" t="s">
        <v>77</v>
      </c>
      <c r="C22" s="642">
        <v>0.5</v>
      </c>
      <c r="D22" s="642">
        <v>0.5</v>
      </c>
      <c r="E22" s="642">
        <v>0.5</v>
      </c>
      <c r="F22" s="642">
        <v>0.5</v>
      </c>
      <c r="G22" s="642">
        <v>0.5</v>
      </c>
      <c r="H22" s="642">
        <v>0.5</v>
      </c>
      <c r="I22" s="642">
        <v>0.5</v>
      </c>
      <c r="J22" s="642">
        <v>0.5</v>
      </c>
      <c r="K22" s="641" t="s">
        <v>74</v>
      </c>
      <c r="L22" s="641">
        <v>1</v>
      </c>
    </row>
    <row r="23" spans="1:14" x14ac:dyDescent="0.25">
      <c r="A23" s="140"/>
      <c r="B23" s="927" t="s">
        <v>78</v>
      </c>
      <c r="C23" s="928"/>
      <c r="D23" s="928"/>
      <c r="E23" s="928"/>
      <c r="F23" s="928"/>
      <c r="G23" s="928"/>
      <c r="H23" s="928"/>
      <c r="I23" s="928"/>
      <c r="J23" s="928"/>
      <c r="K23" s="928"/>
      <c r="L23" s="929"/>
    </row>
    <row r="24" spans="1:14" x14ac:dyDescent="0.25">
      <c r="A24" s="140"/>
      <c r="B24" s="156" t="s">
        <v>529</v>
      </c>
      <c r="C24" s="159">
        <v>98.25</v>
      </c>
      <c r="D24" s="159">
        <v>98.25</v>
      </c>
      <c r="E24" s="159">
        <v>98.25</v>
      </c>
      <c r="F24" s="159">
        <v>98.25</v>
      </c>
      <c r="G24" s="159">
        <v>95.625</v>
      </c>
      <c r="H24" s="159">
        <v>99.125</v>
      </c>
      <c r="I24" s="159">
        <v>98.25</v>
      </c>
      <c r="J24" s="159">
        <v>99.125</v>
      </c>
      <c r="K24" s="160" t="s">
        <v>46</v>
      </c>
      <c r="L24" s="641">
        <v>1</v>
      </c>
    </row>
    <row r="25" spans="1:14" x14ac:dyDescent="0.25">
      <c r="A25" s="140"/>
      <c r="B25" s="156" t="s">
        <v>530</v>
      </c>
      <c r="C25" s="151">
        <v>90</v>
      </c>
      <c r="D25" s="151">
        <v>50</v>
      </c>
      <c r="E25" s="151">
        <v>40</v>
      </c>
      <c r="F25" s="151">
        <v>30</v>
      </c>
      <c r="G25" s="151">
        <v>40</v>
      </c>
      <c r="H25" s="151">
        <v>70</v>
      </c>
      <c r="I25" s="151">
        <v>20</v>
      </c>
      <c r="J25" s="151">
        <v>40</v>
      </c>
      <c r="K25" s="160" t="s">
        <v>46</v>
      </c>
      <c r="L25" s="641">
        <v>1</v>
      </c>
    </row>
    <row r="26" spans="1:14" x14ac:dyDescent="0.25">
      <c r="A26" s="140"/>
      <c r="B26" s="156" t="s">
        <v>79</v>
      </c>
      <c r="C26" s="239">
        <v>0</v>
      </c>
      <c r="D26" s="239">
        <v>0</v>
      </c>
      <c r="E26" s="239">
        <v>0</v>
      </c>
      <c r="F26" s="239">
        <v>0</v>
      </c>
      <c r="G26" s="239">
        <v>0</v>
      </c>
      <c r="H26" s="239">
        <v>0</v>
      </c>
      <c r="I26" s="239">
        <v>0</v>
      </c>
      <c r="J26" s="239">
        <v>0</v>
      </c>
      <c r="K26" s="160" t="s">
        <v>46</v>
      </c>
      <c r="L26" s="641">
        <v>1</v>
      </c>
    </row>
    <row r="27" spans="1:14" x14ac:dyDescent="0.25">
      <c r="A27" s="140"/>
      <c r="B27" s="156" t="s">
        <v>80</v>
      </c>
      <c r="C27" s="239">
        <v>1.2</v>
      </c>
      <c r="D27" s="239">
        <v>1</v>
      </c>
      <c r="E27" s="239">
        <v>1</v>
      </c>
      <c r="F27" s="239">
        <v>1</v>
      </c>
      <c r="G27" s="239">
        <v>1</v>
      </c>
      <c r="H27" s="239">
        <v>3</v>
      </c>
      <c r="I27" s="239">
        <v>0</v>
      </c>
      <c r="J27" s="239">
        <v>1</v>
      </c>
      <c r="K27" s="160" t="s">
        <v>46</v>
      </c>
      <c r="L27" s="641">
        <v>1</v>
      </c>
      <c r="M27" s="132"/>
      <c r="N27" s="587"/>
    </row>
    <row r="28" spans="1:14" x14ac:dyDescent="0.25">
      <c r="A28" s="140"/>
      <c r="B28" s="162" t="s">
        <v>413</v>
      </c>
      <c r="C28" s="157">
        <v>2</v>
      </c>
      <c r="D28" s="157">
        <v>0.3</v>
      </c>
      <c r="E28" s="157">
        <v>0.3</v>
      </c>
      <c r="F28" s="157">
        <v>0.3</v>
      </c>
      <c r="G28" s="157">
        <v>0.1</v>
      </c>
      <c r="H28" s="157">
        <v>2</v>
      </c>
      <c r="I28" s="157">
        <v>0.1</v>
      </c>
      <c r="J28" s="157">
        <v>1</v>
      </c>
      <c r="K28" s="160" t="s">
        <v>46</v>
      </c>
      <c r="L28" s="641">
        <v>1</v>
      </c>
      <c r="M28" s="132"/>
      <c r="N28" s="587"/>
    </row>
    <row r="29" spans="1:14" x14ac:dyDescent="0.25">
      <c r="A29" s="140"/>
      <c r="B29" s="927" t="s">
        <v>25</v>
      </c>
      <c r="C29" s="928"/>
      <c r="D29" s="928"/>
      <c r="E29" s="928"/>
      <c r="F29" s="928"/>
      <c r="G29" s="928"/>
      <c r="H29" s="928"/>
      <c r="I29" s="928"/>
      <c r="J29" s="928"/>
      <c r="K29" s="928"/>
      <c r="L29" s="929"/>
    </row>
    <row r="30" spans="1:14" x14ac:dyDescent="0.25">
      <c r="A30" s="140"/>
      <c r="B30" s="156" t="s">
        <v>414</v>
      </c>
      <c r="C30" s="157">
        <v>6.2167105112639023</v>
      </c>
      <c r="D30" s="157">
        <v>6.062839174629775</v>
      </c>
      <c r="E30" s="157">
        <v>5.7492942219933507</v>
      </c>
      <c r="F30" s="157">
        <v>5.5390099720474995</v>
      </c>
      <c r="G30" s="157">
        <v>5.2842039345743164</v>
      </c>
      <c r="H30" s="157">
        <v>7.1492170879534873</v>
      </c>
      <c r="I30" s="157">
        <v>4.3767827644813915</v>
      </c>
      <c r="J30" s="157">
        <v>7.5546031680029104</v>
      </c>
      <c r="K30" s="160" t="s">
        <v>992</v>
      </c>
      <c r="L30" s="641">
        <v>1</v>
      </c>
    </row>
    <row r="31" spans="1:14" x14ac:dyDescent="0.25">
      <c r="A31" s="140"/>
      <c r="B31" s="156" t="s">
        <v>28</v>
      </c>
      <c r="C31" s="157">
        <v>4.0557871289560952</v>
      </c>
      <c r="D31" s="157">
        <v>3.9554013404421804</v>
      </c>
      <c r="E31" s="157">
        <v>3.7508443515092318</v>
      </c>
      <c r="F31" s="157">
        <v>3.70401842712681</v>
      </c>
      <c r="G31" s="157">
        <v>3.4474190596126801</v>
      </c>
      <c r="H31" s="157">
        <v>4.6641551982995093</v>
      </c>
      <c r="I31" s="157">
        <v>2.8554167304810747</v>
      </c>
      <c r="J31" s="157">
        <v>5.0189931113357158</v>
      </c>
      <c r="K31" s="641" t="s">
        <v>54</v>
      </c>
      <c r="L31" s="641"/>
    </row>
    <row r="32" spans="1:14" x14ac:dyDescent="0.25">
      <c r="A32" s="140"/>
      <c r="B32" s="156" t="s">
        <v>29</v>
      </c>
      <c r="C32" s="157">
        <v>2.1609233823078076</v>
      </c>
      <c r="D32" s="157">
        <v>2.1074378341875941</v>
      </c>
      <c r="E32" s="157">
        <v>1.9984498704841192</v>
      </c>
      <c r="F32" s="157">
        <v>1.8349915449206893</v>
      </c>
      <c r="G32" s="157">
        <v>1.8367848749616364</v>
      </c>
      <c r="H32" s="157">
        <v>2.4850618896539785</v>
      </c>
      <c r="I32" s="157">
        <v>1.5213660340003166</v>
      </c>
      <c r="J32" s="157">
        <v>2.5356100566671946</v>
      </c>
      <c r="K32" s="641" t="s">
        <v>54</v>
      </c>
      <c r="L32" s="641"/>
    </row>
    <row r="33" spans="1:12" x14ac:dyDescent="0.25">
      <c r="A33" s="140"/>
      <c r="B33" s="156" t="s">
        <v>415</v>
      </c>
      <c r="C33" s="151">
        <v>275000</v>
      </c>
      <c r="D33" s="151">
        <v>271000</v>
      </c>
      <c r="E33" s="151">
        <v>261000</v>
      </c>
      <c r="F33" s="151">
        <v>253000</v>
      </c>
      <c r="G33" s="151">
        <v>232000</v>
      </c>
      <c r="H33" s="151">
        <v>314000</v>
      </c>
      <c r="I33" s="151">
        <v>192000</v>
      </c>
      <c r="J33" s="151">
        <v>325000</v>
      </c>
      <c r="K33" s="641"/>
      <c r="L33" s="641"/>
    </row>
    <row r="34" spans="1:12" x14ac:dyDescent="0.25">
      <c r="A34" s="140"/>
      <c r="B34" s="156" t="s">
        <v>1001</v>
      </c>
      <c r="C34" s="157">
        <v>3.8884507803945478</v>
      </c>
      <c r="D34" s="157">
        <v>3.8884507803945478</v>
      </c>
      <c r="E34" s="157">
        <v>3.8768971954531875</v>
      </c>
      <c r="F34" s="157">
        <v>3.93516981842515</v>
      </c>
      <c r="G34" s="157">
        <v>2.9929911798672326</v>
      </c>
      <c r="H34" s="157">
        <v>4.4294503496042745</v>
      </c>
      <c r="I34" s="157">
        <v>2.6726042043175453</v>
      </c>
      <c r="J34" s="157">
        <v>4.8390166275753037</v>
      </c>
      <c r="K34" s="641" t="s">
        <v>66</v>
      </c>
      <c r="L34" s="641"/>
    </row>
    <row r="35" spans="1:12" x14ac:dyDescent="0.25">
      <c r="A35" s="140"/>
      <c r="B35" s="906" t="s">
        <v>33</v>
      </c>
      <c r="C35" s="907"/>
      <c r="D35" s="907"/>
      <c r="E35" s="907"/>
      <c r="F35" s="907"/>
      <c r="G35" s="907"/>
      <c r="H35" s="907"/>
      <c r="I35" s="907"/>
      <c r="J35" s="907"/>
      <c r="K35" s="907"/>
      <c r="L35" s="908"/>
    </row>
    <row r="36" spans="1:12" x14ac:dyDescent="0.25">
      <c r="A36" s="140"/>
      <c r="B36" s="147" t="s">
        <v>416</v>
      </c>
      <c r="C36" s="157" t="s">
        <v>1002</v>
      </c>
      <c r="D36" s="157" t="s">
        <v>1002</v>
      </c>
      <c r="E36" s="157" t="s">
        <v>1002</v>
      </c>
      <c r="F36" s="157" t="s">
        <v>1002</v>
      </c>
      <c r="G36" s="157" t="s">
        <v>1002</v>
      </c>
      <c r="H36" s="157" t="s">
        <v>1002</v>
      </c>
      <c r="I36" s="157" t="s">
        <v>1002</v>
      </c>
      <c r="J36" s="157" t="s">
        <v>1002</v>
      </c>
      <c r="K36" s="641"/>
      <c r="L36" s="642"/>
    </row>
    <row r="37" spans="1:12" x14ac:dyDescent="0.25">
      <c r="A37" s="140"/>
      <c r="B37" s="147" t="s">
        <v>417</v>
      </c>
      <c r="C37" s="157" t="s">
        <v>418</v>
      </c>
      <c r="D37" s="157" t="s">
        <v>418</v>
      </c>
      <c r="E37" s="157" t="s">
        <v>418</v>
      </c>
      <c r="F37" s="157" t="s">
        <v>418</v>
      </c>
      <c r="G37" s="157" t="s">
        <v>420</v>
      </c>
      <c r="H37" s="157" t="s">
        <v>418</v>
      </c>
      <c r="I37" s="157" t="s">
        <v>420</v>
      </c>
      <c r="J37" s="157" t="s">
        <v>418</v>
      </c>
      <c r="K37" s="641" t="s">
        <v>20</v>
      </c>
      <c r="L37" s="642"/>
    </row>
    <row r="38" spans="1:12" x14ac:dyDescent="0.25">
      <c r="A38" s="140"/>
      <c r="B38" s="147" t="s">
        <v>419</v>
      </c>
      <c r="C38" s="157" t="s">
        <v>418</v>
      </c>
      <c r="D38" s="157" t="s">
        <v>418</v>
      </c>
      <c r="E38" s="157" t="s">
        <v>418</v>
      </c>
      <c r="F38" s="157" t="s">
        <v>418</v>
      </c>
      <c r="G38" s="157" t="s">
        <v>420</v>
      </c>
      <c r="H38" s="157" t="s">
        <v>418</v>
      </c>
      <c r="I38" s="157" t="s">
        <v>420</v>
      </c>
      <c r="J38" s="157" t="s">
        <v>418</v>
      </c>
      <c r="K38" s="641" t="s">
        <v>20</v>
      </c>
      <c r="L38" s="642"/>
    </row>
    <row r="39" spans="1:12" ht="22.5" x14ac:dyDescent="0.25">
      <c r="A39" s="140"/>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641" t="s">
        <v>989</v>
      </c>
      <c r="L39" s="642"/>
    </row>
    <row r="40" spans="1:12" x14ac:dyDescent="0.25">
      <c r="A40" s="140"/>
      <c r="B40" s="147" t="s">
        <v>1004</v>
      </c>
      <c r="C40" s="163">
        <v>0.95799999999999996</v>
      </c>
      <c r="D40" s="163">
        <v>0.93428830549075637</v>
      </c>
      <c r="E40" s="163">
        <v>0.8886110721279582</v>
      </c>
      <c r="F40" s="163">
        <v>0.84343212605820228</v>
      </c>
      <c r="G40" s="163">
        <v>0.81429999999999991</v>
      </c>
      <c r="H40" s="163">
        <v>1.1016999999999999</v>
      </c>
      <c r="I40" s="163">
        <v>0.66645830409596873</v>
      </c>
      <c r="J40" s="163">
        <v>1.1503490774831346</v>
      </c>
      <c r="K40" s="641" t="s">
        <v>992</v>
      </c>
      <c r="L40" s="642">
        <v>1</v>
      </c>
    </row>
    <row r="41" spans="1:12" x14ac:dyDescent="0.25">
      <c r="A41" s="140"/>
      <c r="B41" s="147" t="s">
        <v>28</v>
      </c>
      <c r="C41" s="163">
        <v>0.625</v>
      </c>
      <c r="D41" s="163">
        <v>0.60953047070117183</v>
      </c>
      <c r="E41" s="163">
        <v>0.57973060551145494</v>
      </c>
      <c r="F41" s="163">
        <v>0.56401561880479911</v>
      </c>
      <c r="G41" s="163">
        <v>0.53125</v>
      </c>
      <c r="H41" s="163">
        <v>0.71874999999999989</v>
      </c>
      <c r="I41" s="163">
        <v>0.43479795413359129</v>
      </c>
      <c r="J41" s="163">
        <v>0.76424849421250562</v>
      </c>
      <c r="K41" s="641" t="s">
        <v>54</v>
      </c>
      <c r="L41" s="642"/>
    </row>
    <row r="42" spans="1:12" x14ac:dyDescent="0.25">
      <c r="A42" s="164"/>
      <c r="B42" s="147" t="s">
        <v>29</v>
      </c>
      <c r="C42" s="163">
        <v>0.33300000000000002</v>
      </c>
      <c r="D42" s="163">
        <v>0.32475783478958442</v>
      </c>
      <c r="E42" s="163">
        <v>0.30888046661650326</v>
      </c>
      <c r="F42" s="163">
        <v>0.27941650725340306</v>
      </c>
      <c r="G42" s="163">
        <v>0.28305000000000002</v>
      </c>
      <c r="H42" s="163">
        <v>0.38294999999999996</v>
      </c>
      <c r="I42" s="163">
        <v>0.23166034996237744</v>
      </c>
      <c r="J42" s="163">
        <v>0.38610058327062913</v>
      </c>
      <c r="K42" s="641" t="s">
        <v>54</v>
      </c>
      <c r="L42" s="642"/>
    </row>
    <row r="43" spans="1:12" x14ac:dyDescent="0.25">
      <c r="A43" s="164"/>
      <c r="B43" s="147" t="s">
        <v>421</v>
      </c>
      <c r="C43" s="151">
        <v>42500</v>
      </c>
      <c r="D43" s="151">
        <v>41700</v>
      </c>
      <c r="E43" s="151">
        <v>40300</v>
      </c>
      <c r="F43" s="151">
        <v>38500</v>
      </c>
      <c r="G43" s="151">
        <v>35700</v>
      </c>
      <c r="H43" s="151">
        <v>48400</v>
      </c>
      <c r="I43" s="151">
        <v>29200</v>
      </c>
      <c r="J43" s="151">
        <v>49500</v>
      </c>
      <c r="K43" s="641"/>
      <c r="L43" s="642"/>
    </row>
    <row r="44" spans="1:12" x14ac:dyDescent="0.25">
      <c r="A44" s="164"/>
      <c r="B44" s="147" t="s">
        <v>983</v>
      </c>
      <c r="C44" s="163">
        <v>0.6</v>
      </c>
      <c r="D44" s="163">
        <v>0.6</v>
      </c>
      <c r="E44" s="163">
        <v>0.6</v>
      </c>
      <c r="F44" s="163">
        <v>0.6</v>
      </c>
      <c r="G44" s="163">
        <v>0.46</v>
      </c>
      <c r="H44" s="163">
        <v>0.68</v>
      </c>
      <c r="I44" s="163">
        <v>0.41</v>
      </c>
      <c r="J44" s="163">
        <v>0.74</v>
      </c>
      <c r="K44" s="641" t="s">
        <v>66</v>
      </c>
      <c r="L44" s="642"/>
    </row>
    <row r="45" spans="1:12" ht="22.5" x14ac:dyDescent="0.25">
      <c r="A45" s="164"/>
      <c r="B45" s="147" t="s">
        <v>1023</v>
      </c>
      <c r="C45" s="165">
        <v>4.0000000000000001E-3</v>
      </c>
      <c r="D45" s="165">
        <v>3.9009950124875006E-3</v>
      </c>
      <c r="E45" s="165">
        <v>3.7102758752733125E-3</v>
      </c>
      <c r="F45" s="165">
        <v>3.3563544414823188E-3</v>
      </c>
      <c r="G45" s="165">
        <v>3.3999999999999998E-3</v>
      </c>
      <c r="H45" s="165">
        <v>4.5999999999999999E-3</v>
      </c>
      <c r="I45" s="165">
        <v>2.7827069064549842E-3</v>
      </c>
      <c r="J45" s="165">
        <v>4.6378448440916407E-3</v>
      </c>
      <c r="K45" s="166" t="s">
        <v>54</v>
      </c>
      <c r="L45" s="165"/>
    </row>
    <row r="46" spans="1:12" x14ac:dyDescent="0.25">
      <c r="A46" s="140"/>
      <c r="B46" s="147" t="s">
        <v>406</v>
      </c>
      <c r="C46" s="159">
        <v>83.433324982736906</v>
      </c>
      <c r="D46" s="159">
        <v>83.433324982736906</v>
      </c>
      <c r="E46" s="159">
        <v>83.38546135092561</v>
      </c>
      <c r="F46" s="159">
        <v>83.623983267996266</v>
      </c>
      <c r="G46" s="151">
        <v>72</v>
      </c>
      <c r="H46" s="151">
        <v>85</v>
      </c>
      <c r="I46" s="151">
        <v>71</v>
      </c>
      <c r="J46" s="151">
        <v>85</v>
      </c>
      <c r="K46" s="642" t="s">
        <v>446</v>
      </c>
      <c r="L46" s="642">
        <v>1</v>
      </c>
    </row>
    <row r="47" spans="1:12" x14ac:dyDescent="0.25">
      <c r="A47" s="140"/>
      <c r="B47" s="147" t="s">
        <v>407</v>
      </c>
      <c r="C47" s="159">
        <v>84.203828931943022</v>
      </c>
      <c r="D47" s="159">
        <v>84.203828931943022</v>
      </c>
      <c r="E47" s="159">
        <v>84.15826148761775</v>
      </c>
      <c r="F47" s="159">
        <v>84.385339656876738</v>
      </c>
      <c r="G47" s="151">
        <v>74</v>
      </c>
      <c r="H47" s="151">
        <v>86</v>
      </c>
      <c r="I47" s="151">
        <v>72</v>
      </c>
      <c r="J47" s="151">
        <v>86</v>
      </c>
      <c r="K47" s="642" t="s">
        <v>446</v>
      </c>
      <c r="L47" s="642">
        <v>1</v>
      </c>
    </row>
    <row r="48" spans="1:12" ht="22.5" x14ac:dyDescent="0.25">
      <c r="A48" s="140"/>
      <c r="B48" s="147" t="s">
        <v>409</v>
      </c>
      <c r="C48" s="159">
        <v>1.7290328976909173</v>
      </c>
      <c r="D48" s="159">
        <v>1.7290328976909173</v>
      </c>
      <c r="E48" s="159">
        <v>1.7288460208525276</v>
      </c>
      <c r="F48" s="159">
        <v>1.7297917213320282</v>
      </c>
      <c r="G48" s="151">
        <v>1</v>
      </c>
      <c r="H48" s="151">
        <v>11</v>
      </c>
      <c r="I48" s="151">
        <v>1</v>
      </c>
      <c r="J48" s="151">
        <v>13</v>
      </c>
      <c r="K48" s="642" t="s">
        <v>20</v>
      </c>
      <c r="L48" s="642">
        <v>1</v>
      </c>
    </row>
    <row r="49" spans="1:14" x14ac:dyDescent="0.25">
      <c r="A49" s="164"/>
      <c r="B49" s="140"/>
      <c r="C49" s="140"/>
      <c r="D49" s="140"/>
      <c r="E49" s="140"/>
      <c r="F49" s="140"/>
      <c r="G49" s="140"/>
      <c r="H49" s="140"/>
      <c r="I49" s="140"/>
      <c r="J49" s="140"/>
      <c r="K49" s="140"/>
      <c r="L49" s="140"/>
      <c r="M49" s="2"/>
    </row>
    <row r="50" spans="1:14" x14ac:dyDescent="0.25">
      <c r="A50" s="164"/>
      <c r="B50" s="140"/>
      <c r="C50" s="140"/>
      <c r="D50" s="140"/>
      <c r="E50" s="140"/>
      <c r="F50" s="140"/>
      <c r="G50" s="140"/>
      <c r="H50" s="140"/>
      <c r="I50" s="140"/>
      <c r="J50" s="140"/>
      <c r="K50" s="140"/>
      <c r="L50" s="140"/>
      <c r="M50" s="2"/>
    </row>
    <row r="51" spans="1:14" s="183" customFormat="1" ht="12" x14ac:dyDescent="0.2">
      <c r="A51" s="164" t="s">
        <v>87</v>
      </c>
      <c r="B51" s="140"/>
      <c r="C51" s="526"/>
      <c r="D51" s="526"/>
      <c r="E51" s="526"/>
      <c r="F51" s="526"/>
      <c r="G51" s="526"/>
      <c r="H51" s="526"/>
      <c r="I51" s="140"/>
      <c r="J51" s="140"/>
      <c r="K51" s="140"/>
      <c r="L51" s="140"/>
    </row>
    <row r="52" spans="1:14" s="183" customFormat="1" ht="12" customHeight="1" x14ac:dyDescent="0.2">
      <c r="A52" s="530">
        <v>1</v>
      </c>
      <c r="B52" s="923" t="s">
        <v>458</v>
      </c>
      <c r="C52" s="923"/>
      <c r="D52" s="923"/>
      <c r="E52" s="923"/>
      <c r="F52" s="923"/>
      <c r="G52" s="923"/>
      <c r="H52" s="923"/>
      <c r="I52" s="923"/>
      <c r="J52" s="923"/>
      <c r="K52" s="923"/>
      <c r="L52" s="923"/>
    </row>
    <row r="53" spans="1:14" s="183" customFormat="1" ht="12" customHeight="1" x14ac:dyDescent="0.2">
      <c r="A53" s="164" t="s">
        <v>38</v>
      </c>
      <c r="B53" s="140"/>
      <c r="C53" s="526"/>
      <c r="D53" s="526"/>
      <c r="E53" s="526"/>
      <c r="F53" s="526"/>
      <c r="G53" s="526"/>
      <c r="H53" s="526"/>
      <c r="I53" s="140"/>
      <c r="J53" s="140"/>
      <c r="K53" s="140"/>
      <c r="L53" s="140"/>
    </row>
    <row r="54" spans="1:14" s="183" customFormat="1" ht="37.5" customHeight="1" x14ac:dyDescent="0.2">
      <c r="A54" s="530" t="s">
        <v>39</v>
      </c>
      <c r="B54" s="923" t="s">
        <v>448</v>
      </c>
      <c r="C54" s="923"/>
      <c r="D54" s="923"/>
      <c r="E54" s="923"/>
      <c r="F54" s="923"/>
      <c r="G54" s="923"/>
      <c r="H54" s="923"/>
      <c r="I54" s="923"/>
      <c r="J54" s="923"/>
      <c r="K54" s="923"/>
      <c r="L54" s="923"/>
    </row>
    <row r="55" spans="1:14" s="183" customFormat="1" ht="14.25" customHeight="1" x14ac:dyDescent="0.2">
      <c r="A55" s="530"/>
      <c r="B55" s="923" t="s">
        <v>1027</v>
      </c>
      <c r="C55" s="923"/>
      <c r="D55" s="923"/>
      <c r="E55" s="923"/>
      <c r="F55" s="923"/>
      <c r="G55" s="923"/>
      <c r="H55" s="923"/>
      <c r="I55" s="923"/>
      <c r="J55" s="923"/>
      <c r="K55" s="923"/>
      <c r="L55" s="923"/>
    </row>
    <row r="56" spans="1:14" s="183" customFormat="1" ht="12.75" customHeight="1" x14ac:dyDescent="0.2">
      <c r="A56" s="530" t="s">
        <v>15</v>
      </c>
      <c r="B56" s="140" t="s">
        <v>449</v>
      </c>
      <c r="C56" s="140"/>
      <c r="D56" s="140"/>
      <c r="E56" s="140"/>
      <c r="F56" s="140"/>
      <c r="G56" s="140"/>
      <c r="H56" s="140"/>
      <c r="I56" s="140"/>
      <c r="J56" s="140"/>
      <c r="K56" s="140"/>
      <c r="L56" s="140"/>
    </row>
    <row r="57" spans="1:14" s="183" customFormat="1" ht="33" customHeight="1" x14ac:dyDescent="0.2">
      <c r="A57" s="530" t="s">
        <v>20</v>
      </c>
      <c r="B57" s="923" t="s">
        <v>993</v>
      </c>
      <c r="C57" s="923"/>
      <c r="D57" s="923"/>
      <c r="E57" s="923"/>
      <c r="F57" s="923"/>
      <c r="G57" s="923"/>
      <c r="H57" s="923"/>
      <c r="I57" s="923"/>
      <c r="J57" s="923"/>
      <c r="K57" s="923"/>
      <c r="L57" s="923"/>
    </row>
    <row r="58" spans="1:14" s="183" customFormat="1" ht="26.25" customHeight="1" x14ac:dyDescent="0.2">
      <c r="A58" s="530" t="s">
        <v>23</v>
      </c>
      <c r="B58" s="923" t="s">
        <v>991</v>
      </c>
      <c r="C58" s="923"/>
      <c r="D58" s="923"/>
      <c r="E58" s="923"/>
      <c r="F58" s="923"/>
      <c r="G58" s="923"/>
      <c r="H58" s="923"/>
      <c r="I58" s="923"/>
      <c r="J58" s="923"/>
      <c r="K58" s="923"/>
      <c r="L58" s="923"/>
    </row>
    <row r="59" spans="1:14" s="183" customFormat="1" ht="11.45" customHeight="1" x14ac:dyDescent="0.2">
      <c r="A59" s="530" t="s">
        <v>44</v>
      </c>
      <c r="B59" s="923" t="s">
        <v>466</v>
      </c>
      <c r="C59" s="923"/>
      <c r="D59" s="923"/>
      <c r="E59" s="923"/>
      <c r="F59" s="923"/>
      <c r="G59" s="923"/>
      <c r="H59" s="923"/>
      <c r="I59" s="923"/>
      <c r="J59" s="923"/>
      <c r="K59" s="923"/>
      <c r="L59" s="923"/>
    </row>
    <row r="60" spans="1:14" s="183" customFormat="1" ht="37.5" customHeight="1" x14ac:dyDescent="0.2">
      <c r="A60" s="530" t="s">
        <v>46</v>
      </c>
      <c r="B60" s="923" t="s">
        <v>987</v>
      </c>
      <c r="C60" s="923"/>
      <c r="D60" s="923"/>
      <c r="E60" s="923"/>
      <c r="F60" s="923"/>
      <c r="G60" s="923"/>
      <c r="H60" s="923"/>
      <c r="I60" s="923"/>
      <c r="J60" s="923"/>
      <c r="K60" s="923"/>
      <c r="L60" s="923"/>
      <c r="N60" s="606"/>
    </row>
    <row r="61" spans="1:14" s="183" customFormat="1" ht="12" x14ac:dyDescent="0.2">
      <c r="A61" s="530" t="s">
        <v>31</v>
      </c>
      <c r="B61" s="611" t="s">
        <v>452</v>
      </c>
      <c r="C61" s="140"/>
      <c r="D61" s="140"/>
      <c r="E61" s="140"/>
      <c r="F61" s="140"/>
      <c r="G61" s="140"/>
      <c r="H61" s="140"/>
      <c r="I61" s="140"/>
      <c r="J61" s="140"/>
      <c r="K61" s="140"/>
      <c r="L61" s="140"/>
      <c r="N61" s="606"/>
    </row>
    <row r="62" spans="1:14" s="183" customFormat="1" ht="42" customHeight="1" x14ac:dyDescent="0.2">
      <c r="A62" s="530" t="s">
        <v>35</v>
      </c>
      <c r="B62" s="923" t="s">
        <v>453</v>
      </c>
      <c r="C62" s="923"/>
      <c r="D62" s="923"/>
      <c r="E62" s="923"/>
      <c r="F62" s="923"/>
      <c r="G62" s="923"/>
      <c r="H62" s="923"/>
      <c r="I62" s="923"/>
      <c r="J62" s="923"/>
      <c r="K62" s="923"/>
      <c r="L62" s="923"/>
      <c r="M62" s="591"/>
      <c r="N62" s="606"/>
    </row>
    <row r="63" spans="1:14" s="183" customFormat="1" ht="12" customHeight="1" x14ac:dyDescent="0.2">
      <c r="A63" s="530" t="s">
        <v>64</v>
      </c>
      <c r="B63" s="923" t="s">
        <v>462</v>
      </c>
      <c r="C63" s="923"/>
      <c r="D63" s="923"/>
      <c r="E63" s="923"/>
      <c r="F63" s="923"/>
      <c r="G63" s="923"/>
      <c r="H63" s="923"/>
      <c r="I63" s="923"/>
      <c r="J63" s="140"/>
      <c r="K63" s="140"/>
      <c r="L63" s="140"/>
      <c r="M63" s="592"/>
      <c r="N63" s="606"/>
    </row>
    <row r="64" spans="1:14" ht="60" customHeight="1" x14ac:dyDescent="0.25">
      <c r="A64" s="530" t="s">
        <v>50</v>
      </c>
      <c r="B64" s="923" t="s">
        <v>454</v>
      </c>
      <c r="C64" s="923"/>
      <c r="D64" s="923"/>
      <c r="E64" s="923"/>
      <c r="F64" s="923"/>
      <c r="G64" s="923"/>
      <c r="H64" s="923"/>
      <c r="I64" s="923"/>
      <c r="J64" s="923"/>
      <c r="K64" s="923"/>
      <c r="L64" s="923"/>
    </row>
    <row r="65" spans="1:12" ht="24" customHeight="1" x14ac:dyDescent="0.25">
      <c r="A65" s="530" t="s">
        <v>54</v>
      </c>
      <c r="B65" s="932" t="s">
        <v>455</v>
      </c>
      <c r="C65" s="932"/>
      <c r="D65" s="932"/>
      <c r="E65" s="932"/>
      <c r="F65" s="932"/>
      <c r="G65" s="932"/>
      <c r="H65" s="932"/>
      <c r="I65" s="932"/>
      <c r="J65" s="932"/>
      <c r="K65" s="932"/>
      <c r="L65" s="932"/>
    </row>
    <row r="66" spans="1:12" ht="28.5" customHeight="1" x14ac:dyDescent="0.25">
      <c r="A66" s="611" t="s">
        <v>66</v>
      </c>
      <c r="B66" s="923" t="s">
        <v>988</v>
      </c>
      <c r="C66" s="923"/>
      <c r="D66" s="923"/>
      <c r="E66" s="923"/>
      <c r="F66" s="923"/>
      <c r="G66" s="923"/>
      <c r="H66" s="923"/>
      <c r="I66" s="923"/>
      <c r="J66" s="923"/>
      <c r="K66" s="923"/>
      <c r="L66" s="923"/>
    </row>
    <row r="67" spans="1:12" ht="11.45" customHeight="1"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sheetData>
  <mergeCells count="19">
    <mergeCell ref="B65:L65"/>
    <mergeCell ref="B66:L66"/>
    <mergeCell ref="B35:L35"/>
    <mergeCell ref="B58:L58"/>
    <mergeCell ref="B60:L60"/>
    <mergeCell ref="B63:I63"/>
    <mergeCell ref="B64:L64"/>
    <mergeCell ref="B57:L57"/>
    <mergeCell ref="B55:L55"/>
    <mergeCell ref="B59:L59"/>
    <mergeCell ref="B62:L62"/>
    <mergeCell ref="C3:L3"/>
    <mergeCell ref="G4:H4"/>
    <mergeCell ref="I4:J4"/>
    <mergeCell ref="B52:L52"/>
    <mergeCell ref="B54:L54"/>
    <mergeCell ref="J17:L17"/>
    <mergeCell ref="B23:L23"/>
    <mergeCell ref="B29:L29"/>
  </mergeCells>
  <hyperlinks>
    <hyperlink ref="C3" location="INDEX" display="Small Wood Pellets CHP,  20 MW feed" xr:uid="{00000000-0004-0000-1B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7"/>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1032</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41.594974702752999</v>
      </c>
      <c r="D6" s="148">
        <v>41.59497467233129</v>
      </c>
      <c r="E6" s="148">
        <v>41.723171275474975</v>
      </c>
      <c r="F6" s="148">
        <v>41.723171318326912</v>
      </c>
      <c r="G6" s="148">
        <v>39.481039867284856</v>
      </c>
      <c r="H6" s="148">
        <v>54.620600538985663</v>
      </c>
      <c r="I6" s="148">
        <v>40.620363924878468</v>
      </c>
      <c r="J6" s="148">
        <v>55.837192596629869</v>
      </c>
      <c r="K6" s="642" t="s">
        <v>39</v>
      </c>
      <c r="L6" s="641"/>
    </row>
    <row r="7" spans="2:12" x14ac:dyDescent="0.2">
      <c r="B7" s="147" t="s">
        <v>403</v>
      </c>
      <c r="C7" s="159">
        <v>31.511344471782575</v>
      </c>
      <c r="D7" s="159">
        <v>31.511344448735823</v>
      </c>
      <c r="E7" s="159">
        <v>31.608463087481041</v>
      </c>
      <c r="F7" s="159">
        <v>31.608463119944631</v>
      </c>
      <c r="G7" s="151">
        <v>29</v>
      </c>
      <c r="H7" s="151">
        <v>42</v>
      </c>
      <c r="I7" s="151">
        <v>30</v>
      </c>
      <c r="J7" s="151">
        <v>43</v>
      </c>
      <c r="K7" s="642" t="s">
        <v>445</v>
      </c>
      <c r="L7" s="642">
        <v>1</v>
      </c>
    </row>
    <row r="8" spans="2:12" ht="22.5" x14ac:dyDescent="0.2">
      <c r="B8" s="152" t="s">
        <v>405</v>
      </c>
      <c r="C8" s="159">
        <v>29.935777248193446</v>
      </c>
      <c r="D8" s="159">
        <v>29.935777226299031</v>
      </c>
      <c r="E8" s="159">
        <v>30.028039933106989</v>
      </c>
      <c r="F8" s="159">
        <v>30.028039963947396</v>
      </c>
      <c r="G8" s="151">
        <v>26</v>
      </c>
      <c r="H8" s="151">
        <v>40</v>
      </c>
      <c r="I8" s="151">
        <v>27</v>
      </c>
      <c r="J8" s="151">
        <v>41</v>
      </c>
      <c r="K8" s="642" t="s">
        <v>445</v>
      </c>
      <c r="L8" s="153">
        <v>1</v>
      </c>
    </row>
    <row r="9" spans="2:12" ht="22.5" x14ac:dyDescent="0.2">
      <c r="B9" s="147" t="s">
        <v>998</v>
      </c>
      <c r="C9" s="159">
        <v>2.8381016138661614</v>
      </c>
      <c r="D9" s="159">
        <v>2.8381016139133246</v>
      </c>
      <c r="E9" s="159">
        <v>2.8399173332147134</v>
      </c>
      <c r="F9" s="159">
        <v>2.8399173331482799</v>
      </c>
      <c r="G9" s="159">
        <v>2.0912497767710398</v>
      </c>
      <c r="H9" s="159">
        <v>3.1370884014904856</v>
      </c>
      <c r="I9" s="159">
        <v>1.7287219120455233</v>
      </c>
      <c r="J9" s="159">
        <v>3.2975823538489619</v>
      </c>
      <c r="K9" s="159"/>
      <c r="L9" s="239">
        <v>1</v>
      </c>
    </row>
    <row r="10" spans="2:12" x14ac:dyDescent="0.2">
      <c r="B10" s="147" t="s">
        <v>999</v>
      </c>
      <c r="C10" s="154">
        <v>0.45437384584206469</v>
      </c>
      <c r="D10" s="154">
        <v>0.45437384535679631</v>
      </c>
      <c r="E10" s="154">
        <v>0.45643317057868621</v>
      </c>
      <c r="F10" s="154">
        <v>0.45643317126419991</v>
      </c>
      <c r="G10" s="154">
        <v>0.43128171238234242</v>
      </c>
      <c r="H10" s="154">
        <v>0.59666275789573464</v>
      </c>
      <c r="I10" s="154">
        <v>0.44436894268375693</v>
      </c>
      <c r="J10" s="154">
        <v>0.61083436579939376</v>
      </c>
      <c r="K10" s="642" t="s">
        <v>74</v>
      </c>
      <c r="L10" s="642"/>
    </row>
    <row r="11" spans="2:12" x14ac:dyDescent="0.2">
      <c r="B11" s="147" t="s">
        <v>1000</v>
      </c>
      <c r="C11" s="155">
        <v>1</v>
      </c>
      <c r="D11" s="155">
        <v>1</v>
      </c>
      <c r="E11" s="155">
        <v>1</v>
      </c>
      <c r="F11" s="155">
        <v>1</v>
      </c>
      <c r="G11" s="155">
        <v>1</v>
      </c>
      <c r="H11" s="155">
        <v>1</v>
      </c>
      <c r="I11" s="155">
        <v>1</v>
      </c>
      <c r="J11" s="155">
        <v>1</v>
      </c>
      <c r="K11" s="642" t="s">
        <v>64</v>
      </c>
      <c r="L11" s="642"/>
    </row>
    <row r="12" spans="2:12" x14ac:dyDescent="0.2">
      <c r="B12" s="147" t="s">
        <v>13</v>
      </c>
      <c r="C12" s="642">
        <v>3</v>
      </c>
      <c r="D12" s="642">
        <v>3</v>
      </c>
      <c r="E12" s="642">
        <v>3</v>
      </c>
      <c r="F12" s="642">
        <v>3</v>
      </c>
      <c r="G12" s="642">
        <v>3</v>
      </c>
      <c r="H12" s="642">
        <v>3</v>
      </c>
      <c r="I12" s="642">
        <v>3</v>
      </c>
      <c r="J12" s="642">
        <v>3</v>
      </c>
      <c r="K12" s="642"/>
      <c r="L12" s="642" t="s">
        <v>74</v>
      </c>
    </row>
    <row r="13" spans="2:12" x14ac:dyDescent="0.2">
      <c r="B13" s="156" t="s">
        <v>73</v>
      </c>
      <c r="C13" s="157">
        <v>3</v>
      </c>
      <c r="D13" s="157">
        <v>3</v>
      </c>
      <c r="E13" s="157">
        <v>3</v>
      </c>
      <c r="F13" s="157">
        <v>3</v>
      </c>
      <c r="G13" s="157">
        <v>2.5499999999999998</v>
      </c>
      <c r="H13" s="157">
        <v>3.4499999999999997</v>
      </c>
      <c r="I13" s="157">
        <v>2.25</v>
      </c>
      <c r="J13" s="157">
        <v>3.75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3</v>
      </c>
      <c r="D15" s="642">
        <v>3</v>
      </c>
      <c r="E15" s="642">
        <v>3</v>
      </c>
      <c r="F15" s="642">
        <v>3</v>
      </c>
      <c r="G15" s="642">
        <v>2.5</v>
      </c>
      <c r="H15" s="642">
        <v>3.5</v>
      </c>
      <c r="I15" s="642">
        <v>2</v>
      </c>
      <c r="J15" s="642">
        <v>3.5</v>
      </c>
      <c r="K15" s="641"/>
      <c r="L15" s="642">
        <v>1</v>
      </c>
    </row>
    <row r="16" spans="2:12" x14ac:dyDescent="0.2">
      <c r="B16" s="158" t="s">
        <v>411</v>
      </c>
      <c r="C16" s="157">
        <v>0.24041365745410925</v>
      </c>
      <c r="D16" s="157">
        <v>0.24041365762994288</v>
      </c>
      <c r="E16" s="157">
        <v>0.23967497422416773</v>
      </c>
      <c r="F16" s="157">
        <v>0.23967497397800866</v>
      </c>
      <c r="G16" s="157">
        <v>0.20435160898545143</v>
      </c>
      <c r="H16" s="157">
        <v>0.2764757062744343</v>
      </c>
      <c r="I16" s="157">
        <v>0.1797562304835065</v>
      </c>
      <c r="J16" s="157">
        <v>0.29959371747251085</v>
      </c>
      <c r="K16" s="641"/>
      <c r="L16" s="642" t="s">
        <v>74</v>
      </c>
    </row>
    <row r="17" spans="2:15" x14ac:dyDescent="0.2">
      <c r="B17" s="621" t="s">
        <v>21</v>
      </c>
      <c r="C17" s="622"/>
      <c r="D17" s="622"/>
      <c r="E17" s="622"/>
      <c r="F17" s="622"/>
      <c r="G17" s="622"/>
      <c r="H17" s="622"/>
      <c r="I17" s="622"/>
      <c r="J17" s="628"/>
      <c r="K17" s="628"/>
      <c r="L17" s="629"/>
    </row>
    <row r="18" spans="2:15" x14ac:dyDescent="0.2">
      <c r="B18" s="156" t="s">
        <v>22</v>
      </c>
      <c r="C18" s="642">
        <v>2</v>
      </c>
      <c r="D18" s="642">
        <v>2</v>
      </c>
      <c r="E18" s="642">
        <v>2</v>
      </c>
      <c r="F18" s="642">
        <v>2</v>
      </c>
      <c r="G18" s="642">
        <v>2</v>
      </c>
      <c r="H18" s="642">
        <v>2</v>
      </c>
      <c r="I18" s="642">
        <v>2</v>
      </c>
      <c r="J18" s="642">
        <v>2</v>
      </c>
      <c r="K18" s="641"/>
      <c r="L18" s="641"/>
      <c r="M18" s="164"/>
    </row>
    <row r="19" spans="2:15" x14ac:dyDescent="0.2">
      <c r="B19" s="156" t="s">
        <v>24</v>
      </c>
      <c r="C19" s="642">
        <v>4</v>
      </c>
      <c r="D19" s="642">
        <v>4</v>
      </c>
      <c r="E19" s="642">
        <v>4</v>
      </c>
      <c r="F19" s="642">
        <v>4</v>
      </c>
      <c r="G19" s="642">
        <v>4</v>
      </c>
      <c r="H19" s="642">
        <v>4</v>
      </c>
      <c r="I19" s="642">
        <v>4</v>
      </c>
      <c r="J19" s="642">
        <v>4</v>
      </c>
      <c r="K19" s="641" t="s">
        <v>23</v>
      </c>
      <c r="L19" s="641">
        <v>1</v>
      </c>
    </row>
    <row r="20" spans="2:15" x14ac:dyDescent="0.2">
      <c r="B20" s="156" t="s">
        <v>75</v>
      </c>
      <c r="C20" s="642">
        <v>40</v>
      </c>
      <c r="D20" s="642">
        <v>40</v>
      </c>
      <c r="E20" s="642">
        <v>40</v>
      </c>
      <c r="F20" s="642">
        <v>40</v>
      </c>
      <c r="G20" s="642">
        <v>40</v>
      </c>
      <c r="H20" s="642">
        <v>40</v>
      </c>
      <c r="I20" s="642">
        <v>40</v>
      </c>
      <c r="J20" s="642">
        <v>40</v>
      </c>
      <c r="K20" s="641"/>
      <c r="L20" s="641"/>
    </row>
    <row r="21" spans="2:15" x14ac:dyDescent="0.2">
      <c r="B21" s="156" t="s">
        <v>76</v>
      </c>
      <c r="C21" s="642">
        <v>2</v>
      </c>
      <c r="D21" s="642">
        <v>2</v>
      </c>
      <c r="E21" s="642">
        <v>2</v>
      </c>
      <c r="F21" s="642">
        <v>2</v>
      </c>
      <c r="G21" s="642">
        <v>2</v>
      </c>
      <c r="H21" s="642">
        <v>2</v>
      </c>
      <c r="I21" s="642">
        <v>2</v>
      </c>
      <c r="J21" s="642">
        <v>2</v>
      </c>
      <c r="K21" s="641" t="s">
        <v>44</v>
      </c>
      <c r="L21" s="641">
        <v>1</v>
      </c>
    </row>
    <row r="22" spans="2:15" x14ac:dyDescent="0.2">
      <c r="B22" s="156" t="s">
        <v>77</v>
      </c>
      <c r="C22" s="642">
        <v>8</v>
      </c>
      <c r="D22" s="642">
        <v>8</v>
      </c>
      <c r="E22" s="642">
        <v>8</v>
      </c>
      <c r="F22" s="642">
        <v>8</v>
      </c>
      <c r="G22" s="642">
        <v>8</v>
      </c>
      <c r="H22" s="642">
        <v>8</v>
      </c>
      <c r="I22" s="642">
        <v>8</v>
      </c>
      <c r="J22" s="642">
        <v>8</v>
      </c>
      <c r="K22" s="641" t="s">
        <v>74</v>
      </c>
      <c r="L22" s="641">
        <v>1</v>
      </c>
    </row>
    <row r="23" spans="2:15" x14ac:dyDescent="0.2">
      <c r="B23" s="624" t="s">
        <v>78</v>
      </c>
      <c r="C23" s="625"/>
      <c r="D23" s="625"/>
      <c r="E23" s="625"/>
      <c r="F23" s="625"/>
      <c r="G23" s="625"/>
      <c r="H23" s="625"/>
      <c r="I23" s="625"/>
      <c r="J23" s="625"/>
      <c r="K23" s="625"/>
      <c r="L23" s="626"/>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1" t="s">
        <v>927</v>
      </c>
    </row>
    <row r="25" spans="2:15" x14ac:dyDescent="0.2">
      <c r="B25" s="156" t="s">
        <v>530</v>
      </c>
      <c r="C25" s="151">
        <v>40</v>
      </c>
      <c r="D25" s="151">
        <v>30</v>
      </c>
      <c r="E25" s="151">
        <v>30</v>
      </c>
      <c r="F25" s="151">
        <v>20</v>
      </c>
      <c r="G25" s="151">
        <v>20</v>
      </c>
      <c r="H25" s="151">
        <v>40</v>
      </c>
      <c r="I25" s="151">
        <v>10</v>
      </c>
      <c r="J25" s="151">
        <v>30</v>
      </c>
      <c r="K25" s="160" t="s">
        <v>46</v>
      </c>
      <c r="L25" s="641" t="s">
        <v>927</v>
      </c>
    </row>
    <row r="26" spans="2:15" x14ac:dyDescent="0.2">
      <c r="B26" s="156" t="s">
        <v>79</v>
      </c>
      <c r="C26" s="239">
        <v>0</v>
      </c>
      <c r="D26" s="239">
        <v>0</v>
      </c>
      <c r="E26" s="239">
        <v>0</v>
      </c>
      <c r="F26" s="239">
        <v>0</v>
      </c>
      <c r="G26" s="239">
        <v>0</v>
      </c>
      <c r="H26" s="239">
        <v>0</v>
      </c>
      <c r="I26" s="239">
        <v>0</v>
      </c>
      <c r="J26" s="239">
        <v>0</v>
      </c>
      <c r="K26" s="160" t="s">
        <v>46</v>
      </c>
      <c r="L26" s="641" t="s">
        <v>927</v>
      </c>
    </row>
    <row r="27" spans="2:15" x14ac:dyDescent="0.2">
      <c r="B27" s="156" t="s">
        <v>80</v>
      </c>
      <c r="C27" s="239">
        <v>1.2</v>
      </c>
      <c r="D27" s="239">
        <v>1</v>
      </c>
      <c r="E27" s="239">
        <v>1</v>
      </c>
      <c r="F27" s="239">
        <v>1</v>
      </c>
      <c r="G27" s="239">
        <v>1</v>
      </c>
      <c r="H27" s="239">
        <v>3</v>
      </c>
      <c r="I27" s="239">
        <v>0</v>
      </c>
      <c r="J27" s="239">
        <v>1</v>
      </c>
      <c r="K27" s="160" t="s">
        <v>46</v>
      </c>
      <c r="L27" s="641" t="s">
        <v>927</v>
      </c>
    </row>
    <row r="28" spans="2:15" x14ac:dyDescent="0.2">
      <c r="B28" s="162" t="s">
        <v>413</v>
      </c>
      <c r="C28" s="157">
        <v>0.3</v>
      </c>
      <c r="D28" s="157">
        <v>0.3</v>
      </c>
      <c r="E28" s="157">
        <v>0.3</v>
      </c>
      <c r="F28" s="157">
        <v>0.3</v>
      </c>
      <c r="G28" s="157">
        <v>0.1</v>
      </c>
      <c r="H28" s="157">
        <v>2</v>
      </c>
      <c r="I28" s="157">
        <v>0.1</v>
      </c>
      <c r="J28" s="157">
        <v>1</v>
      </c>
      <c r="K28" s="160" t="s">
        <v>46</v>
      </c>
      <c r="L28" s="641" t="s">
        <v>927</v>
      </c>
      <c r="M28" s="595"/>
      <c r="N28" s="596"/>
      <c r="O28" s="596"/>
    </row>
    <row r="29" spans="2:15" x14ac:dyDescent="0.2">
      <c r="B29" s="624" t="s">
        <v>25</v>
      </c>
      <c r="C29" s="625"/>
      <c r="D29" s="625"/>
      <c r="E29" s="625"/>
      <c r="F29" s="625"/>
      <c r="G29" s="625"/>
      <c r="H29" s="625"/>
      <c r="I29" s="625"/>
      <c r="J29" s="625"/>
      <c r="K29" s="625"/>
      <c r="L29" s="626"/>
    </row>
    <row r="30" spans="2:15" x14ac:dyDescent="0.2">
      <c r="B30" s="156" t="s">
        <v>414</v>
      </c>
      <c r="C30" s="157">
        <v>3.4649005028624713</v>
      </c>
      <c r="D30" s="157">
        <v>3.3812717376197861</v>
      </c>
      <c r="E30" s="157">
        <v>3.2102785705523056</v>
      </c>
      <c r="F30" s="157">
        <v>2.9122423502847794</v>
      </c>
      <c r="G30" s="157">
        <v>2.8569340781930621</v>
      </c>
      <c r="H30" s="157">
        <v>3.9717159894122234</v>
      </c>
      <c r="I30" s="157">
        <v>2.3466434810891674</v>
      </c>
      <c r="J30" s="157">
        <v>3.9913817162919298</v>
      </c>
      <c r="K30" s="160" t="s">
        <v>859</v>
      </c>
      <c r="L30" s="641">
        <v>1</v>
      </c>
    </row>
    <row r="31" spans="2:15" x14ac:dyDescent="0.2">
      <c r="B31" s="156" t="s">
        <v>28</v>
      </c>
      <c r="C31" s="157">
        <v>2.1390191820030586</v>
      </c>
      <c r="D31" s="157">
        <v>2.0882076317183382</v>
      </c>
      <c r="E31" s="157">
        <v>1.984210966712227</v>
      </c>
      <c r="F31" s="157">
        <v>1.8031287474649751</v>
      </c>
      <c r="G31" s="157">
        <v>1.7299349546382972</v>
      </c>
      <c r="H31" s="157">
        <v>2.4469524693087177</v>
      </c>
      <c r="I31" s="157">
        <v>1.4270927791535366</v>
      </c>
      <c r="J31" s="157">
        <v>2.4587972130658788</v>
      </c>
      <c r="K31" s="160" t="s">
        <v>859</v>
      </c>
      <c r="L31" s="641"/>
    </row>
    <row r="32" spans="2:15" x14ac:dyDescent="0.2">
      <c r="B32" s="156" t="s">
        <v>29</v>
      </c>
      <c r="C32" s="157">
        <v>1.3258813208594127</v>
      </c>
      <c r="D32" s="157">
        <v>1.2930641059014474</v>
      </c>
      <c r="E32" s="157">
        <v>1.2260676038400784</v>
      </c>
      <c r="F32" s="157">
        <v>1.1091136028198041</v>
      </c>
      <c r="G32" s="157">
        <v>1.1269991235547647</v>
      </c>
      <c r="H32" s="157">
        <v>1.5247635201035052</v>
      </c>
      <c r="I32" s="157">
        <v>0.91955070193563071</v>
      </c>
      <c r="J32" s="157">
        <v>1.5325845032260519</v>
      </c>
      <c r="K32" s="160" t="s">
        <v>859</v>
      </c>
      <c r="L32" s="641"/>
    </row>
    <row r="33" spans="1:12" x14ac:dyDescent="0.2">
      <c r="B33" s="156" t="s">
        <v>415</v>
      </c>
      <c r="C33" s="151">
        <v>126000</v>
      </c>
      <c r="D33" s="151">
        <v>122000</v>
      </c>
      <c r="E33" s="151">
        <v>115000</v>
      </c>
      <c r="F33" s="151">
        <v>103000</v>
      </c>
      <c r="G33" s="151">
        <v>103000</v>
      </c>
      <c r="H33" s="151">
        <v>142000</v>
      </c>
      <c r="I33" s="151">
        <v>79000</v>
      </c>
      <c r="J33" s="151">
        <v>133000</v>
      </c>
      <c r="K33" s="160" t="s">
        <v>50</v>
      </c>
      <c r="L33" s="641"/>
    </row>
    <row r="34" spans="1:12" x14ac:dyDescent="0.2">
      <c r="B34" s="156" t="s">
        <v>1001</v>
      </c>
      <c r="C34" s="157">
        <v>2.1064432379020555</v>
      </c>
      <c r="D34" s="157">
        <v>2.1064432394426649</v>
      </c>
      <c r="E34" s="157">
        <v>2.0997526417249786</v>
      </c>
      <c r="F34" s="157">
        <v>2.0997526395684201</v>
      </c>
      <c r="G34" s="157">
        <v>1.6178179326189692</v>
      </c>
      <c r="H34" s="157">
        <v>2.3975484478130218</v>
      </c>
      <c r="I34" s="157">
        <v>1.4231003837944307</v>
      </c>
      <c r="J34" s="157">
        <v>2.5798429775703222</v>
      </c>
      <c r="K34" s="160"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418</v>
      </c>
      <c r="I36" s="157" t="s">
        <v>1002</v>
      </c>
      <c r="J36" s="157" t="s">
        <v>418</v>
      </c>
      <c r="K36" s="641"/>
      <c r="L36" s="642"/>
    </row>
    <row r="37" spans="1:12" x14ac:dyDescent="0.2">
      <c r="B37" s="147" t="s">
        <v>417</v>
      </c>
      <c r="C37" s="157" t="s">
        <v>418</v>
      </c>
      <c r="D37" s="157" t="s">
        <v>418</v>
      </c>
      <c r="E37" s="157" t="s">
        <v>418</v>
      </c>
      <c r="F37" s="157" t="s">
        <v>418</v>
      </c>
      <c r="G37" s="157" t="s">
        <v>420</v>
      </c>
      <c r="H37" s="157" t="s">
        <v>418</v>
      </c>
      <c r="I37" s="157" t="s">
        <v>420</v>
      </c>
      <c r="J37" s="157" t="s">
        <v>418</v>
      </c>
      <c r="K37" s="641" t="s">
        <v>20</v>
      </c>
      <c r="L37" s="642"/>
    </row>
    <row r="38" spans="1:12" x14ac:dyDescent="0.2">
      <c r="B38" s="147" t="s">
        <v>419</v>
      </c>
      <c r="C38" s="157" t="s">
        <v>418</v>
      </c>
      <c r="D38" s="157" t="s">
        <v>418</v>
      </c>
      <c r="E38" s="157" t="s">
        <v>418</v>
      </c>
      <c r="F38" s="157" t="s">
        <v>418</v>
      </c>
      <c r="G38" s="157" t="s">
        <v>420</v>
      </c>
      <c r="H38" s="157" t="s">
        <v>418</v>
      </c>
      <c r="I38" s="157" t="s">
        <v>420</v>
      </c>
      <c r="J38" s="157" t="s">
        <v>418</v>
      </c>
      <c r="K38" s="641" t="s">
        <v>20</v>
      </c>
      <c r="L38" s="642"/>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641" t="s">
        <v>382</v>
      </c>
      <c r="L39" s="642"/>
    </row>
    <row r="40" spans="1:12" x14ac:dyDescent="0.2">
      <c r="B40" s="147" t="s">
        <v>1004</v>
      </c>
      <c r="C40" s="163">
        <v>1.09183673306152</v>
      </c>
      <c r="D40" s="163">
        <v>1.0654841839891258</v>
      </c>
      <c r="E40" s="163">
        <v>1.0147197169783395</v>
      </c>
      <c r="F40" s="163">
        <v>0.92051504925317318</v>
      </c>
      <c r="G40" s="163">
        <v>0.90025833805273159</v>
      </c>
      <c r="H40" s="163">
        <v>1.2515411059492019</v>
      </c>
      <c r="I40" s="163">
        <v>0.74173793927665443</v>
      </c>
      <c r="J40" s="163">
        <v>1.2616144177703477</v>
      </c>
      <c r="K40" s="160" t="s">
        <v>859</v>
      </c>
      <c r="L40" s="642">
        <v>1</v>
      </c>
    </row>
    <row r="41" spans="1:12" x14ac:dyDescent="0.2">
      <c r="B41" s="147" t="s">
        <v>28</v>
      </c>
      <c r="C41" s="163">
        <v>0.67403370275848962</v>
      </c>
      <c r="D41" s="163">
        <v>0.65802229963555436</v>
      </c>
      <c r="E41" s="163">
        <v>0.62717859099098505</v>
      </c>
      <c r="F41" s="163">
        <v>0.56994128514758624</v>
      </c>
      <c r="G41" s="163">
        <v>0.54512576229515575</v>
      </c>
      <c r="H41" s="163">
        <v>0.77106762110071692</v>
      </c>
      <c r="I41" s="163">
        <v>0.45108209478613853</v>
      </c>
      <c r="J41" s="163">
        <v>0.7771880102861547</v>
      </c>
      <c r="K41" s="641" t="s">
        <v>54</v>
      </c>
      <c r="L41" s="642"/>
    </row>
    <row r="42" spans="1:12" x14ac:dyDescent="0.2">
      <c r="A42" s="164"/>
      <c r="B42" s="147" t="s">
        <v>29</v>
      </c>
      <c r="C42" s="163">
        <v>0.41780303030303029</v>
      </c>
      <c r="D42" s="163">
        <v>0.40746188435357128</v>
      </c>
      <c r="E42" s="163">
        <v>0.38754112598735446</v>
      </c>
      <c r="F42" s="163">
        <v>0.35057376410558694</v>
      </c>
      <c r="G42" s="163">
        <v>0.35513257575757579</v>
      </c>
      <c r="H42" s="163">
        <v>0.48047348484848484</v>
      </c>
      <c r="I42" s="163">
        <v>0.29065584449051585</v>
      </c>
      <c r="J42" s="163">
        <v>0.48442640748419319</v>
      </c>
      <c r="K42" s="641" t="s">
        <v>54</v>
      </c>
      <c r="L42" s="642"/>
    </row>
    <row r="43" spans="1:12" x14ac:dyDescent="0.2">
      <c r="A43" s="164"/>
      <c r="B43" s="147" t="s">
        <v>421</v>
      </c>
      <c r="C43" s="151">
        <v>39700</v>
      </c>
      <c r="D43" s="151">
        <v>38500</v>
      </c>
      <c r="E43" s="151">
        <v>36300</v>
      </c>
      <c r="F43" s="151">
        <v>32400</v>
      </c>
      <c r="G43" s="151">
        <v>32500</v>
      </c>
      <c r="H43" s="151">
        <v>44600</v>
      </c>
      <c r="I43" s="151">
        <v>24900</v>
      </c>
      <c r="J43" s="151">
        <v>41900</v>
      </c>
      <c r="K43" s="160" t="s">
        <v>50</v>
      </c>
      <c r="L43" s="642"/>
    </row>
    <row r="44" spans="1:12" x14ac:dyDescent="0.2">
      <c r="A44" s="164"/>
      <c r="B44" s="147" t="s">
        <v>1005</v>
      </c>
      <c r="C44" s="163">
        <v>0.66</v>
      </c>
      <c r="D44" s="163">
        <v>0.66</v>
      </c>
      <c r="E44" s="163">
        <v>0.66</v>
      </c>
      <c r="F44" s="163">
        <v>0.66</v>
      </c>
      <c r="G44" s="163">
        <v>0.51</v>
      </c>
      <c r="H44" s="163">
        <v>0.76</v>
      </c>
      <c r="I44" s="163">
        <v>0.45</v>
      </c>
      <c r="J44" s="163">
        <v>0.82</v>
      </c>
      <c r="K44" s="160" t="s">
        <v>66</v>
      </c>
      <c r="L44" s="642"/>
    </row>
    <row r="45" spans="1:12" ht="22.5" x14ac:dyDescent="0.2">
      <c r="A45" s="164"/>
      <c r="B45" s="147" t="s">
        <v>1023</v>
      </c>
      <c r="C45" s="165">
        <v>6.5000000000000002E-2</v>
      </c>
      <c r="D45" s="165">
        <v>6.3391168952921878E-2</v>
      </c>
      <c r="E45" s="165">
        <v>6.029198297319132E-2</v>
      </c>
      <c r="F45" s="165">
        <v>5.4540759674087676E-2</v>
      </c>
      <c r="G45" s="165">
        <v>5.525E-2</v>
      </c>
      <c r="H45" s="165">
        <v>7.4749999999999997E-2</v>
      </c>
      <c r="I45" s="165">
        <v>4.5218987229893488E-2</v>
      </c>
      <c r="J45" s="165">
        <v>7.5364978716489145E-2</v>
      </c>
      <c r="K45" s="166" t="s">
        <v>54</v>
      </c>
      <c r="L45" s="165"/>
    </row>
    <row r="46" spans="1:12" x14ac:dyDescent="0.2">
      <c r="B46" s="147" t="s">
        <v>406</v>
      </c>
      <c r="C46" s="159">
        <v>69.351140608422185</v>
      </c>
      <c r="D46" s="159">
        <v>69.351140631766768</v>
      </c>
      <c r="E46" s="159">
        <v>69.251021014547291</v>
      </c>
      <c r="F46" s="159">
        <v>69.251020981664183</v>
      </c>
      <c r="G46" s="151">
        <v>45</v>
      </c>
      <c r="H46" s="151">
        <v>72</v>
      </c>
      <c r="I46" s="151">
        <v>44</v>
      </c>
      <c r="J46" s="151">
        <v>71</v>
      </c>
      <c r="K46" s="642" t="s">
        <v>446</v>
      </c>
      <c r="L46" s="642">
        <v>1</v>
      </c>
    </row>
    <row r="47" spans="1:12" x14ac:dyDescent="0.2">
      <c r="B47" s="147" t="s">
        <v>407</v>
      </c>
      <c r="C47" s="159">
        <v>70.926707832011317</v>
      </c>
      <c r="D47" s="159">
        <v>70.926707854203556</v>
      </c>
      <c r="E47" s="159">
        <v>70.831444168921337</v>
      </c>
      <c r="F47" s="159">
        <v>70.831444137661421</v>
      </c>
      <c r="G47" s="151">
        <v>48</v>
      </c>
      <c r="H47" s="151">
        <v>74</v>
      </c>
      <c r="I47" s="151">
        <v>47</v>
      </c>
      <c r="J47" s="151">
        <v>73</v>
      </c>
      <c r="K47" s="642" t="s">
        <v>446</v>
      </c>
      <c r="L47" s="642">
        <v>1</v>
      </c>
    </row>
    <row r="48" spans="1:12" ht="22.5" x14ac:dyDescent="0.2">
      <c r="B48" s="147" t="s">
        <v>409</v>
      </c>
      <c r="C48" s="159">
        <v>1.7679040571913847</v>
      </c>
      <c r="D48" s="159">
        <v>1.7679040571913847</v>
      </c>
      <c r="E48" s="159">
        <v>1.7677007437050449</v>
      </c>
      <c r="F48" s="159">
        <v>1.7677007437050449</v>
      </c>
      <c r="G48" s="151">
        <v>1</v>
      </c>
      <c r="H48" s="151">
        <v>15</v>
      </c>
      <c r="I48" s="151">
        <v>1</v>
      </c>
      <c r="J48" s="151">
        <v>15</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1.25" customHeight="1" x14ac:dyDescent="0.2">
      <c r="A52" s="530">
        <v>1</v>
      </c>
      <c r="B52" s="923" t="s">
        <v>458</v>
      </c>
      <c r="C52" s="923"/>
      <c r="D52" s="923"/>
      <c r="E52" s="923"/>
      <c r="F52" s="923"/>
      <c r="G52" s="923"/>
      <c r="H52" s="923"/>
      <c r="I52" s="923"/>
      <c r="J52" s="923"/>
      <c r="K52" s="923"/>
      <c r="L52" s="923"/>
    </row>
    <row r="53" spans="1:15" s="140" customFormat="1" ht="33"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27" customHeight="1" x14ac:dyDescent="0.2">
      <c r="A55" s="530" t="s">
        <v>39</v>
      </c>
      <c r="B55" s="923" t="s">
        <v>476</v>
      </c>
      <c r="C55" s="923"/>
      <c r="D55" s="923"/>
      <c r="E55" s="923"/>
      <c r="F55" s="923"/>
      <c r="G55" s="923"/>
      <c r="H55" s="923"/>
      <c r="I55" s="923"/>
      <c r="J55" s="923"/>
      <c r="K55" s="923"/>
      <c r="L55" s="923"/>
    </row>
    <row r="56" spans="1:15" s="140" customFormat="1" ht="15" customHeight="1" x14ac:dyDescent="0.2">
      <c r="A56" s="530"/>
      <c r="B56" s="923" t="s">
        <v>1027</v>
      </c>
      <c r="C56" s="923"/>
      <c r="D56" s="923"/>
      <c r="E56" s="923"/>
      <c r="F56" s="923"/>
      <c r="G56" s="923"/>
      <c r="H56" s="923"/>
      <c r="I56" s="923"/>
      <c r="J56" s="923"/>
      <c r="K56" s="923"/>
      <c r="L56" s="923"/>
    </row>
    <row r="57" spans="1:15" s="140" customFormat="1" x14ac:dyDescent="0.2">
      <c r="A57" s="530" t="s">
        <v>15</v>
      </c>
      <c r="B57" s="140" t="s">
        <v>463</v>
      </c>
    </row>
    <row r="58" spans="1:15" s="140" customFormat="1" ht="27.75" customHeight="1" x14ac:dyDescent="0.2">
      <c r="A58" s="530" t="s">
        <v>20</v>
      </c>
      <c r="B58" s="923" t="s">
        <v>906</v>
      </c>
      <c r="C58" s="923"/>
      <c r="D58" s="923"/>
      <c r="E58" s="923"/>
      <c r="F58" s="923"/>
      <c r="G58" s="923"/>
      <c r="H58" s="923"/>
      <c r="I58" s="923"/>
      <c r="J58" s="923"/>
      <c r="K58" s="923"/>
      <c r="L58" s="923"/>
    </row>
    <row r="59" spans="1:15" s="140" customFormat="1" ht="17.25" customHeight="1" x14ac:dyDescent="0.2">
      <c r="A59" s="530" t="s">
        <v>23</v>
      </c>
      <c r="B59" s="923" t="s">
        <v>459</v>
      </c>
      <c r="C59" s="923"/>
      <c r="D59" s="923"/>
      <c r="E59" s="923"/>
      <c r="F59" s="923"/>
      <c r="G59" s="923"/>
      <c r="H59" s="923"/>
      <c r="I59" s="923"/>
      <c r="J59" s="923"/>
      <c r="K59" s="923"/>
      <c r="L59" s="923"/>
    </row>
    <row r="60" spans="1:15" s="140" customFormat="1" ht="11.25" customHeight="1" x14ac:dyDescent="0.2">
      <c r="A60" s="530" t="s">
        <v>44</v>
      </c>
      <c r="B60" s="923" t="s">
        <v>460</v>
      </c>
      <c r="C60" s="923"/>
      <c r="D60" s="923"/>
      <c r="E60" s="923"/>
      <c r="F60" s="923"/>
      <c r="G60" s="923"/>
      <c r="H60" s="923"/>
      <c r="I60" s="923"/>
      <c r="J60" s="923"/>
      <c r="K60" s="923"/>
      <c r="L60" s="923"/>
    </row>
    <row r="61" spans="1:15" s="140" customFormat="1" ht="27.75" customHeight="1" x14ac:dyDescent="0.2">
      <c r="A61" s="530" t="s">
        <v>46</v>
      </c>
      <c r="B61" s="923" t="s">
        <v>478</v>
      </c>
      <c r="C61" s="923"/>
      <c r="D61" s="923"/>
      <c r="E61" s="923"/>
      <c r="F61" s="923"/>
      <c r="G61" s="923"/>
      <c r="H61" s="923"/>
      <c r="I61" s="923"/>
      <c r="J61" s="923"/>
      <c r="K61" s="923"/>
      <c r="L61" s="923"/>
      <c r="N61" s="923"/>
      <c r="O61" s="923"/>
    </row>
    <row r="62" spans="1:15" s="140" customFormat="1" x14ac:dyDescent="0.2">
      <c r="A62" s="530" t="s">
        <v>31</v>
      </c>
      <c r="B62" s="611" t="s">
        <v>461</v>
      </c>
      <c r="N62" s="923"/>
      <c r="O62" s="923"/>
    </row>
    <row r="63" spans="1:15" s="140" customFormat="1" ht="38.25" customHeight="1" x14ac:dyDescent="0.2">
      <c r="A63" s="530" t="s">
        <v>35</v>
      </c>
      <c r="B63" s="923" t="s">
        <v>453</v>
      </c>
      <c r="C63" s="923"/>
      <c r="D63" s="923"/>
      <c r="E63" s="923"/>
      <c r="F63" s="923"/>
      <c r="G63" s="923"/>
      <c r="H63" s="923"/>
      <c r="I63" s="923"/>
      <c r="J63" s="923"/>
      <c r="K63" s="923"/>
      <c r="L63" s="923"/>
      <c r="N63" s="923"/>
      <c r="O63" s="923"/>
    </row>
    <row r="64" spans="1:15" s="140" customFormat="1" ht="11.25" customHeight="1" x14ac:dyDescent="0.2">
      <c r="A64" s="530" t="s">
        <v>64</v>
      </c>
      <c r="B64" s="923" t="s">
        <v>462</v>
      </c>
      <c r="C64" s="923"/>
      <c r="D64" s="923"/>
      <c r="E64" s="923"/>
      <c r="F64" s="923"/>
      <c r="G64" s="923"/>
      <c r="H64" s="923"/>
      <c r="I64" s="923"/>
      <c r="N64" s="923"/>
      <c r="O64" s="923"/>
    </row>
    <row r="65" spans="1:12" ht="62.25" customHeight="1" x14ac:dyDescent="0.2">
      <c r="A65" s="530" t="s">
        <v>50</v>
      </c>
      <c r="B65" s="923" t="s">
        <v>454</v>
      </c>
      <c r="C65" s="923"/>
      <c r="D65" s="923"/>
      <c r="E65" s="923"/>
      <c r="F65" s="923"/>
      <c r="G65" s="923"/>
      <c r="H65" s="923"/>
      <c r="I65" s="923"/>
      <c r="J65" s="923"/>
      <c r="K65" s="923"/>
      <c r="L65" s="923"/>
    </row>
    <row r="66" spans="1:12" ht="26.25" customHeight="1" x14ac:dyDescent="0.2">
      <c r="A66" s="530" t="s">
        <v>54</v>
      </c>
      <c r="B66" s="932" t="s">
        <v>455</v>
      </c>
      <c r="C66" s="932"/>
      <c r="D66" s="932"/>
      <c r="E66" s="932"/>
      <c r="F66" s="932"/>
      <c r="G66" s="932"/>
      <c r="H66" s="932"/>
      <c r="I66" s="932"/>
      <c r="J66" s="932"/>
      <c r="K66" s="932"/>
      <c r="L66" s="932"/>
    </row>
    <row r="67" spans="1:12" ht="30" customHeight="1" x14ac:dyDescent="0.2">
      <c r="A67" s="611" t="s">
        <v>66</v>
      </c>
      <c r="B67" s="923" t="s">
        <v>988</v>
      </c>
      <c r="C67" s="923"/>
      <c r="D67" s="923"/>
      <c r="E67" s="923"/>
      <c r="F67" s="923"/>
      <c r="G67" s="923"/>
      <c r="H67" s="923"/>
      <c r="I67" s="923"/>
      <c r="J67" s="923"/>
      <c r="K67" s="923"/>
      <c r="L67" s="923"/>
    </row>
  </sheetData>
  <mergeCells count="20">
    <mergeCell ref="B65:L65"/>
    <mergeCell ref="B66:L66"/>
    <mergeCell ref="B67:L67"/>
    <mergeCell ref="B60:L60"/>
    <mergeCell ref="N61:O61"/>
    <mergeCell ref="N62:O62"/>
    <mergeCell ref="N63:O63"/>
    <mergeCell ref="B64:I64"/>
    <mergeCell ref="N64:O64"/>
    <mergeCell ref="B63:L63"/>
    <mergeCell ref="C3:L3"/>
    <mergeCell ref="G4:H4"/>
    <mergeCell ref="I4:J4"/>
    <mergeCell ref="B52:L52"/>
    <mergeCell ref="B55:L55"/>
    <mergeCell ref="B56:L56"/>
    <mergeCell ref="B59:L59"/>
    <mergeCell ref="B61:L61"/>
    <mergeCell ref="B53:L53"/>
    <mergeCell ref="B58:L58"/>
  </mergeCells>
  <hyperlinks>
    <hyperlink ref="C3" location="INDEX" display="Large Straw CHP,  132 MW feed"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X75"/>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3" width="9" style="29" customWidth="1"/>
    <col min="4" max="4" width="7.5703125" style="29" customWidth="1"/>
    <col min="5" max="5" width="7.42578125" style="29" customWidth="1"/>
    <col min="6" max="7" width="6.85546875" style="29" customWidth="1"/>
    <col min="8" max="8" width="7.28515625" style="29" customWidth="1"/>
    <col min="9" max="9" width="8.42578125" style="29" customWidth="1"/>
    <col min="10" max="10" width="8.140625" style="29" customWidth="1"/>
    <col min="11" max="11" width="6.5703125" style="29" customWidth="1"/>
    <col min="12" max="12" width="8.7109375" style="29" customWidth="1"/>
    <col min="13" max="13" width="4.42578125" style="29" customWidth="1"/>
    <col min="14" max="17" width="0" style="2" hidden="1" customWidth="1"/>
    <col min="18" max="18" width="30.140625" style="2" customWidth="1"/>
    <col min="19" max="19" width="10.28515625" style="2" customWidth="1"/>
    <col min="20" max="20" width="9.7109375" style="2" customWidth="1"/>
    <col min="21" max="21" width="10" style="2" customWidth="1"/>
    <col min="22" max="22" width="7.85546875" style="2" customWidth="1"/>
    <col min="23" max="23" width="7.140625" style="2" customWidth="1"/>
    <col min="24" max="24" width="7.7109375" style="2" customWidth="1"/>
    <col min="25" max="16384" width="9.140625" style="2"/>
  </cols>
  <sheetData>
    <row r="1" spans="2:24" ht="14.25" customHeight="1" x14ac:dyDescent="0.3">
      <c r="B1" s="32"/>
      <c r="C1" s="328"/>
      <c r="D1" s="328"/>
      <c r="E1" s="328"/>
      <c r="F1" s="328"/>
      <c r="G1" s="322"/>
      <c r="H1" s="322"/>
      <c r="I1" s="328"/>
      <c r="J1" s="328"/>
      <c r="K1" s="328"/>
      <c r="R1" s="1"/>
      <c r="S1" s="1"/>
      <c r="T1" s="1"/>
      <c r="U1" s="1"/>
      <c r="V1" s="1"/>
      <c r="W1" s="1"/>
      <c r="X1" s="1"/>
    </row>
    <row r="2" spans="2:24" ht="14.25" customHeight="1" x14ac:dyDescent="0.25">
      <c r="R2" s="1"/>
      <c r="S2" s="1"/>
      <c r="T2" s="1"/>
      <c r="U2" s="1"/>
      <c r="V2" s="1"/>
      <c r="W2" s="1"/>
      <c r="X2" s="1"/>
    </row>
    <row r="3" spans="2:24" ht="15" customHeight="1" x14ac:dyDescent="0.25">
      <c r="B3" s="141" t="s">
        <v>0</v>
      </c>
      <c r="C3" s="863" t="s">
        <v>532</v>
      </c>
      <c r="D3" s="864"/>
      <c r="E3" s="864"/>
      <c r="F3" s="864"/>
      <c r="G3" s="864"/>
      <c r="H3" s="864"/>
      <c r="I3" s="864"/>
      <c r="J3" s="864"/>
      <c r="K3" s="864"/>
      <c r="L3" s="865"/>
      <c r="R3" s="62"/>
      <c r="S3" s="880"/>
      <c r="T3" s="881"/>
      <c r="U3" s="881"/>
      <c r="V3" s="881"/>
      <c r="W3" s="881"/>
      <c r="X3" s="881"/>
    </row>
    <row r="4" spans="2:24" ht="25.5" customHeight="1" x14ac:dyDescent="0.25">
      <c r="B4" s="142"/>
      <c r="C4" s="143">
        <v>2015</v>
      </c>
      <c r="D4" s="143">
        <v>2020</v>
      </c>
      <c r="E4" s="143">
        <v>2030</v>
      </c>
      <c r="F4" s="143">
        <v>2050</v>
      </c>
      <c r="G4" s="882" t="s">
        <v>2</v>
      </c>
      <c r="H4" s="883"/>
      <c r="I4" s="882" t="s">
        <v>3</v>
      </c>
      <c r="J4" s="883"/>
      <c r="K4" s="143" t="s">
        <v>4</v>
      </c>
      <c r="L4" s="143" t="s">
        <v>5</v>
      </c>
      <c r="R4" s="49"/>
      <c r="S4" s="63"/>
      <c r="T4" s="63"/>
      <c r="U4" s="63"/>
      <c r="V4" s="63"/>
      <c r="W4" s="63"/>
      <c r="X4" s="63"/>
    </row>
    <row r="5" spans="2:24" ht="15" customHeight="1" x14ac:dyDescent="0.25">
      <c r="B5" s="397" t="s">
        <v>6</v>
      </c>
      <c r="C5" s="398"/>
      <c r="D5" s="398"/>
      <c r="E5" s="398"/>
      <c r="F5" s="398"/>
      <c r="G5" s="398" t="s">
        <v>7</v>
      </c>
      <c r="H5" s="398" t="s">
        <v>8</v>
      </c>
      <c r="I5" s="398" t="s">
        <v>7</v>
      </c>
      <c r="J5" s="398" t="s">
        <v>8</v>
      </c>
      <c r="K5" s="398"/>
      <c r="L5" s="399"/>
      <c r="R5" s="884"/>
      <c r="S5" s="884"/>
      <c r="T5" s="884"/>
      <c r="U5" s="884"/>
      <c r="V5" s="884"/>
      <c r="W5" s="884"/>
      <c r="X5" s="884"/>
    </row>
    <row r="6" spans="2:24" ht="15" customHeight="1" x14ac:dyDescent="0.25">
      <c r="B6" s="238" t="s">
        <v>9</v>
      </c>
      <c r="C6" s="537">
        <v>300</v>
      </c>
      <c r="D6" s="537">
        <v>300</v>
      </c>
      <c r="E6" s="537">
        <v>300</v>
      </c>
      <c r="F6" s="538"/>
      <c r="G6" s="403">
        <v>200</v>
      </c>
      <c r="H6" s="403">
        <v>400</v>
      </c>
      <c r="I6" s="403">
        <v>200</v>
      </c>
      <c r="J6" s="403">
        <v>400</v>
      </c>
      <c r="K6" s="403"/>
      <c r="L6" s="403"/>
      <c r="R6" s="60"/>
      <c r="S6" s="885"/>
      <c r="T6" s="886"/>
      <c r="U6" s="886"/>
      <c r="V6" s="886"/>
      <c r="W6" s="886"/>
      <c r="X6" s="886"/>
    </row>
    <row r="7" spans="2:24" ht="22.5" x14ac:dyDescent="0.25">
      <c r="B7" s="238" t="s">
        <v>95</v>
      </c>
      <c r="C7" s="407" t="s">
        <v>98</v>
      </c>
      <c r="D7" s="407" t="s">
        <v>98</v>
      </c>
      <c r="E7" s="407" t="s">
        <v>98</v>
      </c>
      <c r="F7" s="407"/>
      <c r="G7" s="407" t="s">
        <v>100</v>
      </c>
      <c r="H7" s="407" t="s">
        <v>101</v>
      </c>
      <c r="I7" s="406"/>
      <c r="J7" s="404"/>
      <c r="K7" s="404" t="s">
        <v>125</v>
      </c>
      <c r="L7" s="520">
        <v>7</v>
      </c>
      <c r="R7" s="60"/>
      <c r="S7" s="38"/>
      <c r="T7" s="38"/>
      <c r="U7" s="38"/>
      <c r="V7" s="38"/>
      <c r="W7" s="38"/>
      <c r="X7" s="38"/>
    </row>
    <row r="8" spans="2:24" ht="22.5" x14ac:dyDescent="0.25">
      <c r="B8" s="240" t="s">
        <v>97</v>
      </c>
      <c r="C8" s="407" t="s">
        <v>98</v>
      </c>
      <c r="D8" s="407" t="s">
        <v>98</v>
      </c>
      <c r="E8" s="407" t="s">
        <v>98</v>
      </c>
      <c r="F8" s="407"/>
      <c r="G8" s="407" t="s">
        <v>100</v>
      </c>
      <c r="H8" s="407" t="s">
        <v>101</v>
      </c>
      <c r="I8" s="407"/>
      <c r="J8" s="407"/>
      <c r="K8" s="407" t="s">
        <v>125</v>
      </c>
      <c r="L8" s="520">
        <v>7</v>
      </c>
      <c r="R8" s="60"/>
      <c r="S8" s="38"/>
      <c r="T8" s="38"/>
      <c r="U8" s="38"/>
      <c r="V8" s="38"/>
      <c r="W8" s="38"/>
      <c r="X8" s="38"/>
    </row>
    <row r="9" spans="2:24" x14ac:dyDescent="0.25">
      <c r="B9" s="238" t="s">
        <v>818</v>
      </c>
      <c r="C9" s="407" t="s">
        <v>98</v>
      </c>
      <c r="D9" s="407" t="s">
        <v>98</v>
      </c>
      <c r="E9" s="407" t="s">
        <v>98</v>
      </c>
      <c r="F9" s="407"/>
      <c r="G9" s="407" t="s">
        <v>98</v>
      </c>
      <c r="H9" s="407" t="s">
        <v>98</v>
      </c>
      <c r="I9" s="407"/>
      <c r="J9" s="407"/>
      <c r="K9" s="407" t="s">
        <v>105</v>
      </c>
      <c r="L9" s="520">
        <v>7</v>
      </c>
      <c r="R9" s="60"/>
      <c r="S9" s="38"/>
      <c r="T9" s="40"/>
      <c r="U9" s="40"/>
      <c r="V9" s="40"/>
      <c r="W9" s="38"/>
      <c r="X9" s="38"/>
    </row>
    <row r="10" spans="2:24" x14ac:dyDescent="0.25">
      <c r="B10" s="238" t="s">
        <v>819</v>
      </c>
      <c r="C10" s="407" t="s">
        <v>98</v>
      </c>
      <c r="D10" s="407" t="s">
        <v>98</v>
      </c>
      <c r="E10" s="407" t="s">
        <v>98</v>
      </c>
      <c r="F10" s="407"/>
      <c r="G10" s="407" t="s">
        <v>98</v>
      </c>
      <c r="H10" s="407" t="s">
        <v>98</v>
      </c>
      <c r="I10" s="407"/>
      <c r="J10" s="407"/>
      <c r="K10" s="407" t="s">
        <v>105</v>
      </c>
      <c r="L10" s="520">
        <v>7</v>
      </c>
      <c r="R10" s="60"/>
      <c r="S10" s="38"/>
      <c r="T10" s="38"/>
      <c r="U10" s="38"/>
      <c r="V10" s="38"/>
      <c r="W10" s="38"/>
      <c r="X10" s="38"/>
    </row>
    <row r="11" spans="2:24" x14ac:dyDescent="0.25">
      <c r="B11" s="238" t="s">
        <v>13</v>
      </c>
      <c r="C11" s="407" t="s">
        <v>98</v>
      </c>
      <c r="D11" s="407" t="s">
        <v>98</v>
      </c>
      <c r="E11" s="407" t="s">
        <v>98</v>
      </c>
      <c r="F11" s="407"/>
      <c r="G11" s="407" t="s">
        <v>98</v>
      </c>
      <c r="H11" s="407" t="s">
        <v>98</v>
      </c>
      <c r="I11" s="407"/>
      <c r="J11" s="407"/>
      <c r="K11" s="407" t="s">
        <v>105</v>
      </c>
      <c r="L11" s="520">
        <v>7</v>
      </c>
      <c r="R11" s="17"/>
      <c r="S11" s="40"/>
      <c r="T11" s="40"/>
      <c r="U11" s="40"/>
      <c r="V11" s="40"/>
      <c r="W11" s="40"/>
      <c r="X11" s="38"/>
    </row>
    <row r="12" spans="2:24" x14ac:dyDescent="0.25">
      <c r="B12" s="142" t="s">
        <v>73</v>
      </c>
      <c r="C12" s="407" t="s">
        <v>98</v>
      </c>
      <c r="D12" s="407" t="s">
        <v>98</v>
      </c>
      <c r="E12" s="407" t="s">
        <v>98</v>
      </c>
      <c r="F12" s="407"/>
      <c r="G12" s="407" t="s">
        <v>98</v>
      </c>
      <c r="H12" s="407" t="s">
        <v>98</v>
      </c>
      <c r="I12" s="403"/>
      <c r="J12" s="403"/>
      <c r="K12" s="403" t="s">
        <v>105</v>
      </c>
      <c r="L12" s="520">
        <v>7</v>
      </c>
      <c r="R12" s="17"/>
      <c r="S12" s="40"/>
      <c r="T12" s="40"/>
      <c r="U12" s="40"/>
      <c r="V12" s="40"/>
      <c r="W12" s="40"/>
      <c r="X12" s="38"/>
    </row>
    <row r="13" spans="2:24" x14ac:dyDescent="0.25">
      <c r="B13" s="142" t="s">
        <v>16</v>
      </c>
      <c r="C13" s="403">
        <v>15</v>
      </c>
      <c r="D13" s="403">
        <v>15</v>
      </c>
      <c r="E13" s="403">
        <v>15</v>
      </c>
      <c r="F13" s="403"/>
      <c r="G13" s="403"/>
      <c r="H13" s="403"/>
      <c r="I13" s="403"/>
      <c r="J13" s="403"/>
      <c r="K13" s="403"/>
      <c r="L13" s="401" t="s">
        <v>261</v>
      </c>
      <c r="R13" s="60"/>
      <c r="S13" s="38"/>
      <c r="T13" s="38"/>
      <c r="U13" s="38"/>
      <c r="V13" s="38"/>
      <c r="W13" s="38"/>
      <c r="X13" s="38"/>
    </row>
    <row r="14" spans="2:24" x14ac:dyDescent="0.25">
      <c r="B14" s="142" t="s">
        <v>18</v>
      </c>
      <c r="C14" s="403">
        <v>0.5</v>
      </c>
      <c r="D14" s="403">
        <v>0.5</v>
      </c>
      <c r="E14" s="403">
        <v>0.5</v>
      </c>
      <c r="F14" s="403"/>
      <c r="G14" s="403"/>
      <c r="H14" s="403"/>
      <c r="I14" s="403"/>
      <c r="J14" s="403"/>
      <c r="K14" s="403"/>
      <c r="L14" s="539">
        <v>7</v>
      </c>
      <c r="R14" s="60"/>
      <c r="S14" s="38"/>
      <c r="T14" s="38"/>
      <c r="U14" s="38"/>
      <c r="V14" s="38"/>
      <c r="W14" s="38"/>
      <c r="X14" s="38"/>
    </row>
    <row r="15" spans="2:24" x14ac:dyDescent="0.25">
      <c r="B15" s="408" t="s">
        <v>19</v>
      </c>
      <c r="C15" s="407" t="s">
        <v>98</v>
      </c>
      <c r="D15" s="407" t="s">
        <v>98</v>
      </c>
      <c r="E15" s="407" t="s">
        <v>98</v>
      </c>
      <c r="F15" s="407"/>
      <c r="G15" s="407" t="s">
        <v>98</v>
      </c>
      <c r="H15" s="407" t="s">
        <v>98</v>
      </c>
      <c r="I15" s="403"/>
      <c r="J15" s="403"/>
      <c r="K15" s="403" t="s">
        <v>105</v>
      </c>
      <c r="L15" s="407"/>
      <c r="R15" s="60"/>
      <c r="S15" s="38"/>
      <c r="T15" s="38"/>
      <c r="U15" s="38"/>
      <c r="V15" s="38"/>
      <c r="W15" s="38"/>
      <c r="X15" s="38"/>
    </row>
    <row r="16" spans="2:24" x14ac:dyDescent="0.25">
      <c r="B16" s="866" t="s">
        <v>21</v>
      </c>
      <c r="C16" s="867"/>
      <c r="D16" s="867"/>
      <c r="E16" s="867"/>
      <c r="F16" s="867"/>
      <c r="G16" s="867"/>
      <c r="H16" s="867"/>
      <c r="I16" s="867"/>
      <c r="J16" s="867"/>
      <c r="K16" s="867"/>
      <c r="L16" s="868"/>
      <c r="R16" s="60"/>
      <c r="S16" s="38"/>
      <c r="T16" s="38"/>
      <c r="U16" s="38"/>
      <c r="V16" s="38"/>
      <c r="W16" s="38"/>
      <c r="X16" s="38"/>
    </row>
    <row r="17" spans="2:24" x14ac:dyDescent="0.25">
      <c r="B17" s="142" t="s">
        <v>22</v>
      </c>
      <c r="C17" s="407" t="s">
        <v>98</v>
      </c>
      <c r="D17" s="407" t="s">
        <v>98</v>
      </c>
      <c r="E17" s="407" t="s">
        <v>98</v>
      </c>
      <c r="F17" s="407"/>
      <c r="G17" s="407" t="s">
        <v>98</v>
      </c>
      <c r="H17" s="407" t="s">
        <v>98</v>
      </c>
      <c r="I17" s="403"/>
      <c r="J17" s="403"/>
      <c r="K17" s="403" t="s">
        <v>105</v>
      </c>
      <c r="L17" s="539">
        <v>7</v>
      </c>
      <c r="R17" s="60"/>
      <c r="S17" s="38"/>
      <c r="T17" s="38"/>
      <c r="U17" s="38"/>
      <c r="V17" s="38"/>
      <c r="W17" s="38"/>
      <c r="X17" s="38"/>
    </row>
    <row r="18" spans="2:24" x14ac:dyDescent="0.25">
      <c r="B18" s="142" t="s">
        <v>24</v>
      </c>
      <c r="C18" s="407" t="s">
        <v>98</v>
      </c>
      <c r="D18" s="407" t="s">
        <v>98</v>
      </c>
      <c r="E18" s="407" t="s">
        <v>98</v>
      </c>
      <c r="F18" s="407"/>
      <c r="G18" s="407" t="s">
        <v>98</v>
      </c>
      <c r="H18" s="407" t="s">
        <v>98</v>
      </c>
      <c r="I18" s="403"/>
      <c r="J18" s="403"/>
      <c r="K18" s="403" t="s">
        <v>105</v>
      </c>
      <c r="L18" s="539">
        <v>7</v>
      </c>
      <c r="R18" s="60"/>
      <c r="S18" s="38"/>
      <c r="T18" s="38"/>
      <c r="U18" s="38"/>
      <c r="V18" s="38"/>
      <c r="W18" s="38"/>
      <c r="X18" s="38"/>
    </row>
    <row r="19" spans="2:24" x14ac:dyDescent="0.25">
      <c r="B19" s="142" t="s">
        <v>75</v>
      </c>
      <c r="C19" s="407" t="s">
        <v>98</v>
      </c>
      <c r="D19" s="407" t="s">
        <v>98</v>
      </c>
      <c r="E19" s="407" t="s">
        <v>98</v>
      </c>
      <c r="F19" s="407"/>
      <c r="G19" s="407" t="s">
        <v>98</v>
      </c>
      <c r="H19" s="407" t="s">
        <v>98</v>
      </c>
      <c r="I19" s="403"/>
      <c r="J19" s="403"/>
      <c r="K19" s="403" t="s">
        <v>105</v>
      </c>
      <c r="L19" s="539">
        <v>7</v>
      </c>
      <c r="R19" s="60"/>
      <c r="S19" s="38"/>
      <c r="T19" s="38"/>
      <c r="U19" s="38"/>
      <c r="V19" s="38"/>
      <c r="W19" s="38"/>
      <c r="X19" s="38"/>
    </row>
    <row r="20" spans="2:24" x14ac:dyDescent="0.25">
      <c r="B20" s="142" t="s">
        <v>76</v>
      </c>
      <c r="C20" s="407" t="s">
        <v>98</v>
      </c>
      <c r="D20" s="407" t="s">
        <v>98</v>
      </c>
      <c r="E20" s="407" t="s">
        <v>98</v>
      </c>
      <c r="F20" s="407"/>
      <c r="G20" s="407" t="s">
        <v>98</v>
      </c>
      <c r="H20" s="407" t="s">
        <v>98</v>
      </c>
      <c r="I20" s="403"/>
      <c r="J20" s="403"/>
      <c r="K20" s="403" t="s">
        <v>105</v>
      </c>
      <c r="L20" s="539">
        <v>7</v>
      </c>
      <c r="R20" s="60"/>
      <c r="S20" s="38"/>
      <c r="T20" s="38"/>
      <c r="U20" s="38"/>
      <c r="V20" s="38"/>
      <c r="W20" s="38"/>
      <c r="X20" s="38"/>
    </row>
    <row r="21" spans="2:24" x14ac:dyDescent="0.25">
      <c r="B21" s="142" t="s">
        <v>77</v>
      </c>
      <c r="C21" s="407" t="s">
        <v>98</v>
      </c>
      <c r="D21" s="407" t="s">
        <v>98</v>
      </c>
      <c r="E21" s="407" t="s">
        <v>98</v>
      </c>
      <c r="F21" s="407"/>
      <c r="G21" s="407" t="s">
        <v>98</v>
      </c>
      <c r="H21" s="407" t="s">
        <v>98</v>
      </c>
      <c r="I21" s="403"/>
      <c r="J21" s="403"/>
      <c r="K21" s="403" t="s">
        <v>105</v>
      </c>
      <c r="L21" s="539">
        <v>7</v>
      </c>
      <c r="R21" s="60"/>
      <c r="S21" s="38"/>
      <c r="T21" s="38"/>
      <c r="U21" s="38"/>
      <c r="V21" s="38"/>
      <c r="W21" s="38"/>
      <c r="X21" s="38"/>
    </row>
    <row r="22" spans="2:24" x14ac:dyDescent="0.25">
      <c r="B22" s="866" t="s">
        <v>78</v>
      </c>
      <c r="C22" s="867"/>
      <c r="D22" s="867"/>
      <c r="E22" s="867"/>
      <c r="F22" s="867"/>
      <c r="G22" s="867"/>
      <c r="H22" s="867"/>
      <c r="I22" s="867"/>
      <c r="J22" s="867"/>
      <c r="K22" s="867"/>
      <c r="L22" s="868"/>
      <c r="R22" s="884"/>
      <c r="S22" s="884"/>
      <c r="T22" s="884"/>
      <c r="U22" s="884"/>
      <c r="V22" s="884"/>
      <c r="W22" s="884"/>
      <c r="X22" s="884"/>
    </row>
    <row r="23" spans="2:24" x14ac:dyDescent="0.25">
      <c r="B23" s="142" t="s">
        <v>529</v>
      </c>
      <c r="C23" s="407" t="s">
        <v>98</v>
      </c>
      <c r="D23" s="407" t="s">
        <v>98</v>
      </c>
      <c r="E23" s="407" t="s">
        <v>98</v>
      </c>
      <c r="F23" s="407"/>
      <c r="G23" s="407" t="s">
        <v>98</v>
      </c>
      <c r="H23" s="407" t="s">
        <v>98</v>
      </c>
      <c r="I23" s="403"/>
      <c r="J23" s="403"/>
      <c r="K23" s="407" t="s">
        <v>126</v>
      </c>
      <c r="L23" s="539">
        <v>8</v>
      </c>
      <c r="R23" s="60"/>
      <c r="S23" s="38"/>
      <c r="T23" s="38"/>
      <c r="U23" s="38"/>
      <c r="V23" s="38"/>
      <c r="W23" s="38"/>
      <c r="X23" s="38"/>
    </row>
    <row r="24" spans="2:24" ht="15" customHeight="1" x14ac:dyDescent="0.25">
      <c r="B24" s="142" t="s">
        <v>530</v>
      </c>
      <c r="C24" s="407" t="s">
        <v>98</v>
      </c>
      <c r="D24" s="407" t="s">
        <v>98</v>
      </c>
      <c r="E24" s="407" t="s">
        <v>98</v>
      </c>
      <c r="F24" s="407"/>
      <c r="G24" s="407" t="s">
        <v>98</v>
      </c>
      <c r="H24" s="407" t="s">
        <v>98</v>
      </c>
      <c r="I24" s="403"/>
      <c r="J24" s="403"/>
      <c r="K24" s="407" t="s">
        <v>126</v>
      </c>
      <c r="L24" s="539">
        <v>8</v>
      </c>
      <c r="R24" s="60"/>
      <c r="S24" s="38"/>
      <c r="T24" s="38"/>
      <c r="U24" s="38"/>
      <c r="V24" s="38"/>
      <c r="W24" s="38"/>
      <c r="X24" s="38"/>
    </row>
    <row r="25" spans="2:24" x14ac:dyDescent="0.25">
      <c r="B25" s="142" t="s">
        <v>79</v>
      </c>
      <c r="C25" s="407" t="s">
        <v>98</v>
      </c>
      <c r="D25" s="407" t="s">
        <v>98</v>
      </c>
      <c r="E25" s="407" t="s">
        <v>98</v>
      </c>
      <c r="F25" s="407"/>
      <c r="G25" s="407" t="s">
        <v>98</v>
      </c>
      <c r="H25" s="407" t="s">
        <v>98</v>
      </c>
      <c r="I25" s="409"/>
      <c r="J25" s="409"/>
      <c r="K25" s="407" t="s">
        <v>126</v>
      </c>
      <c r="L25" s="539">
        <v>8</v>
      </c>
      <c r="R25" s="60"/>
      <c r="S25" s="42"/>
      <c r="T25" s="42"/>
      <c r="U25" s="42"/>
      <c r="V25" s="42"/>
      <c r="W25" s="38"/>
      <c r="X25" s="38"/>
    </row>
    <row r="26" spans="2:24" x14ac:dyDescent="0.25">
      <c r="B26" s="142" t="s">
        <v>80</v>
      </c>
      <c r="C26" s="407" t="s">
        <v>98</v>
      </c>
      <c r="D26" s="407" t="s">
        <v>98</v>
      </c>
      <c r="E26" s="407" t="s">
        <v>98</v>
      </c>
      <c r="F26" s="407"/>
      <c r="G26" s="407" t="s">
        <v>98</v>
      </c>
      <c r="H26" s="407" t="s">
        <v>98</v>
      </c>
      <c r="I26" s="410"/>
      <c r="J26" s="410"/>
      <c r="K26" s="407" t="s">
        <v>126</v>
      </c>
      <c r="L26" s="539">
        <v>8</v>
      </c>
      <c r="R26" s="884"/>
      <c r="S26" s="884"/>
      <c r="T26" s="884"/>
      <c r="U26" s="884"/>
      <c r="V26" s="884"/>
      <c r="W26" s="884"/>
      <c r="X26" s="884"/>
    </row>
    <row r="27" spans="2:24" x14ac:dyDescent="0.25">
      <c r="B27" s="866" t="s">
        <v>851</v>
      </c>
      <c r="C27" s="867"/>
      <c r="D27" s="867"/>
      <c r="E27" s="867"/>
      <c r="F27" s="867"/>
      <c r="G27" s="867"/>
      <c r="H27" s="867"/>
      <c r="I27" s="867"/>
      <c r="J27" s="867"/>
      <c r="K27" s="867"/>
      <c r="L27" s="868"/>
      <c r="R27" s="60"/>
      <c r="S27" s="38"/>
      <c r="T27" s="38"/>
      <c r="U27" s="38"/>
      <c r="V27" s="38"/>
      <c r="W27" s="38"/>
      <c r="X27" s="38"/>
    </row>
    <row r="28" spans="2:24" ht="16.5" customHeight="1" x14ac:dyDescent="0.25">
      <c r="B28" s="142" t="s">
        <v>26</v>
      </c>
      <c r="C28" s="540">
        <v>0.23577125574777952</v>
      </c>
      <c r="D28" s="540">
        <v>0.23577125574777952</v>
      </c>
      <c r="E28" s="540">
        <v>0.23577125574777952</v>
      </c>
      <c r="F28" s="540"/>
      <c r="G28" s="540">
        <v>0.14824797843665768</v>
      </c>
      <c r="H28" s="540">
        <v>0.33692722371967654</v>
      </c>
      <c r="I28" s="540"/>
      <c r="J28" s="540"/>
      <c r="K28" s="403" t="s">
        <v>127</v>
      </c>
      <c r="L28" s="401" t="s">
        <v>261</v>
      </c>
      <c r="R28" s="60"/>
      <c r="S28" s="45"/>
      <c r="T28" s="45"/>
      <c r="U28" s="45"/>
      <c r="V28" s="45"/>
      <c r="W28" s="38"/>
      <c r="X28" s="38"/>
    </row>
    <row r="29" spans="2:24" ht="16.5" customHeight="1" x14ac:dyDescent="0.25">
      <c r="B29" s="142" t="s">
        <v>28</v>
      </c>
      <c r="C29" s="403" t="s">
        <v>103</v>
      </c>
      <c r="D29" s="403" t="s">
        <v>103</v>
      </c>
      <c r="E29" s="403" t="s">
        <v>103</v>
      </c>
      <c r="F29" s="403"/>
      <c r="G29" s="403" t="s">
        <v>103</v>
      </c>
      <c r="H29" s="403" t="s">
        <v>103</v>
      </c>
      <c r="I29" s="403"/>
      <c r="J29" s="403"/>
      <c r="K29" s="403"/>
      <c r="L29" s="403"/>
      <c r="R29" s="60"/>
      <c r="S29" s="45"/>
      <c r="T29" s="45"/>
      <c r="U29" s="45"/>
      <c r="V29" s="45"/>
      <c r="W29" s="38"/>
      <c r="X29" s="38"/>
    </row>
    <row r="30" spans="2:24" ht="16.5" customHeight="1" x14ac:dyDescent="0.25">
      <c r="B30" s="142" t="s">
        <v>29</v>
      </c>
      <c r="C30" s="403" t="s">
        <v>103</v>
      </c>
      <c r="D30" s="403" t="s">
        <v>103</v>
      </c>
      <c r="E30" s="403" t="s">
        <v>103</v>
      </c>
      <c r="F30" s="403"/>
      <c r="G30" s="403" t="s">
        <v>103</v>
      </c>
      <c r="H30" s="403" t="s">
        <v>103</v>
      </c>
      <c r="I30" s="403"/>
      <c r="J30" s="403"/>
      <c r="K30" s="403"/>
      <c r="L30" s="403"/>
      <c r="R30" s="60"/>
      <c r="S30" s="45"/>
      <c r="T30" s="45"/>
      <c r="U30" s="45"/>
      <c r="V30" s="45"/>
      <c r="W30" s="38"/>
      <c r="X30" s="38"/>
    </row>
    <row r="31" spans="2:24" ht="15" customHeight="1" x14ac:dyDescent="0.25">
      <c r="B31" s="142" t="s">
        <v>30</v>
      </c>
      <c r="C31" s="407" t="s">
        <v>98</v>
      </c>
      <c r="D31" s="407" t="s">
        <v>98</v>
      </c>
      <c r="E31" s="407" t="s">
        <v>98</v>
      </c>
      <c r="F31" s="407"/>
      <c r="G31" s="407" t="s">
        <v>98</v>
      </c>
      <c r="H31" s="401" t="s">
        <v>512</v>
      </c>
      <c r="I31" s="403"/>
      <c r="J31" s="403"/>
      <c r="K31" s="403" t="s">
        <v>128</v>
      </c>
      <c r="L31" s="539">
        <v>7</v>
      </c>
      <c r="R31" s="884"/>
      <c r="S31" s="884"/>
      <c r="T31" s="884"/>
      <c r="U31" s="884"/>
      <c r="V31" s="884"/>
      <c r="W31" s="884"/>
      <c r="X31" s="884"/>
    </row>
    <row r="32" spans="2:24" x14ac:dyDescent="0.25">
      <c r="B32" s="142" t="s">
        <v>32</v>
      </c>
      <c r="C32" s="407" t="s">
        <v>98</v>
      </c>
      <c r="D32" s="407" t="s">
        <v>98</v>
      </c>
      <c r="E32" s="407" t="s">
        <v>98</v>
      </c>
      <c r="F32" s="403"/>
      <c r="G32" s="407" t="s">
        <v>98</v>
      </c>
      <c r="H32" s="407" t="s">
        <v>98</v>
      </c>
      <c r="I32" s="403"/>
      <c r="J32" s="403"/>
      <c r="K32" s="403" t="s">
        <v>129</v>
      </c>
      <c r="L32" s="539">
        <v>7</v>
      </c>
      <c r="R32" s="60"/>
      <c r="S32" s="40"/>
      <c r="T32" s="40"/>
      <c r="U32" s="40"/>
      <c r="V32" s="40"/>
      <c r="W32" s="40"/>
      <c r="X32" s="38"/>
    </row>
    <row r="33" spans="1:24" x14ac:dyDescent="0.25">
      <c r="B33" s="866" t="s">
        <v>33</v>
      </c>
      <c r="C33" s="867"/>
      <c r="D33" s="867"/>
      <c r="E33" s="867"/>
      <c r="F33" s="867"/>
      <c r="G33" s="867"/>
      <c r="H33" s="867"/>
      <c r="I33" s="867"/>
      <c r="J33" s="867"/>
      <c r="K33" s="867"/>
      <c r="L33" s="868"/>
      <c r="R33" s="60"/>
      <c r="S33" s="38"/>
      <c r="T33" s="38"/>
      <c r="U33" s="38"/>
      <c r="V33" s="38"/>
      <c r="W33" s="38"/>
      <c r="X33" s="38"/>
    </row>
    <row r="34" spans="1:24" x14ac:dyDescent="0.25">
      <c r="B34" s="33"/>
      <c r="C34" s="35"/>
      <c r="D34" s="35"/>
      <c r="E34" s="35"/>
      <c r="F34" s="35"/>
      <c r="G34" s="35"/>
      <c r="H34" s="35"/>
      <c r="I34" s="35"/>
      <c r="J34" s="35"/>
      <c r="K34" s="39"/>
      <c r="L34" s="36"/>
      <c r="R34" s="60"/>
      <c r="S34" s="38"/>
      <c r="T34" s="38"/>
      <c r="U34" s="38"/>
      <c r="V34" s="38"/>
      <c r="W34" s="38"/>
      <c r="X34" s="38"/>
    </row>
    <row r="35" spans="1:24" ht="15" customHeight="1" x14ac:dyDescent="0.25">
      <c r="B35" s="33"/>
      <c r="C35" s="35"/>
      <c r="D35" s="35"/>
      <c r="E35" s="35"/>
      <c r="F35" s="35"/>
      <c r="G35" s="35"/>
      <c r="H35" s="35"/>
      <c r="I35" s="35"/>
      <c r="J35" s="35"/>
      <c r="K35" s="35"/>
      <c r="L35" s="39"/>
      <c r="R35" s="60"/>
      <c r="S35" s="38"/>
      <c r="T35" s="38"/>
      <c r="U35" s="38"/>
      <c r="V35" s="38"/>
      <c r="W35" s="38"/>
      <c r="X35" s="38"/>
    </row>
    <row r="36" spans="1:24" x14ac:dyDescent="0.25">
      <c r="B36" s="33"/>
      <c r="C36" s="41"/>
      <c r="D36" s="41"/>
      <c r="E36" s="41"/>
      <c r="F36" s="41"/>
      <c r="G36" s="41"/>
      <c r="H36" s="41"/>
      <c r="I36" s="41"/>
      <c r="J36" s="41"/>
      <c r="K36" s="35"/>
      <c r="L36" s="39"/>
      <c r="R36" s="60"/>
      <c r="S36" s="42"/>
      <c r="T36" s="42"/>
      <c r="U36" s="42"/>
      <c r="V36" s="42"/>
      <c r="W36" s="38"/>
      <c r="X36" s="38"/>
    </row>
    <row r="37" spans="1:24" x14ac:dyDescent="0.25">
      <c r="A37" s="30" t="s">
        <v>87</v>
      </c>
      <c r="C37" s="59"/>
      <c r="D37" s="59"/>
      <c r="E37" s="59"/>
      <c r="F37" s="59"/>
      <c r="G37" s="59"/>
      <c r="H37" s="59"/>
      <c r="I37" s="59"/>
      <c r="J37" s="59"/>
      <c r="K37" s="59"/>
      <c r="L37" s="59"/>
    </row>
    <row r="38" spans="1:24" x14ac:dyDescent="0.25">
      <c r="A38" s="55">
        <v>4</v>
      </c>
      <c r="B38" s="887" t="s">
        <v>130</v>
      </c>
      <c r="C38" s="876"/>
      <c r="D38" s="876"/>
      <c r="E38" s="876"/>
      <c r="F38" s="876"/>
      <c r="G38" s="876"/>
      <c r="H38" s="876"/>
      <c r="I38" s="876"/>
      <c r="J38" s="876"/>
      <c r="K38" s="876"/>
      <c r="L38" s="876"/>
    </row>
    <row r="39" spans="1:24" ht="26.25" customHeight="1" x14ac:dyDescent="0.25">
      <c r="A39" s="55">
        <v>5</v>
      </c>
      <c r="B39" s="887" t="s">
        <v>131</v>
      </c>
      <c r="C39" s="876"/>
      <c r="D39" s="876"/>
      <c r="E39" s="876"/>
      <c r="F39" s="876"/>
      <c r="G39" s="876"/>
      <c r="H39" s="876"/>
      <c r="I39" s="876"/>
      <c r="J39" s="876"/>
      <c r="K39" s="876"/>
      <c r="L39" s="876"/>
    </row>
    <row r="40" spans="1:24" x14ac:dyDescent="0.25">
      <c r="A40" s="56">
        <v>6</v>
      </c>
      <c r="B40" s="887" t="s">
        <v>132</v>
      </c>
      <c r="C40" s="876"/>
      <c r="D40" s="876"/>
      <c r="E40" s="876"/>
      <c r="F40" s="876"/>
      <c r="G40" s="876"/>
      <c r="H40" s="876"/>
      <c r="I40" s="876"/>
      <c r="J40" s="876"/>
      <c r="K40" s="876"/>
      <c r="L40" s="876"/>
    </row>
    <row r="41" spans="1:24" x14ac:dyDescent="0.25">
      <c r="A41" s="55">
        <v>7</v>
      </c>
      <c r="B41" s="887" t="s">
        <v>106</v>
      </c>
      <c r="C41" s="876"/>
      <c r="D41" s="876"/>
      <c r="E41" s="876"/>
      <c r="F41" s="876"/>
      <c r="G41" s="876"/>
      <c r="H41" s="876"/>
      <c r="I41" s="876"/>
      <c r="J41" s="876"/>
      <c r="K41" s="876"/>
      <c r="L41" s="876"/>
    </row>
    <row r="42" spans="1:24" x14ac:dyDescent="0.25">
      <c r="A42" s="55">
        <v>8</v>
      </c>
      <c r="B42" s="887" t="s">
        <v>133</v>
      </c>
      <c r="C42" s="876"/>
      <c r="D42" s="876"/>
      <c r="E42" s="876"/>
      <c r="F42" s="876"/>
      <c r="G42" s="876"/>
      <c r="H42" s="876"/>
      <c r="I42" s="876"/>
      <c r="J42" s="876"/>
      <c r="K42" s="876"/>
      <c r="L42" s="876"/>
    </row>
    <row r="43" spans="1:24" x14ac:dyDescent="0.25">
      <c r="A43" s="57" t="s">
        <v>38</v>
      </c>
      <c r="B43" s="58"/>
      <c r="C43" s="58"/>
      <c r="D43" s="58"/>
      <c r="E43" s="58"/>
      <c r="F43" s="58"/>
      <c r="G43" s="58"/>
      <c r="H43" s="58"/>
      <c r="I43" s="58"/>
      <c r="J43" s="58"/>
      <c r="K43" s="58"/>
      <c r="L43" s="58"/>
    </row>
    <row r="44" spans="1:24" x14ac:dyDescent="0.25">
      <c r="A44" s="28" t="s">
        <v>39</v>
      </c>
      <c r="B44" s="875" t="s">
        <v>134</v>
      </c>
      <c r="C44" s="875"/>
      <c r="D44" s="875"/>
      <c r="E44" s="875"/>
      <c r="F44" s="875"/>
      <c r="G44" s="875"/>
      <c r="H44" s="875"/>
      <c r="I44" s="875"/>
      <c r="J44" s="875"/>
      <c r="K44" s="875"/>
      <c r="L44" s="875"/>
    </row>
    <row r="45" spans="1:24" ht="24" customHeight="1" x14ac:dyDescent="0.25">
      <c r="A45" s="28" t="s">
        <v>15</v>
      </c>
      <c r="B45" s="888" t="s">
        <v>135</v>
      </c>
      <c r="C45" s="875"/>
      <c r="D45" s="875"/>
      <c r="E45" s="875"/>
      <c r="F45" s="875"/>
      <c r="G45" s="875"/>
      <c r="H45" s="875"/>
      <c r="I45" s="875"/>
      <c r="J45" s="875"/>
      <c r="K45" s="875"/>
      <c r="L45" s="875"/>
    </row>
    <row r="46" spans="1:24" s="29" customFormat="1" ht="27" customHeight="1" x14ac:dyDescent="0.25">
      <c r="A46" s="28" t="s">
        <v>20</v>
      </c>
      <c r="B46" s="875" t="s">
        <v>136</v>
      </c>
      <c r="C46" s="875"/>
      <c r="D46" s="875"/>
      <c r="E46" s="875"/>
      <c r="F46" s="875"/>
      <c r="G46" s="875"/>
      <c r="H46" s="875"/>
      <c r="I46" s="875"/>
      <c r="J46" s="875"/>
      <c r="K46" s="875"/>
      <c r="L46" s="875"/>
      <c r="N46" s="2"/>
      <c r="O46" s="2"/>
      <c r="P46" s="2"/>
      <c r="Q46" s="2"/>
      <c r="R46" s="2"/>
      <c r="S46" s="2"/>
      <c r="T46" s="2"/>
      <c r="U46" s="2"/>
      <c r="V46" s="2"/>
      <c r="W46" s="2"/>
      <c r="X46" s="2"/>
    </row>
    <row r="47" spans="1:24" s="29" customFormat="1" ht="28.5" customHeight="1" x14ac:dyDescent="0.25">
      <c r="A47" s="28" t="s">
        <v>23</v>
      </c>
      <c r="B47" s="875" t="s">
        <v>137</v>
      </c>
      <c r="C47" s="875"/>
      <c r="D47" s="875"/>
      <c r="E47" s="875"/>
      <c r="F47" s="875"/>
      <c r="G47" s="875"/>
      <c r="H47" s="875"/>
      <c r="I47" s="875"/>
      <c r="J47" s="875"/>
      <c r="K47" s="875"/>
      <c r="L47" s="875"/>
      <c r="N47" s="2"/>
      <c r="O47" s="2"/>
      <c r="P47" s="2"/>
      <c r="Q47" s="2"/>
      <c r="R47" s="2"/>
      <c r="S47" s="2"/>
      <c r="T47" s="2"/>
      <c r="U47" s="2"/>
      <c r="V47" s="2"/>
      <c r="W47" s="2"/>
      <c r="X47" s="2"/>
    </row>
    <row r="48" spans="1:24" s="29" customFormat="1" ht="25.5" customHeight="1" x14ac:dyDescent="0.25">
      <c r="A48" s="28" t="s">
        <v>44</v>
      </c>
      <c r="B48" s="875" t="s">
        <v>138</v>
      </c>
      <c r="C48" s="875"/>
      <c r="D48" s="875"/>
      <c r="E48" s="875"/>
      <c r="F48" s="875"/>
      <c r="G48" s="875"/>
      <c r="H48" s="875"/>
      <c r="I48" s="875"/>
      <c r="J48" s="875"/>
      <c r="K48" s="875"/>
      <c r="L48" s="875"/>
      <c r="N48" s="2"/>
      <c r="O48" s="2"/>
      <c r="P48" s="2"/>
      <c r="Q48" s="2"/>
      <c r="R48" s="2"/>
      <c r="S48" s="2"/>
      <c r="T48" s="2"/>
      <c r="U48" s="2"/>
      <c r="V48" s="2"/>
      <c r="W48" s="2"/>
      <c r="X48" s="2"/>
    </row>
    <row r="49" spans="1:24" s="29" customFormat="1" x14ac:dyDescent="0.25">
      <c r="A49" s="28" t="s">
        <v>46</v>
      </c>
      <c r="B49" s="888" t="s">
        <v>139</v>
      </c>
      <c r="C49" s="875"/>
      <c r="D49" s="875"/>
      <c r="E49" s="875"/>
      <c r="F49" s="875"/>
      <c r="G49" s="875"/>
      <c r="H49" s="875"/>
      <c r="I49" s="875"/>
      <c r="J49" s="875"/>
      <c r="K49" s="875"/>
      <c r="L49" s="875"/>
      <c r="N49" s="2"/>
      <c r="O49" s="2"/>
      <c r="P49" s="2"/>
      <c r="Q49" s="2"/>
      <c r="R49" s="2"/>
      <c r="S49" s="2"/>
      <c r="T49" s="2"/>
      <c r="U49" s="2"/>
      <c r="V49" s="2"/>
      <c r="W49" s="2"/>
      <c r="X49" s="2"/>
    </row>
    <row r="50" spans="1:24" s="29" customFormat="1" x14ac:dyDescent="0.25">
      <c r="A50" s="28" t="s">
        <v>31</v>
      </c>
      <c r="B50" s="888" t="s">
        <v>140</v>
      </c>
      <c r="C50" s="875"/>
      <c r="D50" s="875"/>
      <c r="E50" s="875"/>
      <c r="F50" s="875"/>
      <c r="G50" s="875"/>
      <c r="H50" s="875"/>
      <c r="I50" s="875"/>
      <c r="J50" s="875"/>
      <c r="K50" s="875"/>
      <c r="L50" s="875"/>
      <c r="N50" s="2"/>
      <c r="O50" s="2"/>
      <c r="P50" s="2"/>
      <c r="Q50" s="2"/>
      <c r="R50" s="2"/>
      <c r="S50" s="2"/>
      <c r="T50" s="2"/>
      <c r="U50" s="2"/>
      <c r="V50" s="2"/>
      <c r="W50" s="2"/>
      <c r="X50" s="2"/>
    </row>
    <row r="51" spans="1:24" s="29" customFormat="1" x14ac:dyDescent="0.25">
      <c r="A51" s="64"/>
      <c r="B51" s="888"/>
      <c r="C51" s="875"/>
      <c r="D51" s="875"/>
      <c r="E51" s="875"/>
      <c r="F51" s="875"/>
      <c r="G51" s="875"/>
      <c r="H51" s="875"/>
      <c r="I51" s="875"/>
      <c r="J51" s="875"/>
      <c r="K51" s="875"/>
      <c r="L51" s="875"/>
      <c r="N51" s="2"/>
      <c r="O51" s="2"/>
      <c r="P51" s="2"/>
      <c r="Q51" s="2"/>
      <c r="R51" s="2"/>
      <c r="S51" s="2"/>
      <c r="T51" s="2"/>
      <c r="U51" s="2"/>
      <c r="V51" s="2"/>
      <c r="W51" s="2"/>
      <c r="X51" s="2"/>
    </row>
    <row r="52" spans="1:24" s="29" customFormat="1" x14ac:dyDescent="0.25">
      <c r="A52" s="64"/>
      <c r="B52" s="875"/>
      <c r="C52" s="875"/>
      <c r="D52" s="875"/>
      <c r="E52" s="875"/>
      <c r="F52" s="875"/>
      <c r="G52" s="875"/>
      <c r="H52" s="875"/>
      <c r="I52" s="875"/>
      <c r="J52" s="875"/>
      <c r="K52" s="875"/>
      <c r="L52" s="875"/>
      <c r="N52" s="2"/>
      <c r="O52" s="2"/>
      <c r="P52" s="2"/>
      <c r="Q52" s="2"/>
      <c r="R52" s="2"/>
      <c r="S52" s="2"/>
      <c r="T52" s="2"/>
      <c r="U52" s="2"/>
      <c r="V52" s="2"/>
      <c r="W52" s="2"/>
      <c r="X52" s="2"/>
    </row>
    <row r="53" spans="1:24" s="29" customFormat="1" x14ac:dyDescent="0.25">
      <c r="A53" s="64"/>
      <c r="B53" s="875"/>
      <c r="C53" s="875"/>
      <c r="D53" s="875"/>
      <c r="E53" s="875"/>
      <c r="F53" s="875"/>
      <c r="G53" s="875"/>
      <c r="H53" s="875"/>
      <c r="I53" s="875"/>
      <c r="J53" s="875"/>
      <c r="K53" s="875"/>
      <c r="L53" s="875"/>
      <c r="N53" s="2"/>
      <c r="O53" s="2"/>
      <c r="P53" s="2"/>
      <c r="Q53" s="2"/>
      <c r="R53" s="2"/>
      <c r="S53" s="2"/>
      <c r="T53" s="2"/>
      <c r="U53" s="2"/>
      <c r="V53" s="2"/>
      <c r="W53" s="2"/>
      <c r="X53" s="2"/>
    </row>
    <row r="54" spans="1:24" s="29" customFormat="1" x14ac:dyDescent="0.25">
      <c r="A54" s="64"/>
      <c r="B54" s="59"/>
      <c r="C54" s="59"/>
      <c r="D54" s="59"/>
      <c r="E54" s="59"/>
      <c r="F54" s="59"/>
      <c r="G54" s="59"/>
      <c r="H54" s="59"/>
      <c r="I54" s="59"/>
      <c r="J54" s="59"/>
      <c r="K54" s="59"/>
      <c r="L54" s="59"/>
      <c r="N54" s="2"/>
      <c r="O54" s="2"/>
      <c r="P54" s="2"/>
      <c r="Q54" s="2"/>
      <c r="R54" s="2"/>
      <c r="S54" s="2"/>
      <c r="T54" s="2"/>
      <c r="U54" s="2"/>
      <c r="V54" s="2"/>
      <c r="W54" s="2"/>
      <c r="X54" s="2"/>
    </row>
    <row r="55" spans="1:24" s="29" customFormat="1" x14ac:dyDescent="0.25">
      <c r="A55" s="64"/>
      <c r="B55" s="875"/>
      <c r="C55" s="875"/>
      <c r="D55" s="875"/>
      <c r="E55" s="875"/>
      <c r="F55" s="875"/>
      <c r="G55" s="875"/>
      <c r="H55" s="875"/>
      <c r="I55" s="875"/>
      <c r="J55" s="875"/>
      <c r="K55" s="875"/>
      <c r="L55" s="875"/>
      <c r="N55" s="2"/>
      <c r="O55" s="2"/>
      <c r="P55" s="2"/>
      <c r="Q55" s="2"/>
      <c r="R55" s="2"/>
      <c r="S55" s="2"/>
      <c r="T55" s="2"/>
      <c r="U55" s="2"/>
      <c r="V55" s="2"/>
      <c r="W55" s="2"/>
      <c r="X55" s="2"/>
    </row>
    <row r="56" spans="1:24" s="29" customFormat="1" x14ac:dyDescent="0.25">
      <c r="A56" s="64"/>
      <c r="B56" s="875"/>
      <c r="C56" s="875"/>
      <c r="D56" s="875"/>
      <c r="E56" s="875"/>
      <c r="F56" s="875"/>
      <c r="G56" s="875"/>
      <c r="H56" s="875"/>
      <c r="I56" s="875"/>
      <c r="J56" s="875"/>
      <c r="K56" s="875"/>
      <c r="L56" s="875"/>
      <c r="N56" s="2"/>
      <c r="O56" s="2"/>
      <c r="P56" s="2"/>
      <c r="Q56" s="2"/>
      <c r="R56" s="2"/>
      <c r="S56" s="2"/>
      <c r="T56" s="2"/>
      <c r="U56" s="2"/>
      <c r="V56" s="2"/>
      <c r="W56" s="2"/>
      <c r="X56" s="2"/>
    </row>
    <row r="71" spans="2:24" s="29" customFormat="1" x14ac:dyDescent="0.25">
      <c r="B71" s="875"/>
      <c r="C71" s="889"/>
      <c r="D71" s="889"/>
      <c r="E71" s="889"/>
      <c r="F71" s="889"/>
      <c r="G71" s="889"/>
      <c r="H71" s="889"/>
      <c r="I71" s="889"/>
      <c r="J71" s="889"/>
      <c r="K71" s="889"/>
      <c r="L71" s="889"/>
      <c r="N71" s="2"/>
      <c r="O71" s="2"/>
      <c r="P71" s="2"/>
      <c r="Q71" s="2"/>
      <c r="R71" s="2"/>
      <c r="S71" s="2"/>
      <c r="T71" s="2"/>
      <c r="U71" s="2"/>
      <c r="V71" s="2"/>
      <c r="W71" s="2"/>
      <c r="X71" s="2"/>
    </row>
    <row r="74" spans="2:24" s="29" customFormat="1" x14ac:dyDescent="0.25">
      <c r="C74" s="47"/>
      <c r="D74" s="47"/>
      <c r="N74" s="2"/>
      <c r="O74" s="2"/>
      <c r="P74" s="2"/>
      <c r="Q74" s="2"/>
      <c r="R74" s="2"/>
      <c r="S74" s="2"/>
      <c r="T74" s="2"/>
      <c r="U74" s="2"/>
      <c r="V74" s="2"/>
      <c r="W74" s="2"/>
      <c r="X74" s="2"/>
    </row>
    <row r="75" spans="2:24" s="29" customFormat="1" x14ac:dyDescent="0.25">
      <c r="C75" s="48"/>
      <c r="D75" s="48"/>
      <c r="E75" s="48"/>
      <c r="N75" s="2"/>
      <c r="O75" s="2"/>
      <c r="P75" s="2"/>
      <c r="Q75" s="2"/>
      <c r="R75" s="2"/>
      <c r="S75" s="2"/>
      <c r="T75" s="2"/>
      <c r="U75" s="2"/>
      <c r="V75" s="2"/>
      <c r="W75" s="2"/>
      <c r="X75" s="2"/>
    </row>
  </sheetData>
  <mergeCells count="31">
    <mergeCell ref="B55:L55"/>
    <mergeCell ref="B56:L56"/>
    <mergeCell ref="B71:L71"/>
    <mergeCell ref="B48:L48"/>
    <mergeCell ref="B49:L49"/>
    <mergeCell ref="B50:L50"/>
    <mergeCell ref="B51:L51"/>
    <mergeCell ref="B52:L52"/>
    <mergeCell ref="B53:L53"/>
    <mergeCell ref="B47:L47"/>
    <mergeCell ref="R31:X31"/>
    <mergeCell ref="B33:L33"/>
    <mergeCell ref="B38:L38"/>
    <mergeCell ref="B39:L39"/>
    <mergeCell ref="B40:L40"/>
    <mergeCell ref="B41:L41"/>
    <mergeCell ref="B42:L42"/>
    <mergeCell ref="B44:L44"/>
    <mergeCell ref="B45:L45"/>
    <mergeCell ref="B46:L46"/>
    <mergeCell ref="B27:L27"/>
    <mergeCell ref="C3:L3"/>
    <mergeCell ref="S3:X3"/>
    <mergeCell ref="G4:H4"/>
    <mergeCell ref="I4:J4"/>
    <mergeCell ref="R5:X5"/>
    <mergeCell ref="S6:X6"/>
    <mergeCell ref="B16:L16"/>
    <mergeCell ref="B22:L22"/>
    <mergeCell ref="R22:X22"/>
    <mergeCell ref="R26:X26"/>
  </mergeCells>
  <hyperlinks>
    <hyperlink ref="C3" location="INDEX" display="01a Life time extension of coal power plant, extraction plant"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5"/>
  <dimension ref="A1:O67"/>
  <sheetViews>
    <sheetView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1032</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38.990636026598231</v>
      </c>
      <c r="D6" s="148">
        <v>38.990635999137176</v>
      </c>
      <c r="E6" s="148">
        <v>39.11378533605324</v>
      </c>
      <c r="F6" s="148">
        <v>39.11378524037886</v>
      </c>
      <c r="G6" s="148">
        <v>36.881244049127034</v>
      </c>
      <c r="H6" s="148">
        <v>52.011117871735443</v>
      </c>
      <c r="I6" s="148">
        <v>38.069921114375873</v>
      </c>
      <c r="J6" s="148">
        <v>53.280550805599781</v>
      </c>
      <c r="K6" s="642" t="s">
        <v>39</v>
      </c>
      <c r="L6" s="641"/>
    </row>
    <row r="7" spans="2:12" x14ac:dyDescent="0.2">
      <c r="B7" s="147" t="s">
        <v>403</v>
      </c>
      <c r="C7" s="159">
        <v>29.538360626210782</v>
      </c>
      <c r="D7" s="159">
        <v>29.53836060540695</v>
      </c>
      <c r="E7" s="159">
        <v>29.631655557616092</v>
      </c>
      <c r="F7" s="159">
        <v>29.6316554851355</v>
      </c>
      <c r="G7" s="151">
        <v>27</v>
      </c>
      <c r="H7" s="151">
        <v>40</v>
      </c>
      <c r="I7" s="151">
        <v>28</v>
      </c>
      <c r="J7" s="151">
        <v>41</v>
      </c>
      <c r="K7" s="642" t="s">
        <v>445</v>
      </c>
      <c r="L7" s="642">
        <v>1</v>
      </c>
    </row>
    <row r="8" spans="2:12" ht="22.5" x14ac:dyDescent="0.2">
      <c r="B8" s="152" t="s">
        <v>405</v>
      </c>
      <c r="C8" s="159">
        <v>28.061442594900242</v>
      </c>
      <c r="D8" s="159">
        <v>28.061442575136603</v>
      </c>
      <c r="E8" s="159">
        <v>28.150072779735286</v>
      </c>
      <c r="F8" s="159">
        <v>28.150072710878725</v>
      </c>
      <c r="G8" s="151">
        <v>25</v>
      </c>
      <c r="H8" s="151">
        <v>38</v>
      </c>
      <c r="I8" s="151">
        <v>25</v>
      </c>
      <c r="J8" s="151">
        <v>39</v>
      </c>
      <c r="K8" s="642" t="s">
        <v>445</v>
      </c>
      <c r="L8" s="153">
        <v>1</v>
      </c>
    </row>
    <row r="9" spans="2:12" ht="22.5" x14ac:dyDescent="0.2">
      <c r="B9" s="147" t="s">
        <v>998</v>
      </c>
      <c r="C9" s="159">
        <v>2.8554046651102718</v>
      </c>
      <c r="D9" s="159">
        <v>2.8554046651528444</v>
      </c>
      <c r="E9" s="159">
        <v>2.8572282091879364</v>
      </c>
      <c r="F9" s="159">
        <v>2.8572282093362595</v>
      </c>
      <c r="G9" s="159">
        <v>2.1146834993009467</v>
      </c>
      <c r="H9" s="159">
        <v>3.1555722399172557</v>
      </c>
      <c r="I9" s="159">
        <v>1.7474229831418269</v>
      </c>
      <c r="J9" s="159">
        <v>3.315976081640978</v>
      </c>
      <c r="K9" s="159"/>
      <c r="L9" s="239">
        <v>1</v>
      </c>
    </row>
    <row r="10" spans="2:12" x14ac:dyDescent="0.2">
      <c r="B10" s="147" t="s">
        <v>879</v>
      </c>
      <c r="C10" s="154">
        <v>0.428892573404699</v>
      </c>
      <c r="D10" s="154">
        <v>0.42889257297140132</v>
      </c>
      <c r="E10" s="154">
        <v>0.43084930716124087</v>
      </c>
      <c r="F10" s="154">
        <v>0.43084930564742935</v>
      </c>
      <c r="G10" s="154">
        <v>0.40568950080645816</v>
      </c>
      <c r="H10" s="154">
        <v>0.57211639655277968</v>
      </c>
      <c r="I10" s="154">
        <v>0.41935084976762477</v>
      </c>
      <c r="J10" s="154">
        <v>0.58690019843456331</v>
      </c>
      <c r="K10" s="642" t="s">
        <v>74</v>
      </c>
      <c r="L10" s="642"/>
    </row>
    <row r="11" spans="2:12" x14ac:dyDescent="0.2">
      <c r="B11" s="147" t="s">
        <v>880</v>
      </c>
      <c r="C11" s="155">
        <v>1</v>
      </c>
      <c r="D11" s="155">
        <v>1</v>
      </c>
      <c r="E11" s="155">
        <v>1</v>
      </c>
      <c r="F11" s="155">
        <v>1</v>
      </c>
      <c r="G11" s="155">
        <v>1</v>
      </c>
      <c r="H11" s="155">
        <v>1</v>
      </c>
      <c r="I11" s="155">
        <v>1</v>
      </c>
      <c r="J11" s="155">
        <v>1</v>
      </c>
      <c r="K11" s="642" t="s">
        <v>64</v>
      </c>
      <c r="L11" s="642"/>
    </row>
    <row r="12" spans="2:12" x14ac:dyDescent="0.2">
      <c r="B12" s="147" t="s">
        <v>13</v>
      </c>
      <c r="C12" s="642">
        <v>3</v>
      </c>
      <c r="D12" s="642">
        <v>3</v>
      </c>
      <c r="E12" s="642">
        <v>3</v>
      </c>
      <c r="F12" s="642">
        <v>3</v>
      </c>
      <c r="G12" s="642">
        <v>3</v>
      </c>
      <c r="H12" s="642">
        <v>3</v>
      </c>
      <c r="I12" s="642">
        <v>3</v>
      </c>
      <c r="J12" s="642">
        <v>3</v>
      </c>
      <c r="K12" s="642"/>
      <c r="L12" s="642" t="s">
        <v>74</v>
      </c>
    </row>
    <row r="13" spans="2:12" x14ac:dyDescent="0.2">
      <c r="B13" s="156" t="s">
        <v>73</v>
      </c>
      <c r="C13" s="157">
        <v>3</v>
      </c>
      <c r="D13" s="157">
        <v>3</v>
      </c>
      <c r="E13" s="157">
        <v>3</v>
      </c>
      <c r="F13" s="157">
        <v>3</v>
      </c>
      <c r="G13" s="157">
        <v>2.5499999999999998</v>
      </c>
      <c r="H13" s="157">
        <v>3.4499999999999997</v>
      </c>
      <c r="I13" s="157">
        <v>2.25</v>
      </c>
      <c r="J13" s="157">
        <v>3.75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3</v>
      </c>
      <c r="D15" s="642">
        <v>3</v>
      </c>
      <c r="E15" s="642">
        <v>3</v>
      </c>
      <c r="F15" s="642">
        <v>3</v>
      </c>
      <c r="G15" s="642">
        <v>2.5</v>
      </c>
      <c r="H15" s="642">
        <v>3.5</v>
      </c>
      <c r="I15" s="642">
        <v>2</v>
      </c>
      <c r="J15" s="642">
        <v>3.5</v>
      </c>
      <c r="K15" s="641"/>
      <c r="L15" s="642">
        <v>1</v>
      </c>
    </row>
    <row r="16" spans="2:12" x14ac:dyDescent="0.2">
      <c r="B16" s="158" t="s">
        <v>411</v>
      </c>
      <c r="C16" s="157">
        <v>0.25647183578073213</v>
      </c>
      <c r="D16" s="157">
        <v>0.25647183596136497</v>
      </c>
      <c r="E16" s="157">
        <v>0.25566433711498826</v>
      </c>
      <c r="F16" s="157">
        <v>0.25566433774035668</v>
      </c>
      <c r="G16" s="157">
        <v>0.21800106056716018</v>
      </c>
      <c r="H16" s="157">
        <v>0.29494261135556971</v>
      </c>
      <c r="I16" s="157">
        <v>0.19174825330526754</v>
      </c>
      <c r="J16" s="157">
        <v>0.31958042217544591</v>
      </c>
      <c r="K16" s="641"/>
      <c r="L16" s="642" t="s">
        <v>74</v>
      </c>
    </row>
    <row r="17" spans="2:15" x14ac:dyDescent="0.2">
      <c r="B17" s="621" t="s">
        <v>21</v>
      </c>
      <c r="C17" s="622"/>
      <c r="D17" s="622"/>
      <c r="E17" s="622"/>
      <c r="F17" s="622"/>
      <c r="G17" s="622"/>
      <c r="H17" s="622"/>
      <c r="I17" s="622"/>
      <c r="J17" s="628"/>
      <c r="K17" s="628"/>
      <c r="L17" s="629"/>
    </row>
    <row r="18" spans="2:15" x14ac:dyDescent="0.2">
      <c r="B18" s="156" t="s">
        <v>22</v>
      </c>
      <c r="C18" s="642">
        <v>2</v>
      </c>
      <c r="D18" s="642">
        <v>2</v>
      </c>
      <c r="E18" s="642">
        <v>2</v>
      </c>
      <c r="F18" s="642">
        <v>2</v>
      </c>
      <c r="G18" s="642">
        <v>2</v>
      </c>
      <c r="H18" s="642">
        <v>2</v>
      </c>
      <c r="I18" s="642">
        <v>2</v>
      </c>
      <c r="J18" s="642">
        <v>2</v>
      </c>
      <c r="K18" s="641"/>
      <c r="L18" s="641"/>
      <c r="M18" s="164"/>
    </row>
    <row r="19" spans="2:15" x14ac:dyDescent="0.2">
      <c r="B19" s="156" t="s">
        <v>24</v>
      </c>
      <c r="C19" s="642">
        <v>4</v>
      </c>
      <c r="D19" s="642">
        <v>4</v>
      </c>
      <c r="E19" s="642">
        <v>4</v>
      </c>
      <c r="F19" s="642">
        <v>4</v>
      </c>
      <c r="G19" s="642">
        <v>4</v>
      </c>
      <c r="H19" s="642">
        <v>4</v>
      </c>
      <c r="I19" s="642">
        <v>4</v>
      </c>
      <c r="J19" s="642">
        <v>4</v>
      </c>
      <c r="K19" s="641" t="s">
        <v>23</v>
      </c>
      <c r="L19" s="641">
        <v>1</v>
      </c>
    </row>
    <row r="20" spans="2:15" x14ac:dyDescent="0.2">
      <c r="B20" s="156" t="s">
        <v>75</v>
      </c>
      <c r="C20" s="642">
        <v>40</v>
      </c>
      <c r="D20" s="642">
        <v>40</v>
      </c>
      <c r="E20" s="642">
        <v>40</v>
      </c>
      <c r="F20" s="642">
        <v>40</v>
      </c>
      <c r="G20" s="642">
        <v>40</v>
      </c>
      <c r="H20" s="642">
        <v>40</v>
      </c>
      <c r="I20" s="642">
        <v>40</v>
      </c>
      <c r="J20" s="642">
        <v>40</v>
      </c>
      <c r="K20" s="641"/>
      <c r="L20" s="641"/>
    </row>
    <row r="21" spans="2:15" x14ac:dyDescent="0.2">
      <c r="B21" s="156" t="s">
        <v>76</v>
      </c>
      <c r="C21" s="642">
        <v>2</v>
      </c>
      <c r="D21" s="642">
        <v>2</v>
      </c>
      <c r="E21" s="642">
        <v>2</v>
      </c>
      <c r="F21" s="642">
        <v>2</v>
      </c>
      <c r="G21" s="642">
        <v>2</v>
      </c>
      <c r="H21" s="642">
        <v>2</v>
      </c>
      <c r="I21" s="642">
        <v>2</v>
      </c>
      <c r="J21" s="642">
        <v>2</v>
      </c>
      <c r="K21" s="641" t="s">
        <v>44</v>
      </c>
      <c r="L21" s="641">
        <v>1</v>
      </c>
    </row>
    <row r="22" spans="2:15" x14ac:dyDescent="0.2">
      <c r="B22" s="156" t="s">
        <v>77</v>
      </c>
      <c r="C22" s="642">
        <v>8</v>
      </c>
      <c r="D22" s="642">
        <v>8</v>
      </c>
      <c r="E22" s="642">
        <v>8</v>
      </c>
      <c r="F22" s="642">
        <v>8</v>
      </c>
      <c r="G22" s="642">
        <v>8</v>
      </c>
      <c r="H22" s="642">
        <v>8</v>
      </c>
      <c r="I22" s="642">
        <v>8</v>
      </c>
      <c r="J22" s="642">
        <v>8</v>
      </c>
      <c r="K22" s="641" t="s">
        <v>74</v>
      </c>
      <c r="L22" s="641">
        <v>1</v>
      </c>
    </row>
    <row r="23" spans="2:15" x14ac:dyDescent="0.2">
      <c r="B23" s="624" t="s">
        <v>78</v>
      </c>
      <c r="C23" s="625"/>
      <c r="D23" s="625"/>
      <c r="E23" s="625"/>
      <c r="F23" s="625"/>
      <c r="G23" s="625"/>
      <c r="H23" s="625"/>
      <c r="I23" s="625"/>
      <c r="J23" s="625"/>
      <c r="K23" s="625"/>
      <c r="L23" s="626"/>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1" t="s">
        <v>927</v>
      </c>
    </row>
    <row r="25" spans="2:15" x14ac:dyDescent="0.2">
      <c r="B25" s="156" t="s">
        <v>530</v>
      </c>
      <c r="C25" s="151">
        <v>40</v>
      </c>
      <c r="D25" s="151">
        <v>30</v>
      </c>
      <c r="E25" s="151">
        <v>30</v>
      </c>
      <c r="F25" s="151">
        <v>20</v>
      </c>
      <c r="G25" s="151">
        <v>20</v>
      </c>
      <c r="H25" s="151">
        <v>40</v>
      </c>
      <c r="I25" s="151">
        <v>10</v>
      </c>
      <c r="J25" s="151">
        <v>30</v>
      </c>
      <c r="K25" s="160" t="s">
        <v>46</v>
      </c>
      <c r="L25" s="641" t="s">
        <v>927</v>
      </c>
    </row>
    <row r="26" spans="2:15" x14ac:dyDescent="0.2">
      <c r="B26" s="156" t="s">
        <v>79</v>
      </c>
      <c r="C26" s="239">
        <v>0</v>
      </c>
      <c r="D26" s="239">
        <v>0</v>
      </c>
      <c r="E26" s="239">
        <v>0</v>
      </c>
      <c r="F26" s="239">
        <v>0</v>
      </c>
      <c r="G26" s="239">
        <v>0</v>
      </c>
      <c r="H26" s="239">
        <v>0</v>
      </c>
      <c r="I26" s="239">
        <v>0</v>
      </c>
      <c r="J26" s="239">
        <v>0</v>
      </c>
      <c r="K26" s="160" t="s">
        <v>46</v>
      </c>
      <c r="L26" s="641" t="s">
        <v>927</v>
      </c>
    </row>
    <row r="27" spans="2:15" x14ac:dyDescent="0.2">
      <c r="B27" s="156" t="s">
        <v>80</v>
      </c>
      <c r="C27" s="239">
        <v>1.2</v>
      </c>
      <c r="D27" s="239">
        <v>1</v>
      </c>
      <c r="E27" s="239">
        <v>1</v>
      </c>
      <c r="F27" s="239">
        <v>1</v>
      </c>
      <c r="G27" s="239">
        <v>1</v>
      </c>
      <c r="H27" s="239">
        <v>3</v>
      </c>
      <c r="I27" s="239">
        <v>0</v>
      </c>
      <c r="J27" s="239">
        <v>1</v>
      </c>
      <c r="K27" s="160" t="s">
        <v>46</v>
      </c>
      <c r="L27" s="641" t="s">
        <v>927</v>
      </c>
    </row>
    <row r="28" spans="2:15" x14ac:dyDescent="0.2">
      <c r="B28" s="162" t="s">
        <v>413</v>
      </c>
      <c r="C28" s="157">
        <v>0.3</v>
      </c>
      <c r="D28" s="157">
        <v>0.3</v>
      </c>
      <c r="E28" s="157">
        <v>0.3</v>
      </c>
      <c r="F28" s="157">
        <v>0.3</v>
      </c>
      <c r="G28" s="157">
        <v>0.1</v>
      </c>
      <c r="H28" s="157">
        <v>2</v>
      </c>
      <c r="I28" s="157">
        <v>0.1</v>
      </c>
      <c r="J28" s="157">
        <v>1</v>
      </c>
      <c r="K28" s="160" t="s">
        <v>46</v>
      </c>
      <c r="L28" s="641" t="s">
        <v>927</v>
      </c>
      <c r="M28" s="595"/>
      <c r="N28" s="596"/>
      <c r="O28" s="596"/>
    </row>
    <row r="29" spans="2:15" x14ac:dyDescent="0.2">
      <c r="B29" s="624" t="s">
        <v>25</v>
      </c>
      <c r="C29" s="625"/>
      <c r="D29" s="625"/>
      <c r="E29" s="625"/>
      <c r="F29" s="625"/>
      <c r="G29" s="625"/>
      <c r="H29" s="625"/>
      <c r="I29" s="625"/>
      <c r="J29" s="625"/>
      <c r="K29" s="625"/>
      <c r="L29" s="626"/>
    </row>
    <row r="30" spans="2:15" x14ac:dyDescent="0.2">
      <c r="B30" s="156" t="s">
        <v>414</v>
      </c>
      <c r="C30" s="157">
        <v>3.6963349011748527</v>
      </c>
      <c r="D30" s="157">
        <v>3.6071202400924398</v>
      </c>
      <c r="E30" s="157">
        <v>3.4244448981438391</v>
      </c>
      <c r="F30" s="157">
        <v>3.1065258899049453</v>
      </c>
      <c r="G30" s="157">
        <v>3.0477599961588275</v>
      </c>
      <c r="H30" s="157">
        <v>4.2370025969555982</v>
      </c>
      <c r="I30" s="157">
        <v>2.5031943950912283</v>
      </c>
      <c r="J30" s="157">
        <v>4.2576575527588298</v>
      </c>
      <c r="K30" s="160" t="s">
        <v>859</v>
      </c>
      <c r="L30" s="641">
        <v>1</v>
      </c>
    </row>
    <row r="31" spans="2:15" x14ac:dyDescent="0.2">
      <c r="B31" s="156" t="s">
        <v>28</v>
      </c>
      <c r="C31" s="157">
        <v>2.2818927268441147</v>
      </c>
      <c r="D31" s="157">
        <v>2.2276872722418606</v>
      </c>
      <c r="E31" s="157">
        <v>2.1165830230831775</v>
      </c>
      <c r="F31" s="157">
        <v>1.9234203280795195</v>
      </c>
      <c r="G31" s="157">
        <v>1.8454841471309387</v>
      </c>
      <c r="H31" s="157">
        <v>2.6103940953296312</v>
      </c>
      <c r="I31" s="157">
        <v>1.5222979863964079</v>
      </c>
      <c r="J31" s="157">
        <v>2.6228302049341297</v>
      </c>
      <c r="K31" s="160" t="s">
        <v>859</v>
      </c>
      <c r="L31" s="641"/>
    </row>
    <row r="32" spans="2:15" x14ac:dyDescent="0.2">
      <c r="B32" s="156" t="s">
        <v>29</v>
      </c>
      <c r="C32" s="157">
        <v>1.4144421743307376</v>
      </c>
      <c r="D32" s="157">
        <v>1.3794329678505788</v>
      </c>
      <c r="E32" s="157">
        <v>1.3078618750606614</v>
      </c>
      <c r="F32" s="157">
        <v>1.1831055618254256</v>
      </c>
      <c r="G32" s="157">
        <v>1.2022758490278884</v>
      </c>
      <c r="H32" s="157">
        <v>1.6266085016259668</v>
      </c>
      <c r="I32" s="157">
        <v>0.9808964086948202</v>
      </c>
      <c r="J32" s="157">
        <v>1.6348273478247008</v>
      </c>
      <c r="K32" s="160" t="s">
        <v>859</v>
      </c>
      <c r="L32" s="641"/>
    </row>
    <row r="33" spans="1:12" x14ac:dyDescent="0.2">
      <c r="B33" s="156" t="s">
        <v>415</v>
      </c>
      <c r="C33" s="151">
        <v>134000</v>
      </c>
      <c r="D33" s="151">
        <v>130000</v>
      </c>
      <c r="E33" s="151">
        <v>123000</v>
      </c>
      <c r="F33" s="151">
        <v>109000</v>
      </c>
      <c r="G33" s="151">
        <v>110000</v>
      </c>
      <c r="H33" s="151">
        <v>151000</v>
      </c>
      <c r="I33" s="151">
        <v>84000</v>
      </c>
      <c r="J33" s="151">
        <v>142000</v>
      </c>
      <c r="K33" s="160" t="s">
        <v>50</v>
      </c>
      <c r="L33" s="641"/>
    </row>
    <row r="34" spans="1:12" x14ac:dyDescent="0.2">
      <c r="B34" s="156" t="s">
        <v>1001</v>
      </c>
      <c r="C34" s="157">
        <v>2.1422236747308268</v>
      </c>
      <c r="D34" s="157">
        <v>2.1422236762395923</v>
      </c>
      <c r="E34" s="157">
        <v>2.1352458931023004</v>
      </c>
      <c r="F34" s="157">
        <v>2.1352458983252243</v>
      </c>
      <c r="G34" s="157">
        <v>1.7258783861134896</v>
      </c>
      <c r="H34" s="157">
        <v>2.4568082301085044</v>
      </c>
      <c r="I34" s="157">
        <v>1.51803924757799</v>
      </c>
      <c r="J34" s="157">
        <v>2.6513869304028517</v>
      </c>
      <c r="K34" s="160"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418</v>
      </c>
      <c r="I36" s="157" t="s">
        <v>1002</v>
      </c>
      <c r="J36" s="157" t="s">
        <v>418</v>
      </c>
      <c r="K36" s="641"/>
      <c r="L36" s="642"/>
    </row>
    <row r="37" spans="1:12" x14ac:dyDescent="0.2">
      <c r="B37" s="147" t="s">
        <v>417</v>
      </c>
      <c r="C37" s="157" t="s">
        <v>418</v>
      </c>
      <c r="D37" s="157" t="s">
        <v>418</v>
      </c>
      <c r="E37" s="157" t="s">
        <v>418</v>
      </c>
      <c r="F37" s="157" t="s">
        <v>418</v>
      </c>
      <c r="G37" s="157" t="s">
        <v>420</v>
      </c>
      <c r="H37" s="157" t="s">
        <v>418</v>
      </c>
      <c r="I37" s="157" t="s">
        <v>420</v>
      </c>
      <c r="J37" s="157" t="s">
        <v>418</v>
      </c>
      <c r="K37" s="641" t="s">
        <v>20</v>
      </c>
      <c r="L37" s="642"/>
    </row>
    <row r="38" spans="1:12" x14ac:dyDescent="0.2">
      <c r="B38" s="147" t="s">
        <v>419</v>
      </c>
      <c r="C38" s="157" t="s">
        <v>418</v>
      </c>
      <c r="D38" s="157" t="s">
        <v>418</v>
      </c>
      <c r="E38" s="157" t="s">
        <v>418</v>
      </c>
      <c r="F38" s="157" t="s">
        <v>418</v>
      </c>
      <c r="G38" s="157" t="s">
        <v>420</v>
      </c>
      <c r="H38" s="157" t="s">
        <v>418</v>
      </c>
      <c r="I38" s="157" t="s">
        <v>420</v>
      </c>
      <c r="J38" s="157" t="s">
        <v>418</v>
      </c>
      <c r="K38" s="641" t="s">
        <v>20</v>
      </c>
      <c r="L38" s="642"/>
    </row>
    <row r="39" spans="1:12" ht="22.5" x14ac:dyDescent="0.2">
      <c r="B39" s="147" t="s">
        <v>1003</v>
      </c>
      <c r="C39" s="163">
        <v>5.789558328705479E-2</v>
      </c>
      <c r="D39" s="163">
        <v>5.789558328705479E-2</v>
      </c>
      <c r="E39" s="163">
        <v>5.789558328705479E-2</v>
      </c>
      <c r="F39" s="163">
        <v>5.789558328705479E-2</v>
      </c>
      <c r="G39" s="163">
        <v>0</v>
      </c>
      <c r="H39" s="163">
        <v>6.1105506729476643E-2</v>
      </c>
      <c r="I39" s="163">
        <v>0</v>
      </c>
      <c r="J39" s="163">
        <v>6.1105506729476643E-2</v>
      </c>
      <c r="K39" s="641" t="s">
        <v>382</v>
      </c>
      <c r="L39" s="642"/>
    </row>
    <row r="40" spans="1:12" x14ac:dyDescent="0.2">
      <c r="B40" s="147" t="s">
        <v>1004</v>
      </c>
      <c r="C40" s="163">
        <v>1.09183673306152</v>
      </c>
      <c r="D40" s="163">
        <v>1.0654841839891258</v>
      </c>
      <c r="E40" s="163">
        <v>1.0147197169783395</v>
      </c>
      <c r="F40" s="163">
        <v>0.92051504925317318</v>
      </c>
      <c r="G40" s="163">
        <v>0.90025833805273159</v>
      </c>
      <c r="H40" s="163">
        <v>1.2515411059492019</v>
      </c>
      <c r="I40" s="163">
        <v>0.74173793927665443</v>
      </c>
      <c r="J40" s="163">
        <v>1.2616144177703477</v>
      </c>
      <c r="K40" s="160" t="s">
        <v>859</v>
      </c>
      <c r="L40" s="642">
        <v>1</v>
      </c>
    </row>
    <row r="41" spans="1:12" x14ac:dyDescent="0.2">
      <c r="B41" s="147" t="s">
        <v>28</v>
      </c>
      <c r="C41" s="163">
        <v>0.67403370275848962</v>
      </c>
      <c r="D41" s="163">
        <v>0.65802229963555436</v>
      </c>
      <c r="E41" s="163">
        <v>0.62717859099098505</v>
      </c>
      <c r="F41" s="163">
        <v>0.56994128514758624</v>
      </c>
      <c r="G41" s="163">
        <v>0.54512576229515575</v>
      </c>
      <c r="H41" s="163">
        <v>0.77106762110071692</v>
      </c>
      <c r="I41" s="163">
        <v>0.45108209478613853</v>
      </c>
      <c r="J41" s="163">
        <v>0.7771880102861547</v>
      </c>
      <c r="K41" s="641" t="s">
        <v>54</v>
      </c>
      <c r="L41" s="642"/>
    </row>
    <row r="42" spans="1:12" x14ac:dyDescent="0.2">
      <c r="A42" s="164"/>
      <c r="B42" s="147" t="s">
        <v>29</v>
      </c>
      <c r="C42" s="163">
        <v>0.41780303030303029</v>
      </c>
      <c r="D42" s="163">
        <v>0.40746188435357128</v>
      </c>
      <c r="E42" s="163">
        <v>0.38754112598735446</v>
      </c>
      <c r="F42" s="163">
        <v>0.35057376410558694</v>
      </c>
      <c r="G42" s="163">
        <v>0.35513257575757579</v>
      </c>
      <c r="H42" s="163">
        <v>0.48047348484848484</v>
      </c>
      <c r="I42" s="163">
        <v>0.29065584449051585</v>
      </c>
      <c r="J42" s="163">
        <v>0.48442640748419319</v>
      </c>
      <c r="K42" s="641" t="s">
        <v>54</v>
      </c>
      <c r="L42" s="642"/>
    </row>
    <row r="43" spans="1:12" x14ac:dyDescent="0.2">
      <c r="A43" s="164"/>
      <c r="B43" s="147" t="s">
        <v>421</v>
      </c>
      <c r="C43" s="151">
        <v>39700</v>
      </c>
      <c r="D43" s="151">
        <v>38500</v>
      </c>
      <c r="E43" s="151">
        <v>36300</v>
      </c>
      <c r="F43" s="151">
        <v>32400</v>
      </c>
      <c r="G43" s="151">
        <v>32500</v>
      </c>
      <c r="H43" s="151">
        <v>44600</v>
      </c>
      <c r="I43" s="151">
        <v>24900</v>
      </c>
      <c r="J43" s="151">
        <v>41900</v>
      </c>
      <c r="K43" s="160" t="s">
        <v>50</v>
      </c>
      <c r="L43" s="642"/>
    </row>
    <row r="44" spans="1:12" x14ac:dyDescent="0.2">
      <c r="A44" s="164"/>
      <c r="B44" s="147" t="s">
        <v>1005</v>
      </c>
      <c r="C44" s="163">
        <v>0.63</v>
      </c>
      <c r="D44" s="163">
        <v>0.63</v>
      </c>
      <c r="E44" s="163">
        <v>0.63</v>
      </c>
      <c r="F44" s="163">
        <v>0.63</v>
      </c>
      <c r="G44" s="163">
        <v>0.51</v>
      </c>
      <c r="H44" s="163">
        <v>0.73</v>
      </c>
      <c r="I44" s="163">
        <v>0.45</v>
      </c>
      <c r="J44" s="163">
        <v>0.79</v>
      </c>
      <c r="K44" s="160" t="s">
        <v>66</v>
      </c>
      <c r="L44" s="642"/>
    </row>
    <row r="45" spans="1:12" ht="22.5" x14ac:dyDescent="0.2">
      <c r="A45" s="164"/>
      <c r="B45" s="147" t="s">
        <v>1023</v>
      </c>
      <c r="C45" s="165">
        <v>6.5000000000000002E-2</v>
      </c>
      <c r="D45" s="165">
        <v>6.3391168952921878E-2</v>
      </c>
      <c r="E45" s="165">
        <v>6.029198297319132E-2</v>
      </c>
      <c r="F45" s="165">
        <v>5.4540759674087676E-2</v>
      </c>
      <c r="G45" s="165">
        <v>5.525E-2</v>
      </c>
      <c r="H45" s="165">
        <v>7.4749999999999997E-2</v>
      </c>
      <c r="I45" s="165">
        <v>4.5218987229893488E-2</v>
      </c>
      <c r="J45" s="165">
        <v>7.5364978716489145E-2</v>
      </c>
      <c r="K45" s="166" t="s">
        <v>54</v>
      </c>
      <c r="L45" s="165"/>
    </row>
    <row r="46" spans="1:12" x14ac:dyDescent="0.2">
      <c r="B46" s="147" t="s">
        <v>406</v>
      </c>
      <c r="C46" s="159">
        <v>68.871233632527051</v>
      </c>
      <c r="D46" s="159">
        <v>68.871233653599731</v>
      </c>
      <c r="E46" s="159">
        <v>68.774987136109644</v>
      </c>
      <c r="F46" s="159">
        <v>68.774987209526898</v>
      </c>
      <c r="G46" s="151">
        <v>47</v>
      </c>
      <c r="H46" s="151">
        <v>71</v>
      </c>
      <c r="I46" s="151">
        <v>46</v>
      </c>
      <c r="J46" s="151">
        <v>70</v>
      </c>
      <c r="K46" s="642" t="s">
        <v>446</v>
      </c>
      <c r="L46" s="642">
        <v>1</v>
      </c>
    </row>
    <row r="47" spans="1:12" x14ac:dyDescent="0.2">
      <c r="B47" s="147" t="s">
        <v>407</v>
      </c>
      <c r="C47" s="159">
        <v>70.348151663837598</v>
      </c>
      <c r="D47" s="159">
        <v>70.348151683870071</v>
      </c>
      <c r="E47" s="159">
        <v>70.256569913990447</v>
      </c>
      <c r="F47" s="159">
        <v>70.256569983783677</v>
      </c>
      <c r="G47" s="151">
        <v>49</v>
      </c>
      <c r="H47" s="151">
        <v>73</v>
      </c>
      <c r="I47" s="151">
        <v>49</v>
      </c>
      <c r="J47" s="151">
        <v>72</v>
      </c>
      <c r="K47" s="642" t="s">
        <v>446</v>
      </c>
      <c r="L47" s="642">
        <v>1</v>
      </c>
    </row>
    <row r="48" spans="1:12" ht="22.5" x14ac:dyDescent="0.2">
      <c r="B48" s="147" t="s">
        <v>409</v>
      </c>
      <c r="C48" s="159">
        <v>4.2201260339623614</v>
      </c>
      <c r="D48" s="159">
        <v>4.2201260339623614</v>
      </c>
      <c r="E48" s="159">
        <v>4.2197194069896815</v>
      </c>
      <c r="F48" s="159">
        <v>4.2197194069896815</v>
      </c>
      <c r="G48" s="151">
        <v>4</v>
      </c>
      <c r="H48" s="151">
        <v>15</v>
      </c>
      <c r="I48" s="151">
        <v>4</v>
      </c>
      <c r="J48" s="151">
        <v>15</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0.15" customHeight="1" x14ac:dyDescent="0.2">
      <c r="A52" s="530">
        <v>1</v>
      </c>
      <c r="B52" s="923" t="s">
        <v>458</v>
      </c>
      <c r="C52" s="923"/>
      <c r="D52" s="923"/>
      <c r="E52" s="923"/>
      <c r="F52" s="923"/>
      <c r="G52" s="923"/>
      <c r="H52" s="923"/>
      <c r="I52" s="923"/>
      <c r="J52" s="923"/>
      <c r="K52" s="923"/>
      <c r="L52" s="923"/>
    </row>
    <row r="53" spans="1:15" s="140" customFormat="1" ht="33"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27" customHeight="1" x14ac:dyDescent="0.2">
      <c r="A55" s="530" t="s">
        <v>39</v>
      </c>
      <c r="B55" s="923" t="s">
        <v>476</v>
      </c>
      <c r="C55" s="923"/>
      <c r="D55" s="923"/>
      <c r="E55" s="923"/>
      <c r="F55" s="923"/>
      <c r="G55" s="923"/>
      <c r="H55" s="923"/>
      <c r="I55" s="923"/>
      <c r="J55" s="923"/>
      <c r="K55" s="923"/>
      <c r="L55" s="923"/>
    </row>
    <row r="56" spans="1:15" s="140" customFormat="1" ht="15" customHeight="1" x14ac:dyDescent="0.2">
      <c r="A56" s="530"/>
      <c r="B56" s="923" t="s">
        <v>1040</v>
      </c>
      <c r="C56" s="923"/>
      <c r="D56" s="923"/>
      <c r="E56" s="923"/>
      <c r="F56" s="923"/>
      <c r="G56" s="923"/>
      <c r="H56" s="923"/>
      <c r="I56" s="923"/>
      <c r="J56" s="923"/>
      <c r="K56" s="923"/>
      <c r="L56" s="923"/>
    </row>
    <row r="57" spans="1:15" s="140" customFormat="1" x14ac:dyDescent="0.2">
      <c r="A57" s="530" t="s">
        <v>15</v>
      </c>
      <c r="B57" s="140" t="s">
        <v>463</v>
      </c>
    </row>
    <row r="58" spans="1:15" s="140" customFormat="1" ht="27.75" customHeight="1" x14ac:dyDescent="0.2">
      <c r="A58" s="530" t="s">
        <v>20</v>
      </c>
      <c r="B58" s="923" t="s">
        <v>906</v>
      </c>
      <c r="C58" s="923"/>
      <c r="D58" s="923"/>
      <c r="E58" s="923"/>
      <c r="F58" s="923"/>
      <c r="G58" s="923"/>
      <c r="H58" s="923"/>
      <c r="I58" s="923"/>
      <c r="J58" s="923"/>
      <c r="K58" s="923"/>
      <c r="L58" s="923"/>
    </row>
    <row r="59" spans="1:15" s="140" customFormat="1" ht="17.25" customHeight="1" x14ac:dyDescent="0.2">
      <c r="A59" s="530" t="s">
        <v>23</v>
      </c>
      <c r="B59" s="923" t="s">
        <v>459</v>
      </c>
      <c r="C59" s="923"/>
      <c r="D59" s="923"/>
      <c r="E59" s="923"/>
      <c r="F59" s="923"/>
      <c r="G59" s="923"/>
      <c r="H59" s="923"/>
      <c r="I59" s="923"/>
      <c r="J59" s="923"/>
      <c r="K59" s="923"/>
      <c r="L59" s="923"/>
    </row>
    <row r="60" spans="1:15" s="140" customFormat="1" ht="10.15" customHeight="1" x14ac:dyDescent="0.2">
      <c r="A60" s="530" t="s">
        <v>44</v>
      </c>
      <c r="B60" s="923" t="s">
        <v>460</v>
      </c>
      <c r="C60" s="923"/>
      <c r="D60" s="923"/>
      <c r="E60" s="923"/>
      <c r="F60" s="923"/>
      <c r="G60" s="923"/>
      <c r="H60" s="923"/>
      <c r="I60" s="923"/>
      <c r="J60" s="923"/>
      <c r="K60" s="923"/>
      <c r="L60" s="923"/>
    </row>
    <row r="61" spans="1:15" s="140" customFormat="1" ht="27.75" customHeight="1" x14ac:dyDescent="0.2">
      <c r="A61" s="530" t="s">
        <v>46</v>
      </c>
      <c r="B61" s="923" t="s">
        <v>478</v>
      </c>
      <c r="C61" s="923"/>
      <c r="D61" s="923"/>
      <c r="E61" s="923"/>
      <c r="F61" s="923"/>
      <c r="G61" s="923"/>
      <c r="H61" s="923"/>
      <c r="I61" s="923"/>
      <c r="J61" s="923"/>
      <c r="K61" s="923"/>
      <c r="L61" s="923"/>
      <c r="N61" s="923"/>
      <c r="O61" s="923"/>
    </row>
    <row r="62" spans="1:15" s="140" customFormat="1" x14ac:dyDescent="0.2">
      <c r="A62" s="530" t="s">
        <v>31</v>
      </c>
      <c r="B62" s="611" t="s">
        <v>461</v>
      </c>
      <c r="N62" s="923"/>
      <c r="O62" s="923"/>
    </row>
    <row r="63" spans="1:15" s="140" customFormat="1" ht="38.25" customHeight="1" x14ac:dyDescent="0.2">
      <c r="A63" s="530" t="s">
        <v>35</v>
      </c>
      <c r="B63" s="923" t="s">
        <v>453</v>
      </c>
      <c r="C63" s="923"/>
      <c r="D63" s="923"/>
      <c r="E63" s="923"/>
      <c r="F63" s="923"/>
      <c r="G63" s="923"/>
      <c r="H63" s="923"/>
      <c r="I63" s="923"/>
      <c r="J63" s="923"/>
      <c r="K63" s="923"/>
      <c r="L63" s="923"/>
      <c r="N63" s="923"/>
      <c r="O63" s="923"/>
    </row>
    <row r="64" spans="1:15" s="140" customFormat="1" ht="10.15" customHeight="1" x14ac:dyDescent="0.2">
      <c r="A64" s="530" t="s">
        <v>64</v>
      </c>
      <c r="B64" s="923" t="s">
        <v>462</v>
      </c>
      <c r="C64" s="923"/>
      <c r="D64" s="923"/>
      <c r="E64" s="923"/>
      <c r="F64" s="923"/>
      <c r="G64" s="923"/>
      <c r="H64" s="923"/>
      <c r="I64" s="923"/>
      <c r="N64" s="923"/>
      <c r="O64" s="923"/>
    </row>
    <row r="65" spans="1:12" ht="62.25" customHeight="1" x14ac:dyDescent="0.2">
      <c r="A65" s="530" t="s">
        <v>50</v>
      </c>
      <c r="B65" s="923" t="s">
        <v>454</v>
      </c>
      <c r="C65" s="923"/>
      <c r="D65" s="923"/>
      <c r="E65" s="923"/>
      <c r="F65" s="923"/>
      <c r="G65" s="923"/>
      <c r="H65" s="923"/>
      <c r="I65" s="923"/>
      <c r="J65" s="923"/>
      <c r="K65" s="923"/>
      <c r="L65" s="923"/>
    </row>
    <row r="66" spans="1:12" ht="26.25" customHeight="1" x14ac:dyDescent="0.2">
      <c r="A66" s="530" t="s">
        <v>54</v>
      </c>
      <c r="B66" s="932" t="s">
        <v>455</v>
      </c>
      <c r="C66" s="932"/>
      <c r="D66" s="932"/>
      <c r="E66" s="932"/>
      <c r="F66" s="932"/>
      <c r="G66" s="932"/>
      <c r="H66" s="932"/>
      <c r="I66" s="932"/>
      <c r="J66" s="932"/>
      <c r="K66" s="932"/>
      <c r="L66" s="932"/>
    </row>
    <row r="67" spans="1:12" ht="30" customHeight="1" x14ac:dyDescent="0.2">
      <c r="A67" s="611" t="s">
        <v>66</v>
      </c>
      <c r="B67" s="923" t="s">
        <v>988</v>
      </c>
      <c r="C67" s="923"/>
      <c r="D67" s="923"/>
      <c r="E67" s="923"/>
      <c r="F67" s="923"/>
      <c r="G67" s="923"/>
      <c r="H67" s="923"/>
      <c r="I67" s="923"/>
      <c r="J67" s="923"/>
      <c r="K67" s="923"/>
      <c r="L67" s="923"/>
    </row>
  </sheetData>
  <mergeCells count="20">
    <mergeCell ref="N61:O61"/>
    <mergeCell ref="C3:L3"/>
    <mergeCell ref="G4:H4"/>
    <mergeCell ref="I4:J4"/>
    <mergeCell ref="B52:L52"/>
    <mergeCell ref="B53:L53"/>
    <mergeCell ref="B55:L55"/>
    <mergeCell ref="B56:L56"/>
    <mergeCell ref="B58:L58"/>
    <mergeCell ref="B59:L59"/>
    <mergeCell ref="B60:L60"/>
    <mergeCell ref="B61:L61"/>
    <mergeCell ref="B66:L66"/>
    <mergeCell ref="B67:L67"/>
    <mergeCell ref="N62:O62"/>
    <mergeCell ref="B63:L63"/>
    <mergeCell ref="N63:O63"/>
    <mergeCell ref="B64:I64"/>
    <mergeCell ref="N64:O64"/>
    <mergeCell ref="B65:L65"/>
  </mergeCells>
  <hyperlinks>
    <hyperlink ref="C3" location="INDEX" display="Large Straw CHP,  132 MW feed"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9" customWidth="1"/>
    <col min="16" max="16384" width="8.85546875" style="599"/>
  </cols>
  <sheetData>
    <row r="1" spans="2:12" ht="14.25" customHeight="1" x14ac:dyDescent="0.2">
      <c r="B1" s="164"/>
      <c r="C1" s="164"/>
    </row>
    <row r="2" spans="2:12" ht="14.25" customHeight="1" x14ac:dyDescent="0.2"/>
    <row r="3" spans="2:12" ht="12.75" customHeight="1" x14ac:dyDescent="0.2">
      <c r="B3" s="640" t="s">
        <v>0</v>
      </c>
      <c r="C3" s="863" t="s">
        <v>1033</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25.285778266991372</v>
      </c>
      <c r="D6" s="148">
        <v>25.285778308505801</v>
      </c>
      <c r="E6" s="148">
        <v>25.36446273293717</v>
      </c>
      <c r="F6" s="148">
        <v>24.991232668102167</v>
      </c>
      <c r="G6" s="148">
        <v>23.673130266512189</v>
      </c>
      <c r="H6" s="148">
        <v>25.718036945303908</v>
      </c>
      <c r="I6" s="148">
        <v>24.325896308763504</v>
      </c>
      <c r="J6" s="148">
        <v>25.836481269893685</v>
      </c>
      <c r="K6" s="642" t="s">
        <v>39</v>
      </c>
      <c r="L6" s="641"/>
    </row>
    <row r="7" spans="2:12" x14ac:dyDescent="0.2">
      <c r="B7" s="147" t="s">
        <v>403</v>
      </c>
      <c r="C7" s="159">
        <v>31.607222833739211</v>
      </c>
      <c r="D7" s="159">
        <v>31.607222885632254</v>
      </c>
      <c r="E7" s="159">
        <v>31.705578416171466</v>
      </c>
      <c r="F7" s="159">
        <v>31.239040835127707</v>
      </c>
      <c r="G7" s="151">
        <v>29</v>
      </c>
      <c r="H7" s="151">
        <v>33</v>
      </c>
      <c r="I7" s="151">
        <v>30</v>
      </c>
      <c r="J7" s="151">
        <v>33</v>
      </c>
      <c r="K7" s="642" t="s">
        <v>445</v>
      </c>
      <c r="L7" s="642">
        <v>1</v>
      </c>
    </row>
    <row r="8" spans="2:12" ht="22.5" x14ac:dyDescent="0.2">
      <c r="B8" s="152" t="s">
        <v>405</v>
      </c>
      <c r="C8" s="159">
        <v>30.02686169205225</v>
      </c>
      <c r="D8" s="159">
        <v>30.02686174135064</v>
      </c>
      <c r="E8" s="159">
        <v>30.120299495362893</v>
      </c>
      <c r="F8" s="159">
        <v>29.677088793371318</v>
      </c>
      <c r="G8" s="151">
        <v>26</v>
      </c>
      <c r="H8" s="151">
        <v>31</v>
      </c>
      <c r="I8" s="151">
        <v>27</v>
      </c>
      <c r="J8" s="151">
        <v>31</v>
      </c>
      <c r="K8" s="153" t="s">
        <v>445</v>
      </c>
      <c r="L8" s="153">
        <v>1</v>
      </c>
    </row>
    <row r="9" spans="2:12" ht="22.5" x14ac:dyDescent="0.2">
      <c r="B9" s="147" t="s">
        <v>998</v>
      </c>
      <c r="C9" s="159">
        <v>2.8469924593050133</v>
      </c>
      <c r="D9" s="159">
        <v>2.84699245919882</v>
      </c>
      <c r="E9" s="159">
        <v>2.8488301170097552</v>
      </c>
      <c r="F9" s="159">
        <v>2.8396358140246361</v>
      </c>
      <c r="G9" s="159">
        <v>2.0910428150907889</v>
      </c>
      <c r="H9" s="159">
        <v>3.1682156021410379</v>
      </c>
      <c r="I9" s="159">
        <v>1.7285483474640511</v>
      </c>
      <c r="J9" s="159">
        <v>3.2112306749972386</v>
      </c>
      <c r="K9" s="159"/>
      <c r="L9" s="239">
        <v>1</v>
      </c>
    </row>
    <row r="10" spans="2:12" x14ac:dyDescent="0.2">
      <c r="B10" s="147" t="s">
        <v>999</v>
      </c>
      <c r="C10" s="154">
        <v>0.4605784253131644</v>
      </c>
      <c r="D10" s="154">
        <v>0.46057842642734187</v>
      </c>
      <c r="E10" s="154">
        <v>0.4627055169473035</v>
      </c>
      <c r="F10" s="154">
        <v>0.45266961113874399</v>
      </c>
      <c r="G10" s="154">
        <v>0.43120417152008039</v>
      </c>
      <c r="H10" s="154">
        <v>0.4684519828714846</v>
      </c>
      <c r="I10" s="154">
        <v>0.44061828277658954</v>
      </c>
      <c r="J10" s="154">
        <v>0.4679797145245963</v>
      </c>
      <c r="K10" s="642" t="s">
        <v>74</v>
      </c>
      <c r="L10" s="642"/>
    </row>
    <row r="11" spans="2:12" x14ac:dyDescent="0.2">
      <c r="B11" s="147" t="s">
        <v>1000</v>
      </c>
      <c r="C11" s="155">
        <v>1</v>
      </c>
      <c r="D11" s="155">
        <v>1</v>
      </c>
      <c r="E11" s="155">
        <v>1</v>
      </c>
      <c r="F11" s="155">
        <v>1</v>
      </c>
      <c r="G11" s="155">
        <v>1</v>
      </c>
      <c r="H11" s="155">
        <v>1</v>
      </c>
      <c r="I11" s="155">
        <v>1</v>
      </c>
      <c r="J11" s="155">
        <v>1</v>
      </c>
      <c r="K11" s="642" t="s">
        <v>64</v>
      </c>
      <c r="L11" s="642"/>
    </row>
    <row r="12" spans="2:12" x14ac:dyDescent="0.2">
      <c r="B12" s="147" t="s">
        <v>13</v>
      </c>
      <c r="C12" s="642">
        <v>4</v>
      </c>
      <c r="D12" s="642">
        <v>4</v>
      </c>
      <c r="E12" s="642">
        <v>4</v>
      </c>
      <c r="F12" s="642">
        <v>4</v>
      </c>
      <c r="G12" s="642">
        <v>4</v>
      </c>
      <c r="H12" s="642">
        <v>4</v>
      </c>
      <c r="I12" s="642">
        <v>4</v>
      </c>
      <c r="J12" s="642">
        <v>4</v>
      </c>
      <c r="K12" s="642"/>
      <c r="L12" s="642" t="s">
        <v>74</v>
      </c>
    </row>
    <row r="13" spans="2:12" x14ac:dyDescent="0.2">
      <c r="B13" s="156" t="s">
        <v>73</v>
      </c>
      <c r="C13" s="157">
        <v>4</v>
      </c>
      <c r="D13" s="157">
        <v>4</v>
      </c>
      <c r="E13" s="157">
        <v>4</v>
      </c>
      <c r="F13" s="157">
        <v>4</v>
      </c>
      <c r="G13" s="157">
        <v>3.4</v>
      </c>
      <c r="H13" s="157">
        <v>4.5999999999999996</v>
      </c>
      <c r="I13" s="157">
        <v>3</v>
      </c>
      <c r="J13" s="157">
        <v>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2.5</v>
      </c>
      <c r="D15" s="642">
        <v>2.5</v>
      </c>
      <c r="E15" s="642">
        <v>2.5</v>
      </c>
      <c r="F15" s="642">
        <v>2.5</v>
      </c>
      <c r="G15" s="642">
        <v>2</v>
      </c>
      <c r="H15" s="642">
        <v>3</v>
      </c>
      <c r="I15" s="642">
        <v>1.5</v>
      </c>
      <c r="J15" s="642">
        <v>3</v>
      </c>
      <c r="K15" s="641"/>
      <c r="L15" s="642">
        <v>1</v>
      </c>
    </row>
    <row r="16" spans="2:12" x14ac:dyDescent="0.2">
      <c r="B16" s="158" t="s">
        <v>411</v>
      </c>
      <c r="C16" s="157">
        <v>0.27683545770619838</v>
      </c>
      <c r="D16" s="157">
        <v>0.27683545725168734</v>
      </c>
      <c r="E16" s="157">
        <v>0.27597667152279592</v>
      </c>
      <c r="F16" s="157">
        <v>0.2800982285653531</v>
      </c>
      <c r="G16" s="157">
        <v>0.23531013866393424</v>
      </c>
      <c r="H16" s="157">
        <v>0.31836077583944034</v>
      </c>
      <c r="I16" s="157">
        <v>0.21007367142401484</v>
      </c>
      <c r="J16" s="157">
        <v>0.35012278570669142</v>
      </c>
      <c r="K16" s="641"/>
      <c r="L16" s="642" t="s">
        <v>74</v>
      </c>
    </row>
    <row r="17" spans="2:15" x14ac:dyDescent="0.2">
      <c r="B17" s="621" t="s">
        <v>21</v>
      </c>
      <c r="C17" s="622"/>
      <c r="D17" s="622"/>
      <c r="E17" s="622"/>
      <c r="F17" s="622"/>
      <c r="G17" s="622"/>
      <c r="H17" s="622"/>
      <c r="I17" s="622"/>
      <c r="J17" s="622"/>
      <c r="K17" s="622"/>
      <c r="L17" s="623"/>
    </row>
    <row r="18" spans="2:15" x14ac:dyDescent="0.2">
      <c r="B18" s="156" t="s">
        <v>22</v>
      </c>
      <c r="C18" s="642" t="s">
        <v>149</v>
      </c>
      <c r="D18" s="642" t="s">
        <v>149</v>
      </c>
      <c r="E18" s="642" t="s">
        <v>149</v>
      </c>
      <c r="F18" s="642" t="s">
        <v>149</v>
      </c>
      <c r="G18" s="642" t="s">
        <v>149</v>
      </c>
      <c r="H18" s="642" t="s">
        <v>149</v>
      </c>
      <c r="I18" s="642" t="s">
        <v>149</v>
      </c>
      <c r="J18" s="642" t="s">
        <v>149</v>
      </c>
      <c r="K18" s="641"/>
      <c r="L18" s="641"/>
      <c r="M18" s="164"/>
    </row>
    <row r="19" spans="2:15" x14ac:dyDescent="0.2">
      <c r="B19" s="156" t="s">
        <v>24</v>
      </c>
      <c r="C19" s="642">
        <v>4</v>
      </c>
      <c r="D19" s="642">
        <v>4</v>
      </c>
      <c r="E19" s="642">
        <v>4</v>
      </c>
      <c r="F19" s="642">
        <v>4</v>
      </c>
      <c r="G19" s="642">
        <v>4</v>
      </c>
      <c r="H19" s="642">
        <v>4</v>
      </c>
      <c r="I19" s="642">
        <v>4</v>
      </c>
      <c r="J19" s="642">
        <v>4</v>
      </c>
      <c r="K19" s="641" t="s">
        <v>23</v>
      </c>
      <c r="L19" s="641">
        <v>1</v>
      </c>
    </row>
    <row r="20" spans="2:15" x14ac:dyDescent="0.2">
      <c r="B20" s="156" t="s">
        <v>75</v>
      </c>
      <c r="C20" s="642">
        <v>40</v>
      </c>
      <c r="D20" s="642">
        <v>40</v>
      </c>
      <c r="E20" s="642">
        <v>40</v>
      </c>
      <c r="F20" s="642">
        <v>40</v>
      </c>
      <c r="G20" s="642">
        <v>40</v>
      </c>
      <c r="H20" s="642">
        <v>40</v>
      </c>
      <c r="I20" s="642">
        <v>40</v>
      </c>
      <c r="J20" s="642">
        <v>40</v>
      </c>
      <c r="K20" s="641"/>
      <c r="L20" s="641"/>
    </row>
    <row r="21" spans="2:15" x14ac:dyDescent="0.2">
      <c r="B21" s="156" t="s">
        <v>76</v>
      </c>
      <c r="C21" s="642">
        <v>2</v>
      </c>
      <c r="D21" s="642">
        <v>2</v>
      </c>
      <c r="E21" s="642">
        <v>2</v>
      </c>
      <c r="F21" s="642">
        <v>2</v>
      </c>
      <c r="G21" s="642">
        <v>2</v>
      </c>
      <c r="H21" s="642">
        <v>2</v>
      </c>
      <c r="I21" s="642">
        <v>2</v>
      </c>
      <c r="J21" s="642">
        <v>2</v>
      </c>
      <c r="K21" s="641" t="s">
        <v>44</v>
      </c>
      <c r="L21" s="641">
        <v>1</v>
      </c>
    </row>
    <row r="22" spans="2:15" x14ac:dyDescent="0.2">
      <c r="B22" s="156" t="s">
        <v>77</v>
      </c>
      <c r="C22" s="642">
        <v>8</v>
      </c>
      <c r="D22" s="642">
        <v>8</v>
      </c>
      <c r="E22" s="642">
        <v>8</v>
      </c>
      <c r="F22" s="642">
        <v>8</v>
      </c>
      <c r="G22" s="642">
        <v>8</v>
      </c>
      <c r="H22" s="642">
        <v>8</v>
      </c>
      <c r="I22" s="642">
        <v>8</v>
      </c>
      <c r="J22" s="642">
        <v>8</v>
      </c>
      <c r="K22" s="641" t="s">
        <v>74</v>
      </c>
      <c r="L22" s="641">
        <v>1</v>
      </c>
    </row>
    <row r="23" spans="2:15" x14ac:dyDescent="0.2">
      <c r="B23" s="617" t="s">
        <v>78</v>
      </c>
      <c r="C23" s="618"/>
      <c r="D23" s="618"/>
      <c r="E23" s="618"/>
      <c r="F23" s="618"/>
      <c r="G23" s="618"/>
      <c r="H23" s="618"/>
      <c r="I23" s="618"/>
      <c r="J23" s="618"/>
      <c r="K23" s="618"/>
      <c r="L23" s="619"/>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1" t="s">
        <v>927</v>
      </c>
    </row>
    <row r="25" spans="2:15" x14ac:dyDescent="0.2">
      <c r="B25" s="156" t="s">
        <v>530</v>
      </c>
      <c r="C25" s="151">
        <v>90</v>
      </c>
      <c r="D25" s="151">
        <v>70</v>
      </c>
      <c r="E25" s="151">
        <v>50</v>
      </c>
      <c r="F25" s="151">
        <v>30</v>
      </c>
      <c r="G25" s="151">
        <v>20</v>
      </c>
      <c r="H25" s="151">
        <v>90</v>
      </c>
      <c r="I25" s="151">
        <v>10</v>
      </c>
      <c r="J25" s="151">
        <v>50</v>
      </c>
      <c r="K25" s="160" t="s">
        <v>46</v>
      </c>
      <c r="L25" s="641" t="s">
        <v>927</v>
      </c>
    </row>
    <row r="26" spans="2:15" x14ac:dyDescent="0.2">
      <c r="B26" s="156" t="s">
        <v>79</v>
      </c>
      <c r="C26" s="239">
        <v>0</v>
      </c>
      <c r="D26" s="239">
        <v>0</v>
      </c>
      <c r="E26" s="239">
        <v>0</v>
      </c>
      <c r="F26" s="239">
        <v>0</v>
      </c>
      <c r="G26" s="239">
        <v>0</v>
      </c>
      <c r="H26" s="239">
        <v>0</v>
      </c>
      <c r="I26" s="239">
        <v>0</v>
      </c>
      <c r="J26" s="239">
        <v>0</v>
      </c>
      <c r="K26" s="160" t="s">
        <v>46</v>
      </c>
      <c r="L26" s="641" t="s">
        <v>927</v>
      </c>
    </row>
    <row r="27" spans="2:15" x14ac:dyDescent="0.2">
      <c r="B27" s="156" t="s">
        <v>80</v>
      </c>
      <c r="C27" s="239">
        <v>1.2</v>
      </c>
      <c r="D27" s="239">
        <v>1</v>
      </c>
      <c r="E27" s="239">
        <v>1</v>
      </c>
      <c r="F27" s="239">
        <v>1</v>
      </c>
      <c r="G27" s="239">
        <v>1</v>
      </c>
      <c r="H27" s="239">
        <v>3</v>
      </c>
      <c r="I27" s="239">
        <v>0</v>
      </c>
      <c r="J27" s="239">
        <v>1</v>
      </c>
      <c r="K27" s="160" t="s">
        <v>46</v>
      </c>
      <c r="L27" s="641" t="s">
        <v>927</v>
      </c>
      <c r="M27" s="595"/>
      <c r="N27" s="600"/>
      <c r="O27" s="600"/>
    </row>
    <row r="28" spans="2:15" x14ac:dyDescent="0.2">
      <c r="B28" s="156" t="s">
        <v>413</v>
      </c>
      <c r="C28" s="159">
        <v>2</v>
      </c>
      <c r="D28" s="159">
        <v>0.3</v>
      </c>
      <c r="E28" s="159">
        <v>0.3</v>
      </c>
      <c r="F28" s="159">
        <v>0.3</v>
      </c>
      <c r="G28" s="159">
        <v>0.1</v>
      </c>
      <c r="H28" s="159">
        <v>2</v>
      </c>
      <c r="I28" s="159">
        <v>0.1</v>
      </c>
      <c r="J28" s="159">
        <v>1</v>
      </c>
      <c r="K28" s="160" t="s">
        <v>46</v>
      </c>
      <c r="L28" s="641" t="s">
        <v>927</v>
      </c>
      <c r="M28" s="595"/>
      <c r="N28" s="600"/>
      <c r="O28" s="600"/>
    </row>
    <row r="29" spans="2:15" x14ac:dyDescent="0.2">
      <c r="B29" s="617" t="s">
        <v>25</v>
      </c>
      <c r="C29" s="618"/>
      <c r="D29" s="618"/>
      <c r="E29" s="618"/>
      <c r="F29" s="618"/>
      <c r="G29" s="618"/>
      <c r="H29" s="618"/>
      <c r="I29" s="618"/>
      <c r="J29" s="618"/>
      <c r="K29" s="618"/>
      <c r="L29" s="619"/>
    </row>
    <row r="30" spans="2:15" x14ac:dyDescent="0.2">
      <c r="B30" s="156" t="s">
        <v>414</v>
      </c>
      <c r="C30" s="157">
        <v>3.6625331054530053</v>
      </c>
      <c r="D30" s="157">
        <v>3.5718808384962841</v>
      </c>
      <c r="E30" s="157">
        <v>3.3867132573132177</v>
      </c>
      <c r="F30" s="157">
        <v>3.2054439759054425</v>
      </c>
      <c r="G30" s="157">
        <v>2.9988596386013677</v>
      </c>
      <c r="H30" s="157">
        <v>4.3068280782706605</v>
      </c>
      <c r="I30" s="157">
        <v>2.5793573945429351</v>
      </c>
      <c r="J30" s="157">
        <v>4.3926485824345782</v>
      </c>
      <c r="K30" s="160" t="s">
        <v>859</v>
      </c>
      <c r="L30" s="641">
        <v>1</v>
      </c>
    </row>
    <row r="31" spans="2:15" x14ac:dyDescent="0.2">
      <c r="B31" s="156" t="s">
        <v>28</v>
      </c>
      <c r="C31" s="157">
        <v>2.2166610577760602</v>
      </c>
      <c r="D31" s="157">
        <v>2.1617959291406619</v>
      </c>
      <c r="E31" s="157">
        <v>2.0497276543829592</v>
      </c>
      <c r="F31" s="157">
        <v>1.9779303113112419</v>
      </c>
      <c r="G31" s="157">
        <v>1.7698684000937339</v>
      </c>
      <c r="H31" s="157">
        <v>2.6440752261720974</v>
      </c>
      <c r="I31" s="157">
        <v>1.5616428438932803</v>
      </c>
      <c r="J31" s="157">
        <v>2.6964576646851546</v>
      </c>
      <c r="K31" s="160" t="s">
        <v>859</v>
      </c>
      <c r="L31" s="641">
        <v>1</v>
      </c>
    </row>
    <row r="32" spans="2:15" x14ac:dyDescent="0.2">
      <c r="B32" s="156" t="s">
        <v>29</v>
      </c>
      <c r="C32" s="157">
        <v>1.4458720476769449</v>
      </c>
      <c r="D32" s="157">
        <v>1.410084909355622</v>
      </c>
      <c r="E32" s="157">
        <v>1.3369856029302585</v>
      </c>
      <c r="F32" s="157">
        <v>1.2275136645942006</v>
      </c>
      <c r="G32" s="157">
        <v>1.2289912385076336</v>
      </c>
      <c r="H32" s="157">
        <v>1.6627528520985626</v>
      </c>
      <c r="I32" s="157">
        <v>1.0177145506496543</v>
      </c>
      <c r="J32" s="157">
        <v>1.6961909177494237</v>
      </c>
      <c r="K32" s="160" t="s">
        <v>859</v>
      </c>
      <c r="L32" s="641">
        <v>1</v>
      </c>
    </row>
    <row r="33" spans="1:12" x14ac:dyDescent="0.2">
      <c r="B33" s="156" t="s">
        <v>415</v>
      </c>
      <c r="C33" s="151">
        <v>147000</v>
      </c>
      <c r="D33" s="151">
        <v>143000</v>
      </c>
      <c r="E33" s="151">
        <v>134000</v>
      </c>
      <c r="F33" s="151">
        <v>124000</v>
      </c>
      <c r="G33" s="151">
        <v>120000</v>
      </c>
      <c r="H33" s="151">
        <v>168000</v>
      </c>
      <c r="I33" s="151">
        <v>95000</v>
      </c>
      <c r="J33" s="151">
        <v>160000</v>
      </c>
      <c r="K33" s="160" t="s">
        <v>50</v>
      </c>
      <c r="L33" s="641">
        <v>1</v>
      </c>
    </row>
    <row r="34" spans="1:12" x14ac:dyDescent="0.2">
      <c r="B34" s="156" t="s">
        <v>1001</v>
      </c>
      <c r="C34" s="157">
        <v>2.0990449294621918</v>
      </c>
      <c r="D34" s="157">
        <v>2.09904492601596</v>
      </c>
      <c r="E34" s="157">
        <v>2.0923129485337748</v>
      </c>
      <c r="F34" s="157">
        <v>2.124674020586049</v>
      </c>
      <c r="G34" s="157">
        <v>1.6129103880642397</v>
      </c>
      <c r="H34" s="157">
        <v>2.3892976921796825</v>
      </c>
      <c r="I34" s="157">
        <v>1.4399294854970033</v>
      </c>
      <c r="J34" s="157">
        <v>2.6104417438354441</v>
      </c>
      <c r="K34" s="160" t="s">
        <v>66</v>
      </c>
      <c r="L34" s="641">
        <v>1</v>
      </c>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1002</v>
      </c>
      <c r="I36" s="157" t="s">
        <v>1002</v>
      </c>
      <c r="J36" s="157" t="s">
        <v>1002</v>
      </c>
      <c r="K36" s="641"/>
      <c r="L36" s="642"/>
    </row>
    <row r="37" spans="1:12" x14ac:dyDescent="0.2">
      <c r="B37" s="147" t="s">
        <v>417</v>
      </c>
      <c r="C37" s="157" t="s">
        <v>418</v>
      </c>
      <c r="D37" s="157" t="s">
        <v>418</v>
      </c>
      <c r="E37" s="157" t="s">
        <v>418</v>
      </c>
      <c r="F37" s="157" t="s">
        <v>418</v>
      </c>
      <c r="G37" s="157" t="s">
        <v>420</v>
      </c>
      <c r="H37" s="157" t="s">
        <v>418</v>
      </c>
      <c r="I37" s="157" t="s">
        <v>420</v>
      </c>
      <c r="J37" s="157" t="s">
        <v>418</v>
      </c>
      <c r="K37" s="641" t="s">
        <v>20</v>
      </c>
      <c r="L37" s="642"/>
    </row>
    <row r="38" spans="1:12" x14ac:dyDescent="0.2">
      <c r="B38" s="147" t="s">
        <v>419</v>
      </c>
      <c r="C38" s="157" t="s">
        <v>418</v>
      </c>
      <c r="D38" s="157" t="s">
        <v>418</v>
      </c>
      <c r="E38" s="157" t="s">
        <v>418</v>
      </c>
      <c r="F38" s="157" t="s">
        <v>418</v>
      </c>
      <c r="G38" s="157" t="s">
        <v>420</v>
      </c>
      <c r="H38" s="157" t="s">
        <v>418</v>
      </c>
      <c r="I38" s="157" t="s">
        <v>420</v>
      </c>
      <c r="J38" s="157" t="s">
        <v>418</v>
      </c>
      <c r="K38" s="641" t="s">
        <v>20</v>
      </c>
      <c r="L38" s="642"/>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641" t="s">
        <v>382</v>
      </c>
      <c r="L39" s="642"/>
    </row>
    <row r="40" spans="1:12" x14ac:dyDescent="0.2">
      <c r="B40" s="147" t="s">
        <v>1004</v>
      </c>
      <c r="C40" s="163">
        <v>1.1576250000000001</v>
      </c>
      <c r="D40" s="163">
        <v>1.1289723378327108</v>
      </c>
      <c r="E40" s="163">
        <v>1.0737770275283169</v>
      </c>
      <c r="F40" s="163">
        <v>1.0013499525802423</v>
      </c>
      <c r="G40" s="163">
        <v>0.94785625000000007</v>
      </c>
      <c r="H40" s="163">
        <v>1.36126875</v>
      </c>
      <c r="I40" s="163">
        <v>0.80576650976515363</v>
      </c>
      <c r="J40" s="163">
        <v>1.3722212844103963</v>
      </c>
      <c r="K40" s="160" t="s">
        <v>859</v>
      </c>
      <c r="L40" s="642">
        <v>1</v>
      </c>
    </row>
    <row r="41" spans="1:12" ht="22.5" x14ac:dyDescent="0.2">
      <c r="B41" s="156" t="s">
        <v>904</v>
      </c>
      <c r="C41" s="163">
        <v>0.70062500000000005</v>
      </c>
      <c r="D41" s="163">
        <v>0.68328365765601373</v>
      </c>
      <c r="E41" s="163">
        <v>0.64987800877834101</v>
      </c>
      <c r="F41" s="163">
        <v>0.61788645764088745</v>
      </c>
      <c r="G41" s="163">
        <v>0.55940624999999999</v>
      </c>
      <c r="H41" s="163">
        <v>0.83571874999999995</v>
      </c>
      <c r="I41" s="163">
        <v>0.48784224570267148</v>
      </c>
      <c r="J41" s="163">
        <v>0.84234751097292648</v>
      </c>
      <c r="K41" s="641" t="s">
        <v>54</v>
      </c>
      <c r="L41" s="642"/>
    </row>
    <row r="42" spans="1:12" x14ac:dyDescent="0.2">
      <c r="A42" s="164"/>
      <c r="B42" s="147" t="s">
        <v>29</v>
      </c>
      <c r="C42" s="163">
        <v>0.45700000000000002</v>
      </c>
      <c r="D42" s="163">
        <v>0.44568868017669694</v>
      </c>
      <c r="E42" s="163">
        <v>0.42389901874997588</v>
      </c>
      <c r="F42" s="163">
        <v>0.38346349493935494</v>
      </c>
      <c r="G42" s="163">
        <v>0.38845000000000002</v>
      </c>
      <c r="H42" s="163">
        <v>0.52554999999999996</v>
      </c>
      <c r="I42" s="163">
        <v>0.31792426406248198</v>
      </c>
      <c r="J42" s="163">
        <v>0.52987377343746989</v>
      </c>
      <c r="K42" s="641" t="s">
        <v>54</v>
      </c>
      <c r="L42" s="642"/>
    </row>
    <row r="43" spans="1:12" x14ac:dyDescent="0.2">
      <c r="A43" s="164"/>
      <c r="B43" s="147" t="s">
        <v>421</v>
      </c>
      <c r="C43" s="151">
        <v>46600</v>
      </c>
      <c r="D43" s="151">
        <v>45200</v>
      </c>
      <c r="E43" s="151">
        <v>42600</v>
      </c>
      <c r="F43" s="151">
        <v>38700</v>
      </c>
      <c r="G43" s="151">
        <v>38000</v>
      </c>
      <c r="H43" s="151">
        <v>53000</v>
      </c>
      <c r="I43" s="151">
        <v>29600</v>
      </c>
      <c r="J43" s="151">
        <v>49900</v>
      </c>
      <c r="K43" s="160" t="s">
        <v>50</v>
      </c>
      <c r="L43" s="642"/>
    </row>
    <row r="44" spans="1:12" x14ac:dyDescent="0.2">
      <c r="A44" s="164"/>
      <c r="B44" s="147" t="s">
        <v>1005</v>
      </c>
      <c r="C44" s="163">
        <v>0.66</v>
      </c>
      <c r="D44" s="163">
        <v>0.66</v>
      </c>
      <c r="E44" s="163">
        <v>0.66</v>
      </c>
      <c r="F44" s="163">
        <v>0.66</v>
      </c>
      <c r="G44" s="163">
        <v>0.51</v>
      </c>
      <c r="H44" s="163">
        <v>0.76</v>
      </c>
      <c r="I44" s="163">
        <v>0.45</v>
      </c>
      <c r="J44" s="163">
        <v>0.82</v>
      </c>
      <c r="K44" s="160" t="s">
        <v>66</v>
      </c>
      <c r="L44" s="642"/>
    </row>
    <row r="45" spans="1:12" ht="22.5" x14ac:dyDescent="0.2">
      <c r="A45" s="164"/>
      <c r="B45" s="147" t="s">
        <v>1023</v>
      </c>
      <c r="C45" s="165">
        <v>7.0000000000000007E-2</v>
      </c>
      <c r="D45" s="165">
        <v>6.8267412718531262E-2</v>
      </c>
      <c r="E45" s="165">
        <v>6.4929827817282973E-2</v>
      </c>
      <c r="F45" s="165">
        <v>5.8736202725940587E-2</v>
      </c>
      <c r="G45" s="165">
        <v>5.9500000000000004E-2</v>
      </c>
      <c r="H45" s="165">
        <v>8.0500000000000002E-2</v>
      </c>
      <c r="I45" s="165">
        <v>4.8697370862962233E-2</v>
      </c>
      <c r="J45" s="165">
        <v>8.1162284771603713E-2</v>
      </c>
      <c r="K45" s="166" t="s">
        <v>54</v>
      </c>
      <c r="L45" s="151"/>
    </row>
    <row r="46" spans="1:12" x14ac:dyDescent="0.2">
      <c r="B46" s="147" t="s">
        <v>406</v>
      </c>
      <c r="C46" s="159">
        <v>68.625061654262879</v>
      </c>
      <c r="D46" s="159">
        <v>68.625061600922422</v>
      </c>
      <c r="E46" s="159">
        <v>68.522153410551056</v>
      </c>
      <c r="F46" s="159">
        <v>69.010686970000492</v>
      </c>
      <c r="G46" s="151">
        <v>53</v>
      </c>
      <c r="H46" s="151">
        <v>72</v>
      </c>
      <c r="I46" s="151">
        <v>53</v>
      </c>
      <c r="J46" s="151">
        <v>71</v>
      </c>
      <c r="K46" s="642" t="s">
        <v>446</v>
      </c>
      <c r="L46" s="642">
        <v>1</v>
      </c>
    </row>
    <row r="47" spans="1:12" x14ac:dyDescent="0.2">
      <c r="B47" s="147" t="s">
        <v>407</v>
      </c>
      <c r="C47" s="159">
        <v>70.205422795949843</v>
      </c>
      <c r="D47" s="159">
        <v>70.205422745204032</v>
      </c>
      <c r="E47" s="159">
        <v>70.107432331359632</v>
      </c>
      <c r="F47" s="159">
        <v>70.572639011756877</v>
      </c>
      <c r="G47" s="151">
        <v>56</v>
      </c>
      <c r="H47" s="151">
        <v>74</v>
      </c>
      <c r="I47" s="151">
        <v>56</v>
      </c>
      <c r="J47" s="151">
        <v>73</v>
      </c>
      <c r="K47" s="642" t="s">
        <v>446</v>
      </c>
      <c r="L47" s="642">
        <v>1</v>
      </c>
    </row>
    <row r="48" spans="1:12" ht="22.5" x14ac:dyDescent="0.2">
      <c r="B48" s="147" t="s">
        <v>409</v>
      </c>
      <c r="C48" s="159">
        <v>1.7668980634206461</v>
      </c>
      <c r="D48" s="159">
        <v>1.7668980634206461</v>
      </c>
      <c r="E48" s="159">
        <v>1.7667001687258606</v>
      </c>
      <c r="F48" s="159">
        <v>1.7677007437050449</v>
      </c>
      <c r="G48" s="151">
        <v>1</v>
      </c>
      <c r="H48" s="151">
        <v>15</v>
      </c>
      <c r="I48" s="151">
        <v>1</v>
      </c>
      <c r="J48" s="151">
        <v>15</v>
      </c>
      <c r="K48" s="642" t="s">
        <v>20</v>
      </c>
      <c r="L48" s="642">
        <v>1</v>
      </c>
    </row>
    <row r="49" spans="1:15" x14ac:dyDescent="0.2">
      <c r="A49" s="164"/>
      <c r="M49" s="599"/>
    </row>
    <row r="50" spans="1:15" x14ac:dyDescent="0.2">
      <c r="A50" s="164"/>
      <c r="M50" s="599"/>
    </row>
    <row r="51" spans="1:15" s="140" customFormat="1" x14ac:dyDescent="0.2">
      <c r="A51" s="164" t="s">
        <v>87</v>
      </c>
      <c r="C51" s="526"/>
      <c r="D51" s="526"/>
      <c r="E51" s="526"/>
      <c r="F51" s="526"/>
      <c r="G51" s="526"/>
      <c r="H51" s="526"/>
    </row>
    <row r="52" spans="1:15" s="140" customFormat="1" ht="11.25" customHeight="1" x14ac:dyDescent="0.2">
      <c r="A52" s="530">
        <v>1</v>
      </c>
      <c r="B52" s="923" t="s">
        <v>458</v>
      </c>
      <c r="C52" s="923"/>
      <c r="D52" s="923"/>
      <c r="E52" s="923"/>
      <c r="F52" s="923"/>
      <c r="G52" s="923"/>
      <c r="H52" s="923"/>
      <c r="I52" s="923"/>
      <c r="J52" s="923"/>
      <c r="K52" s="923"/>
      <c r="L52" s="923"/>
    </row>
    <row r="53" spans="1:15" s="140" customFormat="1" ht="33" customHeight="1" x14ac:dyDescent="0.2">
      <c r="A53" s="530">
        <v>2</v>
      </c>
      <c r="B53" s="923" t="s">
        <v>908</v>
      </c>
      <c r="C53" s="923"/>
      <c r="D53" s="923"/>
      <c r="E53" s="923"/>
      <c r="F53" s="923"/>
      <c r="G53" s="923"/>
      <c r="H53" s="923"/>
      <c r="I53" s="923"/>
      <c r="J53" s="923"/>
      <c r="K53" s="923"/>
      <c r="L53" s="923"/>
    </row>
    <row r="54" spans="1:15" s="140" customFormat="1" ht="12" customHeight="1" x14ac:dyDescent="0.2">
      <c r="A54" s="164" t="s">
        <v>38</v>
      </c>
      <c r="C54" s="526"/>
      <c r="D54" s="526"/>
      <c r="E54" s="526"/>
      <c r="F54" s="526"/>
      <c r="G54" s="526"/>
      <c r="H54" s="526"/>
    </row>
    <row r="55" spans="1:15" s="140" customFormat="1" ht="27.75" customHeight="1" x14ac:dyDescent="0.2">
      <c r="A55" s="530" t="s">
        <v>39</v>
      </c>
      <c r="B55" s="923" t="s">
        <v>476</v>
      </c>
      <c r="C55" s="923"/>
      <c r="D55" s="923"/>
      <c r="E55" s="923"/>
      <c r="F55" s="923"/>
      <c r="G55" s="923"/>
      <c r="H55" s="923"/>
      <c r="I55" s="923"/>
      <c r="J55" s="923"/>
      <c r="K55" s="923"/>
      <c r="L55" s="923"/>
    </row>
    <row r="56" spans="1:15" s="140" customFormat="1" ht="12.75" customHeight="1" x14ac:dyDescent="0.2">
      <c r="A56" s="530"/>
      <c r="B56" s="923" t="s">
        <v>1027</v>
      </c>
      <c r="C56" s="923"/>
      <c r="D56" s="923"/>
      <c r="E56" s="923"/>
      <c r="F56" s="923"/>
      <c r="G56" s="923"/>
      <c r="H56" s="923"/>
      <c r="I56" s="923"/>
      <c r="J56" s="923"/>
      <c r="K56" s="923"/>
      <c r="L56" s="923"/>
    </row>
    <row r="57" spans="1:15" s="140" customFormat="1" x14ac:dyDescent="0.2">
      <c r="A57" s="530" t="s">
        <v>15</v>
      </c>
      <c r="B57" s="140" t="s">
        <v>463</v>
      </c>
    </row>
    <row r="58" spans="1:15" s="140" customFormat="1" ht="26.25" customHeight="1" x14ac:dyDescent="0.2">
      <c r="A58" s="530" t="s">
        <v>20</v>
      </c>
      <c r="B58" s="923" t="s">
        <v>906</v>
      </c>
      <c r="C58" s="923"/>
      <c r="D58" s="923"/>
      <c r="E58" s="923"/>
      <c r="F58" s="923"/>
      <c r="G58" s="923"/>
      <c r="H58" s="923"/>
      <c r="I58" s="923"/>
      <c r="J58" s="923"/>
      <c r="K58" s="923"/>
      <c r="L58" s="923"/>
    </row>
    <row r="59" spans="1:15" s="140" customFormat="1" ht="17.25" customHeight="1" x14ac:dyDescent="0.2">
      <c r="A59" s="530" t="s">
        <v>23</v>
      </c>
      <c r="B59" s="923" t="s">
        <v>459</v>
      </c>
      <c r="C59" s="923"/>
      <c r="D59" s="923"/>
      <c r="E59" s="923"/>
      <c r="F59" s="923"/>
      <c r="G59" s="923"/>
      <c r="H59" s="923"/>
      <c r="I59" s="923"/>
      <c r="J59" s="923"/>
      <c r="K59" s="923"/>
      <c r="L59" s="923"/>
    </row>
    <row r="60" spans="1:15" s="140" customFormat="1" ht="11.25" customHeight="1" x14ac:dyDescent="0.2">
      <c r="A60" s="530" t="s">
        <v>44</v>
      </c>
      <c r="B60" s="923" t="s">
        <v>460</v>
      </c>
      <c r="C60" s="923"/>
      <c r="D60" s="923"/>
      <c r="E60" s="923"/>
      <c r="F60" s="923"/>
      <c r="G60" s="923"/>
      <c r="H60" s="923"/>
      <c r="I60" s="923"/>
      <c r="J60" s="923"/>
      <c r="K60" s="923"/>
      <c r="L60" s="923"/>
    </row>
    <row r="61" spans="1:15" s="140" customFormat="1" ht="27" customHeight="1" x14ac:dyDescent="0.2">
      <c r="A61" s="530" t="s">
        <v>46</v>
      </c>
      <c r="B61" s="923" t="s">
        <v>477</v>
      </c>
      <c r="C61" s="923"/>
      <c r="D61" s="923"/>
      <c r="E61" s="923"/>
      <c r="F61" s="923"/>
      <c r="G61" s="923"/>
      <c r="H61" s="923"/>
      <c r="I61" s="923"/>
      <c r="J61" s="923"/>
      <c r="K61" s="923"/>
      <c r="L61" s="923"/>
      <c r="N61" s="923"/>
      <c r="O61" s="923"/>
    </row>
    <row r="62" spans="1:15" s="140" customFormat="1" x14ac:dyDescent="0.2">
      <c r="A62" s="530" t="s">
        <v>31</v>
      </c>
      <c r="B62" s="611" t="s">
        <v>461</v>
      </c>
      <c r="N62" s="923"/>
      <c r="O62" s="923"/>
    </row>
    <row r="63" spans="1:15" s="140" customFormat="1" ht="42.75" customHeight="1" x14ac:dyDescent="0.2">
      <c r="A63" s="530" t="s">
        <v>35</v>
      </c>
      <c r="B63" s="923" t="s">
        <v>453</v>
      </c>
      <c r="C63" s="923"/>
      <c r="D63" s="923"/>
      <c r="E63" s="923"/>
      <c r="F63" s="923"/>
      <c r="G63" s="923"/>
      <c r="H63" s="923"/>
      <c r="I63" s="923"/>
      <c r="J63" s="923"/>
      <c r="K63" s="923"/>
      <c r="L63" s="923"/>
      <c r="M63" s="601"/>
      <c r="N63" s="923"/>
      <c r="O63" s="923"/>
    </row>
    <row r="64" spans="1:15" s="140" customFormat="1" ht="11.25" customHeight="1" x14ac:dyDescent="0.2">
      <c r="A64" s="530" t="s">
        <v>64</v>
      </c>
      <c r="B64" s="923" t="s">
        <v>462</v>
      </c>
      <c r="C64" s="923"/>
      <c r="D64" s="923"/>
      <c r="E64" s="923"/>
      <c r="F64" s="923"/>
      <c r="G64" s="923"/>
      <c r="H64" s="923"/>
      <c r="I64" s="923"/>
      <c r="M64" s="236"/>
      <c r="N64" s="923"/>
      <c r="O64" s="923"/>
    </row>
    <row r="65" spans="1:12" ht="59.25" customHeight="1" x14ac:dyDescent="0.2">
      <c r="A65" s="530" t="s">
        <v>50</v>
      </c>
      <c r="B65" s="923" t="s">
        <v>454</v>
      </c>
      <c r="C65" s="923"/>
      <c r="D65" s="923"/>
      <c r="E65" s="923"/>
      <c r="F65" s="923"/>
      <c r="G65" s="923"/>
      <c r="H65" s="923"/>
      <c r="I65" s="923"/>
      <c r="J65" s="923"/>
      <c r="K65" s="923"/>
      <c r="L65" s="923"/>
    </row>
    <row r="66" spans="1:12" ht="25.5" customHeight="1" x14ac:dyDescent="0.2">
      <c r="A66" s="530" t="s">
        <v>54</v>
      </c>
      <c r="B66" s="932" t="s">
        <v>455</v>
      </c>
      <c r="C66" s="932"/>
      <c r="D66" s="932"/>
      <c r="E66" s="932"/>
      <c r="F66" s="932"/>
      <c r="G66" s="932"/>
      <c r="H66" s="932"/>
      <c r="I66" s="932"/>
      <c r="J66" s="932"/>
      <c r="K66" s="932"/>
      <c r="L66" s="932"/>
    </row>
    <row r="67" spans="1:12" ht="30" customHeight="1" x14ac:dyDescent="0.2">
      <c r="A67" s="611" t="s">
        <v>66</v>
      </c>
      <c r="B67" s="923" t="s">
        <v>988</v>
      </c>
      <c r="C67" s="923"/>
      <c r="D67" s="923"/>
      <c r="E67" s="923"/>
      <c r="F67" s="923"/>
      <c r="G67" s="923"/>
      <c r="H67" s="923"/>
      <c r="I67" s="923"/>
      <c r="J67" s="923"/>
      <c r="K67" s="923"/>
      <c r="L67" s="923"/>
    </row>
  </sheetData>
  <mergeCells count="20">
    <mergeCell ref="B64:I64"/>
    <mergeCell ref="N64:O64"/>
    <mergeCell ref="B65:L65"/>
    <mergeCell ref="B66:L66"/>
    <mergeCell ref="B67:L67"/>
    <mergeCell ref="N61:O61"/>
    <mergeCell ref="N62:O62"/>
    <mergeCell ref="N63:O63"/>
    <mergeCell ref="B59:L59"/>
    <mergeCell ref="B63:L63"/>
    <mergeCell ref="C3:L3"/>
    <mergeCell ref="G4:H4"/>
    <mergeCell ref="I4:J4"/>
    <mergeCell ref="B55:L55"/>
    <mergeCell ref="B61:L61"/>
    <mergeCell ref="B52:L52"/>
    <mergeCell ref="B56:L56"/>
    <mergeCell ref="B53:L53"/>
    <mergeCell ref="B58:L58"/>
    <mergeCell ref="B60:L60"/>
  </mergeCells>
  <hyperlinks>
    <hyperlink ref="C3" location="INDEX" display="Medium Straw CHP,  80 MW feed"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2"/>
  <dimension ref="A1:O66"/>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4" customWidth="1"/>
    <col min="16" max="16384" width="8.85546875" style="594"/>
  </cols>
  <sheetData>
    <row r="1" spans="2:12" ht="14.25" customHeight="1" x14ac:dyDescent="0.2">
      <c r="B1" s="164"/>
      <c r="C1" s="164"/>
    </row>
    <row r="2" spans="2:12" ht="14.25" customHeight="1" x14ac:dyDescent="0.2"/>
    <row r="3" spans="2:12" ht="12.75" customHeight="1" x14ac:dyDescent="0.2">
      <c r="B3" s="640" t="s">
        <v>0</v>
      </c>
      <c r="C3" s="863" t="s">
        <v>1034</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7" t="s">
        <v>6</v>
      </c>
      <c r="C5" s="608"/>
      <c r="D5" s="608"/>
      <c r="E5" s="608"/>
      <c r="F5" s="608"/>
      <c r="G5" s="620" t="s">
        <v>7</v>
      </c>
      <c r="H5" s="620" t="s">
        <v>8</v>
      </c>
      <c r="I5" s="620" t="s">
        <v>7</v>
      </c>
      <c r="J5" s="620" t="s">
        <v>8</v>
      </c>
      <c r="K5" s="608"/>
      <c r="L5" s="609"/>
    </row>
    <row r="6" spans="2:12" x14ac:dyDescent="0.2">
      <c r="B6" s="147" t="s">
        <v>384</v>
      </c>
      <c r="C6" s="148">
        <v>3.0497071990785187</v>
      </c>
      <c r="D6" s="148">
        <v>3.0497071990785187</v>
      </c>
      <c r="E6" s="148">
        <v>3.0593523591662684</v>
      </c>
      <c r="F6" s="148">
        <v>3.011342674674049</v>
      </c>
      <c r="G6" s="148">
        <v>2.9691815541751247</v>
      </c>
      <c r="H6" s="148">
        <v>3.0865661287975064</v>
      </c>
      <c r="I6" s="148">
        <v>2.9184194538234274</v>
      </c>
      <c r="J6" s="148">
        <v>3.0437004114197972</v>
      </c>
      <c r="K6" s="642" t="s">
        <v>39</v>
      </c>
      <c r="L6" s="641"/>
    </row>
    <row r="7" spans="2:12" x14ac:dyDescent="0.2">
      <c r="B7" s="147" t="s">
        <v>403</v>
      </c>
      <c r="C7" s="159">
        <v>15.248535995392592</v>
      </c>
      <c r="D7" s="159">
        <v>15.248535995392592</v>
      </c>
      <c r="E7" s="159">
        <v>15.296761795831342</v>
      </c>
      <c r="F7" s="159">
        <v>15.056713373370245</v>
      </c>
      <c r="G7" s="151">
        <v>14</v>
      </c>
      <c r="H7" s="151">
        <v>16</v>
      </c>
      <c r="I7" s="151">
        <v>14</v>
      </c>
      <c r="J7" s="151">
        <v>16</v>
      </c>
      <c r="K7" s="642" t="s">
        <v>445</v>
      </c>
      <c r="L7" s="642">
        <v>1</v>
      </c>
    </row>
    <row r="8" spans="2:12" ht="22.5" x14ac:dyDescent="0.2">
      <c r="B8" s="152" t="s">
        <v>405</v>
      </c>
      <c r="C8" s="159">
        <v>14.486109195622962</v>
      </c>
      <c r="D8" s="159">
        <v>14.486109195622962</v>
      </c>
      <c r="E8" s="159">
        <v>14.531923706039775</v>
      </c>
      <c r="F8" s="159">
        <v>14.303877704701732</v>
      </c>
      <c r="G8" s="151">
        <v>13</v>
      </c>
      <c r="H8" s="151">
        <v>15</v>
      </c>
      <c r="I8" s="151">
        <v>13</v>
      </c>
      <c r="J8" s="151">
        <v>15</v>
      </c>
      <c r="K8" s="153" t="s">
        <v>445</v>
      </c>
      <c r="L8" s="153">
        <v>1</v>
      </c>
    </row>
    <row r="9" spans="2:12" ht="22.5" x14ac:dyDescent="0.2">
      <c r="B9" s="147" t="s">
        <v>998</v>
      </c>
      <c r="C9" s="159">
        <v>2.3732227001889599</v>
      </c>
      <c r="D9" s="159">
        <v>2.3732227001889599</v>
      </c>
      <c r="E9" s="159">
        <v>2.3740758301855265</v>
      </c>
      <c r="F9" s="159">
        <v>2.3698292483678425</v>
      </c>
      <c r="G9" s="159">
        <v>1.8068218980766948</v>
      </c>
      <c r="H9" s="159">
        <v>2.5941188740923979</v>
      </c>
      <c r="I9" s="159">
        <v>1.4427635098634992</v>
      </c>
      <c r="J9" s="159">
        <v>2.5901773904123901</v>
      </c>
      <c r="K9" s="159"/>
      <c r="L9" s="159">
        <v>1</v>
      </c>
    </row>
    <row r="10" spans="2:12" x14ac:dyDescent="0.2">
      <c r="B10" s="147" t="s">
        <v>999</v>
      </c>
      <c r="C10" s="154">
        <v>0.17818601481323784</v>
      </c>
      <c r="D10" s="154">
        <v>0.17818601481323784</v>
      </c>
      <c r="E10" s="154">
        <v>0.17885459930781256</v>
      </c>
      <c r="F10" s="154">
        <v>0.17553446051321669</v>
      </c>
      <c r="G10" s="154">
        <v>0.17348112256655357</v>
      </c>
      <c r="H10" s="154">
        <v>0.18033958083390109</v>
      </c>
      <c r="I10" s="154">
        <v>0.17011786426253264</v>
      </c>
      <c r="J10" s="154">
        <v>0.1774206284046568</v>
      </c>
      <c r="K10" s="642" t="s">
        <v>74</v>
      </c>
      <c r="L10" s="642"/>
    </row>
    <row r="11" spans="2:12" x14ac:dyDescent="0.2">
      <c r="B11" s="147" t="s">
        <v>1000</v>
      </c>
      <c r="C11" s="155">
        <v>1</v>
      </c>
      <c r="D11" s="155">
        <v>1</v>
      </c>
      <c r="E11" s="155">
        <v>1</v>
      </c>
      <c r="F11" s="155">
        <v>1</v>
      </c>
      <c r="G11" s="155">
        <v>1</v>
      </c>
      <c r="H11" s="155">
        <v>1</v>
      </c>
      <c r="I11" s="155">
        <v>1</v>
      </c>
      <c r="J11" s="155">
        <v>1</v>
      </c>
      <c r="K11" s="642" t="s">
        <v>64</v>
      </c>
      <c r="L11" s="642"/>
    </row>
    <row r="12" spans="2:12" x14ac:dyDescent="0.2">
      <c r="B12" s="147" t="s">
        <v>13</v>
      </c>
      <c r="C12" s="642">
        <v>4</v>
      </c>
      <c r="D12" s="642">
        <v>4</v>
      </c>
      <c r="E12" s="642">
        <v>4</v>
      </c>
      <c r="F12" s="642">
        <v>4</v>
      </c>
      <c r="G12" s="642">
        <v>4</v>
      </c>
      <c r="H12" s="642">
        <v>4</v>
      </c>
      <c r="I12" s="642">
        <v>4</v>
      </c>
      <c r="J12" s="642">
        <v>4</v>
      </c>
      <c r="K12" s="642"/>
      <c r="L12" s="642"/>
    </row>
    <row r="13" spans="2:12" x14ac:dyDescent="0.2">
      <c r="B13" s="156" t="s">
        <v>73</v>
      </c>
      <c r="C13" s="157">
        <v>4</v>
      </c>
      <c r="D13" s="157">
        <v>4</v>
      </c>
      <c r="E13" s="157">
        <v>4</v>
      </c>
      <c r="F13" s="157">
        <v>4</v>
      </c>
      <c r="G13" s="157">
        <v>3.4</v>
      </c>
      <c r="H13" s="157">
        <v>4.5999999999999996</v>
      </c>
      <c r="I13" s="157">
        <v>3</v>
      </c>
      <c r="J13" s="157">
        <v>5</v>
      </c>
      <c r="K13" s="641"/>
      <c r="L13" s="642"/>
    </row>
    <row r="14" spans="2:12" x14ac:dyDescent="0.2">
      <c r="B14" s="156" t="s">
        <v>16</v>
      </c>
      <c r="C14" s="642">
        <v>25</v>
      </c>
      <c r="D14" s="642">
        <v>25</v>
      </c>
      <c r="E14" s="642">
        <v>25</v>
      </c>
      <c r="F14" s="642">
        <v>25</v>
      </c>
      <c r="G14" s="642">
        <v>20</v>
      </c>
      <c r="H14" s="642">
        <v>35</v>
      </c>
      <c r="I14" s="642">
        <v>20</v>
      </c>
      <c r="J14" s="642">
        <v>35</v>
      </c>
      <c r="K14" s="641"/>
      <c r="L14" s="642">
        <v>1</v>
      </c>
    </row>
    <row r="15" spans="2:12" x14ac:dyDescent="0.2">
      <c r="B15" s="156" t="s">
        <v>18</v>
      </c>
      <c r="C15" s="642">
        <v>1</v>
      </c>
      <c r="D15" s="642">
        <v>1</v>
      </c>
      <c r="E15" s="642">
        <v>1</v>
      </c>
      <c r="F15" s="642">
        <v>1</v>
      </c>
      <c r="G15" s="642">
        <v>0.5</v>
      </c>
      <c r="H15" s="642">
        <v>1.5</v>
      </c>
      <c r="I15" s="642">
        <v>0.5</v>
      </c>
      <c r="J15" s="642">
        <v>1.5</v>
      </c>
      <c r="K15" s="641"/>
      <c r="L15" s="642">
        <v>1</v>
      </c>
    </row>
    <row r="16" spans="2:12" x14ac:dyDescent="0.2">
      <c r="B16" s="158" t="s">
        <v>411</v>
      </c>
      <c r="C16" s="157">
        <v>0.98370099296957492</v>
      </c>
      <c r="D16" s="157">
        <v>0.98370099296957492</v>
      </c>
      <c r="E16" s="157">
        <v>0.98059969817192194</v>
      </c>
      <c r="F16" s="157">
        <v>0.99623334973816069</v>
      </c>
      <c r="G16" s="157">
        <v>0.83614584402413872</v>
      </c>
      <c r="H16" s="157">
        <v>1.1312561419150111</v>
      </c>
      <c r="I16" s="157">
        <v>0.74717501230362049</v>
      </c>
      <c r="J16" s="157">
        <v>1.2452916871727009</v>
      </c>
      <c r="K16" s="641"/>
      <c r="L16" s="642"/>
    </row>
    <row r="17" spans="2:15" x14ac:dyDescent="0.2">
      <c r="B17" s="621" t="s">
        <v>21</v>
      </c>
      <c r="C17" s="622"/>
      <c r="D17" s="622"/>
      <c r="E17" s="622"/>
      <c r="F17" s="622"/>
      <c r="G17" s="622"/>
      <c r="H17" s="622"/>
      <c r="I17" s="622"/>
      <c r="J17" s="622"/>
      <c r="K17" s="622"/>
      <c r="L17" s="623"/>
    </row>
    <row r="18" spans="2:15" x14ac:dyDescent="0.2">
      <c r="B18" s="156" t="s">
        <v>22</v>
      </c>
      <c r="C18" s="642" t="s">
        <v>149</v>
      </c>
      <c r="D18" s="642" t="s">
        <v>149</v>
      </c>
      <c r="E18" s="642" t="s">
        <v>149</v>
      </c>
      <c r="F18" s="642" t="s">
        <v>149</v>
      </c>
      <c r="G18" s="642" t="s">
        <v>149</v>
      </c>
      <c r="H18" s="642" t="s">
        <v>149</v>
      </c>
      <c r="I18" s="642" t="s">
        <v>149</v>
      </c>
      <c r="J18" s="642" t="s">
        <v>149</v>
      </c>
      <c r="K18" s="641"/>
      <c r="L18" s="641"/>
      <c r="M18" s="164"/>
    </row>
    <row r="19" spans="2:15" x14ac:dyDescent="0.2">
      <c r="B19" s="156" t="s">
        <v>24</v>
      </c>
      <c r="C19" s="642">
        <v>10</v>
      </c>
      <c r="D19" s="642">
        <v>10</v>
      </c>
      <c r="E19" s="642">
        <v>10</v>
      </c>
      <c r="F19" s="642">
        <v>10</v>
      </c>
      <c r="G19" s="642">
        <v>10</v>
      </c>
      <c r="H19" s="642">
        <v>10</v>
      </c>
      <c r="I19" s="642">
        <v>10</v>
      </c>
      <c r="J19" s="642">
        <v>10</v>
      </c>
      <c r="K19" s="641" t="s">
        <v>23</v>
      </c>
      <c r="L19" s="641">
        <v>1</v>
      </c>
    </row>
    <row r="20" spans="2:15" x14ac:dyDescent="0.2">
      <c r="B20" s="156" t="s">
        <v>75</v>
      </c>
      <c r="C20" s="642">
        <v>50</v>
      </c>
      <c r="D20" s="642">
        <v>50</v>
      </c>
      <c r="E20" s="642">
        <v>50</v>
      </c>
      <c r="F20" s="642">
        <v>50</v>
      </c>
      <c r="G20" s="642">
        <v>50</v>
      </c>
      <c r="H20" s="642">
        <v>50</v>
      </c>
      <c r="I20" s="642">
        <v>50</v>
      </c>
      <c r="J20" s="642">
        <v>50</v>
      </c>
      <c r="K20" s="641" t="s">
        <v>23</v>
      </c>
      <c r="L20" s="641">
        <v>1</v>
      </c>
    </row>
    <row r="21" spans="2:15" x14ac:dyDescent="0.2">
      <c r="B21" s="156" t="s">
        <v>76</v>
      </c>
      <c r="C21" s="642">
        <v>0.25</v>
      </c>
      <c r="D21" s="642">
        <v>0.25</v>
      </c>
      <c r="E21" s="642">
        <v>0.25</v>
      </c>
      <c r="F21" s="642">
        <v>0.25</v>
      </c>
      <c r="G21" s="642">
        <v>0.25</v>
      </c>
      <c r="H21" s="642">
        <v>0.25</v>
      </c>
      <c r="I21" s="642">
        <v>0.25</v>
      </c>
      <c r="J21" s="642">
        <v>0.25</v>
      </c>
      <c r="K21" s="641" t="s">
        <v>31</v>
      </c>
      <c r="L21" s="641">
        <v>1</v>
      </c>
    </row>
    <row r="22" spans="2:15" x14ac:dyDescent="0.2">
      <c r="B22" s="156" t="s">
        <v>77</v>
      </c>
      <c r="C22" s="642">
        <v>0.5</v>
      </c>
      <c r="D22" s="642">
        <v>0.5</v>
      </c>
      <c r="E22" s="642">
        <v>0.5</v>
      </c>
      <c r="F22" s="642">
        <v>0.5</v>
      </c>
      <c r="G22" s="642">
        <v>0.5</v>
      </c>
      <c r="H22" s="642">
        <v>0.5</v>
      </c>
      <c r="I22" s="642">
        <v>0.5</v>
      </c>
      <c r="J22" s="642">
        <v>0.5</v>
      </c>
      <c r="K22" s="641" t="s">
        <v>74</v>
      </c>
      <c r="L22" s="641">
        <v>1</v>
      </c>
    </row>
    <row r="23" spans="2:15" x14ac:dyDescent="0.2">
      <c r="B23" s="617" t="s">
        <v>78</v>
      </c>
      <c r="C23" s="618"/>
      <c r="D23" s="618"/>
      <c r="E23" s="618"/>
      <c r="F23" s="618"/>
      <c r="G23" s="618"/>
      <c r="H23" s="618"/>
      <c r="I23" s="618"/>
      <c r="J23" s="618"/>
      <c r="K23" s="618"/>
      <c r="L23" s="619"/>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1">
        <v>1</v>
      </c>
    </row>
    <row r="25" spans="2:15" x14ac:dyDescent="0.2">
      <c r="B25" s="156" t="s">
        <v>530</v>
      </c>
      <c r="C25" s="151">
        <v>90</v>
      </c>
      <c r="D25" s="151">
        <v>70</v>
      </c>
      <c r="E25" s="151">
        <v>50</v>
      </c>
      <c r="F25" s="151">
        <v>40</v>
      </c>
      <c r="G25" s="151">
        <v>50</v>
      </c>
      <c r="H25" s="151">
        <v>90</v>
      </c>
      <c r="I25" s="151">
        <v>40</v>
      </c>
      <c r="J25" s="151">
        <v>50</v>
      </c>
      <c r="K25" s="160" t="s">
        <v>46</v>
      </c>
      <c r="L25" s="641">
        <v>1</v>
      </c>
    </row>
    <row r="26" spans="2:15" x14ac:dyDescent="0.2">
      <c r="B26" s="156" t="s">
        <v>79</v>
      </c>
      <c r="C26" s="239">
        <v>16</v>
      </c>
      <c r="D26" s="239">
        <v>11</v>
      </c>
      <c r="E26" s="239">
        <v>8</v>
      </c>
      <c r="F26" s="239">
        <v>4</v>
      </c>
      <c r="G26" s="239">
        <v>4</v>
      </c>
      <c r="H26" s="239">
        <v>16</v>
      </c>
      <c r="I26" s="239">
        <v>2</v>
      </c>
      <c r="J26" s="239">
        <v>16</v>
      </c>
      <c r="K26" s="160" t="s">
        <v>46</v>
      </c>
      <c r="L26" s="641">
        <v>1</v>
      </c>
    </row>
    <row r="27" spans="2:15" x14ac:dyDescent="0.2">
      <c r="B27" s="156" t="s">
        <v>80</v>
      </c>
      <c r="C27" s="239">
        <v>1.2</v>
      </c>
      <c r="D27" s="239">
        <v>1</v>
      </c>
      <c r="E27" s="239">
        <v>1</v>
      </c>
      <c r="F27" s="239">
        <v>1</v>
      </c>
      <c r="G27" s="239">
        <v>1</v>
      </c>
      <c r="H27" s="239">
        <v>3</v>
      </c>
      <c r="I27" s="239">
        <v>0</v>
      </c>
      <c r="J27" s="239">
        <v>1</v>
      </c>
      <c r="K27" s="160" t="s">
        <v>46</v>
      </c>
      <c r="L27" s="641">
        <v>1</v>
      </c>
      <c r="M27" s="595"/>
      <c r="N27" s="596"/>
      <c r="O27" s="596"/>
    </row>
    <row r="28" spans="2:15" x14ac:dyDescent="0.2">
      <c r="B28" s="162" t="s">
        <v>413</v>
      </c>
      <c r="C28" s="157">
        <v>2</v>
      </c>
      <c r="D28" s="157">
        <v>0.3</v>
      </c>
      <c r="E28" s="157">
        <v>0.3</v>
      </c>
      <c r="F28" s="157">
        <v>0.3</v>
      </c>
      <c r="G28" s="157">
        <v>0.1</v>
      </c>
      <c r="H28" s="157">
        <v>2</v>
      </c>
      <c r="I28" s="157">
        <v>0.1</v>
      </c>
      <c r="J28" s="157">
        <v>1</v>
      </c>
      <c r="K28" s="160" t="s">
        <v>46</v>
      </c>
      <c r="L28" s="641">
        <v>1</v>
      </c>
      <c r="M28" s="595"/>
      <c r="N28" s="596"/>
      <c r="O28" s="596"/>
    </row>
    <row r="29" spans="2:15" x14ac:dyDescent="0.2">
      <c r="B29" s="617" t="s">
        <v>25</v>
      </c>
      <c r="C29" s="618"/>
      <c r="D29" s="618"/>
      <c r="E29" s="618"/>
      <c r="F29" s="618"/>
      <c r="G29" s="618"/>
      <c r="H29" s="618"/>
      <c r="I29" s="618"/>
      <c r="J29" s="618"/>
      <c r="K29" s="618"/>
      <c r="L29" s="619"/>
    </row>
    <row r="30" spans="2:15" x14ac:dyDescent="0.2">
      <c r="B30" s="156" t="s">
        <v>414</v>
      </c>
      <c r="C30" s="157">
        <v>6.8531169176880384</v>
      </c>
      <c r="D30" s="157">
        <v>6.683493728973688</v>
      </c>
      <c r="E30" s="157">
        <v>6.3366978276363577</v>
      </c>
      <c r="F30" s="157">
        <v>6.0865396878795153</v>
      </c>
      <c r="G30" s="157">
        <v>5.8251493800348326</v>
      </c>
      <c r="H30" s="157">
        <v>7.8810844553412434</v>
      </c>
      <c r="I30" s="157">
        <v>5.0912001684931161</v>
      </c>
      <c r="J30" s="157">
        <v>8.3100619093611545</v>
      </c>
      <c r="K30" s="160" t="s">
        <v>992</v>
      </c>
      <c r="L30" s="641">
        <v>1</v>
      </c>
    </row>
    <row r="31" spans="2:15" x14ac:dyDescent="0.2">
      <c r="B31" s="156" t="s">
        <v>28</v>
      </c>
      <c r="C31" s="157">
        <v>3.8692239056803284</v>
      </c>
      <c r="D31" s="157">
        <v>3.7734557895640912</v>
      </c>
      <c r="E31" s="157">
        <v>3.5776571467037805</v>
      </c>
      <c r="F31" s="157">
        <v>3.5508912482017654</v>
      </c>
      <c r="G31" s="157">
        <v>3.288840319828279</v>
      </c>
      <c r="H31" s="157">
        <v>4.4496074915323769</v>
      </c>
      <c r="I31" s="157">
        <v>2.9889292229022675</v>
      </c>
      <c r="J31" s="157">
        <v>4.8062770000430737</v>
      </c>
      <c r="K31" s="641" t="s">
        <v>54</v>
      </c>
      <c r="L31" s="641"/>
    </row>
    <row r="32" spans="2:15" x14ac:dyDescent="0.2">
      <c r="B32" s="156" t="s">
        <v>29</v>
      </c>
      <c r="C32" s="157">
        <v>2.9838930120077105</v>
      </c>
      <c r="D32" s="157">
        <v>2.9100379394095963</v>
      </c>
      <c r="E32" s="157">
        <v>2.7590406809325763</v>
      </c>
      <c r="F32" s="157">
        <v>2.5356484396777503</v>
      </c>
      <c r="G32" s="157">
        <v>2.5363090602065541</v>
      </c>
      <c r="H32" s="157">
        <v>3.4314769638088674</v>
      </c>
      <c r="I32" s="157">
        <v>2.102270945590849</v>
      </c>
      <c r="J32" s="157">
        <v>3.5037849093180817</v>
      </c>
      <c r="K32" s="641" t="s">
        <v>54</v>
      </c>
      <c r="L32" s="641"/>
    </row>
    <row r="33" spans="1:12" x14ac:dyDescent="0.2">
      <c r="B33" s="156" t="s">
        <v>415</v>
      </c>
      <c r="C33" s="151">
        <v>318000</v>
      </c>
      <c r="D33" s="151">
        <v>313000</v>
      </c>
      <c r="E33" s="151">
        <v>302000</v>
      </c>
      <c r="F33" s="151">
        <v>293000</v>
      </c>
      <c r="G33" s="151">
        <v>268000</v>
      </c>
      <c r="H33" s="151">
        <v>362000</v>
      </c>
      <c r="I33" s="151">
        <v>227000</v>
      </c>
      <c r="J33" s="151">
        <v>375000</v>
      </c>
      <c r="K33" s="641" t="s">
        <v>50</v>
      </c>
      <c r="L33" s="641"/>
    </row>
    <row r="34" spans="1:12" x14ac:dyDescent="0.2">
      <c r="B34" s="156" t="s">
        <v>1001</v>
      </c>
      <c r="C34" s="157">
        <v>4.5161491380302605</v>
      </c>
      <c r="D34" s="157">
        <v>4.5161491380302605</v>
      </c>
      <c r="E34" s="157">
        <v>4.5019111633537099</v>
      </c>
      <c r="F34" s="157">
        <v>4.5736849061370703</v>
      </c>
      <c r="G34" s="157">
        <v>3.3432467317191454</v>
      </c>
      <c r="H34" s="157">
        <v>5.1193677057117002</v>
      </c>
      <c r="I34" s="157">
        <v>2.9875056316541073</v>
      </c>
      <c r="J34" s="157">
        <v>5.5829225663430524</v>
      </c>
      <c r="K34" s="641" t="s">
        <v>66</v>
      </c>
      <c r="L34" s="641"/>
    </row>
    <row r="35" spans="1:12" x14ac:dyDescent="0.2">
      <c r="B35" s="617" t="s">
        <v>33</v>
      </c>
      <c r="C35" s="618"/>
      <c r="D35" s="618"/>
      <c r="E35" s="618"/>
      <c r="F35" s="618"/>
      <c r="G35" s="618"/>
      <c r="H35" s="618"/>
      <c r="I35" s="618"/>
      <c r="J35" s="618"/>
      <c r="K35" s="618"/>
      <c r="L35" s="619"/>
    </row>
    <row r="36" spans="1:12" x14ac:dyDescent="0.2">
      <c r="B36" s="147" t="s">
        <v>416</v>
      </c>
      <c r="C36" s="157" t="s">
        <v>1002</v>
      </c>
      <c r="D36" s="157" t="s">
        <v>1002</v>
      </c>
      <c r="E36" s="157" t="s">
        <v>1002</v>
      </c>
      <c r="F36" s="157" t="s">
        <v>1002</v>
      </c>
      <c r="G36" s="157" t="s">
        <v>1002</v>
      </c>
      <c r="H36" s="157" t="s">
        <v>1002</v>
      </c>
      <c r="I36" s="157" t="s">
        <v>1002</v>
      </c>
      <c r="J36" s="157" t="s">
        <v>1002</v>
      </c>
      <c r="K36" s="160"/>
      <c r="L36" s="641"/>
    </row>
    <row r="37" spans="1:12" x14ac:dyDescent="0.2">
      <c r="B37" s="147" t="s">
        <v>417</v>
      </c>
      <c r="C37" s="157" t="s">
        <v>418</v>
      </c>
      <c r="D37" s="157" t="s">
        <v>418</v>
      </c>
      <c r="E37" s="157" t="s">
        <v>418</v>
      </c>
      <c r="F37" s="157" t="s">
        <v>418</v>
      </c>
      <c r="G37" s="157" t="s">
        <v>420</v>
      </c>
      <c r="H37" s="157" t="s">
        <v>418</v>
      </c>
      <c r="I37" s="157" t="s">
        <v>420</v>
      </c>
      <c r="J37" s="157" t="s">
        <v>418</v>
      </c>
      <c r="K37" s="160" t="s">
        <v>20</v>
      </c>
      <c r="L37" s="641"/>
    </row>
    <row r="38" spans="1:12" x14ac:dyDescent="0.2">
      <c r="B38" s="147" t="s">
        <v>419</v>
      </c>
      <c r="C38" s="157" t="s">
        <v>418</v>
      </c>
      <c r="D38" s="157" t="s">
        <v>418</v>
      </c>
      <c r="E38" s="157" t="s">
        <v>418</v>
      </c>
      <c r="F38" s="157" t="s">
        <v>418</v>
      </c>
      <c r="G38" s="157" t="s">
        <v>420</v>
      </c>
      <c r="H38" s="157" t="s">
        <v>418</v>
      </c>
      <c r="I38" s="157" t="s">
        <v>420</v>
      </c>
      <c r="J38" s="157" t="s">
        <v>418</v>
      </c>
      <c r="K38" s="160" t="s">
        <v>20</v>
      </c>
      <c r="L38" s="641"/>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160" t="s">
        <v>382</v>
      </c>
      <c r="L39" s="641"/>
    </row>
    <row r="40" spans="1:12" x14ac:dyDescent="0.2">
      <c r="B40" s="147" t="s">
        <v>1004</v>
      </c>
      <c r="C40" s="163">
        <v>1.0449999999999999</v>
      </c>
      <c r="D40" s="163">
        <v>1.0191349470123596</v>
      </c>
      <c r="E40" s="163">
        <v>0.96930957241515292</v>
      </c>
      <c r="F40" s="163">
        <v>0.91643283516044249</v>
      </c>
      <c r="G40" s="163">
        <v>0.88824999999999998</v>
      </c>
      <c r="H40" s="163">
        <v>1.2017499999999999</v>
      </c>
      <c r="I40" s="163">
        <v>0.76656741663455141</v>
      </c>
      <c r="J40" s="163">
        <v>1.2512222028421278</v>
      </c>
      <c r="K40" s="160" t="s">
        <v>992</v>
      </c>
      <c r="L40" s="641">
        <v>1</v>
      </c>
    </row>
    <row r="41" spans="1:12" ht="22.5" x14ac:dyDescent="0.2">
      <c r="B41" s="156" t="s">
        <v>904</v>
      </c>
      <c r="C41" s="163">
        <v>0.59</v>
      </c>
      <c r="D41" s="163">
        <v>0.57539676434190634</v>
      </c>
      <c r="E41" s="163">
        <v>0.54726569160281358</v>
      </c>
      <c r="F41" s="163">
        <v>0.53464751744182881</v>
      </c>
      <c r="G41" s="163">
        <v>0.50150000000000006</v>
      </c>
      <c r="H41" s="163">
        <v>0.67849999999999999</v>
      </c>
      <c r="I41" s="163">
        <v>0.45003450602529704</v>
      </c>
      <c r="J41" s="163">
        <v>0.72366735182670383</v>
      </c>
      <c r="K41" s="641" t="s">
        <v>54</v>
      </c>
      <c r="L41" s="641"/>
    </row>
    <row r="42" spans="1:12" x14ac:dyDescent="0.2">
      <c r="A42" s="164"/>
      <c r="B42" s="147" t="s">
        <v>29</v>
      </c>
      <c r="C42" s="163">
        <v>0.45499999999999996</v>
      </c>
      <c r="D42" s="163">
        <v>0.44373818267045323</v>
      </c>
      <c r="E42" s="163">
        <v>0.42204388081233923</v>
      </c>
      <c r="F42" s="163">
        <v>0.38178531771861379</v>
      </c>
      <c r="G42" s="163">
        <v>0.38674999999999998</v>
      </c>
      <c r="H42" s="163">
        <v>0.5232500000000001</v>
      </c>
      <c r="I42" s="163">
        <v>0.31653291060925448</v>
      </c>
      <c r="J42" s="163">
        <v>0.5275548510154241</v>
      </c>
      <c r="K42" s="641" t="s">
        <v>54</v>
      </c>
      <c r="L42" s="641"/>
    </row>
    <row r="43" spans="1:12" x14ac:dyDescent="0.2">
      <c r="A43" s="164"/>
      <c r="B43" s="147" t="s">
        <v>421</v>
      </c>
      <c r="C43" s="151">
        <v>48600</v>
      </c>
      <c r="D43" s="151">
        <v>47700</v>
      </c>
      <c r="E43" s="151">
        <v>46100</v>
      </c>
      <c r="F43" s="151">
        <v>44100</v>
      </c>
      <c r="G43" s="151">
        <v>40800</v>
      </c>
      <c r="H43" s="151">
        <v>55300</v>
      </c>
      <c r="I43" s="151">
        <v>34200</v>
      </c>
      <c r="J43" s="151">
        <v>56500</v>
      </c>
      <c r="K43" s="641" t="s">
        <v>50</v>
      </c>
      <c r="L43" s="641"/>
    </row>
    <row r="44" spans="1:12" x14ac:dyDescent="0.2">
      <c r="A44" s="164"/>
      <c r="B44" s="147" t="s">
        <v>1005</v>
      </c>
      <c r="C44" s="163">
        <v>0.69</v>
      </c>
      <c r="D44" s="163">
        <v>0.69</v>
      </c>
      <c r="E44" s="163">
        <v>0.69</v>
      </c>
      <c r="F44" s="163">
        <v>0.69</v>
      </c>
      <c r="G44" s="163">
        <v>0.51</v>
      </c>
      <c r="H44" s="163">
        <v>0.78</v>
      </c>
      <c r="I44" s="163">
        <v>0.45</v>
      </c>
      <c r="J44" s="163">
        <v>0.84</v>
      </c>
      <c r="K44" s="641" t="s">
        <v>66</v>
      </c>
      <c r="L44" s="641"/>
    </row>
    <row r="45" spans="1:12" ht="22.5" x14ac:dyDescent="0.2">
      <c r="A45" s="164"/>
      <c r="B45" s="147" t="s">
        <v>1023</v>
      </c>
      <c r="C45" s="165">
        <v>0.08</v>
      </c>
      <c r="D45" s="165">
        <v>7.8019900249750015E-2</v>
      </c>
      <c r="E45" s="165">
        <v>7.4205517505466251E-2</v>
      </c>
      <c r="F45" s="165">
        <v>6.7127088829646381E-2</v>
      </c>
      <c r="G45" s="165">
        <v>6.8000000000000005E-2</v>
      </c>
      <c r="H45" s="165">
        <v>9.1999999999999998E-2</v>
      </c>
      <c r="I45" s="165">
        <v>5.5654138129099688E-2</v>
      </c>
      <c r="J45" s="165">
        <v>9.2756896881832807E-2</v>
      </c>
      <c r="K45" s="166" t="s">
        <v>54</v>
      </c>
      <c r="L45" s="166"/>
    </row>
    <row r="46" spans="1:12" x14ac:dyDescent="0.2">
      <c r="B46" s="147" t="s">
        <v>406</v>
      </c>
      <c r="C46" s="159">
        <v>85.5765027989152</v>
      </c>
      <c r="D46" s="159">
        <v>85.5765027989152</v>
      </c>
      <c r="E46" s="159">
        <v>85.526242294196138</v>
      </c>
      <c r="F46" s="159">
        <v>85.77639586750297</v>
      </c>
      <c r="G46" s="151">
        <v>72</v>
      </c>
      <c r="H46" s="151">
        <v>87</v>
      </c>
      <c r="I46" s="151">
        <v>71</v>
      </c>
      <c r="J46" s="151">
        <v>87</v>
      </c>
      <c r="K46" s="642" t="s">
        <v>446</v>
      </c>
      <c r="L46" s="642">
        <v>1</v>
      </c>
    </row>
    <row r="47" spans="1:12" x14ac:dyDescent="0.2">
      <c r="B47" s="147" t="s">
        <v>407</v>
      </c>
      <c r="C47" s="159">
        <v>86.338929598684828</v>
      </c>
      <c r="D47" s="159">
        <v>86.338929598684828</v>
      </c>
      <c r="E47" s="159">
        <v>86.291080383987705</v>
      </c>
      <c r="F47" s="159">
        <v>86.52923153617148</v>
      </c>
      <c r="G47" s="151">
        <v>73</v>
      </c>
      <c r="H47" s="151">
        <v>88</v>
      </c>
      <c r="I47" s="151">
        <v>72</v>
      </c>
      <c r="J47" s="151">
        <v>88</v>
      </c>
      <c r="K47" s="642" t="s">
        <v>446</v>
      </c>
      <c r="L47" s="642">
        <v>1</v>
      </c>
    </row>
    <row r="48" spans="1:12" ht="22.5" x14ac:dyDescent="0.2">
      <c r="B48" s="147" t="s">
        <v>409</v>
      </c>
      <c r="C48" s="159">
        <v>1.7668980634206461</v>
      </c>
      <c r="D48" s="159">
        <v>1.7668980634206461</v>
      </c>
      <c r="E48" s="159">
        <v>1.7667001687258606</v>
      </c>
      <c r="F48" s="159">
        <v>1.7677007437050449</v>
      </c>
      <c r="G48" s="151">
        <v>1</v>
      </c>
      <c r="H48" s="151">
        <v>14</v>
      </c>
      <c r="I48" s="151">
        <v>1</v>
      </c>
      <c r="J48" s="151">
        <v>15</v>
      </c>
      <c r="K48" s="642" t="s">
        <v>20</v>
      </c>
      <c r="L48" s="642">
        <v>1</v>
      </c>
    </row>
    <row r="49" spans="1:15" x14ac:dyDescent="0.2">
      <c r="A49" s="164"/>
      <c r="M49" s="594"/>
    </row>
    <row r="50" spans="1:15" x14ac:dyDescent="0.2">
      <c r="A50" s="164"/>
      <c r="M50" s="594"/>
    </row>
    <row r="51" spans="1:15" s="140" customFormat="1" x14ac:dyDescent="0.2">
      <c r="A51" s="164" t="s">
        <v>87</v>
      </c>
      <c r="C51" s="526"/>
      <c r="D51" s="526"/>
      <c r="E51" s="526"/>
      <c r="F51" s="526"/>
      <c r="G51" s="526"/>
      <c r="H51" s="526"/>
    </row>
    <row r="52" spans="1:15" s="140" customFormat="1" ht="11.25" customHeight="1" x14ac:dyDescent="0.2">
      <c r="A52" s="530">
        <v>1</v>
      </c>
      <c r="B52" s="923" t="s">
        <v>474</v>
      </c>
      <c r="C52" s="923"/>
      <c r="D52" s="923"/>
      <c r="E52" s="923"/>
      <c r="F52" s="923"/>
      <c r="G52" s="923"/>
      <c r="H52" s="923"/>
      <c r="I52" s="923"/>
      <c r="J52" s="923"/>
      <c r="K52" s="923"/>
      <c r="L52" s="923"/>
    </row>
    <row r="53" spans="1:15" s="140" customFormat="1" ht="12" customHeight="1" x14ac:dyDescent="0.2">
      <c r="A53" s="164" t="s">
        <v>38</v>
      </c>
      <c r="C53" s="526"/>
      <c r="D53" s="526"/>
      <c r="E53" s="526"/>
      <c r="F53" s="526"/>
      <c r="G53" s="526"/>
      <c r="H53" s="526"/>
    </row>
    <row r="54" spans="1:15" s="140" customFormat="1" ht="43.5" customHeight="1" x14ac:dyDescent="0.2">
      <c r="A54" s="530" t="s">
        <v>39</v>
      </c>
      <c r="B54" s="923" t="s">
        <v>448</v>
      </c>
      <c r="C54" s="923"/>
      <c r="D54" s="923"/>
      <c r="E54" s="923"/>
      <c r="F54" s="923"/>
      <c r="G54" s="923"/>
      <c r="H54" s="923"/>
      <c r="I54" s="923"/>
      <c r="J54" s="923"/>
      <c r="K54" s="923"/>
      <c r="L54" s="923"/>
    </row>
    <row r="55" spans="1:15" s="140" customFormat="1" ht="16.5" customHeight="1" x14ac:dyDescent="0.2">
      <c r="A55" s="530"/>
      <c r="B55" s="923" t="s">
        <v>1027</v>
      </c>
      <c r="C55" s="923"/>
      <c r="D55" s="923"/>
      <c r="E55" s="923"/>
      <c r="F55" s="923"/>
      <c r="G55" s="923"/>
      <c r="H55" s="923"/>
      <c r="I55" s="923"/>
      <c r="J55" s="923"/>
      <c r="K55" s="923"/>
      <c r="L55" s="923"/>
    </row>
    <row r="56" spans="1:15" s="140" customFormat="1" x14ac:dyDescent="0.2">
      <c r="A56" s="530" t="s">
        <v>15</v>
      </c>
      <c r="B56" s="140" t="s">
        <v>449</v>
      </c>
    </row>
    <row r="57" spans="1:15" s="140" customFormat="1" ht="27" customHeight="1" x14ac:dyDescent="0.2">
      <c r="A57" s="530" t="s">
        <v>20</v>
      </c>
      <c r="B57" s="923" t="s">
        <v>906</v>
      </c>
      <c r="C57" s="923"/>
      <c r="D57" s="923"/>
      <c r="E57" s="923"/>
      <c r="F57" s="923"/>
      <c r="G57" s="923"/>
      <c r="H57" s="923"/>
      <c r="I57" s="923"/>
      <c r="J57" s="923"/>
      <c r="K57" s="923"/>
      <c r="L57" s="923"/>
    </row>
    <row r="58" spans="1:15" s="140" customFormat="1" ht="26.25" customHeight="1" x14ac:dyDescent="0.2">
      <c r="A58" s="530" t="s">
        <v>23</v>
      </c>
      <c r="B58" s="923" t="s">
        <v>450</v>
      </c>
      <c r="C58" s="923"/>
      <c r="D58" s="923"/>
      <c r="E58" s="923"/>
      <c r="F58" s="923"/>
      <c r="G58" s="923"/>
      <c r="H58" s="923"/>
      <c r="I58" s="923"/>
      <c r="J58" s="923"/>
      <c r="K58" s="923"/>
      <c r="L58" s="923"/>
    </row>
    <row r="59" spans="1:15" s="140" customFormat="1" ht="11.25" customHeight="1" x14ac:dyDescent="0.2">
      <c r="A59" s="530" t="s">
        <v>44</v>
      </c>
      <c r="B59" s="923" t="s">
        <v>451</v>
      </c>
      <c r="C59" s="923"/>
      <c r="D59" s="923"/>
      <c r="E59" s="923"/>
      <c r="F59" s="923"/>
      <c r="G59" s="923"/>
      <c r="H59" s="923"/>
      <c r="I59" s="923"/>
      <c r="J59" s="923"/>
      <c r="K59" s="923"/>
      <c r="L59" s="923"/>
    </row>
    <row r="60" spans="1:15" s="140" customFormat="1" ht="39.75" customHeight="1" x14ac:dyDescent="0.2">
      <c r="A60" s="530" t="s">
        <v>46</v>
      </c>
      <c r="B60" s="923" t="s">
        <v>907</v>
      </c>
      <c r="C60" s="923"/>
      <c r="D60" s="923"/>
      <c r="E60" s="923"/>
      <c r="F60" s="923"/>
      <c r="G60" s="923"/>
      <c r="H60" s="923"/>
      <c r="I60" s="923"/>
      <c r="J60" s="923"/>
      <c r="K60" s="923"/>
      <c r="L60" s="923"/>
      <c r="N60" s="923"/>
      <c r="O60" s="923"/>
    </row>
    <row r="61" spans="1:15" s="140" customFormat="1" x14ac:dyDescent="0.2">
      <c r="A61" s="530" t="s">
        <v>31</v>
      </c>
      <c r="B61" s="611" t="s">
        <v>452</v>
      </c>
      <c r="N61" s="923"/>
      <c r="O61" s="923"/>
    </row>
    <row r="62" spans="1:15" s="140" customFormat="1" ht="37.5" customHeight="1" x14ac:dyDescent="0.2">
      <c r="A62" s="530" t="s">
        <v>35</v>
      </c>
      <c r="B62" s="923" t="s">
        <v>475</v>
      </c>
      <c r="C62" s="923"/>
      <c r="D62" s="923"/>
      <c r="E62" s="923"/>
      <c r="F62" s="923"/>
      <c r="G62" s="923"/>
      <c r="H62" s="923"/>
      <c r="I62" s="923"/>
      <c r="J62" s="923"/>
      <c r="K62" s="923"/>
      <c r="L62" s="923"/>
      <c r="M62" s="598"/>
      <c r="N62" s="923"/>
      <c r="O62" s="923"/>
    </row>
    <row r="63" spans="1:15" s="140" customFormat="1" ht="11.25" customHeight="1" x14ac:dyDescent="0.2">
      <c r="A63" s="530" t="s">
        <v>64</v>
      </c>
      <c r="B63" s="923" t="s">
        <v>462</v>
      </c>
      <c r="C63" s="923"/>
      <c r="D63" s="923"/>
      <c r="E63" s="923"/>
      <c r="F63" s="923"/>
      <c r="G63" s="923"/>
      <c r="H63" s="923"/>
      <c r="I63" s="923"/>
      <c r="M63" s="541"/>
      <c r="N63" s="923"/>
      <c r="O63" s="923"/>
    </row>
    <row r="64" spans="1:15" ht="68.25" customHeight="1" x14ac:dyDescent="0.2">
      <c r="A64" s="530" t="s">
        <v>50</v>
      </c>
      <c r="B64" s="923" t="s">
        <v>454</v>
      </c>
      <c r="C64" s="923"/>
      <c r="D64" s="923"/>
      <c r="E64" s="923"/>
      <c r="F64" s="923"/>
      <c r="G64" s="923"/>
      <c r="H64" s="923"/>
      <c r="I64" s="923"/>
      <c r="J64" s="923"/>
      <c r="K64" s="923"/>
      <c r="L64" s="923"/>
    </row>
    <row r="65" spans="1:12" ht="24" customHeight="1" x14ac:dyDescent="0.2">
      <c r="A65" s="530" t="s">
        <v>54</v>
      </c>
      <c r="B65" s="932" t="s">
        <v>455</v>
      </c>
      <c r="C65" s="932"/>
      <c r="D65" s="932"/>
      <c r="E65" s="932"/>
      <c r="F65" s="932"/>
      <c r="G65" s="932"/>
      <c r="H65" s="932"/>
      <c r="I65" s="932"/>
      <c r="J65" s="932"/>
      <c r="K65" s="932"/>
      <c r="L65" s="932"/>
    </row>
    <row r="66" spans="1:12" ht="30" customHeight="1" x14ac:dyDescent="0.2">
      <c r="A66" s="611" t="s">
        <v>66</v>
      </c>
      <c r="B66" s="923" t="s">
        <v>988</v>
      </c>
      <c r="C66" s="923"/>
      <c r="D66" s="923"/>
      <c r="E66" s="923"/>
      <c r="F66" s="923"/>
      <c r="G66" s="923"/>
      <c r="H66" s="923"/>
      <c r="I66" s="923"/>
      <c r="J66" s="923"/>
      <c r="K66" s="923"/>
      <c r="L66" s="923"/>
    </row>
  </sheetData>
  <mergeCells count="19">
    <mergeCell ref="B64:L64"/>
    <mergeCell ref="B65:L65"/>
    <mergeCell ref="B66:L66"/>
    <mergeCell ref="N60:O60"/>
    <mergeCell ref="N61:O61"/>
    <mergeCell ref="N62:O62"/>
    <mergeCell ref="B60:L60"/>
    <mergeCell ref="B59:L59"/>
    <mergeCell ref="B63:I63"/>
    <mergeCell ref="N63:O63"/>
    <mergeCell ref="C3:L3"/>
    <mergeCell ref="G4:H4"/>
    <mergeCell ref="I4:J4"/>
    <mergeCell ref="B62:L62"/>
    <mergeCell ref="B52:L52"/>
    <mergeCell ref="B54:L54"/>
    <mergeCell ref="B55:L55"/>
    <mergeCell ref="B57:L57"/>
    <mergeCell ref="B58:L58"/>
  </mergeCells>
  <hyperlinks>
    <hyperlink ref="C3" location="INDEX" display="Small Straw CHP,  20 MW feed"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dimension ref="A1:M70"/>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1035</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7" t="s">
        <v>6</v>
      </c>
      <c r="C5" s="608"/>
      <c r="D5" s="608"/>
      <c r="E5" s="608"/>
      <c r="F5" s="608"/>
      <c r="G5" s="620" t="s">
        <v>7</v>
      </c>
      <c r="H5" s="620" t="s">
        <v>8</v>
      </c>
      <c r="I5" s="620" t="s">
        <v>7</v>
      </c>
      <c r="J5" s="620" t="s">
        <v>8</v>
      </c>
      <c r="K5" s="608"/>
      <c r="L5" s="609"/>
    </row>
    <row r="6" spans="1:13" x14ac:dyDescent="0.25">
      <c r="A6" s="140"/>
      <c r="B6" s="147" t="s">
        <v>276</v>
      </c>
      <c r="C6" s="148">
        <v>6.840713239049907</v>
      </c>
      <c r="D6" s="148">
        <v>6.840713239049907</v>
      </c>
      <c r="E6" s="148">
        <v>6.840713239049907</v>
      </c>
      <c r="F6" s="148">
        <v>6.840713239049907</v>
      </c>
      <c r="G6" s="148">
        <v>5.3401622348062237</v>
      </c>
      <c r="H6" s="148">
        <v>6.8643459357436711</v>
      </c>
      <c r="I6" s="148">
        <v>5.3401622348062237</v>
      </c>
      <c r="J6" s="148">
        <v>6.8703459357436714</v>
      </c>
      <c r="K6" s="642" t="s">
        <v>39</v>
      </c>
      <c r="L6" s="641">
        <v>1</v>
      </c>
    </row>
    <row r="7" spans="1:13" x14ac:dyDescent="0.25">
      <c r="A7" s="140"/>
      <c r="B7" s="147" t="s">
        <v>69</v>
      </c>
      <c r="C7" s="148">
        <v>114.01188731749845</v>
      </c>
      <c r="D7" s="148">
        <v>114.01188731749845</v>
      </c>
      <c r="E7" s="148">
        <v>114.01188731749845</v>
      </c>
      <c r="F7" s="148">
        <v>114.01188731749845</v>
      </c>
      <c r="G7" s="507">
        <v>89</v>
      </c>
      <c r="H7" s="507">
        <v>115</v>
      </c>
      <c r="I7" s="507">
        <v>89</v>
      </c>
      <c r="J7" s="507">
        <v>115</v>
      </c>
      <c r="K7" s="642" t="s">
        <v>483</v>
      </c>
      <c r="L7" s="642">
        <v>1</v>
      </c>
    </row>
    <row r="8" spans="1:13" x14ac:dyDescent="0.25">
      <c r="A8" s="140"/>
      <c r="B8" s="152" t="s">
        <v>1102</v>
      </c>
      <c r="C8" s="569">
        <v>114.01188731749845</v>
      </c>
      <c r="D8" s="569">
        <v>114.01188731749845</v>
      </c>
      <c r="E8" s="569">
        <v>114.01188731749845</v>
      </c>
      <c r="F8" s="569">
        <v>114.01188731749845</v>
      </c>
      <c r="G8" s="570">
        <v>89</v>
      </c>
      <c r="H8" s="570">
        <v>115</v>
      </c>
      <c r="I8" s="570">
        <v>89</v>
      </c>
      <c r="J8" s="570">
        <v>115</v>
      </c>
      <c r="K8" s="153" t="s">
        <v>483</v>
      </c>
      <c r="L8" s="153">
        <v>1</v>
      </c>
    </row>
    <row r="9" spans="1:13" ht="16.899999999999999" customHeight="1" x14ac:dyDescent="0.25">
      <c r="A9" s="140"/>
      <c r="B9" s="147" t="s">
        <v>479</v>
      </c>
      <c r="C9" s="159">
        <v>2.2162041965001387</v>
      </c>
      <c r="D9" s="159">
        <v>2.2162041965001387</v>
      </c>
      <c r="E9" s="159">
        <v>2.2162041965001387</v>
      </c>
      <c r="F9" s="159">
        <v>2.2162041965001387</v>
      </c>
      <c r="G9" s="159">
        <v>2.1134976956988503</v>
      </c>
      <c r="H9" s="159">
        <v>2.4723340656432073</v>
      </c>
      <c r="I9" s="159">
        <v>1.6910074677677525</v>
      </c>
      <c r="J9" s="159">
        <v>2.4701749306400216</v>
      </c>
      <c r="K9" s="642" t="s">
        <v>491</v>
      </c>
      <c r="L9" s="642"/>
    </row>
    <row r="10" spans="1:13" x14ac:dyDescent="0.25">
      <c r="A10" s="140"/>
      <c r="B10" s="147" t="s">
        <v>13</v>
      </c>
      <c r="C10" s="509">
        <v>3</v>
      </c>
      <c r="D10" s="509">
        <v>3</v>
      </c>
      <c r="E10" s="509">
        <v>3</v>
      </c>
      <c r="F10" s="509">
        <v>3</v>
      </c>
      <c r="G10" s="509">
        <v>3</v>
      </c>
      <c r="H10" s="509">
        <v>3</v>
      </c>
      <c r="I10" s="509">
        <v>3</v>
      </c>
      <c r="J10" s="509">
        <v>3</v>
      </c>
      <c r="K10" s="642"/>
      <c r="L10" s="642"/>
    </row>
    <row r="11" spans="1:13" x14ac:dyDescent="0.25">
      <c r="A11" s="140"/>
      <c r="B11" s="156" t="s">
        <v>73</v>
      </c>
      <c r="C11" s="509">
        <v>2</v>
      </c>
      <c r="D11" s="509">
        <v>2</v>
      </c>
      <c r="E11" s="509">
        <v>2</v>
      </c>
      <c r="F11" s="509">
        <v>2</v>
      </c>
      <c r="G11" s="509">
        <v>1.7</v>
      </c>
      <c r="H11" s="509">
        <v>2.2999999999999998</v>
      </c>
      <c r="I11" s="509">
        <v>1.5</v>
      </c>
      <c r="J11" s="509">
        <v>2.5</v>
      </c>
      <c r="K11" s="641"/>
      <c r="L11" s="642"/>
    </row>
    <row r="12" spans="1:13" x14ac:dyDescent="0.25">
      <c r="A12" s="140"/>
      <c r="B12" s="156" t="s">
        <v>16</v>
      </c>
      <c r="C12" s="509">
        <v>25</v>
      </c>
      <c r="D12" s="509">
        <v>25</v>
      </c>
      <c r="E12" s="509">
        <v>25</v>
      </c>
      <c r="F12" s="509">
        <v>25</v>
      </c>
      <c r="G12" s="509">
        <v>20</v>
      </c>
      <c r="H12" s="509">
        <v>35</v>
      </c>
      <c r="I12" s="509">
        <v>20</v>
      </c>
      <c r="J12" s="509">
        <v>35</v>
      </c>
      <c r="K12" s="641"/>
      <c r="L12" s="642">
        <v>1</v>
      </c>
    </row>
    <row r="13" spans="1:13" x14ac:dyDescent="0.25">
      <c r="A13" s="140"/>
      <c r="B13" s="156" t="s">
        <v>18</v>
      </c>
      <c r="C13" s="509">
        <v>1</v>
      </c>
      <c r="D13" s="509">
        <v>1</v>
      </c>
      <c r="E13" s="509">
        <v>1</v>
      </c>
      <c r="F13" s="509">
        <v>1</v>
      </c>
      <c r="G13" s="509">
        <v>0.5</v>
      </c>
      <c r="H13" s="509">
        <v>1.5</v>
      </c>
      <c r="I13" s="509">
        <v>0.5</v>
      </c>
      <c r="J13" s="509">
        <v>1.5</v>
      </c>
      <c r="K13" s="641"/>
      <c r="L13" s="642">
        <v>1</v>
      </c>
    </row>
    <row r="14" spans="1:13" ht="22.5" x14ac:dyDescent="0.25">
      <c r="A14" s="140"/>
      <c r="B14" s="158" t="s">
        <v>482</v>
      </c>
      <c r="C14" s="509">
        <v>0.21927538073622452</v>
      </c>
      <c r="D14" s="509">
        <v>0.21927538073622452</v>
      </c>
      <c r="E14" s="509">
        <v>0.21927538073622452</v>
      </c>
      <c r="F14" s="509">
        <v>0.21927538073622452</v>
      </c>
      <c r="G14" s="509">
        <v>0.18638407362579085</v>
      </c>
      <c r="H14" s="509">
        <v>0.25216668784665819</v>
      </c>
      <c r="I14" s="509">
        <v>0.16445653555216838</v>
      </c>
      <c r="J14" s="509">
        <v>0.27409422592028065</v>
      </c>
      <c r="K14" s="641" t="s">
        <v>74</v>
      </c>
      <c r="L14" s="642"/>
    </row>
    <row r="15" spans="1:13" x14ac:dyDescent="0.25">
      <c r="A15" s="140"/>
      <c r="B15" s="621" t="s">
        <v>21</v>
      </c>
      <c r="C15" s="516"/>
      <c r="D15" s="516"/>
      <c r="E15" s="516"/>
      <c r="F15" s="516"/>
      <c r="G15" s="516"/>
      <c r="H15" s="516"/>
      <c r="I15" s="516"/>
      <c r="J15" s="516"/>
      <c r="K15" s="618"/>
      <c r="L15" s="619"/>
    </row>
    <row r="16" spans="1:13" x14ac:dyDescent="0.25">
      <c r="A16" s="140"/>
      <c r="B16" s="156" t="s">
        <v>22</v>
      </c>
      <c r="C16" s="509" t="s">
        <v>149</v>
      </c>
      <c r="D16" s="509" t="s">
        <v>149</v>
      </c>
      <c r="E16" s="509" t="s">
        <v>149</v>
      </c>
      <c r="F16" s="509" t="s">
        <v>149</v>
      </c>
      <c r="G16" s="509" t="s">
        <v>149</v>
      </c>
      <c r="H16" s="509" t="s">
        <v>149</v>
      </c>
      <c r="I16" s="509" t="s">
        <v>149</v>
      </c>
      <c r="J16" s="509" t="s">
        <v>149</v>
      </c>
      <c r="K16" s="641"/>
      <c r="L16" s="641"/>
      <c r="M16" s="171"/>
    </row>
    <row r="17" spans="1:13" x14ac:dyDescent="0.25">
      <c r="A17" s="140"/>
      <c r="B17" s="156" t="s">
        <v>24</v>
      </c>
      <c r="C17" s="509">
        <v>10</v>
      </c>
      <c r="D17" s="509">
        <v>10</v>
      </c>
      <c r="E17" s="509">
        <v>10</v>
      </c>
      <c r="F17" s="509">
        <v>10</v>
      </c>
      <c r="G17" s="509">
        <v>10</v>
      </c>
      <c r="H17" s="509">
        <v>10</v>
      </c>
      <c r="I17" s="509">
        <v>10</v>
      </c>
      <c r="J17" s="509">
        <v>10</v>
      </c>
      <c r="K17" s="641" t="s">
        <v>44</v>
      </c>
      <c r="L17" s="641">
        <v>1</v>
      </c>
    </row>
    <row r="18" spans="1:13" x14ac:dyDescent="0.25">
      <c r="A18" s="140"/>
      <c r="B18" s="156" t="s">
        <v>75</v>
      </c>
      <c r="C18" s="517">
        <v>20</v>
      </c>
      <c r="D18" s="517">
        <v>20</v>
      </c>
      <c r="E18" s="517">
        <v>20</v>
      </c>
      <c r="F18" s="517">
        <v>20</v>
      </c>
      <c r="G18" s="517">
        <v>20</v>
      </c>
      <c r="H18" s="517">
        <v>20</v>
      </c>
      <c r="I18" s="517">
        <v>20</v>
      </c>
      <c r="J18" s="517">
        <v>20</v>
      </c>
      <c r="K18" s="641" t="s">
        <v>44</v>
      </c>
      <c r="L18" s="641">
        <v>1</v>
      </c>
    </row>
    <row r="19" spans="1:13" x14ac:dyDescent="0.25">
      <c r="A19" s="140"/>
      <c r="B19" s="156" t="s">
        <v>76</v>
      </c>
      <c r="C19" s="509">
        <v>0.25</v>
      </c>
      <c r="D19" s="509">
        <v>0.25</v>
      </c>
      <c r="E19" s="509">
        <v>0.25</v>
      </c>
      <c r="F19" s="509">
        <v>0.25</v>
      </c>
      <c r="G19" s="509">
        <v>0.25</v>
      </c>
      <c r="H19" s="509">
        <v>0.25</v>
      </c>
      <c r="I19" s="509">
        <v>0.25</v>
      </c>
      <c r="J19" s="509">
        <v>0.25</v>
      </c>
      <c r="K19" s="641" t="s">
        <v>35</v>
      </c>
      <c r="L19" s="641">
        <v>1</v>
      </c>
    </row>
    <row r="20" spans="1:13" x14ac:dyDescent="0.25">
      <c r="A20" s="140"/>
      <c r="B20" s="156" t="s">
        <v>77</v>
      </c>
      <c r="C20" s="509">
        <v>0.5</v>
      </c>
      <c r="D20" s="509">
        <v>0.5</v>
      </c>
      <c r="E20" s="509">
        <v>0.5</v>
      </c>
      <c r="F20" s="509">
        <v>0.5</v>
      </c>
      <c r="G20" s="509">
        <v>0.5</v>
      </c>
      <c r="H20" s="509">
        <v>0.5</v>
      </c>
      <c r="I20" s="509">
        <v>0.5</v>
      </c>
      <c r="J20" s="509">
        <v>0.5</v>
      </c>
      <c r="K20" s="641"/>
      <c r="L20" s="641">
        <v>1</v>
      </c>
    </row>
    <row r="21" spans="1:13" x14ac:dyDescent="0.25">
      <c r="A21" s="140"/>
      <c r="B21" s="617" t="s">
        <v>78</v>
      </c>
      <c r="C21" s="618"/>
      <c r="D21" s="618"/>
      <c r="E21" s="618"/>
      <c r="F21" s="618"/>
      <c r="G21" s="618"/>
      <c r="H21" s="618"/>
      <c r="I21" s="618"/>
      <c r="J21" s="618"/>
      <c r="K21" s="618"/>
      <c r="L21" s="619"/>
    </row>
    <row r="22" spans="1:13" x14ac:dyDescent="0.25">
      <c r="A22" s="140"/>
      <c r="B22" s="156" t="s">
        <v>529</v>
      </c>
      <c r="C22" s="509">
        <v>97.97</v>
      </c>
      <c r="D22" s="509">
        <v>97.97</v>
      </c>
      <c r="E22" s="509">
        <v>97.97</v>
      </c>
      <c r="F22" s="509">
        <v>97.97</v>
      </c>
      <c r="G22" s="509">
        <v>89.85</v>
      </c>
      <c r="H22" s="509">
        <v>98.984999999999999</v>
      </c>
      <c r="I22" s="509">
        <v>97.97</v>
      </c>
      <c r="J22" s="509">
        <v>98.984999999999999</v>
      </c>
      <c r="K22" s="160" t="s">
        <v>31</v>
      </c>
      <c r="L22" s="641">
        <v>1</v>
      </c>
    </row>
    <row r="23" spans="1:13" x14ac:dyDescent="0.25">
      <c r="A23" s="140"/>
      <c r="B23" s="156" t="s">
        <v>530</v>
      </c>
      <c r="C23" s="510">
        <v>90</v>
      </c>
      <c r="D23" s="510">
        <v>60</v>
      </c>
      <c r="E23" s="510">
        <v>50</v>
      </c>
      <c r="F23" s="510">
        <v>40</v>
      </c>
      <c r="G23" s="510">
        <v>40</v>
      </c>
      <c r="H23" s="510">
        <v>80</v>
      </c>
      <c r="I23" s="510">
        <v>30</v>
      </c>
      <c r="J23" s="510">
        <v>40</v>
      </c>
      <c r="K23" s="161" t="s">
        <v>64</v>
      </c>
      <c r="L23" s="641">
        <v>2</v>
      </c>
    </row>
    <row r="24" spans="1:13" x14ac:dyDescent="0.25">
      <c r="A24" s="140"/>
      <c r="B24" s="156" t="s">
        <v>79</v>
      </c>
      <c r="C24" s="510">
        <v>16</v>
      </c>
      <c r="D24" s="510">
        <v>11</v>
      </c>
      <c r="E24" s="510">
        <v>8</v>
      </c>
      <c r="F24" s="510">
        <v>4</v>
      </c>
      <c r="G24" s="510">
        <v>4</v>
      </c>
      <c r="H24" s="510">
        <v>16</v>
      </c>
      <c r="I24" s="510">
        <v>2</v>
      </c>
      <c r="J24" s="510">
        <v>16</v>
      </c>
      <c r="K24" s="641" t="s">
        <v>64</v>
      </c>
      <c r="L24" s="641">
        <v>2</v>
      </c>
    </row>
    <row r="25" spans="1:13" x14ac:dyDescent="0.25">
      <c r="A25" s="140"/>
      <c r="B25" s="156" t="s">
        <v>80</v>
      </c>
      <c r="C25" s="510">
        <v>4</v>
      </c>
      <c r="D25" s="510">
        <v>3</v>
      </c>
      <c r="E25" s="510">
        <v>3</v>
      </c>
      <c r="F25" s="510">
        <v>1</v>
      </c>
      <c r="G25" s="510">
        <v>1</v>
      </c>
      <c r="H25" s="510">
        <v>4</v>
      </c>
      <c r="I25" s="510">
        <v>1</v>
      </c>
      <c r="J25" s="510">
        <v>4</v>
      </c>
      <c r="K25" s="641" t="s">
        <v>64</v>
      </c>
      <c r="L25" s="641">
        <v>2</v>
      </c>
      <c r="M25" s="132"/>
    </row>
    <row r="26" spans="1:13" x14ac:dyDescent="0.25">
      <c r="A26" s="140"/>
      <c r="B26" s="156" t="s">
        <v>413</v>
      </c>
      <c r="C26" s="509">
        <v>2</v>
      </c>
      <c r="D26" s="509">
        <v>0.3</v>
      </c>
      <c r="E26" s="509">
        <v>0.3</v>
      </c>
      <c r="F26" s="509">
        <v>0.3</v>
      </c>
      <c r="G26" s="509">
        <v>0.1</v>
      </c>
      <c r="H26" s="509">
        <v>2</v>
      </c>
      <c r="I26" s="509">
        <v>0.1</v>
      </c>
      <c r="J26" s="509">
        <v>1</v>
      </c>
      <c r="K26" s="160" t="s">
        <v>64</v>
      </c>
      <c r="L26" s="641">
        <v>2</v>
      </c>
      <c r="M26" s="132"/>
    </row>
    <row r="27" spans="1:13" x14ac:dyDescent="0.25">
      <c r="A27" s="140"/>
      <c r="B27" s="617" t="s">
        <v>25</v>
      </c>
      <c r="C27" s="618"/>
      <c r="D27" s="618"/>
      <c r="E27" s="618"/>
      <c r="F27" s="618"/>
      <c r="G27" s="618"/>
      <c r="H27" s="618"/>
      <c r="I27" s="618"/>
      <c r="J27" s="618"/>
      <c r="K27" s="618"/>
      <c r="L27" s="619"/>
    </row>
    <row r="28" spans="1:13" x14ac:dyDescent="0.25">
      <c r="A28" s="140"/>
      <c r="B28" s="156" t="s">
        <v>1014</v>
      </c>
      <c r="C28" s="513">
        <v>0.7075285618422178</v>
      </c>
      <c r="D28" s="513">
        <v>0.6900163477347363</v>
      </c>
      <c r="E28" s="513">
        <v>0.65628153851750071</v>
      </c>
      <c r="F28" s="513">
        <v>0.5936791577536813</v>
      </c>
      <c r="G28" s="513">
        <v>0.60139927756588507</v>
      </c>
      <c r="H28" s="513">
        <v>0.8136578461185503</v>
      </c>
      <c r="I28" s="513">
        <v>0.49221115388812536</v>
      </c>
      <c r="J28" s="513">
        <v>0.82035192314687566</v>
      </c>
      <c r="K28" s="160" t="s">
        <v>492</v>
      </c>
      <c r="L28" s="641"/>
    </row>
    <row r="29" spans="1:13" x14ac:dyDescent="0.25">
      <c r="A29" s="140"/>
      <c r="B29" s="156" t="s">
        <v>28</v>
      </c>
      <c r="C29" s="513">
        <v>0.4093140440409524</v>
      </c>
      <c r="D29" s="513">
        <v>0.39918301108621107</v>
      </c>
      <c r="E29" s="513">
        <v>0.37966700575392592</v>
      </c>
      <c r="F29" s="513">
        <v>0.34345075241948503</v>
      </c>
      <c r="G29" s="513">
        <v>0.3479169374348095</v>
      </c>
      <c r="H29" s="513">
        <v>0.47071115064709529</v>
      </c>
      <c r="I29" s="513">
        <v>0.28475025431544443</v>
      </c>
      <c r="J29" s="513">
        <v>0.47458375719240736</v>
      </c>
      <c r="K29" s="160" t="s">
        <v>492</v>
      </c>
      <c r="L29" s="641"/>
    </row>
    <row r="30" spans="1:13" x14ac:dyDescent="0.25">
      <c r="A30" s="140"/>
      <c r="B30" s="156" t="s">
        <v>29</v>
      </c>
      <c r="C30" s="513">
        <v>0.29821451780126534</v>
      </c>
      <c r="D30" s="513">
        <v>0.29083333664852523</v>
      </c>
      <c r="E30" s="513">
        <v>0.27661453276357462</v>
      </c>
      <c r="F30" s="513">
        <v>0.25022840533419621</v>
      </c>
      <c r="G30" s="513">
        <v>0.25348234013107557</v>
      </c>
      <c r="H30" s="513">
        <v>0.34294669547145523</v>
      </c>
      <c r="I30" s="513">
        <v>0.20746089957268096</v>
      </c>
      <c r="J30" s="513">
        <v>0.34576816595446824</v>
      </c>
      <c r="K30" s="160" t="s">
        <v>492</v>
      </c>
      <c r="L30" s="641"/>
    </row>
    <row r="31" spans="1:13" x14ac:dyDescent="0.25">
      <c r="A31" s="140"/>
      <c r="B31" s="156" t="s">
        <v>1015</v>
      </c>
      <c r="C31" s="517">
        <v>33000</v>
      </c>
      <c r="D31" s="517">
        <v>32500</v>
      </c>
      <c r="E31" s="517">
        <v>31500</v>
      </c>
      <c r="F31" s="517">
        <v>29600</v>
      </c>
      <c r="G31" s="517">
        <v>27800</v>
      </c>
      <c r="H31" s="517">
        <v>37700</v>
      </c>
      <c r="I31" s="517">
        <v>22800</v>
      </c>
      <c r="J31" s="517">
        <v>38000</v>
      </c>
      <c r="K31" s="160"/>
      <c r="L31" s="641"/>
    </row>
    <row r="32" spans="1:13" x14ac:dyDescent="0.25">
      <c r="A32" s="140"/>
      <c r="B32" s="156" t="s">
        <v>1016</v>
      </c>
      <c r="C32" s="513">
        <v>2.5874408846035211</v>
      </c>
      <c r="D32" s="513">
        <v>2.7204131363935291</v>
      </c>
      <c r="E32" s="513">
        <v>3.4295984792735736</v>
      </c>
      <c r="F32" s="513">
        <v>3.7841911507135957</v>
      </c>
      <c r="G32" s="513">
        <v>2.3388137134216009</v>
      </c>
      <c r="H32" s="513">
        <v>3.7093204423523698</v>
      </c>
      <c r="I32" s="513">
        <v>3.2913551102295022</v>
      </c>
      <c r="J32" s="513">
        <v>5.2210114442106743</v>
      </c>
      <c r="K32" s="160" t="s">
        <v>67</v>
      </c>
      <c r="L32" s="641"/>
    </row>
    <row r="33" spans="1:13" x14ac:dyDescent="0.25">
      <c r="A33" s="140"/>
      <c r="B33" s="156" t="s">
        <v>1017</v>
      </c>
      <c r="C33" s="513">
        <v>1.3962086437950874</v>
      </c>
      <c r="D33" s="513">
        <v>1.5291808955850958</v>
      </c>
      <c r="E33" s="513">
        <v>2.2383662384651402</v>
      </c>
      <c r="F33" s="513">
        <v>2.5929589099051626</v>
      </c>
      <c r="G33" s="513">
        <v>1.5126724423398934</v>
      </c>
      <c r="H33" s="513">
        <v>1.9934634139751908</v>
      </c>
      <c r="I33" s="513">
        <v>2.5630435337727739</v>
      </c>
      <c r="J33" s="513">
        <v>3.3802205715231488</v>
      </c>
      <c r="K33" s="160" t="s">
        <v>67</v>
      </c>
      <c r="L33" s="641"/>
    </row>
    <row r="34" spans="1:13" ht="22.5" x14ac:dyDescent="0.25">
      <c r="A34" s="140"/>
      <c r="B34" s="156" t="s">
        <v>1018</v>
      </c>
      <c r="C34" s="513">
        <v>1.1912322408084337</v>
      </c>
      <c r="D34" s="513">
        <v>1.1912322408084333</v>
      </c>
      <c r="E34" s="513">
        <v>1.1912322408084335</v>
      </c>
      <c r="F34" s="513">
        <v>1.191232240808433</v>
      </c>
      <c r="G34" s="513">
        <v>0.82614127108170754</v>
      </c>
      <c r="H34" s="513">
        <v>1.715857028377179</v>
      </c>
      <c r="I34" s="513">
        <v>0.72831157645672828</v>
      </c>
      <c r="J34" s="163">
        <v>1.8407908726875255</v>
      </c>
      <c r="K34" s="160" t="s">
        <v>67</v>
      </c>
      <c r="L34" s="641"/>
    </row>
    <row r="35" spans="1:13" x14ac:dyDescent="0.25">
      <c r="A35" s="140"/>
      <c r="B35" s="617" t="s">
        <v>33</v>
      </c>
      <c r="C35" s="618"/>
      <c r="D35" s="618"/>
      <c r="E35" s="618"/>
      <c r="F35" s="618"/>
      <c r="G35" s="618"/>
      <c r="H35" s="618"/>
      <c r="I35" s="618"/>
      <c r="J35" s="618"/>
      <c r="K35" s="618"/>
      <c r="L35" s="619"/>
    </row>
    <row r="36" spans="1:13" x14ac:dyDescent="0.25">
      <c r="A36" s="140"/>
      <c r="B36" s="156" t="s">
        <v>417</v>
      </c>
      <c r="C36" s="509" t="s">
        <v>418</v>
      </c>
      <c r="D36" s="509" t="s">
        <v>418</v>
      </c>
      <c r="E36" s="509" t="s">
        <v>418</v>
      </c>
      <c r="F36" s="509" t="s">
        <v>418</v>
      </c>
      <c r="G36" s="509" t="s">
        <v>420</v>
      </c>
      <c r="H36" s="509" t="s">
        <v>418</v>
      </c>
      <c r="I36" s="509" t="s">
        <v>420</v>
      </c>
      <c r="J36" s="159" t="s">
        <v>418</v>
      </c>
      <c r="K36" s="641" t="s">
        <v>994</v>
      </c>
      <c r="L36" s="642"/>
    </row>
    <row r="37" spans="1:13" x14ac:dyDescent="0.25">
      <c r="A37" s="140"/>
      <c r="B37" s="156" t="s">
        <v>419</v>
      </c>
      <c r="C37" s="509" t="s">
        <v>418</v>
      </c>
      <c r="D37" s="509" t="s">
        <v>418</v>
      </c>
      <c r="E37" s="509" t="s">
        <v>418</v>
      </c>
      <c r="F37" s="509" t="s">
        <v>418</v>
      </c>
      <c r="G37" s="509" t="s">
        <v>420</v>
      </c>
      <c r="H37" s="509" t="s">
        <v>418</v>
      </c>
      <c r="I37" s="509" t="s">
        <v>420</v>
      </c>
      <c r="J37" s="159" t="s">
        <v>418</v>
      </c>
      <c r="K37" s="641" t="s">
        <v>994</v>
      </c>
      <c r="L37" s="642"/>
    </row>
    <row r="38" spans="1:13" ht="22.5" x14ac:dyDescent="0.25">
      <c r="A38" s="140"/>
      <c r="B38" s="156" t="s">
        <v>1003</v>
      </c>
      <c r="C38" s="602">
        <v>0.24620136468809947</v>
      </c>
      <c r="D38" s="602">
        <v>0.24620136468809947</v>
      </c>
      <c r="E38" s="602">
        <v>0.24620136468809947</v>
      </c>
      <c r="F38" s="602">
        <v>0.24620136468809947</v>
      </c>
      <c r="G38" s="602">
        <v>0</v>
      </c>
      <c r="H38" s="602">
        <v>0.2484224058434987</v>
      </c>
      <c r="I38" s="602">
        <v>0</v>
      </c>
      <c r="J38" s="154">
        <v>0.2484224058434987</v>
      </c>
      <c r="K38" s="641" t="s">
        <v>23</v>
      </c>
      <c r="L38" s="642"/>
    </row>
    <row r="39" spans="1:13" x14ac:dyDescent="0.25">
      <c r="A39" s="140"/>
      <c r="B39" s="156" t="s">
        <v>1004</v>
      </c>
      <c r="C39" s="602">
        <v>0.80666666666666664</v>
      </c>
      <c r="D39" s="602">
        <v>0.78670066085164592</v>
      </c>
      <c r="E39" s="602">
        <v>0.74823896818011804</v>
      </c>
      <c r="F39" s="602">
        <v>0.67686481236560103</v>
      </c>
      <c r="G39" s="602">
        <v>0.68566666666666665</v>
      </c>
      <c r="H39" s="602">
        <v>0.92766666666666653</v>
      </c>
      <c r="I39" s="602">
        <v>0.56117922613508842</v>
      </c>
      <c r="J39" s="154">
        <v>0.93529871022514743</v>
      </c>
      <c r="K39" s="641" t="s">
        <v>298</v>
      </c>
      <c r="L39" s="642">
        <v>1</v>
      </c>
    </row>
    <row r="40" spans="1:13" x14ac:dyDescent="0.25">
      <c r="A40" s="140"/>
      <c r="B40" s="156" t="s">
        <v>28</v>
      </c>
      <c r="C40" s="602">
        <v>0.46666666666666662</v>
      </c>
      <c r="D40" s="602">
        <v>0.45511608479020838</v>
      </c>
      <c r="E40" s="602">
        <v>0.43286551878188634</v>
      </c>
      <c r="F40" s="602">
        <v>0.39157468483960389</v>
      </c>
      <c r="G40" s="602">
        <v>0.39666666666666661</v>
      </c>
      <c r="H40" s="602">
        <v>0.53666666666666663</v>
      </c>
      <c r="I40" s="602">
        <v>0.32464913908641474</v>
      </c>
      <c r="J40" s="154">
        <v>0.54108189847735799</v>
      </c>
      <c r="K40" s="641" t="s">
        <v>66</v>
      </c>
      <c r="L40" s="642"/>
    </row>
    <row r="41" spans="1:13" x14ac:dyDescent="0.25">
      <c r="A41" s="140"/>
      <c r="B41" s="156" t="s">
        <v>29</v>
      </c>
      <c r="C41" s="602">
        <v>0.33999999999999997</v>
      </c>
      <c r="D41" s="602">
        <v>0.33158457606143754</v>
      </c>
      <c r="E41" s="602">
        <v>0.31537344939823153</v>
      </c>
      <c r="F41" s="602">
        <v>0.28529012752599714</v>
      </c>
      <c r="G41" s="602">
        <v>0.28900000000000003</v>
      </c>
      <c r="H41" s="602">
        <v>0.39100000000000007</v>
      </c>
      <c r="I41" s="602">
        <v>0.23653008704867365</v>
      </c>
      <c r="J41" s="154">
        <v>0.39421681174778939</v>
      </c>
      <c r="K41" s="641" t="s">
        <v>66</v>
      </c>
      <c r="L41" s="642"/>
    </row>
    <row r="42" spans="1:13" x14ac:dyDescent="0.25">
      <c r="A42" s="140"/>
      <c r="B42" s="156" t="s">
        <v>421</v>
      </c>
      <c r="C42" s="517">
        <v>37700</v>
      </c>
      <c r="D42" s="517">
        <v>37100</v>
      </c>
      <c r="E42" s="517">
        <v>35900</v>
      </c>
      <c r="F42" s="517">
        <v>33700</v>
      </c>
      <c r="G42" s="517">
        <v>31700</v>
      </c>
      <c r="H42" s="517">
        <v>42900</v>
      </c>
      <c r="I42" s="517">
        <v>26000</v>
      </c>
      <c r="J42" s="517">
        <v>43300</v>
      </c>
      <c r="K42" s="641"/>
      <c r="L42" s="642"/>
    </row>
    <row r="43" spans="1:13" ht="22.5" x14ac:dyDescent="0.25">
      <c r="A43" s="164"/>
      <c r="B43" s="156" t="s">
        <v>904</v>
      </c>
      <c r="C43" s="514">
        <v>2.95</v>
      </c>
      <c r="D43" s="514">
        <v>3.1</v>
      </c>
      <c r="E43" s="514">
        <v>3.91</v>
      </c>
      <c r="F43" s="514">
        <v>4.3099999999999996</v>
      </c>
      <c r="G43" s="514">
        <v>2.68</v>
      </c>
      <c r="H43" s="514">
        <v>3.3</v>
      </c>
      <c r="I43" s="514">
        <v>3.77</v>
      </c>
      <c r="J43" s="514">
        <v>4.6500000000000004</v>
      </c>
      <c r="K43" s="641" t="s">
        <v>67</v>
      </c>
      <c r="L43" s="642"/>
    </row>
    <row r="44" spans="1:13" ht="22.5" x14ac:dyDescent="0.25">
      <c r="A44" s="164"/>
      <c r="B44" s="156" t="s">
        <v>1023</v>
      </c>
      <c r="C44" s="571">
        <v>0.02</v>
      </c>
      <c r="D44" s="571">
        <v>1.9504975062437504E-2</v>
      </c>
      <c r="E44" s="571">
        <v>1.8551379376366563E-2</v>
      </c>
      <c r="F44" s="571">
        <v>1.6781772207411595E-2</v>
      </c>
      <c r="G44" s="571">
        <v>1.7000000000000001E-2</v>
      </c>
      <c r="H44" s="571">
        <v>2.3E-2</v>
      </c>
      <c r="I44" s="571">
        <v>1.3913534532274922E-2</v>
      </c>
      <c r="J44" s="571">
        <v>2.3189224220458202E-2</v>
      </c>
      <c r="K44" s="641" t="s">
        <v>66</v>
      </c>
      <c r="L44" s="642"/>
    </row>
    <row r="45" spans="1:13" ht="22.5" x14ac:dyDescent="0.25">
      <c r="A45" s="140"/>
      <c r="B45" s="147" t="s">
        <v>409</v>
      </c>
      <c r="C45" s="159">
        <v>1.9431633160764188</v>
      </c>
      <c r="D45" s="159">
        <v>1.9431633160764188</v>
      </c>
      <c r="E45" s="159">
        <v>1.9431633160764188</v>
      </c>
      <c r="F45" s="159">
        <v>1.9431633160764188</v>
      </c>
      <c r="G45" s="151">
        <v>1</v>
      </c>
      <c r="H45" s="151">
        <v>26</v>
      </c>
      <c r="I45" s="151">
        <v>1</v>
      </c>
      <c r="J45" s="151">
        <v>26</v>
      </c>
      <c r="K45" s="642" t="s">
        <v>23</v>
      </c>
      <c r="L45" s="642">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6"/>
      <c r="D48" s="526"/>
      <c r="E48" s="526"/>
      <c r="F48" s="526"/>
      <c r="G48" s="526"/>
      <c r="H48" s="526"/>
      <c r="I48" s="140"/>
      <c r="J48" s="140"/>
      <c r="K48" s="140"/>
      <c r="L48" s="140"/>
    </row>
    <row r="49" spans="1:13" ht="15" customHeight="1" x14ac:dyDescent="0.25">
      <c r="A49" s="530">
        <v>1</v>
      </c>
      <c r="B49" s="923" t="s">
        <v>458</v>
      </c>
      <c r="C49" s="923"/>
      <c r="D49" s="923"/>
      <c r="E49" s="923"/>
      <c r="F49" s="923"/>
      <c r="G49" s="923"/>
      <c r="H49" s="923"/>
      <c r="I49" s="923"/>
      <c r="J49" s="923"/>
      <c r="K49" s="923"/>
      <c r="L49" s="923"/>
    </row>
    <row r="50" spans="1:13" ht="43.5" customHeight="1" x14ac:dyDescent="0.25">
      <c r="A50" s="530">
        <v>2</v>
      </c>
      <c r="B50" s="923" t="s">
        <v>1096</v>
      </c>
      <c r="C50" s="923"/>
      <c r="D50" s="923"/>
      <c r="E50" s="923"/>
      <c r="F50" s="923"/>
      <c r="G50" s="923"/>
      <c r="H50" s="923"/>
      <c r="I50" s="923"/>
      <c r="J50" s="923"/>
      <c r="K50" s="627"/>
      <c r="L50" s="627"/>
    </row>
    <row r="51" spans="1:13" x14ac:dyDescent="0.25">
      <c r="A51" s="164" t="s">
        <v>38</v>
      </c>
      <c r="B51" s="140"/>
      <c r="C51" s="526"/>
      <c r="D51" s="526"/>
      <c r="E51" s="526"/>
      <c r="F51" s="526"/>
      <c r="G51" s="526"/>
      <c r="H51" s="526"/>
      <c r="I51" s="140"/>
      <c r="J51" s="140"/>
      <c r="K51" s="140"/>
      <c r="L51" s="140"/>
    </row>
    <row r="52" spans="1:13" ht="15" customHeight="1" x14ac:dyDescent="0.25">
      <c r="A52" s="530" t="s">
        <v>39</v>
      </c>
      <c r="B52" s="923" t="s">
        <v>487</v>
      </c>
      <c r="C52" s="923"/>
      <c r="D52" s="923"/>
      <c r="E52" s="923"/>
      <c r="F52" s="923"/>
      <c r="G52" s="923"/>
      <c r="H52" s="923"/>
      <c r="I52" s="923"/>
      <c r="J52" s="923"/>
      <c r="K52" s="923"/>
      <c r="L52" s="923"/>
    </row>
    <row r="53" spans="1:13" ht="15" customHeight="1" x14ac:dyDescent="0.25">
      <c r="A53" s="530"/>
      <c r="B53" s="923" t="s">
        <v>1027</v>
      </c>
      <c r="C53" s="923"/>
      <c r="D53" s="923"/>
      <c r="E53" s="923"/>
      <c r="F53" s="923"/>
      <c r="G53" s="923"/>
      <c r="H53" s="923"/>
      <c r="I53" s="923"/>
      <c r="J53" s="923"/>
      <c r="K53" s="923"/>
      <c r="L53" s="923"/>
    </row>
    <row r="54" spans="1:13" x14ac:dyDescent="0.25">
      <c r="A54" s="530" t="s">
        <v>15</v>
      </c>
      <c r="B54" s="611" t="s">
        <v>449</v>
      </c>
      <c r="C54" s="140"/>
      <c r="D54" s="140"/>
      <c r="E54" s="140"/>
      <c r="F54" s="140"/>
      <c r="G54" s="140"/>
      <c r="H54" s="140"/>
      <c r="I54" s="140"/>
      <c r="J54" s="140"/>
      <c r="K54" s="140"/>
      <c r="L54" s="140"/>
    </row>
    <row r="55" spans="1:13" ht="48" customHeight="1" x14ac:dyDescent="0.25">
      <c r="A55" s="530" t="s">
        <v>20</v>
      </c>
      <c r="B55" s="923" t="s">
        <v>995</v>
      </c>
      <c r="C55" s="923"/>
      <c r="D55" s="923"/>
      <c r="E55" s="923"/>
      <c r="F55" s="923"/>
      <c r="G55" s="923"/>
      <c r="H55" s="923"/>
      <c r="I55" s="923"/>
      <c r="J55" s="923"/>
      <c r="K55" s="923"/>
      <c r="L55" s="923"/>
    </row>
    <row r="56" spans="1:13" ht="24" customHeight="1" x14ac:dyDescent="0.25">
      <c r="A56" s="530" t="s">
        <v>23</v>
      </c>
      <c r="B56" s="923" t="s">
        <v>984</v>
      </c>
      <c r="C56" s="923"/>
      <c r="D56" s="923"/>
      <c r="E56" s="923"/>
      <c r="F56" s="923"/>
      <c r="G56" s="923"/>
      <c r="H56" s="923"/>
      <c r="I56" s="923"/>
      <c r="J56" s="923"/>
      <c r="K56" s="923"/>
      <c r="L56" s="923"/>
    </row>
    <row r="57" spans="1:13" ht="15" customHeight="1" x14ac:dyDescent="0.25">
      <c r="A57" s="530" t="s">
        <v>44</v>
      </c>
      <c r="B57" s="923" t="s">
        <v>488</v>
      </c>
      <c r="C57" s="923"/>
      <c r="D57" s="923"/>
      <c r="E57" s="923"/>
      <c r="F57" s="923"/>
      <c r="G57" s="923"/>
      <c r="H57" s="923"/>
      <c r="I57" s="923"/>
      <c r="J57" s="923"/>
      <c r="K57" s="923"/>
      <c r="L57" s="923"/>
    </row>
    <row r="58" spans="1:13" ht="15" customHeight="1" x14ac:dyDescent="0.25">
      <c r="A58" s="530" t="s">
        <v>46</v>
      </c>
      <c r="B58" s="923" t="s">
        <v>481</v>
      </c>
      <c r="C58" s="923"/>
      <c r="D58" s="923"/>
      <c r="E58" s="923"/>
      <c r="F58" s="923"/>
      <c r="G58" s="923"/>
      <c r="H58" s="923"/>
      <c r="I58" s="923"/>
      <c r="J58" s="923"/>
      <c r="K58" s="923"/>
      <c r="L58" s="923"/>
    </row>
    <row r="59" spans="1:13" ht="16.5" customHeight="1" x14ac:dyDescent="0.25">
      <c r="A59" s="530" t="s">
        <v>31</v>
      </c>
      <c r="B59" s="923" t="s">
        <v>1103</v>
      </c>
      <c r="C59" s="923"/>
      <c r="D59" s="923"/>
      <c r="E59" s="923"/>
      <c r="F59" s="923"/>
      <c r="G59" s="923"/>
      <c r="H59" s="923"/>
      <c r="I59" s="923"/>
      <c r="J59" s="923"/>
      <c r="K59" s="923"/>
      <c r="L59" s="923"/>
    </row>
    <row r="60" spans="1:13" x14ac:dyDescent="0.25">
      <c r="A60" s="530" t="s">
        <v>35</v>
      </c>
      <c r="B60" s="611" t="s">
        <v>452</v>
      </c>
      <c r="C60" s="140"/>
      <c r="D60" s="140"/>
      <c r="E60" s="140"/>
      <c r="F60" s="140"/>
      <c r="G60" s="140"/>
      <c r="H60" s="140"/>
      <c r="I60" s="140"/>
      <c r="J60" s="140"/>
      <c r="K60" s="140"/>
      <c r="L60" s="140"/>
    </row>
    <row r="61" spans="1:13" ht="39.75" customHeight="1" x14ac:dyDescent="0.25">
      <c r="A61" s="530" t="s">
        <v>64</v>
      </c>
      <c r="B61" s="923" t="s">
        <v>907</v>
      </c>
      <c r="C61" s="923"/>
      <c r="D61" s="923"/>
      <c r="E61" s="923"/>
      <c r="F61" s="923"/>
      <c r="G61" s="923"/>
      <c r="H61" s="923"/>
      <c r="I61" s="923"/>
      <c r="J61" s="923"/>
      <c r="K61" s="923"/>
      <c r="L61" s="923"/>
      <c r="M61" s="591"/>
    </row>
    <row r="62" spans="1:13" ht="12.75" customHeight="1" x14ac:dyDescent="0.25">
      <c r="A62" s="530" t="s">
        <v>50</v>
      </c>
      <c r="B62" s="140" t="s">
        <v>489</v>
      </c>
      <c r="C62" s="140"/>
      <c r="D62" s="140"/>
      <c r="E62" s="140"/>
      <c r="F62" s="140"/>
      <c r="G62" s="140"/>
      <c r="H62" s="140"/>
      <c r="I62" s="140"/>
      <c r="J62" s="140"/>
      <c r="K62" s="140"/>
      <c r="L62" s="140"/>
    </row>
    <row r="63" spans="1:13" x14ac:dyDescent="0.25">
      <c r="A63" s="530" t="s">
        <v>54</v>
      </c>
      <c r="B63" s="140" t="s">
        <v>495</v>
      </c>
      <c r="C63" s="140"/>
      <c r="D63" s="140"/>
      <c r="E63" s="140"/>
      <c r="F63" s="140"/>
      <c r="G63" s="140"/>
      <c r="H63" s="140"/>
      <c r="I63" s="140"/>
      <c r="J63" s="140"/>
      <c r="K63" s="140"/>
      <c r="L63" s="140"/>
    </row>
    <row r="64" spans="1:13" ht="21.75" customHeight="1" x14ac:dyDescent="0.25">
      <c r="A64" s="530" t="s">
        <v>66</v>
      </c>
      <c r="B64" s="932" t="s">
        <v>455</v>
      </c>
      <c r="C64" s="932"/>
      <c r="D64" s="932"/>
      <c r="E64" s="932"/>
      <c r="F64" s="932"/>
      <c r="G64" s="932"/>
      <c r="H64" s="932"/>
      <c r="I64" s="932"/>
      <c r="J64" s="932"/>
      <c r="K64" s="932"/>
      <c r="L64" s="932"/>
    </row>
    <row r="65" spans="1:12" ht="48.75" customHeight="1" x14ac:dyDescent="0.25">
      <c r="A65" s="611"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923"/>
      <c r="C70" s="923"/>
      <c r="D70" s="923"/>
      <c r="E70" s="923"/>
      <c r="F70" s="923"/>
      <c r="G70" s="923"/>
      <c r="H70" s="923"/>
      <c r="I70" s="923"/>
      <c r="J70" s="923"/>
      <c r="K70" s="923"/>
      <c r="L70" s="923"/>
    </row>
  </sheetData>
  <mergeCells count="16">
    <mergeCell ref="B70:L70"/>
    <mergeCell ref="B59:L59"/>
    <mergeCell ref="B64:L64"/>
    <mergeCell ref="B65:L65"/>
    <mergeCell ref="B61:L61"/>
    <mergeCell ref="C3:L3"/>
    <mergeCell ref="G4:H4"/>
    <mergeCell ref="I4:J4"/>
    <mergeCell ref="B52:L52"/>
    <mergeCell ref="B53:L53"/>
    <mergeCell ref="B58:L58"/>
    <mergeCell ref="B55:L55"/>
    <mergeCell ref="B56:L56"/>
    <mergeCell ref="B49:L49"/>
    <mergeCell ref="B50:J50"/>
    <mergeCell ref="B57:L57"/>
  </mergeCells>
  <hyperlinks>
    <hyperlink ref="C3" location="INDEX" display="Wood Chips, DH-Small, 6 MW feed"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M69"/>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1108</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7" t="s">
        <v>6</v>
      </c>
      <c r="C5" s="608"/>
      <c r="D5" s="608"/>
      <c r="E5" s="608"/>
      <c r="F5" s="608"/>
      <c r="G5" s="620" t="s">
        <v>7</v>
      </c>
      <c r="H5" s="620" t="s">
        <v>8</v>
      </c>
      <c r="I5" s="620" t="s">
        <v>7</v>
      </c>
      <c r="J5" s="620" t="s">
        <v>8</v>
      </c>
      <c r="K5" s="608"/>
      <c r="L5" s="609"/>
    </row>
    <row r="6" spans="1:13" x14ac:dyDescent="0.25">
      <c r="A6" s="140"/>
      <c r="B6" s="147" t="s">
        <v>276</v>
      </c>
      <c r="C6" s="148">
        <v>51.637676739091837</v>
      </c>
      <c r="D6" s="148">
        <v>51.637676739091837</v>
      </c>
      <c r="E6" s="148">
        <v>51.637676739091837</v>
      </c>
      <c r="F6" s="148">
        <v>51.636969845492118</v>
      </c>
      <c r="G6" s="148">
        <v>40.383544207264201</v>
      </c>
      <c r="H6" s="148">
        <v>51.814921964295067</v>
      </c>
      <c r="I6" s="148">
        <v>39.658641507744882</v>
      </c>
      <c r="J6" s="148">
        <v>51.859921964295062</v>
      </c>
      <c r="K6" s="642" t="s">
        <v>39</v>
      </c>
      <c r="L6" s="641">
        <v>1</v>
      </c>
    </row>
    <row r="7" spans="1:13" x14ac:dyDescent="0.25">
      <c r="A7" s="140"/>
      <c r="B7" s="147" t="s">
        <v>69</v>
      </c>
      <c r="C7" s="148">
        <v>114.75039275353743</v>
      </c>
      <c r="D7" s="148">
        <v>114.75039275353743</v>
      </c>
      <c r="E7" s="148">
        <v>114.75039275353743</v>
      </c>
      <c r="F7" s="148">
        <v>114.74882187887137</v>
      </c>
      <c r="G7" s="507">
        <v>89</v>
      </c>
      <c r="H7" s="507">
        <v>116</v>
      </c>
      <c r="I7" s="507">
        <v>88</v>
      </c>
      <c r="J7" s="507">
        <v>116</v>
      </c>
      <c r="K7" s="642" t="s">
        <v>483</v>
      </c>
      <c r="L7" s="642">
        <v>1</v>
      </c>
    </row>
    <row r="8" spans="1:13" x14ac:dyDescent="0.25">
      <c r="A8" s="140"/>
      <c r="B8" s="152" t="s">
        <v>90</v>
      </c>
      <c r="C8" s="569">
        <v>114.75039275353743</v>
      </c>
      <c r="D8" s="569">
        <v>114.75039275353743</v>
      </c>
      <c r="E8" s="569">
        <v>114.75039275353743</v>
      </c>
      <c r="F8" s="569">
        <v>114.74882187887137</v>
      </c>
      <c r="G8" s="570">
        <v>89</v>
      </c>
      <c r="H8" s="570">
        <v>116</v>
      </c>
      <c r="I8" s="570">
        <v>88</v>
      </c>
      <c r="J8" s="570">
        <v>116</v>
      </c>
      <c r="K8" s="153" t="s">
        <v>483</v>
      </c>
      <c r="L8" s="153">
        <v>1</v>
      </c>
    </row>
    <row r="9" spans="1:13" ht="16.899999999999999" customHeight="1" x14ac:dyDescent="0.25">
      <c r="A9" s="140"/>
      <c r="B9" s="147" t="s">
        <v>479</v>
      </c>
      <c r="C9" s="159">
        <v>2.2039394718260295</v>
      </c>
      <c r="D9" s="159">
        <v>2.2039394718260295</v>
      </c>
      <c r="E9" s="159">
        <v>2.2039394718260295</v>
      </c>
      <c r="F9" s="159">
        <v>2.2025554278070008</v>
      </c>
      <c r="G9" s="159">
        <v>2.0980214513674307</v>
      </c>
      <c r="H9" s="159">
        <v>2.4586676836977608</v>
      </c>
      <c r="I9" s="159">
        <v>1.7093075863079892</v>
      </c>
      <c r="J9" s="159">
        <v>2.4549099540563732</v>
      </c>
      <c r="K9" s="642" t="s">
        <v>491</v>
      </c>
      <c r="L9" s="642"/>
    </row>
    <row r="10" spans="1:13" x14ac:dyDescent="0.25">
      <c r="A10" s="140"/>
      <c r="B10" s="147" t="s">
        <v>13</v>
      </c>
      <c r="C10" s="159">
        <v>3</v>
      </c>
      <c r="D10" s="159">
        <v>3</v>
      </c>
      <c r="E10" s="159">
        <v>3</v>
      </c>
      <c r="F10" s="159">
        <v>3</v>
      </c>
      <c r="G10" s="159">
        <v>3</v>
      </c>
      <c r="H10" s="159">
        <v>3</v>
      </c>
      <c r="I10" s="159">
        <v>3</v>
      </c>
      <c r="J10" s="159">
        <v>3</v>
      </c>
      <c r="K10" s="642"/>
      <c r="L10" s="642"/>
    </row>
    <row r="11" spans="1:13" x14ac:dyDescent="0.25">
      <c r="A11" s="140"/>
      <c r="B11" s="156" t="s">
        <v>73</v>
      </c>
      <c r="C11" s="159">
        <v>2</v>
      </c>
      <c r="D11" s="159">
        <v>2</v>
      </c>
      <c r="E11" s="159">
        <v>2</v>
      </c>
      <c r="F11" s="159">
        <v>2</v>
      </c>
      <c r="G11" s="159">
        <v>1.7</v>
      </c>
      <c r="H11" s="159">
        <v>2.2999999999999998</v>
      </c>
      <c r="I11" s="159">
        <v>1.5</v>
      </c>
      <c r="J11" s="159">
        <v>2.5</v>
      </c>
      <c r="K11" s="641"/>
      <c r="L11" s="642"/>
    </row>
    <row r="12" spans="1:13" x14ac:dyDescent="0.25">
      <c r="A12" s="140"/>
      <c r="B12" s="156" t="s">
        <v>16</v>
      </c>
      <c r="C12" s="159">
        <v>25</v>
      </c>
      <c r="D12" s="159">
        <v>25</v>
      </c>
      <c r="E12" s="159">
        <v>25</v>
      </c>
      <c r="F12" s="159">
        <v>25</v>
      </c>
      <c r="G12" s="159">
        <v>20</v>
      </c>
      <c r="H12" s="159">
        <v>35</v>
      </c>
      <c r="I12" s="159">
        <v>20</v>
      </c>
      <c r="J12" s="159">
        <v>35</v>
      </c>
      <c r="K12" s="641"/>
      <c r="L12" s="642">
        <v>1</v>
      </c>
    </row>
    <row r="13" spans="1:13" x14ac:dyDescent="0.25">
      <c r="A13" s="140"/>
      <c r="B13" s="156" t="s">
        <v>18</v>
      </c>
      <c r="C13" s="159">
        <v>2</v>
      </c>
      <c r="D13" s="159">
        <v>2</v>
      </c>
      <c r="E13" s="159">
        <v>2</v>
      </c>
      <c r="F13" s="159">
        <v>2</v>
      </c>
      <c r="G13" s="159">
        <v>1.5</v>
      </c>
      <c r="H13" s="159">
        <v>2.5</v>
      </c>
      <c r="I13" s="159">
        <v>1.5</v>
      </c>
      <c r="J13" s="159">
        <v>2.5</v>
      </c>
      <c r="K13" s="641"/>
      <c r="L13" s="642">
        <v>1</v>
      </c>
    </row>
    <row r="14" spans="1:13" ht="22.5" x14ac:dyDescent="0.25">
      <c r="A14" s="140"/>
      <c r="B14" s="158" t="s">
        <v>482</v>
      </c>
      <c r="C14" s="154">
        <v>5.8097114150933077E-2</v>
      </c>
      <c r="D14" s="154">
        <v>5.8097114150933077E-2</v>
      </c>
      <c r="E14" s="154">
        <v>5.8097114150933077E-2</v>
      </c>
      <c r="F14" s="154">
        <v>5.8097909481841882E-2</v>
      </c>
      <c r="G14" s="154">
        <v>4.938254702829311E-2</v>
      </c>
      <c r="H14" s="154">
        <v>6.6811681273573037E-2</v>
      </c>
      <c r="I14" s="154">
        <v>4.3573432111381413E-2</v>
      </c>
      <c r="J14" s="154">
        <v>7.2622386852302351E-2</v>
      </c>
      <c r="K14" s="641" t="s">
        <v>74</v>
      </c>
      <c r="L14" s="642"/>
    </row>
    <row r="15" spans="1:13" x14ac:dyDescent="0.25">
      <c r="A15" s="140"/>
      <c r="B15" s="621" t="s">
        <v>21</v>
      </c>
      <c r="C15" s="516"/>
      <c r="D15" s="516"/>
      <c r="E15" s="516"/>
      <c r="F15" s="516"/>
      <c r="G15" s="516"/>
      <c r="H15" s="516"/>
      <c r="I15" s="516"/>
      <c r="J15" s="516"/>
      <c r="K15" s="618"/>
      <c r="L15" s="619"/>
    </row>
    <row r="16" spans="1:13" x14ac:dyDescent="0.25">
      <c r="A16" s="140"/>
      <c r="B16" s="156" t="s">
        <v>22</v>
      </c>
      <c r="C16" s="159" t="s">
        <v>149</v>
      </c>
      <c r="D16" s="159" t="s">
        <v>149</v>
      </c>
      <c r="E16" s="159" t="s">
        <v>149</v>
      </c>
      <c r="F16" s="159" t="s">
        <v>149</v>
      </c>
      <c r="G16" s="159" t="s">
        <v>149</v>
      </c>
      <c r="H16" s="159" t="s">
        <v>149</v>
      </c>
      <c r="I16" s="159" t="s">
        <v>149</v>
      </c>
      <c r="J16" s="159" t="s">
        <v>149</v>
      </c>
      <c r="K16" s="641"/>
      <c r="L16" s="641"/>
      <c r="M16" s="171"/>
    </row>
    <row r="17" spans="1:13" x14ac:dyDescent="0.25">
      <c r="A17" s="140"/>
      <c r="B17" s="156" t="s">
        <v>24</v>
      </c>
      <c r="C17" s="159">
        <v>10</v>
      </c>
      <c r="D17" s="159">
        <v>10</v>
      </c>
      <c r="E17" s="159">
        <v>10</v>
      </c>
      <c r="F17" s="159">
        <v>10</v>
      </c>
      <c r="G17" s="159">
        <v>10</v>
      </c>
      <c r="H17" s="159">
        <v>10</v>
      </c>
      <c r="I17" s="159">
        <v>10</v>
      </c>
      <c r="J17" s="159">
        <v>10</v>
      </c>
      <c r="K17" s="641" t="s">
        <v>44</v>
      </c>
      <c r="L17" s="641">
        <v>1</v>
      </c>
    </row>
    <row r="18" spans="1:13" x14ac:dyDescent="0.25">
      <c r="A18" s="140"/>
      <c r="B18" s="156" t="s">
        <v>75</v>
      </c>
      <c r="C18" s="151">
        <v>40</v>
      </c>
      <c r="D18" s="151">
        <v>40</v>
      </c>
      <c r="E18" s="151">
        <v>40</v>
      </c>
      <c r="F18" s="151">
        <v>40</v>
      </c>
      <c r="G18" s="151">
        <v>40</v>
      </c>
      <c r="H18" s="151">
        <v>40</v>
      </c>
      <c r="I18" s="151">
        <v>40</v>
      </c>
      <c r="J18" s="151">
        <v>40</v>
      </c>
      <c r="K18" s="641"/>
      <c r="L18" s="641">
        <v>1</v>
      </c>
    </row>
    <row r="19" spans="1:13" x14ac:dyDescent="0.25">
      <c r="A19" s="140"/>
      <c r="B19" s="156" t="s">
        <v>76</v>
      </c>
      <c r="C19" s="159">
        <v>2</v>
      </c>
      <c r="D19" s="159">
        <v>2</v>
      </c>
      <c r="E19" s="159">
        <v>2</v>
      </c>
      <c r="F19" s="159">
        <v>2</v>
      </c>
      <c r="G19" s="159">
        <v>2</v>
      </c>
      <c r="H19" s="159">
        <v>2</v>
      </c>
      <c r="I19" s="159">
        <v>2</v>
      </c>
      <c r="J19" s="159">
        <v>2</v>
      </c>
      <c r="K19" s="641" t="s">
        <v>35</v>
      </c>
      <c r="L19" s="641">
        <v>1</v>
      </c>
    </row>
    <row r="20" spans="1:13" x14ac:dyDescent="0.25">
      <c r="A20" s="140"/>
      <c r="B20" s="156" t="s">
        <v>77</v>
      </c>
      <c r="C20" s="159">
        <v>8</v>
      </c>
      <c r="D20" s="159">
        <v>8</v>
      </c>
      <c r="E20" s="159">
        <v>8</v>
      </c>
      <c r="F20" s="159">
        <v>8</v>
      </c>
      <c r="G20" s="159">
        <v>8</v>
      </c>
      <c r="H20" s="159">
        <v>8</v>
      </c>
      <c r="I20" s="159">
        <v>8</v>
      </c>
      <c r="J20" s="159">
        <v>8</v>
      </c>
      <c r="K20" s="641"/>
      <c r="L20" s="641">
        <v>1</v>
      </c>
    </row>
    <row r="21" spans="1:13" x14ac:dyDescent="0.25">
      <c r="A21" s="140"/>
      <c r="B21" s="617" t="s">
        <v>78</v>
      </c>
      <c r="C21" s="618"/>
      <c r="D21" s="618"/>
      <c r="E21" s="618"/>
      <c r="F21" s="618"/>
      <c r="G21" s="618"/>
      <c r="H21" s="618"/>
      <c r="I21" s="618"/>
      <c r="J21" s="618"/>
      <c r="K21" s="618"/>
      <c r="L21" s="619"/>
    </row>
    <row r="22" spans="1:13" x14ac:dyDescent="0.25">
      <c r="A22" s="140"/>
      <c r="B22" s="156" t="s">
        <v>529</v>
      </c>
      <c r="C22" s="159">
        <v>97.97</v>
      </c>
      <c r="D22" s="159">
        <v>97.97</v>
      </c>
      <c r="E22" s="159">
        <v>97.97</v>
      </c>
      <c r="F22" s="159">
        <v>97.97</v>
      </c>
      <c r="G22" s="159">
        <v>94.924999999999997</v>
      </c>
      <c r="H22" s="159">
        <v>98.984999999999999</v>
      </c>
      <c r="I22" s="159">
        <v>97.97</v>
      </c>
      <c r="J22" s="159">
        <v>98.984999999999999</v>
      </c>
      <c r="K22" s="160" t="s">
        <v>31</v>
      </c>
      <c r="L22" s="641">
        <v>1</v>
      </c>
    </row>
    <row r="23" spans="1:13" x14ac:dyDescent="0.25">
      <c r="A23" s="140"/>
      <c r="B23" s="156" t="s">
        <v>530</v>
      </c>
      <c r="C23" s="239">
        <v>90</v>
      </c>
      <c r="D23" s="239">
        <v>60</v>
      </c>
      <c r="E23" s="239">
        <v>40</v>
      </c>
      <c r="F23" s="239">
        <v>30</v>
      </c>
      <c r="G23" s="239">
        <v>40</v>
      </c>
      <c r="H23" s="239">
        <v>80</v>
      </c>
      <c r="I23" s="239">
        <v>20</v>
      </c>
      <c r="J23" s="239">
        <v>40</v>
      </c>
      <c r="K23" s="161" t="s">
        <v>64</v>
      </c>
      <c r="L23" s="641">
        <v>2</v>
      </c>
    </row>
    <row r="24" spans="1:13" x14ac:dyDescent="0.25">
      <c r="A24" s="140"/>
      <c r="B24" s="156" t="s">
        <v>79</v>
      </c>
      <c r="C24" s="239">
        <v>16</v>
      </c>
      <c r="D24" s="239">
        <v>11</v>
      </c>
      <c r="E24" s="239">
        <v>8</v>
      </c>
      <c r="F24" s="239">
        <v>4</v>
      </c>
      <c r="G24" s="239">
        <v>4</v>
      </c>
      <c r="H24" s="239">
        <v>16</v>
      </c>
      <c r="I24" s="239">
        <v>2</v>
      </c>
      <c r="J24" s="239">
        <v>16</v>
      </c>
      <c r="K24" s="641" t="s">
        <v>64</v>
      </c>
      <c r="L24" s="641">
        <v>2</v>
      </c>
    </row>
    <row r="25" spans="1:13" x14ac:dyDescent="0.25">
      <c r="A25" s="140"/>
      <c r="B25" s="156" t="s">
        <v>80</v>
      </c>
      <c r="C25" s="239">
        <v>1</v>
      </c>
      <c r="D25" s="239">
        <v>1</v>
      </c>
      <c r="E25" s="239">
        <v>1</v>
      </c>
      <c r="F25" s="239">
        <v>0</v>
      </c>
      <c r="G25" s="239">
        <v>0</v>
      </c>
      <c r="H25" s="239">
        <v>1</v>
      </c>
      <c r="I25" s="239">
        <v>0</v>
      </c>
      <c r="J25" s="239">
        <v>1</v>
      </c>
      <c r="K25" s="641" t="s">
        <v>64</v>
      </c>
      <c r="L25" s="641">
        <v>2</v>
      </c>
      <c r="M25" s="132"/>
    </row>
    <row r="26" spans="1:13" x14ac:dyDescent="0.25">
      <c r="A26" s="140"/>
      <c r="B26" s="156" t="s">
        <v>413</v>
      </c>
      <c r="C26" s="159">
        <v>2</v>
      </c>
      <c r="D26" s="159">
        <v>0.3</v>
      </c>
      <c r="E26" s="159">
        <v>0.3</v>
      </c>
      <c r="F26" s="159">
        <v>0.3</v>
      </c>
      <c r="G26" s="159">
        <v>0.1</v>
      </c>
      <c r="H26" s="159">
        <v>2</v>
      </c>
      <c r="I26" s="159">
        <v>0.1</v>
      </c>
      <c r="J26" s="159">
        <v>1</v>
      </c>
      <c r="K26" s="160" t="s">
        <v>64</v>
      </c>
      <c r="L26" s="641">
        <v>2</v>
      </c>
      <c r="M26" s="132"/>
    </row>
    <row r="27" spans="1:13" x14ac:dyDescent="0.25">
      <c r="A27" s="140"/>
      <c r="B27" s="617" t="s">
        <v>25</v>
      </c>
      <c r="C27" s="618"/>
      <c r="D27" s="618"/>
      <c r="E27" s="618"/>
      <c r="F27" s="618"/>
      <c r="G27" s="618"/>
      <c r="H27" s="618"/>
      <c r="I27" s="618"/>
      <c r="J27" s="618"/>
      <c r="K27" s="618"/>
      <c r="L27" s="619"/>
    </row>
    <row r="28" spans="1:13" x14ac:dyDescent="0.25">
      <c r="A28" s="140"/>
      <c r="B28" s="156" t="s">
        <v>1014</v>
      </c>
      <c r="C28" s="163">
        <v>0.50602586425462714</v>
      </c>
      <c r="D28" s="163">
        <v>0.49350109316174434</v>
      </c>
      <c r="E28" s="163">
        <v>0.46937388910206773</v>
      </c>
      <c r="F28" s="163">
        <v>0.45393881371181816</v>
      </c>
      <c r="G28" s="163">
        <v>0.43012198461643303</v>
      </c>
      <c r="H28" s="163">
        <v>0.58192974389282115</v>
      </c>
      <c r="I28" s="163">
        <v>0.35203523601035086</v>
      </c>
      <c r="J28" s="163">
        <v>0.61605785516785372</v>
      </c>
      <c r="K28" s="160" t="s">
        <v>492</v>
      </c>
      <c r="L28" s="641"/>
    </row>
    <row r="29" spans="1:13" x14ac:dyDescent="0.25">
      <c r="A29" s="140"/>
      <c r="B29" s="156" t="s">
        <v>28</v>
      </c>
      <c r="C29" s="163">
        <v>0.36988496009427391</v>
      </c>
      <c r="D29" s="163">
        <v>0.36072984613047521</v>
      </c>
      <c r="E29" s="163">
        <v>0.34309381101605407</v>
      </c>
      <c r="F29" s="163">
        <v>0.33970296779453235</v>
      </c>
      <c r="G29" s="163">
        <v>0.31440221608013286</v>
      </c>
      <c r="H29" s="163">
        <v>0.42536770410841501</v>
      </c>
      <c r="I29" s="163">
        <v>0.2573238808954344</v>
      </c>
      <c r="J29" s="163">
        <v>0.45820559664299304</v>
      </c>
      <c r="K29" s="160" t="s">
        <v>492</v>
      </c>
      <c r="L29" s="641"/>
    </row>
    <row r="30" spans="1:13" x14ac:dyDescent="0.25">
      <c r="A30" s="140"/>
      <c r="B30" s="156" t="s">
        <v>29</v>
      </c>
      <c r="C30" s="163">
        <v>0.13614090416035315</v>
      </c>
      <c r="D30" s="163">
        <v>0.13277124703126914</v>
      </c>
      <c r="E30" s="163">
        <v>0.12628007808601358</v>
      </c>
      <c r="F30" s="163">
        <v>0.11423584591728589</v>
      </c>
      <c r="G30" s="163">
        <v>0.1157197685363002</v>
      </c>
      <c r="H30" s="163">
        <v>0.15656203978440617</v>
      </c>
      <c r="I30" s="163">
        <v>9.4711355114916421E-2</v>
      </c>
      <c r="J30" s="163">
        <v>0.15785225852486071</v>
      </c>
      <c r="K30" s="160" t="s">
        <v>492</v>
      </c>
      <c r="L30" s="641"/>
    </row>
    <row r="31" spans="1:13" x14ac:dyDescent="0.25">
      <c r="A31" s="140"/>
      <c r="B31" s="156" t="s">
        <v>1015</v>
      </c>
      <c r="C31" s="151">
        <v>42800</v>
      </c>
      <c r="D31" s="151">
        <v>42000</v>
      </c>
      <c r="E31" s="151">
        <v>40500</v>
      </c>
      <c r="F31" s="151">
        <v>38200</v>
      </c>
      <c r="G31" s="151">
        <v>35800</v>
      </c>
      <c r="H31" s="151">
        <v>48500</v>
      </c>
      <c r="I31" s="151">
        <v>28800</v>
      </c>
      <c r="J31" s="151">
        <v>48500</v>
      </c>
      <c r="K31" s="160"/>
      <c r="L31" s="641"/>
    </row>
    <row r="32" spans="1:13" x14ac:dyDescent="0.25">
      <c r="A32" s="140"/>
      <c r="B32" s="156" t="s">
        <v>1016</v>
      </c>
      <c r="C32" s="157">
        <v>2.5720476289792229</v>
      </c>
      <c r="D32" s="157">
        <v>2.7042839972887847</v>
      </c>
      <c r="E32" s="157">
        <v>3.4095446282731134</v>
      </c>
      <c r="F32" s="157">
        <v>3.7605718148996972</v>
      </c>
      <c r="G32" s="157">
        <v>2.3251872274077297</v>
      </c>
      <c r="H32" s="157">
        <v>3.6805584222398098</v>
      </c>
      <c r="I32" s="157">
        <v>3.2725914330425221</v>
      </c>
      <c r="J32" s="157">
        <v>5.273478413637763</v>
      </c>
      <c r="K32" s="160" t="s">
        <v>67</v>
      </c>
      <c r="L32" s="641"/>
    </row>
    <row r="33" spans="1:13" x14ac:dyDescent="0.25">
      <c r="A33" s="140"/>
      <c r="B33" s="156" t="s">
        <v>1017</v>
      </c>
      <c r="C33" s="157">
        <v>1.3884818672503987</v>
      </c>
      <c r="D33" s="157">
        <v>1.5207182355599604</v>
      </c>
      <c r="E33" s="157">
        <v>2.2259788665442897</v>
      </c>
      <c r="F33" s="157">
        <v>2.5769898505341904</v>
      </c>
      <c r="G33" s="157">
        <v>1.5043446117794199</v>
      </c>
      <c r="H33" s="157">
        <v>1.9788216598152275</v>
      </c>
      <c r="I33" s="157">
        <v>2.5489470044928257</v>
      </c>
      <c r="J33" s="157">
        <v>3.4144658138398976</v>
      </c>
      <c r="K33" s="160" t="s">
        <v>67</v>
      </c>
      <c r="L33" s="641"/>
    </row>
    <row r="34" spans="1:13" ht="22.5" x14ac:dyDescent="0.25">
      <c r="A34" s="140"/>
      <c r="B34" s="156" t="s">
        <v>1018</v>
      </c>
      <c r="C34" s="157">
        <v>1.1835657617288242</v>
      </c>
      <c r="D34" s="157">
        <v>1.1835657617288242</v>
      </c>
      <c r="E34" s="157">
        <v>1.1835657617288238</v>
      </c>
      <c r="F34" s="157">
        <v>1.1835819643655068</v>
      </c>
      <c r="G34" s="157">
        <v>0.82084261562830974</v>
      </c>
      <c r="H34" s="157">
        <v>1.7017367624245823</v>
      </c>
      <c r="I34" s="157">
        <v>0.72364442854969635</v>
      </c>
      <c r="J34" s="157">
        <v>1.8590125997978655</v>
      </c>
      <c r="K34" s="160" t="s">
        <v>67</v>
      </c>
      <c r="L34" s="641"/>
    </row>
    <row r="35" spans="1:13" x14ac:dyDescent="0.25">
      <c r="A35" s="140"/>
      <c r="B35" s="617" t="s">
        <v>33</v>
      </c>
      <c r="C35" s="618"/>
      <c r="D35" s="618"/>
      <c r="E35" s="618"/>
      <c r="F35" s="618"/>
      <c r="G35" s="618"/>
      <c r="H35" s="618"/>
      <c r="I35" s="618"/>
      <c r="J35" s="618"/>
      <c r="K35" s="618"/>
      <c r="L35" s="619"/>
    </row>
    <row r="36" spans="1:13" x14ac:dyDescent="0.25">
      <c r="A36" s="140"/>
      <c r="B36" s="156" t="s">
        <v>417</v>
      </c>
      <c r="C36" s="159" t="s">
        <v>418</v>
      </c>
      <c r="D36" s="159" t="s">
        <v>418</v>
      </c>
      <c r="E36" s="159" t="s">
        <v>418</v>
      </c>
      <c r="F36" s="159" t="s">
        <v>418</v>
      </c>
      <c r="G36" s="159" t="s">
        <v>420</v>
      </c>
      <c r="H36" s="159" t="s">
        <v>418</v>
      </c>
      <c r="I36" s="159" t="s">
        <v>420</v>
      </c>
      <c r="J36" s="159" t="s">
        <v>418</v>
      </c>
      <c r="K36" s="641" t="s">
        <v>23</v>
      </c>
      <c r="L36" s="642"/>
    </row>
    <row r="37" spans="1:13" x14ac:dyDescent="0.25">
      <c r="A37" s="140"/>
      <c r="B37" s="156" t="s">
        <v>419</v>
      </c>
      <c r="C37" s="159" t="s">
        <v>418</v>
      </c>
      <c r="D37" s="159" t="s">
        <v>418</v>
      </c>
      <c r="E37" s="159" t="s">
        <v>418</v>
      </c>
      <c r="F37" s="159" t="s">
        <v>418</v>
      </c>
      <c r="G37" s="159" t="s">
        <v>420</v>
      </c>
      <c r="H37" s="159" t="s">
        <v>418</v>
      </c>
      <c r="I37" s="159" t="s">
        <v>420</v>
      </c>
      <c r="J37" s="159" t="s">
        <v>418</v>
      </c>
      <c r="K37" s="641" t="s">
        <v>23</v>
      </c>
      <c r="L37" s="642"/>
    </row>
    <row r="38" spans="1:13" ht="22.5" x14ac:dyDescent="0.25">
      <c r="A38" s="140"/>
      <c r="B38" s="156" t="s">
        <v>1003</v>
      </c>
      <c r="C38" s="154">
        <v>0.24620136468809944</v>
      </c>
      <c r="D38" s="154">
        <v>0.24620136468809944</v>
      </c>
      <c r="E38" s="154">
        <v>0.24620136468809944</v>
      </c>
      <c r="F38" s="154">
        <v>0.24620136468809944</v>
      </c>
      <c r="G38" s="154">
        <v>0</v>
      </c>
      <c r="H38" s="154">
        <v>0.24842240584349864</v>
      </c>
      <c r="I38" s="154">
        <v>0</v>
      </c>
      <c r="J38" s="154">
        <v>0.24842240584349864</v>
      </c>
      <c r="K38" s="641" t="s">
        <v>23</v>
      </c>
      <c r="L38" s="642"/>
    </row>
    <row r="39" spans="1:13" x14ac:dyDescent="0.25">
      <c r="A39" s="140"/>
      <c r="B39" s="156" t="s">
        <v>1004</v>
      </c>
      <c r="C39" s="154">
        <v>0.58066666666666678</v>
      </c>
      <c r="D39" s="154">
        <v>0.56629444264610218</v>
      </c>
      <c r="E39" s="154">
        <v>0.53860838122717591</v>
      </c>
      <c r="F39" s="154">
        <v>0.52088944078523591</v>
      </c>
      <c r="G39" s="154">
        <v>0.49356666666666665</v>
      </c>
      <c r="H39" s="154">
        <v>0.66776666666666662</v>
      </c>
      <c r="I39" s="154">
        <v>0.40395628592038191</v>
      </c>
      <c r="J39" s="154">
        <v>0.70691913089735581</v>
      </c>
      <c r="K39" s="641" t="s">
        <v>66</v>
      </c>
      <c r="L39" s="642">
        <v>1</v>
      </c>
    </row>
    <row r="40" spans="1:13" x14ac:dyDescent="0.25">
      <c r="A40" s="140"/>
      <c r="B40" s="156" t="s">
        <v>28</v>
      </c>
      <c r="C40" s="154">
        <v>0.42444444444444451</v>
      </c>
      <c r="D40" s="154">
        <v>0.41393891521395149</v>
      </c>
      <c r="E40" s="154">
        <v>0.39370149565400148</v>
      </c>
      <c r="F40" s="154">
        <v>0.38980515343178768</v>
      </c>
      <c r="G40" s="154">
        <v>0.36077777777777781</v>
      </c>
      <c r="H40" s="154">
        <v>0.48811111111111111</v>
      </c>
      <c r="I40" s="154">
        <v>0.29527612174050111</v>
      </c>
      <c r="J40" s="154">
        <v>0.52578552393088784</v>
      </c>
      <c r="K40" s="641" t="s">
        <v>66</v>
      </c>
      <c r="L40" s="642"/>
    </row>
    <row r="41" spans="1:13" x14ac:dyDescent="0.25">
      <c r="A41" s="140"/>
      <c r="B41" s="156" t="s">
        <v>29</v>
      </c>
      <c r="C41" s="154">
        <v>0.15622222222222223</v>
      </c>
      <c r="D41" s="154">
        <v>0.15235552743215072</v>
      </c>
      <c r="E41" s="154">
        <v>0.14490688557317433</v>
      </c>
      <c r="F41" s="154">
        <v>0.13108428735344832</v>
      </c>
      <c r="G41" s="154">
        <v>0.1327888888888889</v>
      </c>
      <c r="H41" s="154">
        <v>0.17965555555555554</v>
      </c>
      <c r="I41" s="154">
        <v>0.10868016417988076</v>
      </c>
      <c r="J41" s="154">
        <v>0.18113360696646796</v>
      </c>
      <c r="K41" s="641" t="s">
        <v>66</v>
      </c>
      <c r="L41" s="642"/>
    </row>
    <row r="42" spans="1:13" x14ac:dyDescent="0.25">
      <c r="A42" s="140"/>
      <c r="B42" s="156" t="s">
        <v>421</v>
      </c>
      <c r="C42" s="151">
        <v>49100</v>
      </c>
      <c r="D42" s="151">
        <v>48200</v>
      </c>
      <c r="E42" s="151">
        <v>46400</v>
      </c>
      <c r="F42" s="151">
        <v>43900</v>
      </c>
      <c r="G42" s="151">
        <v>41100</v>
      </c>
      <c r="H42" s="151">
        <v>55600</v>
      </c>
      <c r="I42" s="151">
        <v>33000</v>
      </c>
      <c r="J42" s="151">
        <v>55700</v>
      </c>
      <c r="K42" s="641"/>
      <c r="L42" s="642"/>
    </row>
    <row r="43" spans="1:13" ht="22.5" x14ac:dyDescent="0.25">
      <c r="A43" s="164"/>
      <c r="B43" s="156" t="s">
        <v>904</v>
      </c>
      <c r="C43" s="157">
        <v>2.95</v>
      </c>
      <c r="D43" s="157">
        <v>3.1</v>
      </c>
      <c r="E43" s="157">
        <v>3.91</v>
      </c>
      <c r="F43" s="157">
        <v>4.32</v>
      </c>
      <c r="G43" s="157">
        <v>2.68</v>
      </c>
      <c r="H43" s="157">
        <v>3.3</v>
      </c>
      <c r="I43" s="157">
        <v>3.77</v>
      </c>
      <c r="J43" s="157">
        <v>4.6500000000000004</v>
      </c>
      <c r="K43" s="641" t="s">
        <v>67</v>
      </c>
      <c r="L43" s="642"/>
    </row>
    <row r="44" spans="1:13" ht="22.5" x14ac:dyDescent="0.25">
      <c r="A44" s="164"/>
      <c r="B44" s="156" t="s">
        <v>1023</v>
      </c>
      <c r="C44" s="165">
        <v>1.7000000000000001E-2</v>
      </c>
      <c r="D44" s="165">
        <v>1.6579228803071878E-2</v>
      </c>
      <c r="E44" s="165">
        <v>1.5768672469911579E-2</v>
      </c>
      <c r="F44" s="165">
        <v>1.4264506376299857E-2</v>
      </c>
      <c r="G44" s="165">
        <v>1.4450000000000001E-2</v>
      </c>
      <c r="H44" s="165">
        <v>1.9550000000000001E-2</v>
      </c>
      <c r="I44" s="165">
        <v>1.1826504352433685E-2</v>
      </c>
      <c r="J44" s="165">
        <v>1.9710840587389474E-2</v>
      </c>
      <c r="K44" s="641" t="s">
        <v>66</v>
      </c>
      <c r="L44" s="642"/>
    </row>
    <row r="45" spans="1:13" ht="22.5" x14ac:dyDescent="0.25">
      <c r="A45" s="140"/>
      <c r="B45" s="147" t="s">
        <v>409</v>
      </c>
      <c r="C45" s="159">
        <v>1.9431633160764188</v>
      </c>
      <c r="D45" s="159">
        <v>1.9431633160764188</v>
      </c>
      <c r="E45" s="159">
        <v>1.9431633160764188</v>
      </c>
      <c r="F45" s="159">
        <v>1.9442323483083945</v>
      </c>
      <c r="G45" s="151">
        <v>1</v>
      </c>
      <c r="H45" s="151">
        <v>26</v>
      </c>
      <c r="I45" s="151">
        <v>1</v>
      </c>
      <c r="J45" s="151">
        <v>28</v>
      </c>
      <c r="K45" s="642" t="s">
        <v>23</v>
      </c>
      <c r="L45" s="642">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6"/>
      <c r="D48" s="526"/>
      <c r="E48" s="526"/>
      <c r="F48" s="526"/>
      <c r="G48" s="526"/>
      <c r="H48" s="526"/>
      <c r="I48" s="140"/>
      <c r="J48" s="140"/>
      <c r="K48" s="140"/>
      <c r="L48" s="140"/>
    </row>
    <row r="49" spans="1:13" ht="15" customHeight="1" x14ac:dyDescent="0.25">
      <c r="A49" s="530">
        <v>1</v>
      </c>
      <c r="B49" s="923" t="s">
        <v>1104</v>
      </c>
      <c r="C49" s="923"/>
      <c r="D49" s="923"/>
      <c r="E49" s="923"/>
      <c r="F49" s="923"/>
      <c r="G49" s="923"/>
      <c r="H49" s="923"/>
      <c r="I49" s="923"/>
      <c r="J49" s="923"/>
      <c r="K49" s="923"/>
      <c r="L49" s="923"/>
    </row>
    <row r="50" spans="1:13" ht="50.25" customHeight="1" x14ac:dyDescent="0.25">
      <c r="A50" s="530">
        <v>2</v>
      </c>
      <c r="B50" s="923" t="s">
        <v>1096</v>
      </c>
      <c r="C50" s="923"/>
      <c r="D50" s="923"/>
      <c r="E50" s="923"/>
      <c r="F50" s="923"/>
      <c r="G50" s="923"/>
      <c r="H50" s="923"/>
      <c r="I50" s="923"/>
      <c r="J50" s="923"/>
      <c r="K50" s="627"/>
      <c r="L50" s="627"/>
    </row>
    <row r="51" spans="1:13" x14ac:dyDescent="0.25">
      <c r="A51" s="164" t="s">
        <v>38</v>
      </c>
      <c r="B51" s="140"/>
      <c r="C51" s="526"/>
      <c r="D51" s="526"/>
      <c r="E51" s="526"/>
      <c r="F51" s="526"/>
      <c r="G51" s="526"/>
      <c r="H51" s="526"/>
      <c r="I51" s="140"/>
      <c r="J51" s="140"/>
      <c r="K51" s="140"/>
      <c r="L51" s="140"/>
    </row>
    <row r="52" spans="1:13" ht="15" customHeight="1" x14ac:dyDescent="0.25">
      <c r="A52" s="530" t="s">
        <v>39</v>
      </c>
      <c r="B52" s="923" t="s">
        <v>1105</v>
      </c>
      <c r="C52" s="923"/>
      <c r="D52" s="923"/>
      <c r="E52" s="923"/>
      <c r="F52" s="923"/>
      <c r="G52" s="923"/>
      <c r="H52" s="923"/>
      <c r="I52" s="923"/>
      <c r="J52" s="923"/>
      <c r="K52" s="923"/>
      <c r="L52" s="923"/>
    </row>
    <row r="53" spans="1:13" ht="15" customHeight="1" x14ac:dyDescent="0.25">
      <c r="A53" s="530"/>
      <c r="B53" s="923" t="s">
        <v>1027</v>
      </c>
      <c r="C53" s="923"/>
      <c r="D53" s="923"/>
      <c r="E53" s="923"/>
      <c r="F53" s="923"/>
      <c r="G53" s="923"/>
      <c r="H53" s="923"/>
      <c r="I53" s="923"/>
      <c r="J53" s="923"/>
      <c r="K53" s="923"/>
      <c r="L53" s="923"/>
    </row>
    <row r="54" spans="1:13" x14ac:dyDescent="0.25">
      <c r="A54" s="530" t="s">
        <v>15</v>
      </c>
      <c r="B54" s="611" t="s">
        <v>1106</v>
      </c>
      <c r="C54" s="140"/>
      <c r="D54" s="140"/>
      <c r="E54" s="140"/>
      <c r="F54" s="140"/>
      <c r="G54" s="140"/>
      <c r="H54" s="140"/>
      <c r="I54" s="140"/>
      <c r="J54" s="140"/>
      <c r="K54" s="140"/>
      <c r="L54" s="140"/>
    </row>
    <row r="55" spans="1:13" ht="48" customHeight="1" x14ac:dyDescent="0.25">
      <c r="A55" s="530" t="s">
        <v>20</v>
      </c>
      <c r="B55" s="923" t="s">
        <v>995</v>
      </c>
      <c r="C55" s="923"/>
      <c r="D55" s="923"/>
      <c r="E55" s="923"/>
      <c r="F55" s="923"/>
      <c r="G55" s="923"/>
      <c r="H55" s="923"/>
      <c r="I55" s="923"/>
      <c r="J55" s="923"/>
      <c r="K55" s="923"/>
      <c r="L55" s="923"/>
    </row>
    <row r="56" spans="1:13" ht="24" customHeight="1" x14ac:dyDescent="0.25">
      <c r="A56" s="530" t="s">
        <v>23</v>
      </c>
      <c r="B56" s="923" t="s">
        <v>984</v>
      </c>
      <c r="C56" s="923"/>
      <c r="D56" s="923"/>
      <c r="E56" s="923"/>
      <c r="F56" s="923"/>
      <c r="G56" s="923"/>
      <c r="H56" s="923"/>
      <c r="I56" s="923"/>
      <c r="J56" s="923"/>
      <c r="K56" s="923"/>
      <c r="L56" s="923"/>
    </row>
    <row r="57" spans="1:13" ht="15" customHeight="1" x14ac:dyDescent="0.25">
      <c r="A57" s="530" t="s">
        <v>44</v>
      </c>
      <c r="B57" s="923" t="s">
        <v>1107</v>
      </c>
      <c r="C57" s="923"/>
      <c r="D57" s="923"/>
      <c r="E57" s="923"/>
      <c r="F57" s="923"/>
      <c r="G57" s="923"/>
      <c r="H57" s="923"/>
      <c r="I57" s="923"/>
      <c r="J57" s="923"/>
      <c r="K57" s="923"/>
      <c r="L57" s="923"/>
    </row>
    <row r="58" spans="1:13" ht="15" customHeight="1" x14ac:dyDescent="0.25">
      <c r="A58" s="530" t="s">
        <v>46</v>
      </c>
      <c r="B58" s="923" t="s">
        <v>481</v>
      </c>
      <c r="C58" s="923"/>
      <c r="D58" s="923"/>
      <c r="E58" s="923"/>
      <c r="F58" s="923"/>
      <c r="G58" s="923"/>
      <c r="H58" s="923"/>
      <c r="I58" s="923"/>
      <c r="J58" s="923"/>
      <c r="K58" s="923"/>
      <c r="L58" s="923"/>
    </row>
    <row r="59" spans="1:13" ht="16.5" customHeight="1" x14ac:dyDescent="0.25">
      <c r="A59" s="530" t="s">
        <v>31</v>
      </c>
      <c r="B59" s="923" t="s">
        <v>494</v>
      </c>
      <c r="C59" s="923"/>
      <c r="D59" s="923"/>
      <c r="E59" s="923"/>
      <c r="F59" s="923"/>
      <c r="G59" s="923"/>
      <c r="H59" s="923"/>
      <c r="I59" s="923"/>
      <c r="J59" s="923"/>
      <c r="K59" s="923"/>
      <c r="L59" s="923"/>
    </row>
    <row r="60" spans="1:13" x14ac:dyDescent="0.25">
      <c r="A60" s="530" t="s">
        <v>35</v>
      </c>
      <c r="B60" s="611" t="s">
        <v>452</v>
      </c>
      <c r="C60" s="140"/>
      <c r="D60" s="140"/>
      <c r="E60" s="140"/>
      <c r="F60" s="140"/>
      <c r="G60" s="140"/>
      <c r="H60" s="140"/>
      <c r="I60" s="140"/>
      <c r="J60" s="140"/>
      <c r="K60" s="140"/>
      <c r="L60" s="140"/>
    </row>
    <row r="61" spans="1:13" ht="39.75" customHeight="1" x14ac:dyDescent="0.25">
      <c r="A61" s="530" t="s">
        <v>64</v>
      </c>
      <c r="B61" s="923" t="s">
        <v>907</v>
      </c>
      <c r="C61" s="923"/>
      <c r="D61" s="923"/>
      <c r="E61" s="923"/>
      <c r="F61" s="923"/>
      <c r="G61" s="923"/>
      <c r="H61" s="923"/>
      <c r="I61" s="923"/>
      <c r="J61" s="923"/>
      <c r="K61" s="923"/>
      <c r="L61" s="923"/>
      <c r="M61" s="591"/>
    </row>
    <row r="62" spans="1:13" ht="12.75" customHeight="1" x14ac:dyDescent="0.25">
      <c r="A62" s="530" t="s">
        <v>50</v>
      </c>
      <c r="B62" s="646"/>
      <c r="C62" s="140"/>
      <c r="D62" s="140"/>
      <c r="E62" s="140"/>
      <c r="F62" s="140"/>
      <c r="G62" s="140"/>
      <c r="H62" s="140"/>
      <c r="I62" s="140"/>
      <c r="J62" s="140"/>
      <c r="K62" s="140"/>
      <c r="L62" s="140"/>
    </row>
    <row r="63" spans="1:13" x14ac:dyDescent="0.25">
      <c r="A63" s="530" t="s">
        <v>54</v>
      </c>
      <c r="B63" s="140" t="s">
        <v>495</v>
      </c>
      <c r="C63" s="140"/>
      <c r="D63" s="140"/>
      <c r="E63" s="140"/>
      <c r="F63" s="140"/>
      <c r="G63" s="140"/>
      <c r="H63" s="140"/>
      <c r="I63" s="140"/>
      <c r="J63" s="140"/>
      <c r="K63" s="140"/>
      <c r="L63" s="140"/>
    </row>
    <row r="64" spans="1:13" ht="21.75" customHeight="1" x14ac:dyDescent="0.25">
      <c r="A64" s="530" t="s">
        <v>66</v>
      </c>
      <c r="B64" s="932" t="s">
        <v>455</v>
      </c>
      <c r="C64" s="932"/>
      <c r="D64" s="932"/>
      <c r="E64" s="932"/>
      <c r="F64" s="932"/>
      <c r="G64" s="932"/>
      <c r="H64" s="932"/>
      <c r="I64" s="932"/>
      <c r="J64" s="932"/>
      <c r="K64" s="932"/>
      <c r="L64" s="932"/>
    </row>
    <row r="65" spans="1:12" ht="48.75" customHeight="1" x14ac:dyDescent="0.25">
      <c r="A65" s="611"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sheetData>
  <mergeCells count="15">
    <mergeCell ref="B61:L61"/>
    <mergeCell ref="B64:L64"/>
    <mergeCell ref="B65:L65"/>
    <mergeCell ref="B53:L53"/>
    <mergeCell ref="B55:L55"/>
    <mergeCell ref="B56:L56"/>
    <mergeCell ref="B57:L57"/>
    <mergeCell ref="B58:L58"/>
    <mergeCell ref="B59:L59"/>
    <mergeCell ref="B52:L52"/>
    <mergeCell ref="C3:L3"/>
    <mergeCell ref="G4:H4"/>
    <mergeCell ref="I4:J4"/>
    <mergeCell ref="B49:L49"/>
    <mergeCell ref="B50:J50"/>
  </mergeCells>
  <hyperlinks>
    <hyperlink ref="C3" location="INDEX" display="Wood Chips, DH-Medium, 45 MW feed"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M74"/>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1111</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7" t="s">
        <v>6</v>
      </c>
      <c r="C5" s="608"/>
      <c r="D5" s="608"/>
      <c r="E5" s="608"/>
      <c r="F5" s="608"/>
      <c r="G5" s="620" t="s">
        <v>7</v>
      </c>
      <c r="H5" s="620" t="s">
        <v>8</v>
      </c>
      <c r="I5" s="620" t="s">
        <v>7</v>
      </c>
      <c r="J5" s="620" t="s">
        <v>8</v>
      </c>
      <c r="K5" s="608"/>
      <c r="L5" s="609"/>
    </row>
    <row r="6" spans="1:13" x14ac:dyDescent="0.25">
      <c r="A6" s="140"/>
      <c r="B6" s="147" t="s">
        <v>276</v>
      </c>
      <c r="C6" s="148">
        <v>103.4256483523458</v>
      </c>
      <c r="D6" s="148">
        <v>103.4256483523458</v>
      </c>
      <c r="E6" s="148">
        <v>103.4256483523458</v>
      </c>
      <c r="F6" s="148">
        <v>103.42423456514635</v>
      </c>
      <c r="G6" s="148">
        <v>80.91738328869053</v>
      </c>
      <c r="H6" s="148">
        <v>103.78013880275226</v>
      </c>
      <c r="I6" s="148">
        <v>79.467577889651892</v>
      </c>
      <c r="J6" s="148">
        <v>103.87013880275225</v>
      </c>
      <c r="K6" s="642" t="s">
        <v>39</v>
      </c>
      <c r="L6" s="641">
        <v>1</v>
      </c>
    </row>
    <row r="7" spans="1:13" x14ac:dyDescent="0.25">
      <c r="A7" s="140"/>
      <c r="B7" s="147" t="s">
        <v>69</v>
      </c>
      <c r="C7" s="148">
        <v>114.91738705816201</v>
      </c>
      <c r="D7" s="148">
        <v>114.91738705816201</v>
      </c>
      <c r="E7" s="148">
        <v>114.91738705816201</v>
      </c>
      <c r="F7" s="148">
        <v>114.91581618349593</v>
      </c>
      <c r="G7" s="507">
        <v>89</v>
      </c>
      <c r="H7" s="507">
        <v>116</v>
      </c>
      <c r="I7" s="507">
        <v>88</v>
      </c>
      <c r="J7" s="507">
        <v>116</v>
      </c>
      <c r="K7" s="642" t="s">
        <v>483</v>
      </c>
      <c r="L7" s="642">
        <v>1</v>
      </c>
    </row>
    <row r="8" spans="1:13" x14ac:dyDescent="0.25">
      <c r="A8" s="140"/>
      <c r="B8" s="152" t="s">
        <v>90</v>
      </c>
      <c r="C8" s="569">
        <v>114.91738705816201</v>
      </c>
      <c r="D8" s="569">
        <v>114.91738705816201</v>
      </c>
      <c r="E8" s="569">
        <v>114.91738705816201</v>
      </c>
      <c r="F8" s="569">
        <v>114.91581618349593</v>
      </c>
      <c r="G8" s="570">
        <v>89</v>
      </c>
      <c r="H8" s="570">
        <v>116</v>
      </c>
      <c r="I8" s="570">
        <v>88</v>
      </c>
      <c r="J8" s="570">
        <v>116</v>
      </c>
      <c r="K8" s="153" t="s">
        <v>483</v>
      </c>
      <c r="L8" s="153">
        <v>1</v>
      </c>
    </row>
    <row r="9" spans="1:13" ht="16.899999999999999" customHeight="1" x14ac:dyDescent="0.25">
      <c r="A9" s="140"/>
      <c r="B9" s="147" t="s">
        <v>479</v>
      </c>
      <c r="C9" s="159">
        <v>2.201187967760291</v>
      </c>
      <c r="D9" s="159">
        <v>2.201187967760291</v>
      </c>
      <c r="E9" s="159">
        <v>2.201187967760291</v>
      </c>
      <c r="F9" s="159">
        <v>2.199805897405184</v>
      </c>
      <c r="G9" s="159">
        <v>2.0945571359953465</v>
      </c>
      <c r="H9" s="159">
        <v>2.4556016445808431</v>
      </c>
      <c r="I9" s="159">
        <v>1.7064271494495151</v>
      </c>
      <c r="J9" s="159">
        <v>2.4518520088058327</v>
      </c>
      <c r="K9" s="642" t="s">
        <v>491</v>
      </c>
      <c r="L9" s="642"/>
    </row>
    <row r="10" spans="1:13" x14ac:dyDescent="0.25">
      <c r="A10" s="140"/>
      <c r="B10" s="147" t="s">
        <v>13</v>
      </c>
      <c r="C10" s="509">
        <v>3</v>
      </c>
      <c r="D10" s="509">
        <v>3</v>
      </c>
      <c r="E10" s="509">
        <v>3</v>
      </c>
      <c r="F10" s="509">
        <v>3</v>
      </c>
      <c r="G10" s="509">
        <v>3</v>
      </c>
      <c r="H10" s="509">
        <v>3</v>
      </c>
      <c r="I10" s="509">
        <v>3</v>
      </c>
      <c r="J10" s="509">
        <v>3</v>
      </c>
      <c r="K10" s="642"/>
      <c r="L10" s="642"/>
    </row>
    <row r="11" spans="1:13" x14ac:dyDescent="0.25">
      <c r="A11" s="140"/>
      <c r="B11" s="156" t="s">
        <v>73</v>
      </c>
      <c r="C11" s="509">
        <v>2</v>
      </c>
      <c r="D11" s="509">
        <v>2</v>
      </c>
      <c r="E11" s="509">
        <v>2</v>
      </c>
      <c r="F11" s="509">
        <v>2</v>
      </c>
      <c r="G11" s="509">
        <v>1.7</v>
      </c>
      <c r="H11" s="509">
        <v>2.2999999999999998</v>
      </c>
      <c r="I11" s="509">
        <v>1.5</v>
      </c>
      <c r="J11" s="509">
        <v>2.5</v>
      </c>
      <c r="K11" s="641"/>
      <c r="L11" s="642"/>
    </row>
    <row r="12" spans="1:13" x14ac:dyDescent="0.25">
      <c r="A12" s="140"/>
      <c r="B12" s="156" t="s">
        <v>16</v>
      </c>
      <c r="C12" s="509">
        <v>25</v>
      </c>
      <c r="D12" s="509">
        <v>25</v>
      </c>
      <c r="E12" s="509">
        <v>25</v>
      </c>
      <c r="F12" s="509">
        <v>25</v>
      </c>
      <c r="G12" s="509">
        <v>20</v>
      </c>
      <c r="H12" s="509">
        <v>35</v>
      </c>
      <c r="I12" s="509">
        <v>20</v>
      </c>
      <c r="J12" s="509">
        <v>35</v>
      </c>
      <c r="K12" s="641"/>
      <c r="L12" s="642">
        <v>1</v>
      </c>
    </row>
    <row r="13" spans="1:13" x14ac:dyDescent="0.25">
      <c r="A13" s="140"/>
      <c r="B13" s="156" t="s">
        <v>18</v>
      </c>
      <c r="C13" s="509">
        <v>2.5</v>
      </c>
      <c r="D13" s="509">
        <v>2.5</v>
      </c>
      <c r="E13" s="509">
        <v>2.5</v>
      </c>
      <c r="F13" s="509">
        <v>2.5</v>
      </c>
      <c r="G13" s="509">
        <v>2</v>
      </c>
      <c r="H13" s="509">
        <v>3</v>
      </c>
      <c r="I13" s="509">
        <v>2</v>
      </c>
      <c r="J13" s="509">
        <v>3</v>
      </c>
      <c r="K13" s="641"/>
      <c r="L13" s="642">
        <v>1</v>
      </c>
    </row>
    <row r="14" spans="1:13" ht="22.5" x14ac:dyDescent="0.25">
      <c r="A14" s="140"/>
      <c r="B14" s="158" t="s">
        <v>482</v>
      </c>
      <c r="C14" s="602">
        <v>4.8343907721672935E-2</v>
      </c>
      <c r="D14" s="602">
        <v>4.8343907721672935E-2</v>
      </c>
      <c r="E14" s="602">
        <v>4.8343907721672935E-2</v>
      </c>
      <c r="F14" s="602">
        <v>4.8344568572567269E-2</v>
      </c>
      <c r="G14" s="602">
        <v>4.1092321563421998E-2</v>
      </c>
      <c r="H14" s="602">
        <v>5.559549387992388E-2</v>
      </c>
      <c r="I14" s="602">
        <v>3.6258426429425457E-2</v>
      </c>
      <c r="J14" s="602">
        <v>6.0430710715709088E-2</v>
      </c>
      <c r="K14" s="641" t="s">
        <v>74</v>
      </c>
      <c r="L14" s="642"/>
    </row>
    <row r="15" spans="1:13" x14ac:dyDescent="0.25">
      <c r="A15" s="140"/>
      <c r="B15" s="621" t="s">
        <v>21</v>
      </c>
      <c r="C15" s="516"/>
      <c r="D15" s="516"/>
      <c r="E15" s="516"/>
      <c r="F15" s="516"/>
      <c r="G15" s="516"/>
      <c r="H15" s="516"/>
      <c r="I15" s="516"/>
      <c r="J15" s="516"/>
      <c r="K15" s="618"/>
      <c r="L15" s="619"/>
    </row>
    <row r="16" spans="1:13" x14ac:dyDescent="0.25">
      <c r="A16" s="140"/>
      <c r="B16" s="156" t="s">
        <v>22</v>
      </c>
      <c r="C16" s="509" t="s">
        <v>149</v>
      </c>
      <c r="D16" s="509" t="s">
        <v>149</v>
      </c>
      <c r="E16" s="509" t="s">
        <v>149</v>
      </c>
      <c r="F16" s="509" t="s">
        <v>149</v>
      </c>
      <c r="G16" s="509" t="s">
        <v>149</v>
      </c>
      <c r="H16" s="509" t="s">
        <v>149</v>
      </c>
      <c r="I16" s="509" t="s">
        <v>149</v>
      </c>
      <c r="J16" s="509" t="s">
        <v>149</v>
      </c>
      <c r="K16" s="641"/>
      <c r="L16" s="641"/>
      <c r="M16" s="171"/>
    </row>
    <row r="17" spans="1:13" x14ac:dyDescent="0.25">
      <c r="A17" s="140"/>
      <c r="B17" s="156" t="s">
        <v>24</v>
      </c>
      <c r="C17" s="509">
        <v>10</v>
      </c>
      <c r="D17" s="509">
        <v>10</v>
      </c>
      <c r="E17" s="509">
        <v>10</v>
      </c>
      <c r="F17" s="509">
        <v>10</v>
      </c>
      <c r="G17" s="509">
        <v>10</v>
      </c>
      <c r="H17" s="509">
        <v>10</v>
      </c>
      <c r="I17" s="509">
        <v>10</v>
      </c>
      <c r="J17" s="509">
        <v>10</v>
      </c>
      <c r="K17" s="641" t="s">
        <v>44</v>
      </c>
      <c r="L17" s="641">
        <v>1</v>
      </c>
    </row>
    <row r="18" spans="1:13" x14ac:dyDescent="0.25">
      <c r="A18" s="140"/>
      <c r="B18" s="156" t="s">
        <v>75</v>
      </c>
      <c r="C18" s="517">
        <v>40</v>
      </c>
      <c r="D18" s="517">
        <v>40</v>
      </c>
      <c r="E18" s="517">
        <v>40</v>
      </c>
      <c r="F18" s="517">
        <v>40</v>
      </c>
      <c r="G18" s="517">
        <v>40</v>
      </c>
      <c r="H18" s="517">
        <v>40</v>
      </c>
      <c r="I18" s="517">
        <v>40</v>
      </c>
      <c r="J18" s="517">
        <v>40</v>
      </c>
      <c r="K18" s="641"/>
      <c r="L18" s="641">
        <v>1</v>
      </c>
    </row>
    <row r="19" spans="1:13" x14ac:dyDescent="0.25">
      <c r="A19" s="140"/>
      <c r="B19" s="156" t="s">
        <v>76</v>
      </c>
      <c r="C19" s="509">
        <v>2</v>
      </c>
      <c r="D19" s="509">
        <v>2</v>
      </c>
      <c r="E19" s="509">
        <v>2</v>
      </c>
      <c r="F19" s="509">
        <v>2</v>
      </c>
      <c r="G19" s="509">
        <v>2</v>
      </c>
      <c r="H19" s="509">
        <v>2</v>
      </c>
      <c r="I19" s="509">
        <v>2</v>
      </c>
      <c r="J19" s="509">
        <v>2</v>
      </c>
      <c r="K19" s="641" t="s">
        <v>35</v>
      </c>
      <c r="L19" s="641">
        <v>1</v>
      </c>
    </row>
    <row r="20" spans="1:13" x14ac:dyDescent="0.25">
      <c r="A20" s="140"/>
      <c r="B20" s="156" t="s">
        <v>77</v>
      </c>
      <c r="C20" s="509">
        <v>8</v>
      </c>
      <c r="D20" s="509">
        <v>8</v>
      </c>
      <c r="E20" s="509">
        <v>8</v>
      </c>
      <c r="F20" s="509">
        <v>8</v>
      </c>
      <c r="G20" s="509">
        <v>8</v>
      </c>
      <c r="H20" s="509">
        <v>8</v>
      </c>
      <c r="I20" s="509">
        <v>8</v>
      </c>
      <c r="J20" s="509">
        <v>8</v>
      </c>
      <c r="K20" s="641"/>
      <c r="L20" s="641">
        <v>1</v>
      </c>
    </row>
    <row r="21" spans="1:13" x14ac:dyDescent="0.25">
      <c r="A21" s="140"/>
      <c r="B21" s="617" t="s">
        <v>78</v>
      </c>
      <c r="C21" s="618"/>
      <c r="D21" s="618"/>
      <c r="E21" s="618"/>
      <c r="F21" s="618"/>
      <c r="G21" s="618"/>
      <c r="H21" s="618"/>
      <c r="I21" s="618"/>
      <c r="J21" s="618"/>
      <c r="K21" s="618"/>
      <c r="L21" s="619"/>
    </row>
    <row r="22" spans="1:13" x14ac:dyDescent="0.25">
      <c r="A22" s="140"/>
      <c r="B22" s="156" t="s">
        <v>529</v>
      </c>
      <c r="C22" s="509">
        <v>97.97</v>
      </c>
      <c r="D22" s="509">
        <v>97.97</v>
      </c>
      <c r="E22" s="509">
        <v>97.97</v>
      </c>
      <c r="F22" s="509">
        <v>97.97</v>
      </c>
      <c r="G22" s="509">
        <v>94.924999999999997</v>
      </c>
      <c r="H22" s="509">
        <v>98.984999999999999</v>
      </c>
      <c r="I22" s="509">
        <v>97.97</v>
      </c>
      <c r="J22" s="509">
        <v>98.984999999999999</v>
      </c>
      <c r="K22" s="160" t="s">
        <v>31</v>
      </c>
      <c r="L22" s="641">
        <v>1</v>
      </c>
    </row>
    <row r="23" spans="1:13" x14ac:dyDescent="0.25">
      <c r="A23" s="140"/>
      <c r="B23" s="156" t="s">
        <v>530</v>
      </c>
      <c r="C23" s="510">
        <v>90</v>
      </c>
      <c r="D23" s="510">
        <v>60</v>
      </c>
      <c r="E23" s="510">
        <v>40</v>
      </c>
      <c r="F23" s="510">
        <v>20</v>
      </c>
      <c r="G23" s="510">
        <v>40</v>
      </c>
      <c r="H23" s="510">
        <v>60</v>
      </c>
      <c r="I23" s="510">
        <v>20</v>
      </c>
      <c r="J23" s="510">
        <v>40</v>
      </c>
      <c r="K23" s="161"/>
      <c r="L23" s="641" t="s">
        <v>1109</v>
      </c>
    </row>
    <row r="24" spans="1:13" x14ac:dyDescent="0.25">
      <c r="A24" s="140"/>
      <c r="B24" s="156" t="s">
        <v>79</v>
      </c>
      <c r="C24" s="510">
        <v>3</v>
      </c>
      <c r="D24" s="510">
        <v>2</v>
      </c>
      <c r="E24" s="510">
        <v>2</v>
      </c>
      <c r="F24" s="510">
        <v>1</v>
      </c>
      <c r="G24" s="510">
        <v>1</v>
      </c>
      <c r="H24" s="510">
        <v>3</v>
      </c>
      <c r="I24" s="510">
        <v>0</v>
      </c>
      <c r="J24" s="510">
        <v>3</v>
      </c>
      <c r="K24" s="641"/>
      <c r="L24" s="641">
        <v>3</v>
      </c>
    </row>
    <row r="25" spans="1:13" x14ac:dyDescent="0.25">
      <c r="A25" s="140"/>
      <c r="B25" s="156" t="s">
        <v>80</v>
      </c>
      <c r="C25" s="510">
        <v>1</v>
      </c>
      <c r="D25" s="510">
        <v>1</v>
      </c>
      <c r="E25" s="510">
        <v>1</v>
      </c>
      <c r="F25" s="510">
        <v>0</v>
      </c>
      <c r="G25" s="510">
        <v>0</v>
      </c>
      <c r="H25" s="510">
        <v>1</v>
      </c>
      <c r="I25" s="510">
        <v>0</v>
      </c>
      <c r="J25" s="510">
        <v>1</v>
      </c>
      <c r="K25" s="641"/>
      <c r="L25" s="641">
        <v>3</v>
      </c>
      <c r="M25" s="132"/>
    </row>
    <row r="26" spans="1:13" x14ac:dyDescent="0.25">
      <c r="A26" s="140"/>
      <c r="B26" s="156" t="s">
        <v>413</v>
      </c>
      <c r="C26" s="509">
        <v>2</v>
      </c>
      <c r="D26" s="509">
        <v>0.3</v>
      </c>
      <c r="E26" s="509">
        <v>0.3</v>
      </c>
      <c r="F26" s="509">
        <v>0.3</v>
      </c>
      <c r="G26" s="509">
        <v>0.1</v>
      </c>
      <c r="H26" s="509">
        <v>2</v>
      </c>
      <c r="I26" s="509">
        <v>0.1</v>
      </c>
      <c r="J26" s="509">
        <v>1</v>
      </c>
      <c r="K26" s="160"/>
      <c r="L26" s="641">
        <v>3</v>
      </c>
      <c r="M26" s="132"/>
    </row>
    <row r="27" spans="1:13" x14ac:dyDescent="0.25">
      <c r="A27" s="140"/>
      <c r="B27" s="617" t="s">
        <v>25</v>
      </c>
      <c r="C27" s="618"/>
      <c r="D27" s="618"/>
      <c r="E27" s="618"/>
      <c r="F27" s="618"/>
      <c r="G27" s="618"/>
      <c r="H27" s="618"/>
      <c r="I27" s="618"/>
      <c r="J27" s="618"/>
      <c r="K27" s="618"/>
      <c r="L27" s="619"/>
    </row>
    <row r="28" spans="1:13" x14ac:dyDescent="0.25">
      <c r="A28" s="140"/>
      <c r="B28" s="156" t="s">
        <v>1014</v>
      </c>
      <c r="C28" s="513">
        <v>0.45056521996599186</v>
      </c>
      <c r="D28" s="513">
        <v>0.4394131689719169</v>
      </c>
      <c r="E28" s="513">
        <v>0.41793031646925805</v>
      </c>
      <c r="F28" s="513">
        <v>0.40356759578823115</v>
      </c>
      <c r="G28" s="513">
        <v>0.38298043697109296</v>
      </c>
      <c r="H28" s="513">
        <v>0.51815000296089053</v>
      </c>
      <c r="I28" s="513">
        <v>0.31345202211557399</v>
      </c>
      <c r="J28" s="513">
        <v>0.54791832028882859</v>
      </c>
      <c r="K28" s="160" t="s">
        <v>492</v>
      </c>
      <c r="L28" s="641"/>
    </row>
    <row r="29" spans="1:13" x14ac:dyDescent="0.25">
      <c r="A29" s="140"/>
      <c r="B29" s="156" t="s">
        <v>28</v>
      </c>
      <c r="C29" s="513">
        <v>0.33937423220614404</v>
      </c>
      <c r="D29" s="513">
        <v>0.33097429680073565</v>
      </c>
      <c r="E29" s="513">
        <v>0.31479300661096482</v>
      </c>
      <c r="F29" s="513">
        <v>0.3102672290044336</v>
      </c>
      <c r="G29" s="513">
        <v>0.28846809737522239</v>
      </c>
      <c r="H29" s="513">
        <v>0.39028036703706565</v>
      </c>
      <c r="I29" s="513">
        <v>0.23609798232310403</v>
      </c>
      <c r="J29" s="513">
        <v>0.41899492063471194</v>
      </c>
      <c r="K29" s="160" t="s">
        <v>492</v>
      </c>
      <c r="L29" s="641"/>
    </row>
    <row r="30" spans="1:13" x14ac:dyDescent="0.25">
      <c r="A30" s="140"/>
      <c r="B30" s="156" t="s">
        <v>29</v>
      </c>
      <c r="C30" s="513">
        <v>0.11119098775984776</v>
      </c>
      <c r="D30" s="513">
        <v>0.10843887217118119</v>
      </c>
      <c r="E30" s="513">
        <v>0.10313730985829331</v>
      </c>
      <c r="F30" s="513">
        <v>9.3300366783797536E-2</v>
      </c>
      <c r="G30" s="513">
        <v>9.4512339595870562E-2</v>
      </c>
      <c r="H30" s="513">
        <v>0.12786963592382491</v>
      </c>
      <c r="I30" s="513">
        <v>7.7354039792469978E-2</v>
      </c>
      <c r="J30" s="513">
        <v>0.12892339965411664</v>
      </c>
      <c r="K30" s="160" t="s">
        <v>492</v>
      </c>
      <c r="L30" s="641"/>
    </row>
    <row r="31" spans="1:13" x14ac:dyDescent="0.25">
      <c r="A31" s="140"/>
      <c r="B31" s="156" t="s">
        <v>1015</v>
      </c>
      <c r="C31" s="517">
        <v>35200</v>
      </c>
      <c r="D31" s="517">
        <v>34600</v>
      </c>
      <c r="E31" s="517">
        <v>33300</v>
      </c>
      <c r="F31" s="517">
        <v>31400</v>
      </c>
      <c r="G31" s="517">
        <v>29500</v>
      </c>
      <c r="H31" s="517">
        <v>39900</v>
      </c>
      <c r="I31" s="517">
        <v>23600</v>
      </c>
      <c r="J31" s="517">
        <v>39900</v>
      </c>
      <c r="K31" s="160"/>
      <c r="L31" s="641"/>
    </row>
    <row r="32" spans="1:13" x14ac:dyDescent="0.25">
      <c r="A32" s="140"/>
      <c r="B32" s="156" t="s">
        <v>1016</v>
      </c>
      <c r="C32" s="514">
        <v>2.56859426116538</v>
      </c>
      <c r="D32" s="514">
        <v>2.7006655392309971</v>
      </c>
      <c r="E32" s="514">
        <v>3.4050456889142904</v>
      </c>
      <c r="F32" s="514">
        <v>3.7556348970207223</v>
      </c>
      <c r="G32" s="514">
        <v>2.3221301389031468</v>
      </c>
      <c r="H32" s="514">
        <v>3.6741201219471584</v>
      </c>
      <c r="I32" s="514">
        <v>3.2683817919685887</v>
      </c>
      <c r="J32" s="514">
        <v>5.2641918708838711</v>
      </c>
      <c r="K32" s="160" t="s">
        <v>67</v>
      </c>
      <c r="L32" s="641"/>
    </row>
    <row r="33" spans="1:13" x14ac:dyDescent="0.25">
      <c r="A33" s="140"/>
      <c r="B33" s="156" t="s">
        <v>1017</v>
      </c>
      <c r="C33" s="514">
        <v>1.3867484196889834</v>
      </c>
      <c r="D33" s="514">
        <v>1.5188196977546005</v>
      </c>
      <c r="E33" s="514">
        <v>2.2231998474378938</v>
      </c>
      <c r="F33" s="514">
        <v>2.5737728999640654</v>
      </c>
      <c r="G33" s="514">
        <v>1.502476271324763</v>
      </c>
      <c r="H33" s="514">
        <v>1.9755441428075864</v>
      </c>
      <c r="I33" s="514">
        <v>2.5457844405633021</v>
      </c>
      <c r="J33" s="514">
        <v>3.4086951711822744</v>
      </c>
      <c r="K33" s="160" t="s">
        <v>67</v>
      </c>
      <c r="L33" s="641"/>
    </row>
    <row r="34" spans="1:13" ht="22.5" x14ac:dyDescent="0.25">
      <c r="A34" s="140"/>
      <c r="B34" s="156" t="s">
        <v>1018</v>
      </c>
      <c r="C34" s="514">
        <v>1.1818458414763966</v>
      </c>
      <c r="D34" s="514">
        <v>1.1818458414763966</v>
      </c>
      <c r="E34" s="514">
        <v>1.1818458414763966</v>
      </c>
      <c r="F34" s="514">
        <v>1.1818619970566568</v>
      </c>
      <c r="G34" s="514">
        <v>0.81965386757838377</v>
      </c>
      <c r="H34" s="514">
        <v>1.698575979139572</v>
      </c>
      <c r="I34" s="514">
        <v>0.72259735140528658</v>
      </c>
      <c r="J34" s="157">
        <v>1.8554966997015967</v>
      </c>
      <c r="K34" s="160" t="s">
        <v>67</v>
      </c>
      <c r="L34" s="641"/>
    </row>
    <row r="35" spans="1:13" x14ac:dyDescent="0.25">
      <c r="A35" s="140"/>
      <c r="B35" s="617" t="s">
        <v>33</v>
      </c>
      <c r="C35" s="618"/>
      <c r="D35" s="618"/>
      <c r="E35" s="618"/>
      <c r="F35" s="618"/>
      <c r="G35" s="618"/>
      <c r="H35" s="618"/>
      <c r="I35" s="618"/>
      <c r="J35" s="618"/>
      <c r="K35" s="618"/>
      <c r="L35" s="619"/>
    </row>
    <row r="36" spans="1:13" x14ac:dyDescent="0.25">
      <c r="A36" s="140"/>
      <c r="B36" s="156" t="s">
        <v>417</v>
      </c>
      <c r="C36" s="509" t="s">
        <v>418</v>
      </c>
      <c r="D36" s="509" t="s">
        <v>418</v>
      </c>
      <c r="E36" s="509" t="s">
        <v>418</v>
      </c>
      <c r="F36" s="509" t="s">
        <v>418</v>
      </c>
      <c r="G36" s="509" t="s">
        <v>420</v>
      </c>
      <c r="H36" s="509" t="s">
        <v>418</v>
      </c>
      <c r="I36" s="509" t="s">
        <v>420</v>
      </c>
      <c r="J36" s="159" t="s">
        <v>418</v>
      </c>
      <c r="K36" s="641" t="s">
        <v>23</v>
      </c>
      <c r="L36" s="642"/>
    </row>
    <row r="37" spans="1:13" x14ac:dyDescent="0.25">
      <c r="A37" s="140"/>
      <c r="B37" s="156" t="s">
        <v>419</v>
      </c>
      <c r="C37" s="509" t="s">
        <v>418</v>
      </c>
      <c r="D37" s="509" t="s">
        <v>418</v>
      </c>
      <c r="E37" s="509" t="s">
        <v>418</v>
      </c>
      <c r="F37" s="509" t="s">
        <v>418</v>
      </c>
      <c r="G37" s="509" t="s">
        <v>420</v>
      </c>
      <c r="H37" s="509" t="s">
        <v>418</v>
      </c>
      <c r="I37" s="509" t="s">
        <v>420</v>
      </c>
      <c r="J37" s="159" t="s">
        <v>418</v>
      </c>
      <c r="K37" s="641" t="s">
        <v>23</v>
      </c>
      <c r="L37" s="642"/>
    </row>
    <row r="38" spans="1:13" ht="22.5" x14ac:dyDescent="0.25">
      <c r="A38" s="140"/>
      <c r="B38" s="156" t="s">
        <v>1003</v>
      </c>
      <c r="C38" s="602">
        <v>0.24620136468809944</v>
      </c>
      <c r="D38" s="602">
        <v>0.24620136468809944</v>
      </c>
      <c r="E38" s="602">
        <v>0.24620136468809944</v>
      </c>
      <c r="F38" s="602">
        <v>0.24620136468809944</v>
      </c>
      <c r="G38" s="602">
        <v>0</v>
      </c>
      <c r="H38" s="602">
        <v>0.24842240584349864</v>
      </c>
      <c r="I38" s="602">
        <v>0</v>
      </c>
      <c r="J38" s="154">
        <v>0.24842240584349864</v>
      </c>
      <c r="K38" s="641" t="s">
        <v>23</v>
      </c>
      <c r="L38" s="642"/>
    </row>
    <row r="39" spans="1:13" x14ac:dyDescent="0.25">
      <c r="A39" s="140"/>
      <c r="B39" s="156" t="s">
        <v>1004</v>
      </c>
      <c r="C39" s="602">
        <v>0.51777777777777789</v>
      </c>
      <c r="D39" s="602">
        <v>0.50496213217199315</v>
      </c>
      <c r="E39" s="602">
        <v>0.4802745994103787</v>
      </c>
      <c r="F39" s="602">
        <v>0.46376299655215758</v>
      </c>
      <c r="G39" s="602">
        <v>0.44011111111111112</v>
      </c>
      <c r="H39" s="602">
        <v>0.59544444444444444</v>
      </c>
      <c r="I39" s="602">
        <v>0.36020594955778407</v>
      </c>
      <c r="J39" s="154">
        <v>0.62964480977880877</v>
      </c>
      <c r="K39" s="641" t="s">
        <v>66</v>
      </c>
      <c r="L39" s="642">
        <v>1</v>
      </c>
    </row>
    <row r="40" spans="1:13" x14ac:dyDescent="0.25">
      <c r="A40" s="140"/>
      <c r="B40" s="156" t="s">
        <v>28</v>
      </c>
      <c r="C40" s="602">
        <v>0.39</v>
      </c>
      <c r="D40" s="602">
        <v>0.38034701371753127</v>
      </c>
      <c r="E40" s="602">
        <v>0.36175189783914802</v>
      </c>
      <c r="F40" s="602">
        <v>0.35654611856036128</v>
      </c>
      <c r="G40" s="602">
        <v>0.33150000000000002</v>
      </c>
      <c r="H40" s="602">
        <v>0.44850000000000001</v>
      </c>
      <c r="I40" s="602">
        <v>0.27131392337936094</v>
      </c>
      <c r="J40" s="154">
        <v>0.48149143281477025</v>
      </c>
      <c r="K40" s="641" t="s">
        <v>66</v>
      </c>
      <c r="L40" s="642"/>
    </row>
    <row r="41" spans="1:13" x14ac:dyDescent="0.25">
      <c r="A41" s="140"/>
      <c r="B41" s="156" t="s">
        <v>29</v>
      </c>
      <c r="C41" s="602">
        <v>0.1277777777777778</v>
      </c>
      <c r="D41" s="602">
        <v>0.1246151184544618</v>
      </c>
      <c r="E41" s="602">
        <v>0.11852270157123082</v>
      </c>
      <c r="F41" s="602">
        <v>0.10721687799179627</v>
      </c>
      <c r="G41" s="602">
        <v>0.1086111111111111</v>
      </c>
      <c r="H41" s="602">
        <v>0.14694444444444446</v>
      </c>
      <c r="I41" s="602">
        <v>8.8892026178423109E-2</v>
      </c>
      <c r="J41" s="154">
        <v>0.14815337696403849</v>
      </c>
      <c r="K41" s="641" t="s">
        <v>66</v>
      </c>
      <c r="L41" s="642"/>
    </row>
    <row r="42" spans="1:13" x14ac:dyDescent="0.25">
      <c r="A42" s="140"/>
      <c r="B42" s="156" t="s">
        <v>421</v>
      </c>
      <c r="C42" s="517">
        <v>40500</v>
      </c>
      <c r="D42" s="517">
        <v>39700</v>
      </c>
      <c r="E42" s="517">
        <v>38200</v>
      </c>
      <c r="F42" s="517">
        <v>36100</v>
      </c>
      <c r="G42" s="517">
        <v>33900</v>
      </c>
      <c r="H42" s="517">
        <v>45900</v>
      </c>
      <c r="I42" s="517">
        <v>27200</v>
      </c>
      <c r="J42" s="517">
        <v>45800</v>
      </c>
      <c r="K42" s="641"/>
      <c r="L42" s="642"/>
    </row>
    <row r="43" spans="1:13" ht="22.5" x14ac:dyDescent="0.25">
      <c r="A43" s="164"/>
      <c r="B43" s="156" t="s">
        <v>904</v>
      </c>
      <c r="C43" s="514">
        <v>2.95</v>
      </c>
      <c r="D43" s="514">
        <v>3.1</v>
      </c>
      <c r="E43" s="514">
        <v>3.91</v>
      </c>
      <c r="F43" s="514">
        <v>4.32</v>
      </c>
      <c r="G43" s="514">
        <v>2.68</v>
      </c>
      <c r="H43" s="514">
        <v>3.3</v>
      </c>
      <c r="I43" s="514">
        <v>3.77</v>
      </c>
      <c r="J43" s="514">
        <v>4.6500000000000004</v>
      </c>
      <c r="K43" s="641" t="s">
        <v>67</v>
      </c>
      <c r="L43" s="642"/>
    </row>
    <row r="44" spans="1:13" ht="22.5" x14ac:dyDescent="0.25">
      <c r="A44" s="164"/>
      <c r="B44" s="156" t="s">
        <v>1023</v>
      </c>
      <c r="C44" s="571">
        <v>1.4999999999999999E-2</v>
      </c>
      <c r="D44" s="571">
        <v>1.4628731296828125E-2</v>
      </c>
      <c r="E44" s="571">
        <v>1.391353453227492E-2</v>
      </c>
      <c r="F44" s="571">
        <v>1.2586329155558695E-2</v>
      </c>
      <c r="G44" s="571">
        <v>1.2749999999999999E-2</v>
      </c>
      <c r="H44" s="571">
        <v>1.7249999999999998E-2</v>
      </c>
      <c r="I44" s="571">
        <v>1.0435150899206189E-2</v>
      </c>
      <c r="J44" s="571">
        <v>1.7391918165343651E-2</v>
      </c>
      <c r="K44" s="641" t="s">
        <v>66</v>
      </c>
      <c r="L44" s="642"/>
    </row>
    <row r="45" spans="1:13" ht="22.5" x14ac:dyDescent="0.25">
      <c r="A45" s="140"/>
      <c r="B45" s="147" t="s">
        <v>409</v>
      </c>
      <c r="C45" s="159">
        <v>1.9431633160764188</v>
      </c>
      <c r="D45" s="159">
        <v>1.9431633160764188</v>
      </c>
      <c r="E45" s="159">
        <v>1.9431633160764188</v>
      </c>
      <c r="F45" s="159">
        <v>1.9442323483083945</v>
      </c>
      <c r="G45" s="151">
        <v>1</v>
      </c>
      <c r="H45" s="151">
        <v>26</v>
      </c>
      <c r="I45" s="151">
        <v>1</v>
      </c>
      <c r="J45" s="151">
        <v>28</v>
      </c>
      <c r="K45" s="642" t="s">
        <v>23</v>
      </c>
      <c r="L45" s="642">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6"/>
      <c r="D48" s="526"/>
      <c r="E48" s="526"/>
      <c r="F48" s="526"/>
      <c r="G48" s="526"/>
      <c r="H48" s="526"/>
      <c r="I48" s="140"/>
      <c r="J48" s="140"/>
      <c r="K48" s="140"/>
      <c r="L48" s="140"/>
    </row>
    <row r="49" spans="1:13" ht="15" customHeight="1" x14ac:dyDescent="0.25">
      <c r="A49" s="530">
        <v>1</v>
      </c>
      <c r="B49" s="923" t="s">
        <v>458</v>
      </c>
      <c r="C49" s="923"/>
      <c r="D49" s="923"/>
      <c r="E49" s="923"/>
      <c r="F49" s="923"/>
      <c r="G49" s="923"/>
      <c r="H49" s="923"/>
      <c r="I49" s="923"/>
      <c r="J49" s="923"/>
      <c r="K49" s="923"/>
      <c r="L49" s="923"/>
    </row>
    <row r="50" spans="1:13" ht="15" customHeight="1" x14ac:dyDescent="0.25">
      <c r="A50" s="530">
        <v>2</v>
      </c>
      <c r="B50" s="923" t="s">
        <v>908</v>
      </c>
      <c r="C50" s="923"/>
      <c r="D50" s="923"/>
      <c r="E50" s="923"/>
      <c r="F50" s="923"/>
      <c r="G50" s="923"/>
      <c r="H50" s="923"/>
      <c r="I50" s="923"/>
      <c r="J50" s="923"/>
      <c r="K50" s="923"/>
      <c r="L50" s="923"/>
    </row>
    <row r="51" spans="1:13" ht="53.25" customHeight="1" x14ac:dyDescent="0.25">
      <c r="A51" s="530">
        <v>3</v>
      </c>
      <c r="B51" s="923" t="s">
        <v>1099</v>
      </c>
      <c r="C51" s="923"/>
      <c r="D51" s="923"/>
      <c r="E51" s="923"/>
      <c r="F51" s="923"/>
      <c r="G51" s="923"/>
      <c r="H51" s="923"/>
      <c r="I51" s="923"/>
      <c r="J51" s="923"/>
      <c r="K51" s="627"/>
      <c r="L51" s="627"/>
    </row>
    <row r="52" spans="1:13" ht="15" customHeight="1" x14ac:dyDescent="0.25">
      <c r="A52" s="164" t="s">
        <v>38</v>
      </c>
      <c r="B52" s="140"/>
      <c r="C52" s="526"/>
      <c r="D52" s="526"/>
      <c r="E52" s="526"/>
      <c r="F52" s="526"/>
      <c r="G52" s="526"/>
      <c r="H52" s="526"/>
      <c r="I52" s="140"/>
      <c r="J52" s="140"/>
      <c r="K52" s="140"/>
      <c r="L52" s="140"/>
    </row>
    <row r="53" spans="1:13" ht="15" customHeight="1" x14ac:dyDescent="0.25">
      <c r="A53" s="530" t="s">
        <v>39</v>
      </c>
      <c r="B53" s="923" t="s">
        <v>1110</v>
      </c>
      <c r="C53" s="923"/>
      <c r="D53" s="923"/>
      <c r="E53" s="923"/>
      <c r="F53" s="923"/>
      <c r="G53" s="923"/>
      <c r="H53" s="923"/>
      <c r="I53" s="923"/>
      <c r="J53" s="923"/>
      <c r="K53" s="923"/>
      <c r="L53" s="923"/>
    </row>
    <row r="54" spans="1:13" ht="15" customHeight="1" x14ac:dyDescent="0.25">
      <c r="A54" s="530"/>
      <c r="B54" s="923" t="s">
        <v>1027</v>
      </c>
      <c r="C54" s="923"/>
      <c r="D54" s="923"/>
      <c r="E54" s="923"/>
      <c r="F54" s="923"/>
      <c r="G54" s="923"/>
      <c r="H54" s="923"/>
      <c r="I54" s="923"/>
      <c r="J54" s="923"/>
      <c r="K54" s="923"/>
      <c r="L54" s="923"/>
    </row>
    <row r="55" spans="1:13" ht="20.25" customHeight="1" x14ac:dyDescent="0.25">
      <c r="A55" s="530" t="s">
        <v>15</v>
      </c>
      <c r="B55" s="611" t="s">
        <v>1106</v>
      </c>
      <c r="C55" s="140"/>
      <c r="D55" s="140"/>
      <c r="E55" s="140"/>
      <c r="F55" s="140"/>
      <c r="G55" s="140"/>
      <c r="H55" s="140"/>
      <c r="I55" s="140"/>
      <c r="J55" s="140"/>
      <c r="K55" s="140"/>
      <c r="L55" s="140"/>
    </row>
    <row r="56" spans="1:13" ht="24" customHeight="1" x14ac:dyDescent="0.25">
      <c r="A56" s="530" t="s">
        <v>20</v>
      </c>
      <c r="B56" s="923" t="s">
        <v>995</v>
      </c>
      <c r="C56" s="923"/>
      <c r="D56" s="923"/>
      <c r="E56" s="923"/>
      <c r="F56" s="923"/>
      <c r="G56" s="923"/>
      <c r="H56" s="923"/>
      <c r="I56" s="923"/>
      <c r="J56" s="923"/>
      <c r="K56" s="923"/>
      <c r="L56" s="923"/>
    </row>
    <row r="57" spans="1:13" ht="15" customHeight="1" x14ac:dyDescent="0.25">
      <c r="A57" s="530" t="s">
        <v>23</v>
      </c>
      <c r="B57" s="923" t="s">
        <v>984</v>
      </c>
      <c r="C57" s="923"/>
      <c r="D57" s="923"/>
      <c r="E57" s="923"/>
      <c r="F57" s="923"/>
      <c r="G57" s="923"/>
      <c r="H57" s="923"/>
      <c r="I57" s="923"/>
      <c r="J57" s="923"/>
      <c r="K57" s="923"/>
      <c r="L57" s="923"/>
    </row>
    <row r="58" spans="1:13" ht="15" customHeight="1" x14ac:dyDescent="0.25">
      <c r="A58" s="530" t="s">
        <v>44</v>
      </c>
      <c r="B58" s="923" t="s">
        <v>1107</v>
      </c>
      <c r="C58" s="923"/>
      <c r="D58" s="923"/>
      <c r="E58" s="923"/>
      <c r="F58" s="923"/>
      <c r="G58" s="923"/>
      <c r="H58" s="923"/>
      <c r="I58" s="923"/>
      <c r="J58" s="923"/>
      <c r="K58" s="923"/>
      <c r="L58" s="923"/>
    </row>
    <row r="59" spans="1:13" ht="16.5" customHeight="1" x14ac:dyDescent="0.25">
      <c r="A59" s="530" t="s">
        <v>46</v>
      </c>
      <c r="B59" s="923" t="s">
        <v>481</v>
      </c>
      <c r="C59" s="923"/>
      <c r="D59" s="923"/>
      <c r="E59" s="923"/>
      <c r="F59" s="923"/>
      <c r="G59" s="923"/>
      <c r="H59" s="923"/>
      <c r="I59" s="923"/>
      <c r="J59" s="923"/>
      <c r="K59" s="923"/>
      <c r="L59" s="923"/>
    </row>
    <row r="60" spans="1:13" ht="15" customHeight="1" x14ac:dyDescent="0.25">
      <c r="A60" s="530" t="s">
        <v>31</v>
      </c>
      <c r="B60" s="923" t="s">
        <v>1103</v>
      </c>
      <c r="C60" s="923"/>
      <c r="D60" s="923"/>
      <c r="E60" s="923"/>
      <c r="F60" s="923"/>
      <c r="G60" s="923"/>
      <c r="H60" s="923"/>
      <c r="I60" s="923"/>
      <c r="J60" s="923"/>
      <c r="K60" s="923"/>
      <c r="L60" s="923"/>
    </row>
    <row r="61" spans="1:13" ht="18" customHeight="1" x14ac:dyDescent="0.25">
      <c r="A61" s="530" t="s">
        <v>35</v>
      </c>
      <c r="B61" s="611" t="s">
        <v>452</v>
      </c>
      <c r="C61" s="140"/>
      <c r="D61" s="140"/>
      <c r="E61" s="140"/>
      <c r="F61" s="140"/>
      <c r="G61" s="140"/>
      <c r="H61" s="140"/>
      <c r="I61" s="140"/>
      <c r="J61" s="140"/>
      <c r="K61" s="140"/>
      <c r="L61" s="140"/>
      <c r="M61" s="591"/>
    </row>
    <row r="62" spans="1:13" ht="12.75" customHeight="1" x14ac:dyDescent="0.25">
      <c r="A62" s="530" t="s">
        <v>64</v>
      </c>
      <c r="B62" s="647"/>
      <c r="C62" s="594"/>
      <c r="D62" s="594"/>
      <c r="E62" s="594"/>
      <c r="F62" s="594"/>
      <c r="G62" s="594"/>
      <c r="H62" s="594"/>
      <c r="I62" s="594"/>
      <c r="J62" s="594"/>
      <c r="K62" s="140"/>
      <c r="L62" s="140"/>
    </row>
    <row r="63" spans="1:13" x14ac:dyDescent="0.25">
      <c r="A63" s="530" t="s">
        <v>50</v>
      </c>
      <c r="B63" s="647"/>
      <c r="C63" s="140"/>
      <c r="D63" s="140"/>
      <c r="E63" s="140"/>
      <c r="F63" s="140"/>
      <c r="G63" s="140"/>
      <c r="H63" s="140"/>
      <c r="I63" s="140"/>
      <c r="J63" s="140"/>
      <c r="K63" s="140"/>
      <c r="L63" s="140"/>
    </row>
    <row r="64" spans="1:13" x14ac:dyDescent="0.25">
      <c r="A64" s="530" t="s">
        <v>54</v>
      </c>
      <c r="B64" s="140" t="s">
        <v>495</v>
      </c>
      <c r="C64" s="140"/>
      <c r="D64" s="140"/>
      <c r="E64" s="140"/>
      <c r="F64" s="140"/>
      <c r="G64" s="140"/>
      <c r="H64" s="140"/>
      <c r="I64" s="140"/>
      <c r="J64" s="140"/>
      <c r="K64" s="140"/>
      <c r="L64" s="140"/>
    </row>
    <row r="65" spans="1:12" ht="38.25" customHeight="1" x14ac:dyDescent="0.25">
      <c r="A65" s="530" t="s">
        <v>66</v>
      </c>
      <c r="B65" s="932" t="s">
        <v>455</v>
      </c>
      <c r="C65" s="932"/>
      <c r="D65" s="932"/>
      <c r="E65" s="932"/>
      <c r="F65" s="932"/>
      <c r="G65" s="932"/>
      <c r="H65" s="932"/>
      <c r="I65" s="932"/>
      <c r="J65" s="932"/>
      <c r="K65" s="932"/>
      <c r="L65" s="932"/>
    </row>
    <row r="66" spans="1:12" ht="15" customHeight="1" x14ac:dyDescent="0.25">
      <c r="A66" s="611" t="s">
        <v>67</v>
      </c>
      <c r="B66" s="932" t="s">
        <v>971</v>
      </c>
      <c r="C66" s="932"/>
      <c r="D66" s="932"/>
      <c r="E66" s="932"/>
      <c r="F66" s="932"/>
      <c r="G66" s="932"/>
      <c r="H66" s="932"/>
      <c r="I66" s="932"/>
      <c r="J66" s="932"/>
      <c r="K66" s="932"/>
      <c r="L66" s="932"/>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sheetData>
  <mergeCells count="15">
    <mergeCell ref="C3:L3"/>
    <mergeCell ref="G4:H4"/>
    <mergeCell ref="I4:J4"/>
    <mergeCell ref="B49:L49"/>
    <mergeCell ref="B66:L66"/>
    <mergeCell ref="B65:L65"/>
    <mergeCell ref="B50:L50"/>
    <mergeCell ref="B51:J51"/>
    <mergeCell ref="B54:L54"/>
    <mergeCell ref="B60:L60"/>
    <mergeCell ref="B53:L53"/>
    <mergeCell ref="B56:L56"/>
    <mergeCell ref="B57:L57"/>
    <mergeCell ref="B58:L58"/>
    <mergeCell ref="B59:L59"/>
  </mergeCells>
  <hyperlinks>
    <hyperlink ref="C3" location="INDEX" display="Wood Chips, DH-Large, 90 MW feed"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dimension ref="A1:O71"/>
  <sheetViews>
    <sheetView showGridLines="0" zoomScaleNormal="10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1036</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7" t="s">
        <v>6</v>
      </c>
      <c r="C5" s="608"/>
      <c r="D5" s="608"/>
      <c r="E5" s="608"/>
      <c r="F5" s="608"/>
      <c r="G5" s="620" t="s">
        <v>7</v>
      </c>
      <c r="H5" s="620" t="s">
        <v>8</v>
      </c>
      <c r="I5" s="620" t="s">
        <v>7</v>
      </c>
      <c r="J5" s="620" t="s">
        <v>8</v>
      </c>
      <c r="K5" s="608"/>
      <c r="L5" s="609"/>
    </row>
    <row r="6" spans="1:13" x14ac:dyDescent="0.25">
      <c r="A6" s="140"/>
      <c r="B6" s="147" t="s">
        <v>276</v>
      </c>
      <c r="C6" s="148">
        <v>6.070267725376687</v>
      </c>
      <c r="D6" s="148">
        <v>6.070267725376687</v>
      </c>
      <c r="E6" s="148">
        <v>6.070267725376687</v>
      </c>
      <c r="F6" s="148">
        <v>6.070267725376687</v>
      </c>
      <c r="G6" s="148">
        <v>5.4461086056706129</v>
      </c>
      <c r="H6" s="148">
        <v>6.092618535885495</v>
      </c>
      <c r="I6" s="148">
        <v>5.368054672459861</v>
      </c>
      <c r="J6" s="148">
        <v>6.0986185358854943</v>
      </c>
      <c r="K6" s="153" t="s">
        <v>39</v>
      </c>
      <c r="L6" s="153">
        <v>1</v>
      </c>
    </row>
    <row r="7" spans="1:13" x14ac:dyDescent="0.25">
      <c r="A7" s="140"/>
      <c r="B7" s="147" t="s">
        <v>69</v>
      </c>
      <c r="C7" s="148">
        <v>101.17112875627812</v>
      </c>
      <c r="D7" s="148">
        <v>101.17112875627812</v>
      </c>
      <c r="E7" s="148">
        <v>101.17112875627812</v>
      </c>
      <c r="F7" s="148">
        <v>101.17112875627812</v>
      </c>
      <c r="G7" s="507">
        <v>90</v>
      </c>
      <c r="H7" s="507">
        <v>102</v>
      </c>
      <c r="I7" s="507">
        <v>89</v>
      </c>
      <c r="J7" s="507">
        <v>102</v>
      </c>
      <c r="K7" s="642" t="s">
        <v>483</v>
      </c>
      <c r="L7" s="642">
        <v>1</v>
      </c>
    </row>
    <row r="8" spans="1:13" x14ac:dyDescent="0.25">
      <c r="A8" s="140"/>
      <c r="B8" s="152" t="s">
        <v>90</v>
      </c>
      <c r="C8" s="569">
        <v>101.17112875627812</v>
      </c>
      <c r="D8" s="569">
        <v>101.17112875627812</v>
      </c>
      <c r="E8" s="569">
        <v>101.17112875627812</v>
      </c>
      <c r="F8" s="569">
        <v>101.17112875627812</v>
      </c>
      <c r="G8" s="570">
        <v>90</v>
      </c>
      <c r="H8" s="570">
        <v>102</v>
      </c>
      <c r="I8" s="570">
        <v>89</v>
      </c>
      <c r="J8" s="570">
        <v>102</v>
      </c>
      <c r="K8" s="642" t="s">
        <v>483</v>
      </c>
      <c r="L8" s="642">
        <v>1</v>
      </c>
    </row>
    <row r="9" spans="1:13" ht="15" customHeight="1" x14ac:dyDescent="0.25">
      <c r="A9" s="140"/>
      <c r="B9" s="147" t="s">
        <v>479</v>
      </c>
      <c r="C9" s="159">
        <v>2.0553889386727171</v>
      </c>
      <c r="D9" s="159">
        <v>2.0553889386727171</v>
      </c>
      <c r="E9" s="159">
        <v>2.0553889386727171</v>
      </c>
      <c r="F9" s="159">
        <v>2.0553889386727171</v>
      </c>
      <c r="G9" s="159">
        <v>1.7045065800297305</v>
      </c>
      <c r="H9" s="159">
        <v>2.2952166390975619</v>
      </c>
      <c r="I9" s="159">
        <v>1.3836409224844917</v>
      </c>
      <c r="J9" s="159">
        <v>2.2914710053782525</v>
      </c>
      <c r="K9" s="642" t="s">
        <v>491</v>
      </c>
      <c r="L9" s="642"/>
    </row>
    <row r="10" spans="1:13" x14ac:dyDescent="0.25">
      <c r="A10" s="140"/>
      <c r="B10" s="147" t="s">
        <v>13</v>
      </c>
      <c r="C10" s="509">
        <v>3</v>
      </c>
      <c r="D10" s="509">
        <v>3</v>
      </c>
      <c r="E10" s="509">
        <v>3</v>
      </c>
      <c r="F10" s="509">
        <v>3</v>
      </c>
      <c r="G10" s="509">
        <v>3</v>
      </c>
      <c r="H10" s="509">
        <v>3</v>
      </c>
      <c r="I10" s="509">
        <v>3</v>
      </c>
      <c r="J10" s="509">
        <v>3</v>
      </c>
      <c r="K10" s="642"/>
      <c r="L10" s="642"/>
    </row>
    <row r="11" spans="1:13" x14ac:dyDescent="0.25">
      <c r="A11" s="140"/>
      <c r="B11" s="156" t="s">
        <v>73</v>
      </c>
      <c r="C11" s="509">
        <v>3</v>
      </c>
      <c r="D11" s="509">
        <v>3</v>
      </c>
      <c r="E11" s="509">
        <v>3</v>
      </c>
      <c r="F11" s="509">
        <v>3</v>
      </c>
      <c r="G11" s="509">
        <v>2.5499999999999998</v>
      </c>
      <c r="H11" s="509">
        <v>3.4499999999999997</v>
      </c>
      <c r="I11" s="509">
        <v>2.25</v>
      </c>
      <c r="J11" s="509">
        <v>3.75</v>
      </c>
      <c r="K11" s="642"/>
      <c r="L11" s="642"/>
    </row>
    <row r="12" spans="1:13" x14ac:dyDescent="0.25">
      <c r="A12" s="140"/>
      <c r="B12" s="156" t="s">
        <v>16</v>
      </c>
      <c r="C12" s="509">
        <v>25</v>
      </c>
      <c r="D12" s="509">
        <v>25</v>
      </c>
      <c r="E12" s="509">
        <v>25</v>
      </c>
      <c r="F12" s="509">
        <v>25</v>
      </c>
      <c r="G12" s="509">
        <v>20</v>
      </c>
      <c r="H12" s="509">
        <v>35</v>
      </c>
      <c r="I12" s="509">
        <v>20</v>
      </c>
      <c r="J12" s="509">
        <v>35</v>
      </c>
      <c r="K12" s="641"/>
      <c r="L12" s="642">
        <v>1</v>
      </c>
    </row>
    <row r="13" spans="1:13" x14ac:dyDescent="0.25">
      <c r="A13" s="140"/>
      <c r="B13" s="156" t="s">
        <v>18</v>
      </c>
      <c r="C13" s="509">
        <v>1</v>
      </c>
      <c r="D13" s="509">
        <v>1</v>
      </c>
      <c r="E13" s="509">
        <v>1</v>
      </c>
      <c r="F13" s="509">
        <v>1</v>
      </c>
      <c r="G13" s="509">
        <v>0.5</v>
      </c>
      <c r="H13" s="509">
        <v>1.5</v>
      </c>
      <c r="I13" s="509">
        <v>0.5</v>
      </c>
      <c r="J13" s="509">
        <v>1.5</v>
      </c>
      <c r="K13" s="641"/>
      <c r="L13" s="642">
        <v>1</v>
      </c>
    </row>
    <row r="14" spans="1:13" ht="22.5" x14ac:dyDescent="0.25">
      <c r="A14" s="140"/>
      <c r="B14" s="158" t="s">
        <v>482</v>
      </c>
      <c r="C14" s="509">
        <v>0.16473737983903267</v>
      </c>
      <c r="D14" s="509">
        <v>0.16473737983903267</v>
      </c>
      <c r="E14" s="509">
        <v>0.16473737983903267</v>
      </c>
      <c r="F14" s="509">
        <v>0.16473737983903267</v>
      </c>
      <c r="G14" s="509">
        <v>0.14002677286317775</v>
      </c>
      <c r="H14" s="509">
        <v>0.18944798681488756</v>
      </c>
      <c r="I14" s="509">
        <v>0.12355303487927449</v>
      </c>
      <c r="J14" s="509">
        <v>0.20592172479879081</v>
      </c>
      <c r="K14" s="641"/>
      <c r="L14" s="642"/>
    </row>
    <row r="15" spans="1:13" x14ac:dyDescent="0.25">
      <c r="A15" s="140"/>
      <c r="B15" s="621" t="s">
        <v>21</v>
      </c>
      <c r="C15" s="618"/>
      <c r="D15" s="618"/>
      <c r="E15" s="618"/>
      <c r="F15" s="618"/>
      <c r="G15" s="618"/>
      <c r="H15" s="618"/>
      <c r="I15" s="618"/>
      <c r="J15" s="618"/>
      <c r="K15" s="618"/>
      <c r="L15" s="619"/>
    </row>
    <row r="16" spans="1:13" x14ac:dyDescent="0.25">
      <c r="A16" s="140"/>
      <c r="B16" s="156" t="s">
        <v>22</v>
      </c>
      <c r="C16" s="509" t="s">
        <v>149</v>
      </c>
      <c r="D16" s="509" t="s">
        <v>149</v>
      </c>
      <c r="E16" s="509" t="s">
        <v>149</v>
      </c>
      <c r="F16" s="509" t="s">
        <v>149</v>
      </c>
      <c r="G16" s="509" t="s">
        <v>149</v>
      </c>
      <c r="H16" s="509" t="s">
        <v>149</v>
      </c>
      <c r="I16" s="509" t="s">
        <v>149</v>
      </c>
      <c r="J16" s="509" t="s">
        <v>149</v>
      </c>
      <c r="K16" s="641"/>
      <c r="L16" s="641"/>
      <c r="M16" s="171"/>
    </row>
    <row r="17" spans="1:15" x14ac:dyDescent="0.25">
      <c r="A17" s="140"/>
      <c r="B17" s="156" t="s">
        <v>24</v>
      </c>
      <c r="C17" s="509">
        <v>10</v>
      </c>
      <c r="D17" s="509">
        <v>10</v>
      </c>
      <c r="E17" s="509">
        <v>10</v>
      </c>
      <c r="F17" s="509">
        <v>10</v>
      </c>
      <c r="G17" s="509">
        <v>10</v>
      </c>
      <c r="H17" s="509">
        <v>10</v>
      </c>
      <c r="I17" s="509">
        <v>10</v>
      </c>
      <c r="J17" s="509">
        <v>10</v>
      </c>
      <c r="K17" s="641" t="s">
        <v>44</v>
      </c>
      <c r="L17" s="641">
        <v>1</v>
      </c>
    </row>
    <row r="18" spans="1:15" x14ac:dyDescent="0.25">
      <c r="A18" s="140"/>
      <c r="B18" s="156" t="s">
        <v>75</v>
      </c>
      <c r="C18" s="509">
        <v>40</v>
      </c>
      <c r="D18" s="509">
        <v>40</v>
      </c>
      <c r="E18" s="509">
        <v>40</v>
      </c>
      <c r="F18" s="509">
        <v>40</v>
      </c>
      <c r="G18" s="509">
        <v>40</v>
      </c>
      <c r="H18" s="509">
        <v>40</v>
      </c>
      <c r="I18" s="509">
        <v>40</v>
      </c>
      <c r="J18" s="509">
        <v>40</v>
      </c>
      <c r="K18" s="641" t="s">
        <v>44</v>
      </c>
      <c r="L18" s="641">
        <v>1</v>
      </c>
    </row>
    <row r="19" spans="1:15" x14ac:dyDescent="0.25">
      <c r="A19" s="140"/>
      <c r="B19" s="156" t="s">
        <v>76</v>
      </c>
      <c r="C19" s="509">
        <v>0.25</v>
      </c>
      <c r="D19" s="509">
        <v>0.25</v>
      </c>
      <c r="E19" s="509">
        <v>0.25</v>
      </c>
      <c r="F19" s="509">
        <v>0.25</v>
      </c>
      <c r="G19" s="509">
        <v>0.25</v>
      </c>
      <c r="H19" s="509">
        <v>0.25</v>
      </c>
      <c r="I19" s="509">
        <v>0.25</v>
      </c>
      <c r="J19" s="509">
        <v>0.25</v>
      </c>
      <c r="K19" s="641" t="s">
        <v>35</v>
      </c>
      <c r="L19" s="641">
        <v>1</v>
      </c>
    </row>
    <row r="20" spans="1:15" x14ac:dyDescent="0.25">
      <c r="A20" s="140"/>
      <c r="B20" s="156" t="s">
        <v>77</v>
      </c>
      <c r="C20" s="509">
        <v>0.5</v>
      </c>
      <c r="D20" s="509">
        <v>0.5</v>
      </c>
      <c r="E20" s="509">
        <v>0.5</v>
      </c>
      <c r="F20" s="509">
        <v>0.5</v>
      </c>
      <c r="G20" s="509">
        <v>0.5</v>
      </c>
      <c r="H20" s="509">
        <v>0.5</v>
      </c>
      <c r="I20" s="509">
        <v>0.5</v>
      </c>
      <c r="J20" s="509">
        <v>0.5</v>
      </c>
      <c r="K20" s="641" t="s">
        <v>74</v>
      </c>
      <c r="L20" s="641">
        <v>1</v>
      </c>
    </row>
    <row r="21" spans="1:15" x14ac:dyDescent="0.25">
      <c r="A21" s="140"/>
      <c r="B21" s="617" t="s">
        <v>78</v>
      </c>
      <c r="C21" s="618"/>
      <c r="D21" s="618"/>
      <c r="E21" s="618"/>
      <c r="F21" s="618"/>
      <c r="G21" s="618"/>
      <c r="H21" s="618"/>
      <c r="I21" s="618"/>
      <c r="J21" s="618"/>
      <c r="K21" s="618"/>
      <c r="L21" s="619"/>
    </row>
    <row r="22" spans="1:15" x14ac:dyDescent="0.25">
      <c r="A22" s="140"/>
      <c r="B22" s="156" t="s">
        <v>529</v>
      </c>
      <c r="C22" s="509">
        <v>98.25</v>
      </c>
      <c r="D22" s="509">
        <v>98.25</v>
      </c>
      <c r="E22" s="509">
        <v>98.25</v>
      </c>
      <c r="F22" s="509">
        <v>98.25</v>
      </c>
      <c r="G22" s="509">
        <v>91.25</v>
      </c>
      <c r="H22" s="509">
        <v>99.125</v>
      </c>
      <c r="I22" s="509">
        <v>98.25</v>
      </c>
      <c r="J22" s="509">
        <v>99.125</v>
      </c>
      <c r="K22" s="160" t="s">
        <v>31</v>
      </c>
      <c r="L22" s="641">
        <v>1</v>
      </c>
    </row>
    <row r="23" spans="1:15" x14ac:dyDescent="0.25">
      <c r="A23" s="140"/>
      <c r="B23" s="156" t="s">
        <v>530</v>
      </c>
      <c r="C23" s="510">
        <v>90</v>
      </c>
      <c r="D23" s="510">
        <v>50</v>
      </c>
      <c r="E23" s="510">
        <v>40</v>
      </c>
      <c r="F23" s="510">
        <v>40</v>
      </c>
      <c r="G23" s="510">
        <v>40</v>
      </c>
      <c r="H23" s="510">
        <v>70</v>
      </c>
      <c r="I23" s="510">
        <v>20</v>
      </c>
      <c r="J23" s="510">
        <v>40</v>
      </c>
      <c r="K23" s="160" t="s">
        <v>31</v>
      </c>
      <c r="L23" s="641">
        <v>1</v>
      </c>
    </row>
    <row r="24" spans="1:15" x14ac:dyDescent="0.25">
      <c r="A24" s="140"/>
      <c r="B24" s="156" t="s">
        <v>79</v>
      </c>
      <c r="C24" s="510">
        <v>0</v>
      </c>
      <c r="D24" s="510">
        <v>0</v>
      </c>
      <c r="E24" s="510">
        <v>0</v>
      </c>
      <c r="F24" s="510">
        <v>0</v>
      </c>
      <c r="G24" s="510">
        <v>0</v>
      </c>
      <c r="H24" s="510">
        <v>0</v>
      </c>
      <c r="I24" s="510">
        <v>0</v>
      </c>
      <c r="J24" s="510">
        <v>0</v>
      </c>
      <c r="K24" s="160" t="s">
        <v>31</v>
      </c>
      <c r="L24" s="641">
        <v>1</v>
      </c>
    </row>
    <row r="25" spans="1:15" x14ac:dyDescent="0.25">
      <c r="A25" s="140"/>
      <c r="B25" s="156" t="s">
        <v>80</v>
      </c>
      <c r="C25" s="510">
        <v>1.2</v>
      </c>
      <c r="D25" s="510">
        <v>1</v>
      </c>
      <c r="E25" s="510">
        <v>1</v>
      </c>
      <c r="F25" s="510">
        <v>1</v>
      </c>
      <c r="G25" s="510">
        <v>1</v>
      </c>
      <c r="H25" s="510">
        <v>3</v>
      </c>
      <c r="I25" s="510">
        <v>0</v>
      </c>
      <c r="J25" s="510">
        <v>1</v>
      </c>
      <c r="K25" s="160" t="s">
        <v>31</v>
      </c>
      <c r="L25" s="641">
        <v>1</v>
      </c>
      <c r="M25" s="132"/>
      <c r="N25" s="587"/>
      <c r="O25" s="587"/>
    </row>
    <row r="26" spans="1:15" x14ac:dyDescent="0.25">
      <c r="A26" s="140"/>
      <c r="B26" s="156" t="s">
        <v>413</v>
      </c>
      <c r="C26" s="514">
        <v>2</v>
      </c>
      <c r="D26" s="514">
        <v>0.3</v>
      </c>
      <c r="E26" s="514">
        <v>0.3</v>
      </c>
      <c r="F26" s="514">
        <v>0.3</v>
      </c>
      <c r="G26" s="514">
        <v>0.1</v>
      </c>
      <c r="H26" s="514">
        <v>2</v>
      </c>
      <c r="I26" s="514">
        <v>0.1</v>
      </c>
      <c r="J26" s="514">
        <v>1</v>
      </c>
      <c r="K26" s="515" t="s">
        <v>31</v>
      </c>
      <c r="L26" s="641">
        <v>1</v>
      </c>
      <c r="M26" s="132"/>
      <c r="N26" s="587"/>
      <c r="O26" s="587"/>
    </row>
    <row r="27" spans="1:15" x14ac:dyDescent="0.25">
      <c r="A27" s="140"/>
      <c r="B27" s="617" t="s">
        <v>25</v>
      </c>
      <c r="C27" s="618"/>
      <c r="D27" s="618"/>
      <c r="E27" s="618"/>
      <c r="F27" s="618"/>
      <c r="G27" s="618"/>
      <c r="H27" s="618"/>
      <c r="I27" s="618"/>
      <c r="J27" s="618"/>
      <c r="K27" s="618"/>
      <c r="L27" s="619"/>
    </row>
    <row r="28" spans="1:15" x14ac:dyDescent="0.25">
      <c r="A28" s="140"/>
      <c r="B28" s="156" t="s">
        <v>1014</v>
      </c>
      <c r="C28" s="513">
        <v>0.73275186552401728</v>
      </c>
      <c r="D28" s="513">
        <v>0.71461534320002573</v>
      </c>
      <c r="E28" s="513">
        <v>0.67967789230381892</v>
      </c>
      <c r="F28" s="513">
        <v>0.61484374458899749</v>
      </c>
      <c r="G28" s="513">
        <v>0.62283908569541468</v>
      </c>
      <c r="H28" s="513">
        <v>0.84266464535261976</v>
      </c>
      <c r="I28" s="513">
        <v>0.50975841922786425</v>
      </c>
      <c r="J28" s="513">
        <v>0.89937708047067388</v>
      </c>
      <c r="K28" s="160" t="s">
        <v>492</v>
      </c>
      <c r="L28" s="641"/>
    </row>
    <row r="29" spans="1:15" x14ac:dyDescent="0.25">
      <c r="A29" s="140"/>
      <c r="B29" s="156" t="s">
        <v>28</v>
      </c>
      <c r="C29" s="513">
        <v>0.44479092556538818</v>
      </c>
      <c r="D29" s="513">
        <v>0.43378179555756957</v>
      </c>
      <c r="E29" s="513">
        <v>0.41257426016643678</v>
      </c>
      <c r="F29" s="513">
        <v>0.37321899963810556</v>
      </c>
      <c r="G29" s="513">
        <v>0.37807228673057997</v>
      </c>
      <c r="H29" s="513">
        <v>0.51150956440019635</v>
      </c>
      <c r="I29" s="513">
        <v>0.30943069512482763</v>
      </c>
      <c r="J29" s="513">
        <v>0.56549754029894639</v>
      </c>
      <c r="K29" s="160" t="s">
        <v>492</v>
      </c>
      <c r="L29" s="641"/>
    </row>
    <row r="30" spans="1:15" x14ac:dyDescent="0.25">
      <c r="A30" s="140"/>
      <c r="B30" s="156" t="s">
        <v>29</v>
      </c>
      <c r="C30" s="513">
        <v>0.28796093995862909</v>
      </c>
      <c r="D30" s="513">
        <v>0.28083354764245616</v>
      </c>
      <c r="E30" s="513">
        <v>0.26710363213738197</v>
      </c>
      <c r="F30" s="513">
        <v>0.24162474495089203</v>
      </c>
      <c r="G30" s="513">
        <v>0.24476679896483472</v>
      </c>
      <c r="H30" s="513">
        <v>0.33115508095242341</v>
      </c>
      <c r="I30" s="513">
        <v>0.20032772410303651</v>
      </c>
      <c r="J30" s="513">
        <v>0.33387954017172755</v>
      </c>
      <c r="K30" s="160" t="s">
        <v>492</v>
      </c>
      <c r="L30" s="641"/>
    </row>
    <row r="31" spans="1:15" x14ac:dyDescent="0.25">
      <c r="A31" s="140"/>
      <c r="B31" s="156" t="s">
        <v>1015</v>
      </c>
      <c r="C31" s="517">
        <v>33600</v>
      </c>
      <c r="D31" s="517">
        <v>32700</v>
      </c>
      <c r="E31" s="517">
        <v>31000</v>
      </c>
      <c r="F31" s="517">
        <v>27900</v>
      </c>
      <c r="G31" s="517">
        <v>28000</v>
      </c>
      <c r="H31" s="517">
        <v>37900</v>
      </c>
      <c r="I31" s="517">
        <v>21700</v>
      </c>
      <c r="J31" s="517">
        <v>37100</v>
      </c>
      <c r="K31" s="160" t="s">
        <v>46</v>
      </c>
      <c r="L31" s="641"/>
    </row>
    <row r="32" spans="1:15" x14ac:dyDescent="0.25">
      <c r="A32" s="140"/>
      <c r="B32" s="156" t="s">
        <v>1016</v>
      </c>
      <c r="C32" s="513">
        <v>1.8384144667285782</v>
      </c>
      <c r="D32" s="513">
        <v>1.9617378030489414</v>
      </c>
      <c r="E32" s="513">
        <v>2.6194622634242104</v>
      </c>
      <c r="F32" s="513">
        <v>2.9483244936118456</v>
      </c>
      <c r="G32" s="513">
        <v>1.8146633797437441</v>
      </c>
      <c r="H32" s="513">
        <v>2.3001432073738433</v>
      </c>
      <c r="I32" s="513">
        <v>2.7388717014158965</v>
      </c>
      <c r="J32" s="513">
        <v>3.5236616785021946</v>
      </c>
      <c r="K32" s="160" t="s">
        <v>903</v>
      </c>
      <c r="L32" s="641"/>
    </row>
    <row r="33" spans="1:13" x14ac:dyDescent="0.25">
      <c r="A33" s="140"/>
      <c r="B33" s="156" t="s">
        <v>1017</v>
      </c>
      <c r="C33" s="513">
        <v>1.2948950313638119</v>
      </c>
      <c r="D33" s="513">
        <v>1.4182183676841749</v>
      </c>
      <c r="E33" s="513">
        <v>2.0759428280594441</v>
      </c>
      <c r="F33" s="513">
        <v>2.4048050582470788</v>
      </c>
      <c r="G33" s="513">
        <v>1.4017443677633912</v>
      </c>
      <c r="H33" s="513">
        <v>1.6106373979708961</v>
      </c>
      <c r="I33" s="513">
        <v>2.3748898454178633</v>
      </c>
      <c r="J33" s="513">
        <v>2.7689944290182562</v>
      </c>
      <c r="K33" s="160" t="s">
        <v>903</v>
      </c>
      <c r="L33" s="641"/>
    </row>
    <row r="34" spans="1:13" ht="22.5" x14ac:dyDescent="0.25">
      <c r="A34" s="140"/>
      <c r="B34" s="156" t="s">
        <v>1018</v>
      </c>
      <c r="C34" s="513">
        <v>0.54351943536476632</v>
      </c>
      <c r="D34" s="513">
        <v>0.54351943536476655</v>
      </c>
      <c r="E34" s="513">
        <v>0.54351943536476632</v>
      </c>
      <c r="F34" s="513">
        <v>0.54351943536476677</v>
      </c>
      <c r="G34" s="513">
        <v>0.41291901198035297</v>
      </c>
      <c r="H34" s="513">
        <v>0.68950580940294715</v>
      </c>
      <c r="I34" s="513">
        <v>0.36398185599803323</v>
      </c>
      <c r="J34" s="513">
        <v>0.75466724948393837</v>
      </c>
      <c r="K34" s="160" t="s">
        <v>903</v>
      </c>
      <c r="L34" s="641"/>
    </row>
    <row r="35" spans="1:13" x14ac:dyDescent="0.25">
      <c r="A35" s="140"/>
      <c r="B35" s="617" t="s">
        <v>33</v>
      </c>
      <c r="C35" s="618"/>
      <c r="D35" s="618"/>
      <c r="E35" s="618"/>
      <c r="F35" s="618"/>
      <c r="G35" s="618"/>
      <c r="H35" s="618"/>
      <c r="I35" s="618"/>
      <c r="J35" s="618"/>
      <c r="K35" s="618"/>
      <c r="L35" s="619"/>
    </row>
    <row r="36" spans="1:13" x14ac:dyDescent="0.25">
      <c r="A36" s="140"/>
      <c r="B36" s="156" t="s">
        <v>417</v>
      </c>
      <c r="C36" s="509" t="s">
        <v>418</v>
      </c>
      <c r="D36" s="509" t="s">
        <v>418</v>
      </c>
      <c r="E36" s="509" t="s">
        <v>418</v>
      </c>
      <c r="F36" s="509" t="s">
        <v>418</v>
      </c>
      <c r="G36" s="509" t="s">
        <v>420</v>
      </c>
      <c r="H36" s="509" t="s">
        <v>418</v>
      </c>
      <c r="I36" s="509" t="s">
        <v>420</v>
      </c>
      <c r="J36" s="509" t="s">
        <v>418</v>
      </c>
      <c r="K36" s="641" t="s">
        <v>996</v>
      </c>
      <c r="L36" s="642"/>
    </row>
    <row r="37" spans="1:13" x14ac:dyDescent="0.25">
      <c r="A37" s="140"/>
      <c r="B37" s="156" t="s">
        <v>419</v>
      </c>
      <c r="C37" s="509" t="s">
        <v>418</v>
      </c>
      <c r="D37" s="509" t="s">
        <v>418</v>
      </c>
      <c r="E37" s="509" t="s">
        <v>418</v>
      </c>
      <c r="F37" s="509" t="s">
        <v>418</v>
      </c>
      <c r="G37" s="509" t="s">
        <v>420</v>
      </c>
      <c r="H37" s="509" t="s">
        <v>418</v>
      </c>
      <c r="I37" s="509" t="s">
        <v>420</v>
      </c>
      <c r="J37" s="509" t="s">
        <v>418</v>
      </c>
      <c r="K37" s="641" t="s">
        <v>996</v>
      </c>
      <c r="L37" s="642"/>
    </row>
    <row r="38" spans="1:13" ht="22.5" x14ac:dyDescent="0.25">
      <c r="A38" s="140"/>
      <c r="B38" s="156" t="s">
        <v>1003</v>
      </c>
      <c r="C38" s="602">
        <v>5.6598860275926179E-2</v>
      </c>
      <c r="D38" s="602">
        <v>5.6598860275926179E-2</v>
      </c>
      <c r="E38" s="602">
        <v>5.6598860275926179E-2</v>
      </c>
      <c r="F38" s="602">
        <v>5.6598860275926179E-2</v>
      </c>
      <c r="G38" s="602">
        <v>0</v>
      </c>
      <c r="H38" s="602">
        <v>5.8575149758667511E-2</v>
      </c>
      <c r="I38" s="602">
        <v>0</v>
      </c>
      <c r="J38" s="602">
        <v>5.8575149758667511E-2</v>
      </c>
      <c r="K38" s="641" t="s">
        <v>23</v>
      </c>
      <c r="L38" s="642"/>
    </row>
    <row r="39" spans="1:13" x14ac:dyDescent="0.25">
      <c r="A39" s="140"/>
      <c r="B39" s="156" t="s">
        <v>1004</v>
      </c>
      <c r="C39" s="602">
        <v>0.7413333333333334</v>
      </c>
      <c r="D39" s="602">
        <v>0.72298440898101679</v>
      </c>
      <c r="E39" s="602">
        <v>0.68763779555065396</v>
      </c>
      <c r="F39" s="602">
        <v>0.62204435648805634</v>
      </c>
      <c r="G39" s="602">
        <v>0.63013333333333332</v>
      </c>
      <c r="H39" s="602">
        <v>0.85253333333333325</v>
      </c>
      <c r="I39" s="602">
        <v>0.5157283466629905</v>
      </c>
      <c r="J39" s="602">
        <v>0.90990994408744053</v>
      </c>
      <c r="K39" s="641" t="s">
        <v>298</v>
      </c>
      <c r="L39" s="642">
        <v>1</v>
      </c>
    </row>
    <row r="40" spans="1:13" x14ac:dyDescent="0.25">
      <c r="A40" s="140"/>
      <c r="B40" s="156" t="s">
        <v>28</v>
      </c>
      <c r="C40" s="602">
        <v>0.45000000000000007</v>
      </c>
      <c r="D40" s="602">
        <v>0.43886193890484382</v>
      </c>
      <c r="E40" s="602">
        <v>0.4174060359682476</v>
      </c>
      <c r="F40" s="602">
        <v>0.37758987466676086</v>
      </c>
      <c r="G40" s="602">
        <v>0.38250000000000001</v>
      </c>
      <c r="H40" s="602">
        <v>0.51749999999999996</v>
      </c>
      <c r="I40" s="602">
        <v>0.31305452697618574</v>
      </c>
      <c r="J40" s="602">
        <v>0.57212024460943278</v>
      </c>
      <c r="K40" s="641" t="s">
        <v>66</v>
      </c>
      <c r="L40" s="642"/>
    </row>
    <row r="41" spans="1:13" x14ac:dyDescent="0.25">
      <c r="A41" s="140"/>
      <c r="B41" s="156" t="s">
        <v>29</v>
      </c>
      <c r="C41" s="602">
        <v>0.29133333333333333</v>
      </c>
      <c r="D41" s="602">
        <v>0.28412247007617297</v>
      </c>
      <c r="E41" s="602">
        <v>0.27023175958240619</v>
      </c>
      <c r="F41" s="602">
        <v>0.24445448182129556</v>
      </c>
      <c r="G41" s="602">
        <v>0.24763333333333332</v>
      </c>
      <c r="H41" s="602">
        <v>0.33503333333333329</v>
      </c>
      <c r="I41" s="602">
        <v>0.20267381968680467</v>
      </c>
      <c r="J41" s="602">
        <v>0.3377896994780078</v>
      </c>
      <c r="K41" s="641" t="s">
        <v>66</v>
      </c>
      <c r="L41" s="642"/>
    </row>
    <row r="42" spans="1:13" x14ac:dyDescent="0.25">
      <c r="A42" s="140"/>
      <c r="B42" s="156" t="s">
        <v>421</v>
      </c>
      <c r="C42" s="517">
        <v>34000</v>
      </c>
      <c r="D42" s="517">
        <v>33100</v>
      </c>
      <c r="E42" s="517">
        <v>31300</v>
      </c>
      <c r="F42" s="517">
        <v>28300</v>
      </c>
      <c r="G42" s="517">
        <v>28300</v>
      </c>
      <c r="H42" s="517">
        <v>38300</v>
      </c>
      <c r="I42" s="517">
        <v>21900</v>
      </c>
      <c r="J42" s="517">
        <v>37500</v>
      </c>
      <c r="K42" s="641"/>
      <c r="L42" s="642"/>
    </row>
    <row r="43" spans="1:13" ht="22.5" x14ac:dyDescent="0.25">
      <c r="A43" s="164"/>
      <c r="B43" s="156" t="s">
        <v>904</v>
      </c>
      <c r="C43" s="513">
        <v>1.86</v>
      </c>
      <c r="D43" s="513">
        <v>1.98</v>
      </c>
      <c r="E43" s="513">
        <v>2.65</v>
      </c>
      <c r="F43" s="513">
        <v>2.98</v>
      </c>
      <c r="G43" s="513">
        <v>1.84</v>
      </c>
      <c r="H43" s="513">
        <v>2.09</v>
      </c>
      <c r="I43" s="513">
        <v>2.78</v>
      </c>
      <c r="J43" s="513">
        <v>3.15</v>
      </c>
      <c r="K43" s="641" t="s">
        <v>67</v>
      </c>
      <c r="L43" s="642"/>
    </row>
    <row r="44" spans="1:13" ht="22.5" x14ac:dyDescent="0.25">
      <c r="A44" s="164"/>
      <c r="B44" s="156" t="s">
        <v>1023</v>
      </c>
      <c r="C44" s="571">
        <v>4.0000000000000001E-3</v>
      </c>
      <c r="D44" s="571">
        <v>3.9009950124875006E-3</v>
      </c>
      <c r="E44" s="571">
        <v>3.7102758752733125E-3</v>
      </c>
      <c r="F44" s="571">
        <v>3.3563544414823188E-3</v>
      </c>
      <c r="G44" s="571">
        <v>3.3999999999999998E-3</v>
      </c>
      <c r="H44" s="571">
        <v>4.5999999999999999E-3</v>
      </c>
      <c r="I44" s="571">
        <v>2.7827069064549842E-3</v>
      </c>
      <c r="J44" s="571">
        <v>4.6378448440916407E-3</v>
      </c>
      <c r="K44" s="641" t="s">
        <v>66</v>
      </c>
      <c r="L44" s="642"/>
    </row>
    <row r="45" spans="1:13" ht="22.5" x14ac:dyDescent="0.25">
      <c r="A45" s="140"/>
      <c r="B45" s="147" t="s">
        <v>409</v>
      </c>
      <c r="C45" s="159">
        <v>1.7290328976909173</v>
      </c>
      <c r="D45" s="159">
        <v>1.7290328976909173</v>
      </c>
      <c r="E45" s="159">
        <v>1.7290328976909173</v>
      </c>
      <c r="F45" s="159">
        <v>1.7290328976909173</v>
      </c>
      <c r="G45" s="151">
        <v>1</v>
      </c>
      <c r="H45" s="151">
        <v>11</v>
      </c>
      <c r="I45" s="151">
        <v>1</v>
      </c>
      <c r="J45" s="151">
        <v>13</v>
      </c>
      <c r="K45" s="642" t="s">
        <v>23</v>
      </c>
      <c r="L45" s="642">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s="183" customFormat="1" ht="12" x14ac:dyDescent="0.2">
      <c r="A48" s="164" t="s">
        <v>87</v>
      </c>
      <c r="B48" s="140"/>
      <c r="C48" s="526"/>
      <c r="D48" s="526"/>
      <c r="E48" s="526"/>
      <c r="F48" s="526"/>
      <c r="G48" s="526"/>
      <c r="H48" s="526"/>
      <c r="I48" s="140"/>
      <c r="J48" s="140"/>
      <c r="K48" s="140"/>
      <c r="L48" s="140"/>
    </row>
    <row r="49" spans="1:15" s="183" customFormat="1" ht="12" customHeight="1" x14ac:dyDescent="0.2">
      <c r="A49" s="530">
        <v>1</v>
      </c>
      <c r="B49" s="923" t="s">
        <v>458</v>
      </c>
      <c r="C49" s="923"/>
      <c r="D49" s="923"/>
      <c r="E49" s="923"/>
      <c r="F49" s="923"/>
      <c r="G49" s="923"/>
      <c r="H49" s="923"/>
      <c r="I49" s="923"/>
      <c r="J49" s="923"/>
      <c r="K49" s="923"/>
      <c r="L49" s="923"/>
    </row>
    <row r="50" spans="1:15" s="183" customFormat="1" ht="12" x14ac:dyDescent="0.2">
      <c r="A50" s="164" t="s">
        <v>38</v>
      </c>
      <c r="B50" s="140"/>
      <c r="C50" s="526"/>
      <c r="D50" s="526"/>
      <c r="E50" s="526"/>
      <c r="F50" s="526"/>
      <c r="G50" s="526"/>
      <c r="H50" s="526"/>
      <c r="I50" s="140"/>
      <c r="J50" s="140"/>
      <c r="K50" s="140"/>
      <c r="L50" s="140"/>
    </row>
    <row r="51" spans="1:15" s="183" customFormat="1" ht="12" customHeight="1" x14ac:dyDescent="0.2">
      <c r="A51" s="530" t="s">
        <v>39</v>
      </c>
      <c r="B51" s="923" t="s">
        <v>487</v>
      </c>
      <c r="C51" s="923"/>
      <c r="D51" s="923"/>
      <c r="E51" s="923"/>
      <c r="F51" s="923"/>
      <c r="G51" s="923"/>
      <c r="H51" s="923"/>
      <c r="I51" s="923"/>
      <c r="J51" s="923"/>
      <c r="K51" s="923"/>
      <c r="L51" s="923"/>
    </row>
    <row r="52" spans="1:15" s="183" customFormat="1" ht="16.5" customHeight="1" x14ac:dyDescent="0.2">
      <c r="A52" s="530"/>
      <c r="B52" s="923" t="s">
        <v>1027</v>
      </c>
      <c r="C52" s="923"/>
      <c r="D52" s="923"/>
      <c r="E52" s="923"/>
      <c r="F52" s="923"/>
      <c r="G52" s="923"/>
      <c r="H52" s="923"/>
      <c r="I52" s="923"/>
      <c r="J52" s="923"/>
      <c r="K52" s="923"/>
      <c r="L52" s="923"/>
    </row>
    <row r="53" spans="1:15" s="183" customFormat="1" ht="12" x14ac:dyDescent="0.2">
      <c r="A53" s="530" t="s">
        <v>15</v>
      </c>
      <c r="B53" s="140" t="s">
        <v>449</v>
      </c>
      <c r="C53" s="140"/>
      <c r="D53" s="140"/>
      <c r="E53" s="140"/>
      <c r="F53" s="140"/>
      <c r="G53" s="140"/>
      <c r="H53" s="140"/>
      <c r="I53" s="140"/>
      <c r="J53" s="140"/>
      <c r="K53" s="140"/>
      <c r="L53" s="140"/>
    </row>
    <row r="54" spans="1:15" s="183" customFormat="1" ht="25.5" customHeight="1" x14ac:dyDescent="0.2">
      <c r="A54" s="530" t="s">
        <v>20</v>
      </c>
      <c r="B54" s="923" t="s">
        <v>905</v>
      </c>
      <c r="C54" s="923"/>
      <c r="D54" s="923"/>
      <c r="E54" s="923"/>
      <c r="F54" s="923"/>
      <c r="G54" s="923"/>
      <c r="H54" s="923"/>
      <c r="I54" s="923"/>
      <c r="J54" s="923"/>
      <c r="K54" s="923"/>
      <c r="L54" s="923"/>
    </row>
    <row r="55" spans="1:15" s="183" customFormat="1" ht="27.75" customHeight="1" x14ac:dyDescent="0.2">
      <c r="A55" s="530" t="s">
        <v>23</v>
      </c>
      <c r="B55" s="923" t="s">
        <v>993</v>
      </c>
      <c r="C55" s="923"/>
      <c r="D55" s="923"/>
      <c r="E55" s="923"/>
      <c r="F55" s="923"/>
      <c r="G55" s="923"/>
      <c r="H55" s="923"/>
      <c r="I55" s="923"/>
      <c r="J55" s="923"/>
      <c r="K55" s="923"/>
      <c r="L55" s="923"/>
    </row>
    <row r="56" spans="1:15" s="183" customFormat="1" ht="15.75" customHeight="1" x14ac:dyDescent="0.2">
      <c r="A56" s="530" t="s">
        <v>44</v>
      </c>
      <c r="B56" s="923" t="s">
        <v>488</v>
      </c>
      <c r="C56" s="923"/>
      <c r="D56" s="923"/>
      <c r="E56" s="923"/>
      <c r="F56" s="923"/>
      <c r="G56" s="923"/>
      <c r="H56" s="923"/>
      <c r="I56" s="923"/>
      <c r="J56" s="923"/>
      <c r="K56" s="923"/>
      <c r="L56" s="923"/>
    </row>
    <row r="57" spans="1:15" s="183" customFormat="1" ht="12" customHeight="1" x14ac:dyDescent="0.2">
      <c r="A57" s="530" t="s">
        <v>46</v>
      </c>
      <c r="B57" s="923" t="s">
        <v>481</v>
      </c>
      <c r="C57" s="923"/>
      <c r="D57" s="923"/>
      <c r="E57" s="923"/>
      <c r="F57" s="923"/>
      <c r="G57" s="923"/>
      <c r="H57" s="923"/>
      <c r="I57" s="923"/>
      <c r="J57" s="923"/>
      <c r="K57" s="923"/>
      <c r="L57" s="923"/>
    </row>
    <row r="58" spans="1:15" s="183" customFormat="1" ht="38.25" customHeight="1" x14ac:dyDescent="0.2">
      <c r="A58" s="530" t="s">
        <v>31</v>
      </c>
      <c r="B58" s="923" t="s">
        <v>987</v>
      </c>
      <c r="C58" s="923"/>
      <c r="D58" s="923"/>
      <c r="E58" s="923"/>
      <c r="F58" s="923"/>
      <c r="G58" s="923"/>
      <c r="H58" s="923"/>
      <c r="I58" s="923"/>
      <c r="J58" s="923"/>
      <c r="K58" s="923"/>
      <c r="L58" s="923"/>
      <c r="N58" s="879"/>
      <c r="O58" s="879"/>
    </row>
    <row r="59" spans="1:15" s="183" customFormat="1" ht="12" x14ac:dyDescent="0.2">
      <c r="A59" s="530" t="s">
        <v>64</v>
      </c>
      <c r="B59" s="611" t="s">
        <v>452</v>
      </c>
      <c r="C59" s="140"/>
      <c r="D59" s="140"/>
      <c r="E59" s="140"/>
      <c r="F59" s="140"/>
      <c r="G59" s="140"/>
      <c r="H59" s="140"/>
      <c r="I59" s="140"/>
      <c r="J59" s="140"/>
      <c r="K59" s="140"/>
      <c r="L59" s="140"/>
      <c r="N59" s="879"/>
      <c r="O59" s="879"/>
    </row>
    <row r="60" spans="1:15" x14ac:dyDescent="0.25">
      <c r="A60" s="530" t="s">
        <v>50</v>
      </c>
      <c r="B60" s="611" t="s">
        <v>493</v>
      </c>
      <c r="C60" s="140"/>
      <c r="D60" s="140"/>
      <c r="E60" s="611"/>
      <c r="F60" s="611"/>
      <c r="G60" s="611"/>
      <c r="H60" s="611"/>
      <c r="I60" s="611"/>
      <c r="J60" s="611"/>
      <c r="K60" s="611"/>
      <c r="L60" s="611"/>
    </row>
    <row r="61" spans="1:15" x14ac:dyDescent="0.25">
      <c r="A61" s="526" t="s">
        <v>54</v>
      </c>
      <c r="B61" s="140" t="s">
        <v>490</v>
      </c>
      <c r="C61" s="140"/>
      <c r="D61" s="140"/>
      <c r="E61" s="140"/>
      <c r="F61" s="140"/>
      <c r="G61" s="140"/>
      <c r="H61" s="140"/>
      <c r="I61" s="140"/>
      <c r="J61" s="140"/>
      <c r="K61" s="140"/>
      <c r="L61" s="140"/>
    </row>
    <row r="62" spans="1:15" ht="24" customHeight="1" x14ac:dyDescent="0.25">
      <c r="A62" s="530" t="s">
        <v>66</v>
      </c>
      <c r="B62" s="932" t="s">
        <v>455</v>
      </c>
      <c r="C62" s="932"/>
      <c r="D62" s="932"/>
      <c r="E62" s="932"/>
      <c r="F62" s="932"/>
      <c r="G62" s="932"/>
      <c r="H62" s="932"/>
      <c r="I62" s="932"/>
      <c r="J62" s="932"/>
      <c r="K62" s="932"/>
      <c r="L62" s="932"/>
    </row>
    <row r="63" spans="1:15" ht="51" customHeight="1" x14ac:dyDescent="0.25">
      <c r="A63" s="611" t="s">
        <v>67</v>
      </c>
      <c r="B63" s="932" t="s">
        <v>971</v>
      </c>
      <c r="C63" s="932"/>
      <c r="D63" s="932"/>
      <c r="E63" s="932"/>
      <c r="F63" s="932"/>
      <c r="G63" s="932"/>
      <c r="H63" s="932"/>
      <c r="I63" s="932"/>
      <c r="J63" s="932"/>
      <c r="K63" s="932"/>
      <c r="L63" s="932"/>
    </row>
    <row r="64" spans="1:15" x14ac:dyDescent="0.25">
      <c r="A64" s="140"/>
      <c r="B64" s="140"/>
      <c r="C64" s="140"/>
      <c r="D64" s="140"/>
      <c r="E64" s="140"/>
      <c r="F64" s="140"/>
      <c r="G64" s="140"/>
      <c r="H64" s="140"/>
      <c r="I64" s="140"/>
      <c r="J64" s="140"/>
      <c r="K64" s="140"/>
      <c r="L64" s="140"/>
    </row>
    <row r="65" spans="1:12" x14ac:dyDescent="0.25">
      <c r="A65" s="140"/>
      <c r="B65" s="140"/>
      <c r="C65" s="140"/>
      <c r="D65" s="140"/>
      <c r="E65" s="140"/>
      <c r="F65" s="140"/>
      <c r="G65" s="140"/>
      <c r="H65" s="140"/>
      <c r="I65" s="140"/>
      <c r="J65" s="140"/>
      <c r="K65" s="140"/>
      <c r="L65" s="140"/>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sheetData>
  <mergeCells count="15">
    <mergeCell ref="N58:O58"/>
    <mergeCell ref="N59:O59"/>
    <mergeCell ref="B62:L62"/>
    <mergeCell ref="B63:L63"/>
    <mergeCell ref="B54:L54"/>
    <mergeCell ref="B55:L55"/>
    <mergeCell ref="B56:L56"/>
    <mergeCell ref="B57:L57"/>
    <mergeCell ref="B58:L58"/>
    <mergeCell ref="B52:L52"/>
    <mergeCell ref="C3:L3"/>
    <mergeCell ref="G4:H4"/>
    <mergeCell ref="I4:J4"/>
    <mergeCell ref="B49:L49"/>
    <mergeCell ref="B51:L51"/>
  </mergeCells>
  <hyperlinks>
    <hyperlink ref="C3" location="INDEX" display="Wood Pellets, DH only, 6 MW feed"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dimension ref="A1:O7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0" t="s">
        <v>0</v>
      </c>
      <c r="C3" s="863" t="s">
        <v>1037</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7" t="s">
        <v>6</v>
      </c>
      <c r="C5" s="608"/>
      <c r="D5" s="608"/>
      <c r="E5" s="608"/>
      <c r="F5" s="608"/>
      <c r="G5" s="620" t="s">
        <v>7</v>
      </c>
      <c r="H5" s="620" t="s">
        <v>8</v>
      </c>
      <c r="I5" s="620" t="s">
        <v>7</v>
      </c>
      <c r="J5" s="620" t="s">
        <v>8</v>
      </c>
      <c r="K5" s="608"/>
      <c r="L5" s="609"/>
    </row>
    <row r="6" spans="1:13" x14ac:dyDescent="0.25">
      <c r="A6" s="140"/>
      <c r="B6" s="147" t="s">
        <v>276</v>
      </c>
      <c r="C6" s="148">
        <v>6.1940033020011169</v>
      </c>
      <c r="D6" s="148">
        <v>6.1940033020011169</v>
      </c>
      <c r="E6" s="148">
        <v>6.1940033020011169</v>
      </c>
      <c r="F6" s="148">
        <v>6.1940033020011169</v>
      </c>
      <c r="G6" s="148">
        <v>5.3377683789602024</v>
      </c>
      <c r="H6" s="148">
        <v>6.2165735217811395</v>
      </c>
      <c r="I6" s="148">
        <v>5.3377683789602024</v>
      </c>
      <c r="J6" s="148">
        <v>6.2225735217811398</v>
      </c>
      <c r="K6" s="153" t="s">
        <v>39</v>
      </c>
      <c r="L6" s="153">
        <v>1</v>
      </c>
    </row>
    <row r="7" spans="1:13" x14ac:dyDescent="0.25">
      <c r="A7" s="140"/>
      <c r="B7" s="147" t="s">
        <v>69</v>
      </c>
      <c r="C7" s="148">
        <v>103.23338836668528</v>
      </c>
      <c r="D7" s="148">
        <v>103.23338836668528</v>
      </c>
      <c r="E7" s="148">
        <v>103.23338836668528</v>
      </c>
      <c r="F7" s="148">
        <v>103.23338836668528</v>
      </c>
      <c r="G7" s="507">
        <v>88</v>
      </c>
      <c r="H7" s="507">
        <v>104</v>
      </c>
      <c r="I7" s="507">
        <v>88</v>
      </c>
      <c r="J7" s="507">
        <v>104</v>
      </c>
      <c r="K7" s="642" t="s">
        <v>483</v>
      </c>
      <c r="L7" s="642">
        <v>1</v>
      </c>
    </row>
    <row r="8" spans="1:13" x14ac:dyDescent="0.25">
      <c r="A8" s="140"/>
      <c r="B8" s="152" t="s">
        <v>90</v>
      </c>
      <c r="C8" s="569">
        <v>103.23338836668528</v>
      </c>
      <c r="D8" s="569">
        <v>103.23338836668528</v>
      </c>
      <c r="E8" s="569">
        <v>103.23338836668528</v>
      </c>
      <c r="F8" s="569">
        <v>3</v>
      </c>
      <c r="G8" s="570">
        <v>88</v>
      </c>
      <c r="H8" s="570">
        <v>104</v>
      </c>
      <c r="I8" s="570">
        <v>88</v>
      </c>
      <c r="J8" s="570">
        <v>104</v>
      </c>
      <c r="K8" s="642" t="s">
        <v>483</v>
      </c>
      <c r="L8" s="642">
        <v>1</v>
      </c>
    </row>
    <row r="9" spans="1:13" ht="16.149999999999999" customHeight="1" x14ac:dyDescent="0.25">
      <c r="A9" s="140"/>
      <c r="B9" s="147" t="s">
        <v>479</v>
      </c>
      <c r="C9" s="159">
        <v>2.0956112935978743</v>
      </c>
      <c r="D9" s="159">
        <v>2.0956112935978743</v>
      </c>
      <c r="E9" s="159">
        <v>2.0956112935978743</v>
      </c>
      <c r="F9" s="159">
        <v>2.0956112935978743</v>
      </c>
      <c r="G9" s="159">
        <v>1.8095502505648084</v>
      </c>
      <c r="H9" s="159">
        <v>2.3379669430552754</v>
      </c>
      <c r="I9" s="159">
        <v>1.447849605531369</v>
      </c>
      <c r="J9" s="159">
        <v>2.3357126022091239</v>
      </c>
      <c r="K9" s="642" t="s">
        <v>484</v>
      </c>
      <c r="L9" s="642"/>
    </row>
    <row r="10" spans="1:13" x14ac:dyDescent="0.25">
      <c r="A10" s="140"/>
      <c r="B10" s="147" t="s">
        <v>13</v>
      </c>
      <c r="C10" s="509">
        <v>4</v>
      </c>
      <c r="D10" s="509">
        <v>4</v>
      </c>
      <c r="E10" s="509">
        <v>4</v>
      </c>
      <c r="F10" s="509">
        <v>4</v>
      </c>
      <c r="G10" s="509">
        <v>4</v>
      </c>
      <c r="H10" s="509">
        <v>4</v>
      </c>
      <c r="I10" s="509">
        <v>4</v>
      </c>
      <c r="J10" s="509">
        <v>4</v>
      </c>
      <c r="K10" s="508"/>
      <c r="L10" s="642"/>
    </row>
    <row r="11" spans="1:13" x14ac:dyDescent="0.25">
      <c r="A11" s="140"/>
      <c r="B11" s="156" t="s">
        <v>73</v>
      </c>
      <c r="C11" s="509">
        <v>4</v>
      </c>
      <c r="D11" s="509">
        <v>4</v>
      </c>
      <c r="E11" s="509">
        <v>4</v>
      </c>
      <c r="F11" s="509">
        <v>4</v>
      </c>
      <c r="G11" s="509">
        <v>3.4</v>
      </c>
      <c r="H11" s="509">
        <v>4.5999999999999996</v>
      </c>
      <c r="I11" s="509">
        <v>3</v>
      </c>
      <c r="J11" s="509">
        <v>5</v>
      </c>
      <c r="K11" s="642"/>
      <c r="L11" s="642"/>
    </row>
    <row r="12" spans="1:13" x14ac:dyDescent="0.25">
      <c r="A12" s="140"/>
      <c r="B12" s="156" t="s">
        <v>16</v>
      </c>
      <c r="C12" s="509">
        <v>25</v>
      </c>
      <c r="D12" s="509">
        <v>25</v>
      </c>
      <c r="E12" s="509">
        <v>25</v>
      </c>
      <c r="F12" s="509">
        <v>25</v>
      </c>
      <c r="G12" s="509">
        <v>20</v>
      </c>
      <c r="H12" s="509">
        <v>35</v>
      </c>
      <c r="I12" s="509">
        <v>20</v>
      </c>
      <c r="J12" s="509">
        <v>35</v>
      </c>
      <c r="K12" s="641"/>
      <c r="L12" s="642">
        <v>1</v>
      </c>
    </row>
    <row r="13" spans="1:13" x14ac:dyDescent="0.25">
      <c r="A13" s="140"/>
      <c r="B13" s="156" t="s">
        <v>18</v>
      </c>
      <c r="C13" s="509">
        <v>1</v>
      </c>
      <c r="D13" s="509">
        <v>1</v>
      </c>
      <c r="E13" s="509">
        <v>1</v>
      </c>
      <c r="F13" s="509">
        <v>1</v>
      </c>
      <c r="G13" s="509">
        <v>0.5</v>
      </c>
      <c r="H13" s="509">
        <v>1.5</v>
      </c>
      <c r="I13" s="509">
        <v>0.5</v>
      </c>
      <c r="J13" s="509">
        <v>1.5</v>
      </c>
      <c r="K13" s="641"/>
      <c r="L13" s="642">
        <v>1</v>
      </c>
    </row>
    <row r="14" spans="1:13" x14ac:dyDescent="0.25">
      <c r="A14" s="140"/>
      <c r="B14" s="158" t="s">
        <v>411</v>
      </c>
      <c r="C14" s="509">
        <v>0.24216971268248924</v>
      </c>
      <c r="D14" s="509">
        <v>0.24216971268248924</v>
      </c>
      <c r="E14" s="509">
        <v>0.24216971268248924</v>
      </c>
      <c r="F14" s="509">
        <v>0.24216971268248924</v>
      </c>
      <c r="G14" s="509">
        <v>0.20584425578011584</v>
      </c>
      <c r="H14" s="509">
        <v>0.27849516958486259</v>
      </c>
      <c r="I14" s="509">
        <v>0.18162728451186691</v>
      </c>
      <c r="J14" s="509">
        <v>0.30271214085311154</v>
      </c>
      <c r="K14" s="641"/>
      <c r="L14" s="642"/>
    </row>
    <row r="15" spans="1:13" x14ac:dyDescent="0.25">
      <c r="A15" s="140"/>
      <c r="B15" s="621" t="s">
        <v>21</v>
      </c>
      <c r="C15" s="618"/>
      <c r="D15" s="618"/>
      <c r="E15" s="618"/>
      <c r="F15" s="618"/>
      <c r="G15" s="618"/>
      <c r="H15" s="618"/>
      <c r="I15" s="618"/>
      <c r="J15" s="618"/>
      <c r="K15" s="618"/>
      <c r="L15" s="619"/>
    </row>
    <row r="16" spans="1:13" x14ac:dyDescent="0.25">
      <c r="A16" s="140"/>
      <c r="B16" s="156" t="s">
        <v>22</v>
      </c>
      <c r="C16" s="509" t="s">
        <v>149</v>
      </c>
      <c r="D16" s="509" t="s">
        <v>149</v>
      </c>
      <c r="E16" s="509" t="s">
        <v>149</v>
      </c>
      <c r="F16" s="509" t="s">
        <v>149</v>
      </c>
      <c r="G16" s="509" t="s">
        <v>149</v>
      </c>
      <c r="H16" s="509" t="s">
        <v>149</v>
      </c>
      <c r="I16" s="509" t="s">
        <v>149</v>
      </c>
      <c r="J16" s="509" t="s">
        <v>149</v>
      </c>
      <c r="K16" s="641"/>
      <c r="L16" s="641"/>
      <c r="M16" s="171"/>
    </row>
    <row r="17" spans="1:15" x14ac:dyDescent="0.25">
      <c r="A17" s="140"/>
      <c r="B17" s="156" t="s">
        <v>24</v>
      </c>
      <c r="C17" s="509">
        <v>10</v>
      </c>
      <c r="D17" s="509">
        <v>10</v>
      </c>
      <c r="E17" s="509">
        <v>10</v>
      </c>
      <c r="F17" s="509">
        <v>10</v>
      </c>
      <c r="G17" s="509">
        <v>10</v>
      </c>
      <c r="H17" s="509">
        <v>10</v>
      </c>
      <c r="I17" s="509">
        <v>10</v>
      </c>
      <c r="J17" s="509">
        <v>10</v>
      </c>
      <c r="K17" s="641" t="s">
        <v>44</v>
      </c>
      <c r="L17" s="641">
        <v>1</v>
      </c>
    </row>
    <row r="18" spans="1:15" x14ac:dyDescent="0.25">
      <c r="A18" s="140"/>
      <c r="B18" s="156" t="s">
        <v>75</v>
      </c>
      <c r="C18" s="509">
        <v>50</v>
      </c>
      <c r="D18" s="509">
        <v>50</v>
      </c>
      <c r="E18" s="509">
        <v>50</v>
      </c>
      <c r="F18" s="509">
        <v>50</v>
      </c>
      <c r="G18" s="509">
        <v>50</v>
      </c>
      <c r="H18" s="509">
        <v>50</v>
      </c>
      <c r="I18" s="509">
        <v>50</v>
      </c>
      <c r="J18" s="509">
        <v>50</v>
      </c>
      <c r="K18" s="641" t="s">
        <v>44</v>
      </c>
      <c r="L18" s="641">
        <v>1</v>
      </c>
    </row>
    <row r="19" spans="1:15" x14ac:dyDescent="0.25">
      <c r="A19" s="140"/>
      <c r="B19" s="156" t="s">
        <v>76</v>
      </c>
      <c r="C19" s="509">
        <v>0.25</v>
      </c>
      <c r="D19" s="509">
        <v>0.25</v>
      </c>
      <c r="E19" s="509">
        <v>0.25</v>
      </c>
      <c r="F19" s="509">
        <v>0.25</v>
      </c>
      <c r="G19" s="509">
        <v>0.25</v>
      </c>
      <c r="H19" s="509">
        <v>0.25</v>
      </c>
      <c r="I19" s="509">
        <v>0.25</v>
      </c>
      <c r="J19" s="509">
        <v>0.25</v>
      </c>
      <c r="K19" s="641" t="s">
        <v>35</v>
      </c>
      <c r="L19" s="641">
        <v>1</v>
      </c>
    </row>
    <row r="20" spans="1:15" x14ac:dyDescent="0.25">
      <c r="A20" s="140"/>
      <c r="B20" s="156" t="s">
        <v>77</v>
      </c>
      <c r="C20" s="509">
        <v>0.5</v>
      </c>
      <c r="D20" s="509">
        <v>0.5</v>
      </c>
      <c r="E20" s="509">
        <v>0.5</v>
      </c>
      <c r="F20" s="509">
        <v>0.5</v>
      </c>
      <c r="G20" s="509">
        <v>0.5</v>
      </c>
      <c r="H20" s="509">
        <v>0.5</v>
      </c>
      <c r="I20" s="509">
        <v>0.5</v>
      </c>
      <c r="J20" s="509">
        <v>0.5</v>
      </c>
      <c r="K20" s="641" t="s">
        <v>74</v>
      </c>
      <c r="L20" s="641">
        <v>1</v>
      </c>
    </row>
    <row r="21" spans="1:15" x14ac:dyDescent="0.25">
      <c r="A21" s="140"/>
      <c r="B21" s="617" t="s">
        <v>78</v>
      </c>
      <c r="C21" s="618"/>
      <c r="D21" s="618"/>
      <c r="E21" s="618"/>
      <c r="F21" s="618"/>
      <c r="G21" s="618"/>
      <c r="H21" s="618"/>
      <c r="I21" s="618"/>
      <c r="J21" s="618"/>
      <c r="K21" s="618"/>
      <c r="L21" s="619"/>
    </row>
    <row r="22" spans="1:15" x14ac:dyDescent="0.25">
      <c r="A22" s="140"/>
      <c r="B22" s="156" t="s">
        <v>529</v>
      </c>
      <c r="C22" s="509">
        <v>95.45</v>
      </c>
      <c r="D22" s="509">
        <v>96.36</v>
      </c>
      <c r="E22" s="509">
        <v>99.09</v>
      </c>
      <c r="F22" s="509">
        <v>99.817999999999998</v>
      </c>
      <c r="G22" s="509">
        <v>90.9</v>
      </c>
      <c r="H22" s="509">
        <v>99.817999999999998</v>
      </c>
      <c r="I22" s="509">
        <v>95.45</v>
      </c>
      <c r="J22" s="509">
        <v>99.909000000000006</v>
      </c>
      <c r="K22" s="160" t="s">
        <v>31</v>
      </c>
      <c r="L22" s="641">
        <v>1</v>
      </c>
    </row>
    <row r="23" spans="1:15" x14ac:dyDescent="0.25">
      <c r="A23" s="140"/>
      <c r="B23" s="156" t="s">
        <v>530</v>
      </c>
      <c r="C23" s="510">
        <v>90</v>
      </c>
      <c r="D23" s="510">
        <v>70</v>
      </c>
      <c r="E23" s="510">
        <v>70</v>
      </c>
      <c r="F23" s="510">
        <v>70</v>
      </c>
      <c r="G23" s="510">
        <v>40</v>
      </c>
      <c r="H23" s="510">
        <v>90</v>
      </c>
      <c r="I23" s="510">
        <v>20</v>
      </c>
      <c r="J23" s="510">
        <v>70</v>
      </c>
      <c r="K23" s="160" t="s">
        <v>31</v>
      </c>
      <c r="L23" s="641">
        <v>1</v>
      </c>
    </row>
    <row r="24" spans="1:15" x14ac:dyDescent="0.25">
      <c r="A24" s="140"/>
      <c r="B24" s="156" t="s">
        <v>79</v>
      </c>
      <c r="C24" s="510">
        <v>16</v>
      </c>
      <c r="D24" s="510">
        <v>11</v>
      </c>
      <c r="E24" s="510">
        <v>8</v>
      </c>
      <c r="F24" s="510">
        <v>4</v>
      </c>
      <c r="G24" s="510">
        <v>4</v>
      </c>
      <c r="H24" s="510">
        <v>16</v>
      </c>
      <c r="I24" s="510">
        <v>2</v>
      </c>
      <c r="J24" s="510">
        <v>16</v>
      </c>
      <c r="K24" s="160" t="s">
        <v>31</v>
      </c>
      <c r="L24" s="641">
        <v>1</v>
      </c>
    </row>
    <row r="25" spans="1:15" x14ac:dyDescent="0.25">
      <c r="A25" s="140"/>
      <c r="B25" s="156" t="s">
        <v>80</v>
      </c>
      <c r="C25" s="510">
        <v>4</v>
      </c>
      <c r="D25" s="510">
        <v>3</v>
      </c>
      <c r="E25" s="510">
        <v>2</v>
      </c>
      <c r="F25" s="510">
        <v>1</v>
      </c>
      <c r="G25" s="510">
        <v>1</v>
      </c>
      <c r="H25" s="510">
        <v>4</v>
      </c>
      <c r="I25" s="510">
        <v>1</v>
      </c>
      <c r="J25" s="510">
        <v>4</v>
      </c>
      <c r="K25" s="160" t="s">
        <v>31</v>
      </c>
      <c r="L25" s="641">
        <v>1</v>
      </c>
    </row>
    <row r="26" spans="1:15" x14ac:dyDescent="0.25">
      <c r="A26" s="140"/>
      <c r="B26" s="511" t="s">
        <v>413</v>
      </c>
      <c r="C26" s="514">
        <v>2</v>
      </c>
      <c r="D26" s="514">
        <v>0.3</v>
      </c>
      <c r="E26" s="514">
        <v>0.3</v>
      </c>
      <c r="F26" s="514">
        <v>0.3</v>
      </c>
      <c r="G26" s="514">
        <v>0.1</v>
      </c>
      <c r="H26" s="514">
        <v>2</v>
      </c>
      <c r="I26" s="514">
        <v>0.1</v>
      </c>
      <c r="J26" s="514">
        <v>1</v>
      </c>
      <c r="K26" s="160" t="s">
        <v>31</v>
      </c>
      <c r="L26" s="641">
        <v>1</v>
      </c>
      <c r="M26" s="132"/>
      <c r="N26" s="587"/>
      <c r="O26" s="587"/>
    </row>
    <row r="27" spans="1:15" x14ac:dyDescent="0.25">
      <c r="A27" s="140"/>
      <c r="B27" s="617" t="s">
        <v>25</v>
      </c>
      <c r="C27" s="512"/>
      <c r="D27" s="512"/>
      <c r="E27" s="512"/>
      <c r="F27" s="512"/>
      <c r="G27" s="512"/>
      <c r="H27" s="512"/>
      <c r="I27" s="512"/>
      <c r="J27" s="512"/>
      <c r="K27" s="618"/>
      <c r="L27" s="619"/>
    </row>
    <row r="28" spans="1:15" x14ac:dyDescent="0.25">
      <c r="A28" s="140"/>
      <c r="B28" s="156" t="s">
        <v>1014</v>
      </c>
      <c r="C28" s="513">
        <v>0.89764240167642684</v>
      </c>
      <c r="D28" s="513">
        <v>0.87542463298426065</v>
      </c>
      <c r="E28" s="513">
        <v>0.83262523689061063</v>
      </c>
      <c r="F28" s="513">
        <v>0.75320151543238256</v>
      </c>
      <c r="G28" s="513">
        <v>0.76299604142496269</v>
      </c>
      <c r="H28" s="513">
        <v>1.0810740439436615</v>
      </c>
      <c r="I28" s="513">
        <v>0.62446892766795792</v>
      </c>
      <c r="J28" s="513">
        <v>1.0895668281290338</v>
      </c>
      <c r="K28" s="160" t="s">
        <v>485</v>
      </c>
      <c r="L28" s="641"/>
    </row>
    <row r="29" spans="1:15" x14ac:dyDescent="0.25">
      <c r="A29" s="140"/>
      <c r="B29" s="156" t="s">
        <v>28</v>
      </c>
      <c r="C29" s="513">
        <v>0.43590548282848068</v>
      </c>
      <c r="D29" s="513">
        <v>0.42511627860746476</v>
      </c>
      <c r="E29" s="513">
        <v>0.40433239920946923</v>
      </c>
      <c r="F29" s="513">
        <v>0.36576332583946636</v>
      </c>
      <c r="G29" s="513">
        <v>0.37051966040420853</v>
      </c>
      <c r="H29" s="513">
        <v>0.55007658726852349</v>
      </c>
      <c r="I29" s="513">
        <v>0.30324929940710194</v>
      </c>
      <c r="J29" s="513">
        <v>0.55420078102760706</v>
      </c>
      <c r="K29" s="160" t="s">
        <v>485</v>
      </c>
      <c r="L29" s="641"/>
    </row>
    <row r="30" spans="1:15" x14ac:dyDescent="0.25">
      <c r="A30" s="140"/>
      <c r="B30" s="156" t="s">
        <v>29</v>
      </c>
      <c r="C30" s="513">
        <v>0.4617369188479461</v>
      </c>
      <c r="D30" s="513">
        <v>0.45030835437679595</v>
      </c>
      <c r="E30" s="513">
        <v>0.42829283768114146</v>
      </c>
      <c r="F30" s="513">
        <v>0.3874381895929162</v>
      </c>
      <c r="G30" s="513">
        <v>0.39247638102075422</v>
      </c>
      <c r="H30" s="513">
        <v>0.53099745667513798</v>
      </c>
      <c r="I30" s="513">
        <v>0.32121962826085604</v>
      </c>
      <c r="J30" s="513">
        <v>0.53536604710142688</v>
      </c>
      <c r="K30" s="160" t="s">
        <v>485</v>
      </c>
      <c r="L30" s="641"/>
    </row>
    <row r="31" spans="1:15" x14ac:dyDescent="0.25">
      <c r="A31" s="140"/>
      <c r="B31" s="156" t="s">
        <v>1015</v>
      </c>
      <c r="C31" s="517">
        <v>52300</v>
      </c>
      <c r="D31" s="517">
        <v>50800</v>
      </c>
      <c r="E31" s="517">
        <v>47900</v>
      </c>
      <c r="F31" s="517">
        <v>42900</v>
      </c>
      <c r="G31" s="517">
        <v>43400</v>
      </c>
      <c r="H31" s="517">
        <v>59600</v>
      </c>
      <c r="I31" s="517">
        <v>32800</v>
      </c>
      <c r="J31" s="517">
        <v>55700</v>
      </c>
      <c r="K31" s="160" t="s">
        <v>46</v>
      </c>
      <c r="L31" s="641"/>
    </row>
    <row r="32" spans="1:15" x14ac:dyDescent="0.25">
      <c r="A32" s="140"/>
      <c r="B32" s="156" t="s">
        <v>1016</v>
      </c>
      <c r="C32" s="513">
        <v>1.9873125380888019</v>
      </c>
      <c r="D32" s="513">
        <v>2.1130492157046743</v>
      </c>
      <c r="E32" s="513">
        <v>2.7836448296559939</v>
      </c>
      <c r="F32" s="513">
        <v>3.1189426366316542</v>
      </c>
      <c r="G32" s="513">
        <v>1.9214797902654674</v>
      </c>
      <c r="H32" s="513">
        <v>2.5854706590768575</v>
      </c>
      <c r="I32" s="513">
        <v>2.8555835120833493</v>
      </c>
      <c r="J32" s="513">
        <v>3.8410567607131041</v>
      </c>
      <c r="K32" s="160" t="s">
        <v>903</v>
      </c>
      <c r="L32" s="641"/>
    </row>
    <row r="33" spans="1:13" x14ac:dyDescent="0.25">
      <c r="A33" s="140"/>
      <c r="B33" s="156" t="s">
        <v>1017</v>
      </c>
      <c r="C33" s="513">
        <v>1.3202351149666607</v>
      </c>
      <c r="D33" s="513">
        <v>1.4459717925825333</v>
      </c>
      <c r="E33" s="513">
        <v>2.1165674065338527</v>
      </c>
      <c r="F33" s="513">
        <v>2.4518652135095125</v>
      </c>
      <c r="G33" s="513">
        <v>1.4294439320730434</v>
      </c>
      <c r="H33" s="513">
        <v>1.7079931382249478</v>
      </c>
      <c r="I33" s="513">
        <v>2.4218528457631248</v>
      </c>
      <c r="J33" s="513">
        <v>2.8961622778596943</v>
      </c>
      <c r="K33" s="160" t="s">
        <v>903</v>
      </c>
      <c r="L33" s="641"/>
    </row>
    <row r="34" spans="1:13" ht="22.5" x14ac:dyDescent="0.25">
      <c r="A34" s="140"/>
      <c r="B34" s="156" t="s">
        <v>1018</v>
      </c>
      <c r="C34" s="513">
        <v>0.66707742312214124</v>
      </c>
      <c r="D34" s="513">
        <v>0.66707742312214102</v>
      </c>
      <c r="E34" s="513">
        <v>0.66707742312214124</v>
      </c>
      <c r="F34" s="513">
        <v>0.66707742312214169</v>
      </c>
      <c r="G34" s="513">
        <v>0.49203585819242401</v>
      </c>
      <c r="H34" s="513">
        <v>0.87747752085190966</v>
      </c>
      <c r="I34" s="513">
        <v>0.4337306663202245</v>
      </c>
      <c r="J34" s="513">
        <v>0.94489448285340982</v>
      </c>
      <c r="K34" s="160" t="s">
        <v>903</v>
      </c>
      <c r="L34" s="641"/>
    </row>
    <row r="35" spans="1:13" x14ac:dyDescent="0.25">
      <c r="A35" s="140"/>
      <c r="B35" s="617" t="s">
        <v>33</v>
      </c>
      <c r="C35" s="618"/>
      <c r="D35" s="618"/>
      <c r="E35" s="618"/>
      <c r="F35" s="618"/>
      <c r="G35" s="618"/>
      <c r="H35" s="618"/>
      <c r="I35" s="618"/>
      <c r="J35" s="618"/>
      <c r="K35" s="618"/>
      <c r="L35" s="619"/>
    </row>
    <row r="36" spans="1:13" x14ac:dyDescent="0.25">
      <c r="A36" s="140"/>
      <c r="B36" s="156" t="s">
        <v>417</v>
      </c>
      <c r="C36" s="509" t="s">
        <v>418</v>
      </c>
      <c r="D36" s="509" t="s">
        <v>418</v>
      </c>
      <c r="E36" s="509" t="s">
        <v>418</v>
      </c>
      <c r="F36" s="509" t="s">
        <v>418</v>
      </c>
      <c r="G36" s="509" t="s">
        <v>420</v>
      </c>
      <c r="H36" s="509" t="s">
        <v>418</v>
      </c>
      <c r="I36" s="509" t="s">
        <v>420</v>
      </c>
      <c r="J36" s="509" t="s">
        <v>418</v>
      </c>
      <c r="K36" s="160" t="s">
        <v>23</v>
      </c>
      <c r="L36" s="641"/>
    </row>
    <row r="37" spans="1:13" x14ac:dyDescent="0.25">
      <c r="A37" s="140"/>
      <c r="B37" s="156" t="s">
        <v>419</v>
      </c>
      <c r="C37" s="509" t="s">
        <v>418</v>
      </c>
      <c r="D37" s="509" t="s">
        <v>418</v>
      </c>
      <c r="E37" s="509" t="s">
        <v>418</v>
      </c>
      <c r="F37" s="509" t="s">
        <v>418</v>
      </c>
      <c r="G37" s="509" t="s">
        <v>420</v>
      </c>
      <c r="H37" s="509" t="s">
        <v>418</v>
      </c>
      <c r="I37" s="509" t="s">
        <v>420</v>
      </c>
      <c r="J37" s="509" t="s">
        <v>418</v>
      </c>
      <c r="K37" s="160" t="s">
        <v>23</v>
      </c>
      <c r="L37" s="641"/>
    </row>
    <row r="38" spans="1:13" ht="22.5" x14ac:dyDescent="0.25">
      <c r="A38" s="140"/>
      <c r="B38" s="156" t="s">
        <v>1003</v>
      </c>
      <c r="C38" s="513">
        <v>8.8886413622885657E-2</v>
      </c>
      <c r="D38" s="513">
        <v>8.8886413622885657E-2</v>
      </c>
      <c r="E38" s="513">
        <v>8.8886413622885657E-2</v>
      </c>
      <c r="F38" s="513">
        <v>8.8886413622885657E-2</v>
      </c>
      <c r="G38" s="513">
        <v>0</v>
      </c>
      <c r="H38" s="513">
        <v>9.0904382052390931E-2</v>
      </c>
      <c r="I38" s="513">
        <v>0</v>
      </c>
      <c r="J38" s="513">
        <v>9.0904382052390931E-2</v>
      </c>
      <c r="K38" s="160" t="s">
        <v>550</v>
      </c>
      <c r="L38" s="641"/>
    </row>
    <row r="39" spans="1:13" x14ac:dyDescent="0.25">
      <c r="A39" s="140"/>
      <c r="B39" s="156" t="s">
        <v>1004</v>
      </c>
      <c r="C39" s="513">
        <v>0.92666666666666675</v>
      </c>
      <c r="D39" s="513">
        <v>0.90373051122627102</v>
      </c>
      <c r="E39" s="513">
        <v>0.85954724443831731</v>
      </c>
      <c r="F39" s="513">
        <v>0.77755544561007051</v>
      </c>
      <c r="G39" s="513">
        <v>0.78766666666666663</v>
      </c>
      <c r="H39" s="513">
        <v>1.1160293663157899</v>
      </c>
      <c r="I39" s="513">
        <v>0.64466043332873801</v>
      </c>
      <c r="J39" s="513">
        <v>1.1247967551970197</v>
      </c>
      <c r="K39" s="160" t="s">
        <v>486</v>
      </c>
      <c r="L39" s="641">
        <v>1</v>
      </c>
    </row>
    <row r="40" spans="1:13" x14ac:dyDescent="0.25">
      <c r="A40" s="140"/>
      <c r="B40" s="156" t="s">
        <v>28</v>
      </c>
      <c r="C40" s="513">
        <v>0.45000000000000007</v>
      </c>
      <c r="D40" s="513">
        <v>0.43886193890484387</v>
      </c>
      <c r="E40" s="513">
        <v>0.41740603596824766</v>
      </c>
      <c r="F40" s="513">
        <v>0.37758987466676086</v>
      </c>
      <c r="G40" s="513">
        <v>0.38250000000000001</v>
      </c>
      <c r="H40" s="513">
        <v>0.56786269964912328</v>
      </c>
      <c r="I40" s="513">
        <v>0.3130545269761858</v>
      </c>
      <c r="J40" s="513">
        <v>0.57212024460943267</v>
      </c>
      <c r="K40" s="641" t="s">
        <v>54</v>
      </c>
      <c r="L40" s="641"/>
    </row>
    <row r="41" spans="1:13" x14ac:dyDescent="0.25">
      <c r="A41" s="140"/>
      <c r="B41" s="156" t="s">
        <v>29</v>
      </c>
      <c r="C41" s="513">
        <v>0.47666666666666663</v>
      </c>
      <c r="D41" s="513">
        <v>0.4648685723214272</v>
      </c>
      <c r="E41" s="513">
        <v>0.44214120847006971</v>
      </c>
      <c r="F41" s="513">
        <v>0.39996557094330965</v>
      </c>
      <c r="G41" s="513">
        <v>0.40516666666666667</v>
      </c>
      <c r="H41" s="513">
        <v>0.54816666666666658</v>
      </c>
      <c r="I41" s="513">
        <v>0.33160590635255233</v>
      </c>
      <c r="J41" s="513">
        <v>0.55267651058758716</v>
      </c>
      <c r="K41" s="641" t="s">
        <v>54</v>
      </c>
      <c r="L41" s="641"/>
    </row>
    <row r="42" spans="1:13" x14ac:dyDescent="0.25">
      <c r="A42" s="140"/>
      <c r="B42" s="156" t="s">
        <v>421</v>
      </c>
      <c r="C42" s="517">
        <v>54000</v>
      </c>
      <c r="D42" s="517">
        <v>52400</v>
      </c>
      <c r="E42" s="517">
        <v>49400</v>
      </c>
      <c r="F42" s="517">
        <v>44200</v>
      </c>
      <c r="G42" s="517">
        <v>44800</v>
      </c>
      <c r="H42" s="517">
        <v>61600</v>
      </c>
      <c r="I42" s="517">
        <v>33900</v>
      </c>
      <c r="J42" s="517">
        <v>57500</v>
      </c>
      <c r="K42" s="641"/>
      <c r="L42" s="641"/>
    </row>
    <row r="43" spans="1:13" ht="22.5" x14ac:dyDescent="0.25">
      <c r="A43" s="164"/>
      <c r="B43" s="156" t="s">
        <v>904</v>
      </c>
      <c r="C43" s="513">
        <v>2.0499999999999998</v>
      </c>
      <c r="D43" s="513">
        <v>2.1800000000000002</v>
      </c>
      <c r="E43" s="513">
        <v>2.87</v>
      </c>
      <c r="F43" s="513">
        <v>3.22</v>
      </c>
      <c r="G43" s="513">
        <v>1.99</v>
      </c>
      <c r="H43" s="513">
        <v>2.2999999999999998</v>
      </c>
      <c r="I43" s="513">
        <v>2.96</v>
      </c>
      <c r="J43" s="513">
        <v>3.42</v>
      </c>
      <c r="K43" s="641" t="s">
        <v>67</v>
      </c>
      <c r="L43" s="641"/>
    </row>
    <row r="44" spans="1:13" ht="22.5" x14ac:dyDescent="0.25">
      <c r="A44" s="164"/>
      <c r="B44" s="156" t="s">
        <v>1023</v>
      </c>
      <c r="C44" s="571">
        <v>0.08</v>
      </c>
      <c r="D44" s="571">
        <v>7.8019900249750015E-2</v>
      </c>
      <c r="E44" s="571">
        <v>7.4205517505466251E-2</v>
      </c>
      <c r="F44" s="571">
        <v>6.7127088829646381E-2</v>
      </c>
      <c r="G44" s="571">
        <v>6.8000000000000005E-2</v>
      </c>
      <c r="H44" s="571">
        <v>9.1999999999999998E-2</v>
      </c>
      <c r="I44" s="571">
        <v>5.5654138129099688E-2</v>
      </c>
      <c r="J44" s="571">
        <v>9.2756896881832807E-2</v>
      </c>
      <c r="K44" s="641" t="s">
        <v>54</v>
      </c>
      <c r="L44" s="641"/>
    </row>
    <row r="45" spans="1:13" ht="22.5" x14ac:dyDescent="0.25">
      <c r="A45" s="140"/>
      <c r="B45" s="147" t="s">
        <v>409</v>
      </c>
      <c r="C45" s="159">
        <v>1.7668980634206461</v>
      </c>
      <c r="D45" s="159">
        <v>1.7668980634206461</v>
      </c>
      <c r="E45" s="159">
        <v>1.7668980634206461</v>
      </c>
      <c r="F45" s="159">
        <v>1.7668980634206461</v>
      </c>
      <c r="G45" s="151">
        <v>1</v>
      </c>
      <c r="H45" s="151">
        <v>15</v>
      </c>
      <c r="I45" s="151">
        <v>1</v>
      </c>
      <c r="J45" s="151">
        <v>15</v>
      </c>
      <c r="K45" s="642" t="s">
        <v>23</v>
      </c>
      <c r="L45" s="642">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s="183" customFormat="1" ht="12" x14ac:dyDescent="0.2">
      <c r="A48" s="164" t="s">
        <v>87</v>
      </c>
      <c r="B48" s="140"/>
      <c r="C48" s="526"/>
      <c r="D48" s="526"/>
      <c r="E48" s="526"/>
      <c r="F48" s="526"/>
      <c r="G48" s="526"/>
      <c r="H48" s="526"/>
      <c r="I48" s="140"/>
      <c r="J48" s="140"/>
      <c r="K48" s="140"/>
      <c r="L48" s="140"/>
    </row>
    <row r="49" spans="1:15" s="183" customFormat="1" ht="12" customHeight="1" x14ac:dyDescent="0.2">
      <c r="A49" s="530">
        <v>1</v>
      </c>
      <c r="B49" s="923" t="s">
        <v>458</v>
      </c>
      <c r="C49" s="923"/>
      <c r="D49" s="923"/>
      <c r="E49" s="923"/>
      <c r="F49" s="923"/>
      <c r="G49" s="923"/>
      <c r="H49" s="923"/>
      <c r="I49" s="923"/>
      <c r="J49" s="923"/>
      <c r="K49" s="923"/>
      <c r="L49" s="923"/>
    </row>
    <row r="50" spans="1:15" s="183" customFormat="1" ht="12" x14ac:dyDescent="0.2">
      <c r="A50" s="530">
        <v>2</v>
      </c>
      <c r="B50" s="627"/>
      <c r="C50" s="627"/>
      <c r="D50" s="627"/>
      <c r="E50" s="627"/>
      <c r="F50" s="627"/>
      <c r="G50" s="627"/>
      <c r="H50" s="627"/>
      <c r="I50" s="627"/>
      <c r="J50" s="627"/>
      <c r="K50" s="627"/>
      <c r="L50" s="627"/>
    </row>
    <row r="51" spans="1:15" s="183" customFormat="1" ht="12" x14ac:dyDescent="0.2">
      <c r="A51" s="164" t="s">
        <v>38</v>
      </c>
      <c r="B51" s="140"/>
      <c r="C51" s="526"/>
      <c r="D51" s="526"/>
      <c r="E51" s="526"/>
      <c r="F51" s="526"/>
      <c r="G51" s="526"/>
      <c r="H51" s="526"/>
      <c r="I51" s="140"/>
      <c r="J51" s="140"/>
      <c r="K51" s="140"/>
      <c r="L51" s="140"/>
    </row>
    <row r="52" spans="1:15" s="183" customFormat="1" ht="21.75" customHeight="1" x14ac:dyDescent="0.2">
      <c r="A52" s="530" t="s">
        <v>39</v>
      </c>
      <c r="B52" s="923" t="s">
        <v>487</v>
      </c>
      <c r="C52" s="923"/>
      <c r="D52" s="923"/>
      <c r="E52" s="923"/>
      <c r="F52" s="923"/>
      <c r="G52" s="923"/>
      <c r="H52" s="923"/>
      <c r="I52" s="923"/>
      <c r="J52" s="923"/>
      <c r="K52" s="923"/>
      <c r="L52" s="923"/>
    </row>
    <row r="53" spans="1:15" s="183" customFormat="1" ht="12" x14ac:dyDescent="0.2">
      <c r="A53" s="530" t="s">
        <v>15</v>
      </c>
      <c r="B53" s="140" t="s">
        <v>449</v>
      </c>
      <c r="C53" s="140"/>
      <c r="D53" s="140"/>
      <c r="E53" s="140"/>
      <c r="F53" s="140"/>
      <c r="G53" s="140"/>
      <c r="H53" s="140"/>
      <c r="I53" s="140"/>
      <c r="J53" s="140"/>
      <c r="K53" s="140"/>
      <c r="L53" s="140"/>
    </row>
    <row r="54" spans="1:15" s="183" customFormat="1" ht="28.5" customHeight="1" x14ac:dyDescent="0.2">
      <c r="A54" s="530" t="s">
        <v>20</v>
      </c>
      <c r="B54" s="923" t="s">
        <v>905</v>
      </c>
      <c r="C54" s="923"/>
      <c r="D54" s="923"/>
      <c r="E54" s="923"/>
      <c r="F54" s="923"/>
      <c r="G54" s="923"/>
      <c r="H54" s="923"/>
      <c r="I54" s="923"/>
      <c r="J54" s="923"/>
      <c r="K54" s="923"/>
      <c r="L54" s="923"/>
    </row>
    <row r="55" spans="1:15" s="183" customFormat="1" ht="30.75" customHeight="1" x14ac:dyDescent="0.2">
      <c r="A55" s="530" t="s">
        <v>23</v>
      </c>
      <c r="B55" s="923" t="s">
        <v>906</v>
      </c>
      <c r="C55" s="923"/>
      <c r="D55" s="923"/>
      <c r="E55" s="923"/>
      <c r="F55" s="923"/>
      <c r="G55" s="923"/>
      <c r="H55" s="923"/>
      <c r="I55" s="923"/>
      <c r="J55" s="923"/>
      <c r="K55" s="923"/>
      <c r="L55" s="923"/>
    </row>
    <row r="56" spans="1:15" s="183" customFormat="1" ht="15" customHeight="1" x14ac:dyDescent="0.2">
      <c r="A56" s="530"/>
      <c r="B56" s="923" t="s">
        <v>1027</v>
      </c>
      <c r="C56" s="923"/>
      <c r="D56" s="923"/>
      <c r="E56" s="923"/>
      <c r="F56" s="923"/>
      <c r="G56" s="923"/>
      <c r="H56" s="923"/>
      <c r="I56" s="923"/>
      <c r="J56" s="923"/>
      <c r="K56" s="923"/>
      <c r="L56" s="923"/>
    </row>
    <row r="57" spans="1:15" s="183" customFormat="1" ht="18.75" customHeight="1" x14ac:dyDescent="0.2">
      <c r="A57" s="530" t="s">
        <v>44</v>
      </c>
      <c r="B57" s="923" t="s">
        <v>488</v>
      </c>
      <c r="C57" s="923"/>
      <c r="D57" s="923"/>
      <c r="E57" s="923"/>
      <c r="F57" s="923"/>
      <c r="G57" s="923"/>
      <c r="H57" s="923"/>
      <c r="I57" s="923"/>
      <c r="J57" s="923"/>
      <c r="K57" s="923"/>
      <c r="L57" s="923"/>
    </row>
    <row r="58" spans="1:15" s="183" customFormat="1" ht="12" customHeight="1" x14ac:dyDescent="0.2">
      <c r="A58" s="530" t="s">
        <v>46</v>
      </c>
      <c r="B58" s="923" t="s">
        <v>481</v>
      </c>
      <c r="C58" s="923"/>
      <c r="D58" s="923"/>
      <c r="E58" s="923"/>
      <c r="F58" s="923"/>
      <c r="G58" s="923"/>
      <c r="H58" s="923"/>
      <c r="I58" s="923"/>
      <c r="J58" s="923"/>
      <c r="K58" s="923"/>
      <c r="L58" s="923"/>
    </row>
    <row r="59" spans="1:15" s="183" customFormat="1" ht="38.25" customHeight="1" x14ac:dyDescent="0.2">
      <c r="A59" s="530" t="s">
        <v>31</v>
      </c>
      <c r="B59" s="923" t="s">
        <v>907</v>
      </c>
      <c r="C59" s="923"/>
      <c r="D59" s="923"/>
      <c r="E59" s="923"/>
      <c r="F59" s="923"/>
      <c r="G59" s="923"/>
      <c r="H59" s="923"/>
      <c r="I59" s="923"/>
      <c r="J59" s="923"/>
      <c r="K59" s="923"/>
      <c r="L59" s="923"/>
      <c r="N59" s="879"/>
      <c r="O59" s="879"/>
    </row>
    <row r="60" spans="1:15" s="183" customFormat="1" ht="12" x14ac:dyDescent="0.2">
      <c r="A60" s="530"/>
      <c r="B60" s="611" t="s">
        <v>452</v>
      </c>
      <c r="C60" s="140"/>
      <c r="D60" s="140"/>
      <c r="E60" s="140"/>
      <c r="F60" s="140"/>
      <c r="G60" s="140"/>
      <c r="H60" s="140"/>
      <c r="I60" s="140"/>
      <c r="J60" s="140"/>
      <c r="K60" s="140"/>
      <c r="L60" s="140"/>
      <c r="N60" s="879"/>
      <c r="O60" s="879"/>
    </row>
    <row r="61" spans="1:15" s="183" customFormat="1" ht="12" x14ac:dyDescent="0.2">
      <c r="A61" s="530" t="s">
        <v>64</v>
      </c>
      <c r="B61" s="611" t="s">
        <v>489</v>
      </c>
      <c r="C61" s="140"/>
      <c r="D61" s="140"/>
      <c r="E61" s="140"/>
      <c r="F61" s="140"/>
      <c r="G61" s="140"/>
      <c r="H61" s="140"/>
      <c r="I61" s="140"/>
      <c r="J61" s="140"/>
      <c r="K61" s="140"/>
      <c r="L61" s="140"/>
      <c r="N61" s="879"/>
      <c r="O61" s="879"/>
    </row>
    <row r="62" spans="1:15" s="183" customFormat="1" ht="12" x14ac:dyDescent="0.2">
      <c r="A62" s="530" t="s">
        <v>50</v>
      </c>
      <c r="B62" s="140" t="s">
        <v>490</v>
      </c>
      <c r="C62" s="140"/>
      <c r="D62" s="140"/>
      <c r="E62" s="140"/>
      <c r="F62" s="140"/>
      <c r="G62" s="140"/>
      <c r="H62" s="140"/>
      <c r="I62" s="140"/>
      <c r="J62" s="140"/>
      <c r="K62" s="140"/>
      <c r="L62" s="140"/>
      <c r="N62" s="879"/>
      <c r="O62" s="879"/>
    </row>
    <row r="63" spans="1:15" ht="24" customHeight="1" x14ac:dyDescent="0.25">
      <c r="A63" s="530" t="s">
        <v>54</v>
      </c>
      <c r="B63" s="932" t="s">
        <v>455</v>
      </c>
      <c r="C63" s="932"/>
      <c r="D63" s="932"/>
      <c r="E63" s="932"/>
      <c r="F63" s="932"/>
      <c r="G63" s="932"/>
      <c r="H63" s="932"/>
      <c r="I63" s="932"/>
      <c r="J63" s="932"/>
      <c r="K63" s="932"/>
      <c r="L63" s="932"/>
    </row>
    <row r="64" spans="1:15" x14ac:dyDescent="0.25">
      <c r="A64" s="140" t="s">
        <v>66</v>
      </c>
      <c r="B64" s="140"/>
      <c r="C64" s="140"/>
      <c r="D64" s="140"/>
      <c r="E64" s="140"/>
      <c r="F64" s="140"/>
      <c r="G64" s="140"/>
      <c r="H64" s="140"/>
      <c r="I64" s="140"/>
      <c r="J64" s="140"/>
      <c r="K64" s="140"/>
      <c r="L64" s="140"/>
    </row>
    <row r="65" spans="1:12" ht="50.25" customHeight="1" x14ac:dyDescent="0.25">
      <c r="A65" s="611"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sheetData>
  <mergeCells count="17">
    <mergeCell ref="B65:L65"/>
    <mergeCell ref="N59:O59"/>
    <mergeCell ref="N60:O60"/>
    <mergeCell ref="N61:O61"/>
    <mergeCell ref="N62:O62"/>
    <mergeCell ref="B63:L63"/>
    <mergeCell ref="B59:L59"/>
    <mergeCell ref="B54:L54"/>
    <mergeCell ref="B55:L55"/>
    <mergeCell ref="B56:L56"/>
    <mergeCell ref="B57:L57"/>
    <mergeCell ref="B58:L58"/>
    <mergeCell ref="B52:L52"/>
    <mergeCell ref="C3:L3"/>
    <mergeCell ref="G4:H4"/>
    <mergeCell ref="I4:J4"/>
    <mergeCell ref="B49:L49"/>
  </mergeCells>
  <hyperlinks>
    <hyperlink ref="C3" location="INDEX" display="Small Straw, DH only, 6 MW feed"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6"/>
  <dimension ref="A1:M69"/>
  <sheetViews>
    <sheetView showGridLines="0" zoomScaleNormal="100" workbookViewId="0">
      <selection activeCell="A65" sqref="A65:A67"/>
    </sheetView>
  </sheetViews>
  <sheetFormatPr defaultRowHeight="15" x14ac:dyDescent="0.25"/>
  <cols>
    <col min="1" max="1" width="3.42578125" customWidth="1"/>
    <col min="2" max="2" width="32.28515625" style="226" customWidth="1"/>
    <col min="3" max="6" width="6.28515625" style="226" customWidth="1"/>
    <col min="7" max="10" width="7.140625" style="226" customWidth="1"/>
    <col min="11" max="11" width="6.28515625" style="226" customWidth="1"/>
    <col min="12" max="12" width="4.28515625" style="226" customWidth="1"/>
    <col min="13" max="13" width="4.28515625" customWidth="1"/>
  </cols>
  <sheetData>
    <row r="1" spans="2:13" ht="14.25" customHeight="1" x14ac:dyDescent="0.25"/>
    <row r="2" spans="2:13" ht="14.25" customHeight="1" x14ac:dyDescent="0.25"/>
    <row r="3" spans="2:13" ht="12.75" customHeight="1" x14ac:dyDescent="0.25">
      <c r="B3" s="631" t="s">
        <v>0</v>
      </c>
      <c r="C3" s="934" t="s">
        <v>877</v>
      </c>
      <c r="D3" s="935"/>
      <c r="E3" s="935"/>
      <c r="F3" s="935"/>
      <c r="G3" s="935"/>
      <c r="H3" s="935"/>
      <c r="I3" s="935"/>
      <c r="J3" s="935"/>
      <c r="K3" s="935"/>
      <c r="L3" s="935"/>
      <c r="M3" s="936"/>
    </row>
    <row r="4" spans="2:13" ht="22.5" customHeight="1" x14ac:dyDescent="0.25">
      <c r="B4" s="633"/>
      <c r="C4" s="635">
        <v>2015</v>
      </c>
      <c r="D4" s="635">
        <v>2015</v>
      </c>
      <c r="E4" s="635">
        <v>2020</v>
      </c>
      <c r="F4" s="635">
        <v>2030</v>
      </c>
      <c r="G4" s="635">
        <v>2050</v>
      </c>
      <c r="H4" s="937" t="s">
        <v>2</v>
      </c>
      <c r="I4" s="938"/>
      <c r="J4" s="937" t="s">
        <v>3</v>
      </c>
      <c r="K4" s="938"/>
      <c r="L4" s="635" t="s">
        <v>4</v>
      </c>
      <c r="M4" s="635" t="s">
        <v>5</v>
      </c>
    </row>
    <row r="5" spans="2:13" x14ac:dyDescent="0.25">
      <c r="B5" s="634"/>
      <c r="C5" s="568" t="s">
        <v>878</v>
      </c>
      <c r="D5" s="636"/>
      <c r="E5" s="636"/>
      <c r="F5" s="636"/>
      <c r="G5" s="636"/>
      <c r="H5" s="939"/>
      <c r="I5" s="940"/>
      <c r="J5" s="939"/>
      <c r="K5" s="940"/>
      <c r="L5" s="636"/>
      <c r="M5" s="636"/>
    </row>
    <row r="6" spans="2:13" x14ac:dyDescent="0.25">
      <c r="B6" s="631" t="s">
        <v>6</v>
      </c>
      <c r="C6" s="566"/>
      <c r="D6" s="630"/>
      <c r="E6" s="630"/>
      <c r="F6" s="630"/>
      <c r="G6" s="630"/>
      <c r="H6" s="632" t="s">
        <v>7</v>
      </c>
      <c r="I6" s="632" t="s">
        <v>8</v>
      </c>
      <c r="J6" s="632" t="s">
        <v>7</v>
      </c>
      <c r="K6" s="632" t="s">
        <v>8</v>
      </c>
      <c r="L6" s="630"/>
      <c r="M6" s="630"/>
    </row>
    <row r="7" spans="2:13" x14ac:dyDescent="0.25">
      <c r="B7" s="563" t="s">
        <v>384</v>
      </c>
      <c r="C7" s="564">
        <v>258.2</v>
      </c>
      <c r="D7" s="564">
        <v>257.7</v>
      </c>
      <c r="E7" s="564">
        <v>258.2</v>
      </c>
      <c r="F7" s="564">
        <v>259.7</v>
      </c>
      <c r="G7" s="564">
        <v>248.6</v>
      </c>
      <c r="H7" s="564">
        <v>238.8</v>
      </c>
      <c r="I7" s="564">
        <v>258.60000000000002</v>
      </c>
      <c r="J7" s="564">
        <v>242.6</v>
      </c>
      <c r="K7" s="564">
        <v>261.3</v>
      </c>
      <c r="L7" s="565" t="s">
        <v>39</v>
      </c>
      <c r="M7" s="630"/>
    </row>
    <row r="8" spans="2:13" x14ac:dyDescent="0.25">
      <c r="B8" s="563" t="s">
        <v>403</v>
      </c>
      <c r="C8" s="564">
        <v>43</v>
      </c>
      <c r="D8" s="564">
        <v>43</v>
      </c>
      <c r="E8" s="565">
        <v>43</v>
      </c>
      <c r="F8" s="565">
        <v>43.2</v>
      </c>
      <c r="G8" s="565">
        <v>41.4</v>
      </c>
      <c r="H8" s="565">
        <v>39.799999999999997</v>
      </c>
      <c r="I8" s="565">
        <v>43.1</v>
      </c>
      <c r="J8" s="565">
        <v>40.4</v>
      </c>
      <c r="K8" s="565">
        <v>43.6</v>
      </c>
      <c r="L8" s="565" t="s">
        <v>445</v>
      </c>
      <c r="M8" s="565">
        <v>1</v>
      </c>
    </row>
    <row r="9" spans="2:13" ht="22.5" x14ac:dyDescent="0.25">
      <c r="B9" s="563" t="s">
        <v>405</v>
      </c>
      <c r="C9" s="564">
        <v>40.9</v>
      </c>
      <c r="D9" s="564">
        <v>40.799999999999997</v>
      </c>
      <c r="E9" s="565">
        <v>40.9</v>
      </c>
      <c r="F9" s="565">
        <v>41</v>
      </c>
      <c r="G9" s="565">
        <v>39.4</v>
      </c>
      <c r="H9" s="565">
        <v>37.799999999999997</v>
      </c>
      <c r="I9" s="565">
        <v>41</v>
      </c>
      <c r="J9" s="565">
        <v>38.5</v>
      </c>
      <c r="K9" s="565">
        <v>41.4</v>
      </c>
      <c r="L9" s="565" t="s">
        <v>445</v>
      </c>
      <c r="M9" s="565">
        <v>1</v>
      </c>
    </row>
    <row r="10" spans="2:13" x14ac:dyDescent="0.25">
      <c r="B10" s="563" t="s">
        <v>879</v>
      </c>
      <c r="C10" s="564">
        <v>0.59</v>
      </c>
      <c r="D10" s="564">
        <v>0.44</v>
      </c>
      <c r="E10" s="564">
        <v>0.45</v>
      </c>
      <c r="F10" s="564">
        <v>0.42</v>
      </c>
      <c r="G10" s="564">
        <v>0.4</v>
      </c>
      <c r="H10" s="564">
        <v>0.42</v>
      </c>
      <c r="I10" s="564">
        <v>0.41</v>
      </c>
      <c r="J10" s="564">
        <v>0.43</v>
      </c>
      <c r="K10" s="564">
        <v>0.44</v>
      </c>
      <c r="L10" s="630"/>
      <c r="M10" s="630"/>
    </row>
    <row r="11" spans="2:13" x14ac:dyDescent="0.25">
      <c r="B11" s="563" t="s">
        <v>880</v>
      </c>
      <c r="C11" s="564">
        <v>0.18</v>
      </c>
      <c r="D11" s="564">
        <v>0.14000000000000001</v>
      </c>
      <c r="E11" s="564">
        <v>0.14000000000000001</v>
      </c>
      <c r="F11" s="564">
        <v>0.14000000000000001</v>
      </c>
      <c r="G11" s="564">
        <v>0.13</v>
      </c>
      <c r="H11" s="564">
        <v>0.13</v>
      </c>
      <c r="I11" s="564">
        <v>0.13</v>
      </c>
      <c r="J11" s="564">
        <v>0.13</v>
      </c>
      <c r="K11" s="564">
        <v>0.14000000000000001</v>
      </c>
      <c r="L11" s="630"/>
      <c r="M11" s="630"/>
    </row>
    <row r="12" spans="2:13" x14ac:dyDescent="0.25">
      <c r="B12" s="563" t="s">
        <v>13</v>
      </c>
      <c r="C12" s="564">
        <v>3</v>
      </c>
      <c r="D12" s="564">
        <v>3</v>
      </c>
      <c r="E12" s="565">
        <v>3</v>
      </c>
      <c r="F12" s="565">
        <v>3</v>
      </c>
      <c r="G12" s="565">
        <v>3</v>
      </c>
      <c r="H12" s="565">
        <v>3</v>
      </c>
      <c r="I12" s="565">
        <v>3</v>
      </c>
      <c r="J12" s="565">
        <v>3</v>
      </c>
      <c r="K12" s="565">
        <v>3</v>
      </c>
      <c r="L12" s="630"/>
      <c r="M12" s="630"/>
    </row>
    <row r="13" spans="2:13" x14ac:dyDescent="0.25">
      <c r="B13" s="563" t="s">
        <v>73</v>
      </c>
      <c r="C13" s="564">
        <v>3</v>
      </c>
      <c r="D13" s="564">
        <v>3</v>
      </c>
      <c r="E13" s="565">
        <v>3</v>
      </c>
      <c r="F13" s="565">
        <v>3</v>
      </c>
      <c r="G13" s="565">
        <v>3</v>
      </c>
      <c r="H13" s="565">
        <v>2.6</v>
      </c>
      <c r="I13" s="565">
        <v>3.5</v>
      </c>
      <c r="J13" s="565">
        <v>2.2999999999999998</v>
      </c>
      <c r="K13" s="565">
        <v>3.8</v>
      </c>
      <c r="L13" s="630"/>
      <c r="M13" s="630"/>
    </row>
    <row r="14" spans="2:13" x14ac:dyDescent="0.25">
      <c r="B14" s="563" t="s">
        <v>16</v>
      </c>
      <c r="C14" s="564">
        <v>25</v>
      </c>
      <c r="D14" s="564">
        <v>25</v>
      </c>
      <c r="E14" s="565">
        <v>25</v>
      </c>
      <c r="F14" s="565">
        <v>25</v>
      </c>
      <c r="G14" s="565">
        <v>25</v>
      </c>
      <c r="H14" s="565">
        <v>25</v>
      </c>
      <c r="I14" s="565">
        <v>25</v>
      </c>
      <c r="J14" s="565">
        <v>25</v>
      </c>
      <c r="K14" s="565">
        <v>25</v>
      </c>
      <c r="L14" s="630"/>
      <c r="M14" s="565">
        <v>1</v>
      </c>
    </row>
    <row r="15" spans="2:13" x14ac:dyDescent="0.25">
      <c r="B15" s="563" t="s">
        <v>18</v>
      </c>
      <c r="C15" s="564">
        <v>5</v>
      </c>
      <c r="D15" s="564">
        <v>5</v>
      </c>
      <c r="E15" s="565">
        <v>5</v>
      </c>
      <c r="F15" s="565">
        <v>5</v>
      </c>
      <c r="G15" s="565">
        <v>5</v>
      </c>
      <c r="H15" s="565">
        <v>5</v>
      </c>
      <c r="I15" s="565">
        <v>5</v>
      </c>
      <c r="J15" s="565">
        <v>5</v>
      </c>
      <c r="K15" s="565">
        <v>5</v>
      </c>
      <c r="L15" s="630"/>
      <c r="M15" s="565">
        <v>1</v>
      </c>
    </row>
    <row r="16" spans="2:13" x14ac:dyDescent="0.25">
      <c r="B16" s="563" t="s">
        <v>411</v>
      </c>
      <c r="C16" s="564">
        <v>0.06</v>
      </c>
      <c r="D16" s="564">
        <v>0.06</v>
      </c>
      <c r="E16" s="565">
        <v>0.06</v>
      </c>
      <c r="F16" s="565">
        <v>0.06</v>
      </c>
      <c r="G16" s="565">
        <v>0.06</v>
      </c>
      <c r="H16" s="565">
        <v>0.06</v>
      </c>
      <c r="I16" s="565">
        <v>0.06</v>
      </c>
      <c r="J16" s="565">
        <v>0.06</v>
      </c>
      <c r="K16" s="565">
        <v>0.06</v>
      </c>
      <c r="L16" s="630"/>
      <c r="M16" s="565">
        <v>1</v>
      </c>
    </row>
    <row r="17" spans="2:13" x14ac:dyDescent="0.25">
      <c r="B17" s="617" t="s">
        <v>21</v>
      </c>
      <c r="C17" s="630"/>
      <c r="D17" s="630"/>
      <c r="E17" s="630"/>
      <c r="F17" s="630"/>
      <c r="G17" s="630"/>
      <c r="H17" s="630"/>
      <c r="I17" s="630"/>
      <c r="J17" s="630"/>
      <c r="K17" s="648"/>
      <c r="L17" s="638"/>
      <c r="M17" s="639"/>
    </row>
    <row r="18" spans="2:13" x14ac:dyDescent="0.25">
      <c r="B18" s="563" t="s">
        <v>22</v>
      </c>
      <c r="C18" s="565">
        <v>2</v>
      </c>
      <c r="D18" s="565">
        <v>2</v>
      </c>
      <c r="E18" s="565">
        <v>2</v>
      </c>
      <c r="F18" s="565">
        <v>2</v>
      </c>
      <c r="G18" s="565">
        <v>2</v>
      </c>
      <c r="H18" s="565">
        <v>2</v>
      </c>
      <c r="I18" s="565">
        <v>2</v>
      </c>
      <c r="J18" s="565">
        <v>2</v>
      </c>
      <c r="K18" s="565">
        <v>2</v>
      </c>
      <c r="L18" s="630"/>
      <c r="M18" s="630"/>
    </row>
    <row r="19" spans="2:13" x14ac:dyDescent="0.25">
      <c r="B19" s="563" t="s">
        <v>24</v>
      </c>
      <c r="C19" s="565">
        <v>4</v>
      </c>
      <c r="D19" s="565">
        <v>4</v>
      </c>
      <c r="E19" s="565">
        <v>4</v>
      </c>
      <c r="F19" s="565">
        <v>4</v>
      </c>
      <c r="G19" s="565">
        <v>4</v>
      </c>
      <c r="H19" s="565">
        <v>4</v>
      </c>
      <c r="I19" s="565">
        <v>4</v>
      </c>
      <c r="J19" s="565">
        <v>4</v>
      </c>
      <c r="K19" s="565">
        <v>4</v>
      </c>
      <c r="L19" s="565" t="s">
        <v>23</v>
      </c>
      <c r="M19" s="565">
        <v>1</v>
      </c>
    </row>
    <row r="20" spans="2:13" x14ac:dyDescent="0.25">
      <c r="B20" s="563" t="s">
        <v>75</v>
      </c>
      <c r="C20" s="565">
        <v>45</v>
      </c>
      <c r="D20" s="565">
        <v>45</v>
      </c>
      <c r="E20" s="565">
        <v>45</v>
      </c>
      <c r="F20" s="565">
        <v>45</v>
      </c>
      <c r="G20" s="565">
        <v>45</v>
      </c>
      <c r="H20" s="565">
        <v>45</v>
      </c>
      <c r="I20" s="565">
        <v>45</v>
      </c>
      <c r="J20" s="565">
        <v>45</v>
      </c>
      <c r="K20" s="565">
        <v>45</v>
      </c>
      <c r="L20" s="630"/>
      <c r="M20" s="630"/>
    </row>
    <row r="21" spans="2:13" x14ac:dyDescent="0.25">
      <c r="B21" s="563" t="s">
        <v>76</v>
      </c>
      <c r="C21" s="565">
        <v>2</v>
      </c>
      <c r="D21" s="565">
        <v>2</v>
      </c>
      <c r="E21" s="565">
        <v>2</v>
      </c>
      <c r="F21" s="565">
        <v>2</v>
      </c>
      <c r="G21" s="565">
        <v>2</v>
      </c>
      <c r="H21" s="565">
        <v>2</v>
      </c>
      <c r="I21" s="565">
        <v>2</v>
      </c>
      <c r="J21" s="565">
        <v>2</v>
      </c>
      <c r="K21" s="565">
        <v>2</v>
      </c>
      <c r="L21" s="565" t="s">
        <v>457</v>
      </c>
      <c r="M21" s="565">
        <v>1</v>
      </c>
    </row>
    <row r="22" spans="2:13" x14ac:dyDescent="0.25">
      <c r="B22" s="563" t="s">
        <v>77</v>
      </c>
      <c r="C22" s="565">
        <v>12</v>
      </c>
      <c r="D22" s="565">
        <v>12</v>
      </c>
      <c r="E22" s="565">
        <v>12</v>
      </c>
      <c r="F22" s="565">
        <v>12</v>
      </c>
      <c r="G22" s="565">
        <v>12</v>
      </c>
      <c r="H22" s="565">
        <v>12</v>
      </c>
      <c r="I22" s="565">
        <v>12</v>
      </c>
      <c r="J22" s="565">
        <v>12</v>
      </c>
      <c r="K22" s="565">
        <v>12</v>
      </c>
      <c r="L22" s="630"/>
      <c r="M22" s="565">
        <v>1</v>
      </c>
    </row>
    <row r="23" spans="2:13" x14ac:dyDescent="0.25">
      <c r="B23" s="649" t="s">
        <v>78</v>
      </c>
      <c r="C23" s="650"/>
      <c r="D23" s="650"/>
      <c r="E23" s="650"/>
      <c r="F23" s="650"/>
      <c r="G23" s="650"/>
      <c r="H23" s="650"/>
      <c r="I23" s="650"/>
      <c r="J23" s="650"/>
      <c r="K23" s="650"/>
      <c r="L23" s="650"/>
      <c r="M23" s="651"/>
    </row>
    <row r="24" spans="2:13" ht="22.5" x14ac:dyDescent="0.25">
      <c r="B24" s="563" t="s">
        <v>882</v>
      </c>
      <c r="C24" s="565">
        <v>97.5</v>
      </c>
      <c r="D24" s="565">
        <v>97.5</v>
      </c>
      <c r="E24" s="565">
        <v>97.5</v>
      </c>
      <c r="F24" s="565">
        <v>97.5</v>
      </c>
      <c r="G24" s="565">
        <v>97.5</v>
      </c>
      <c r="H24" s="565">
        <v>97.5</v>
      </c>
      <c r="I24" s="565">
        <v>97.5</v>
      </c>
      <c r="J24" s="565">
        <v>97.5</v>
      </c>
      <c r="K24" s="565">
        <v>97.5</v>
      </c>
      <c r="L24" s="565" t="s">
        <v>46</v>
      </c>
      <c r="M24" s="565" t="s">
        <v>1112</v>
      </c>
    </row>
    <row r="25" spans="2:13" ht="22.5" x14ac:dyDescent="0.25">
      <c r="B25" s="563" t="s">
        <v>855</v>
      </c>
      <c r="C25" s="565">
        <v>30</v>
      </c>
      <c r="D25" s="565">
        <v>30</v>
      </c>
      <c r="E25" s="565">
        <v>20</v>
      </c>
      <c r="F25" s="565">
        <v>20</v>
      </c>
      <c r="G25" s="565">
        <v>10</v>
      </c>
      <c r="H25" s="565">
        <v>10</v>
      </c>
      <c r="I25" s="565">
        <v>30</v>
      </c>
      <c r="J25" s="565">
        <v>10</v>
      </c>
      <c r="K25" s="565">
        <v>20</v>
      </c>
      <c r="L25" s="565" t="s">
        <v>46</v>
      </c>
      <c r="M25" s="565" t="s">
        <v>1112</v>
      </c>
    </row>
    <row r="26" spans="2:13" ht="22.5" x14ac:dyDescent="0.25">
      <c r="B26" s="563" t="s">
        <v>79</v>
      </c>
      <c r="C26" s="565">
        <v>3</v>
      </c>
      <c r="D26" s="565">
        <v>3</v>
      </c>
      <c r="E26" s="565">
        <v>2</v>
      </c>
      <c r="F26" s="565">
        <v>2</v>
      </c>
      <c r="G26" s="565">
        <v>1</v>
      </c>
      <c r="H26" s="565">
        <v>1</v>
      </c>
      <c r="I26" s="565">
        <v>3</v>
      </c>
      <c r="J26" s="565">
        <v>0</v>
      </c>
      <c r="K26" s="565">
        <v>3</v>
      </c>
      <c r="L26" s="565" t="s">
        <v>46</v>
      </c>
      <c r="M26" s="565" t="s">
        <v>1112</v>
      </c>
    </row>
    <row r="27" spans="2:13" ht="22.5" x14ac:dyDescent="0.25">
      <c r="B27" s="563" t="s">
        <v>80</v>
      </c>
      <c r="C27" s="565">
        <v>10</v>
      </c>
      <c r="D27" s="565">
        <v>10</v>
      </c>
      <c r="E27" s="565">
        <v>8</v>
      </c>
      <c r="F27" s="565">
        <v>6</v>
      </c>
      <c r="G27" s="565">
        <v>5</v>
      </c>
      <c r="H27" s="565">
        <v>5</v>
      </c>
      <c r="I27" s="565">
        <v>10</v>
      </c>
      <c r="J27" s="565">
        <v>3</v>
      </c>
      <c r="K27" s="565">
        <v>10</v>
      </c>
      <c r="L27" s="565" t="s">
        <v>46</v>
      </c>
      <c r="M27" s="565" t="s">
        <v>1112</v>
      </c>
    </row>
    <row r="28" spans="2:13" ht="22.5" x14ac:dyDescent="0.25">
      <c r="B28" s="563" t="s">
        <v>413</v>
      </c>
      <c r="C28" s="565">
        <v>0.3</v>
      </c>
      <c r="D28" s="565">
        <v>0.3</v>
      </c>
      <c r="E28" s="565">
        <v>0.3</v>
      </c>
      <c r="F28" s="565">
        <v>0.3</v>
      </c>
      <c r="G28" s="565">
        <v>0.3</v>
      </c>
      <c r="H28" s="565">
        <v>0.1</v>
      </c>
      <c r="I28" s="565">
        <v>2</v>
      </c>
      <c r="J28" s="565">
        <v>0.1</v>
      </c>
      <c r="K28" s="565">
        <v>1</v>
      </c>
      <c r="L28" s="565" t="s">
        <v>46</v>
      </c>
      <c r="M28" s="565" t="s">
        <v>1112</v>
      </c>
    </row>
    <row r="29" spans="2:13" x14ac:dyDescent="0.25">
      <c r="B29" s="649" t="s">
        <v>496</v>
      </c>
      <c r="C29" s="650"/>
      <c r="D29" s="650"/>
      <c r="E29" s="650"/>
      <c r="F29" s="650"/>
      <c r="G29" s="650"/>
      <c r="H29" s="650"/>
      <c r="I29" s="650"/>
      <c r="J29" s="650"/>
      <c r="K29" s="650"/>
      <c r="L29" s="650"/>
      <c r="M29" s="651"/>
    </row>
    <row r="30" spans="2:13" x14ac:dyDescent="0.25">
      <c r="B30" s="563" t="s">
        <v>414</v>
      </c>
      <c r="C30" s="564">
        <v>2.5</v>
      </c>
      <c r="D30" s="564">
        <v>2.6</v>
      </c>
      <c r="E30" s="565">
        <v>2.5</v>
      </c>
      <c r="F30" s="565">
        <v>2.4</v>
      </c>
      <c r="G30" s="565">
        <v>2.2999999999999998</v>
      </c>
      <c r="H30" s="565">
        <v>2.4</v>
      </c>
      <c r="I30" s="565">
        <v>3.1</v>
      </c>
      <c r="J30" s="565">
        <v>2.2000000000000002</v>
      </c>
      <c r="K30" s="565">
        <v>3.3</v>
      </c>
      <c r="L30" s="565" t="s">
        <v>883</v>
      </c>
      <c r="M30" s="565">
        <v>1</v>
      </c>
    </row>
    <row r="31" spans="2:13" x14ac:dyDescent="0.25">
      <c r="B31" s="563" t="s">
        <v>28</v>
      </c>
      <c r="C31" s="564">
        <v>1.6</v>
      </c>
      <c r="D31" s="564">
        <v>1.6</v>
      </c>
      <c r="E31" s="565">
        <v>1.6</v>
      </c>
      <c r="F31" s="565">
        <v>1.5</v>
      </c>
      <c r="G31" s="565">
        <v>1.4</v>
      </c>
      <c r="H31" s="565">
        <v>1.5</v>
      </c>
      <c r="I31" s="565">
        <v>1.9</v>
      </c>
      <c r="J31" s="565">
        <v>1.4</v>
      </c>
      <c r="K31" s="565">
        <v>2.1</v>
      </c>
      <c r="L31" s="565" t="s">
        <v>54</v>
      </c>
      <c r="M31" s="630"/>
    </row>
    <row r="32" spans="2:13" x14ac:dyDescent="0.25">
      <c r="B32" s="563" t="s">
        <v>29</v>
      </c>
      <c r="C32" s="564">
        <v>0.9</v>
      </c>
      <c r="D32" s="564">
        <v>1</v>
      </c>
      <c r="E32" s="565">
        <v>0.9</v>
      </c>
      <c r="F32" s="565">
        <v>0.9</v>
      </c>
      <c r="G32" s="565">
        <v>0.8</v>
      </c>
      <c r="H32" s="565">
        <v>0.8</v>
      </c>
      <c r="I32" s="565">
        <v>1.1000000000000001</v>
      </c>
      <c r="J32" s="565">
        <v>0.8</v>
      </c>
      <c r="K32" s="565">
        <v>1.2</v>
      </c>
      <c r="L32" s="565" t="s">
        <v>54</v>
      </c>
      <c r="M32" s="630"/>
    </row>
    <row r="33" spans="1:13" x14ac:dyDescent="0.25">
      <c r="B33" s="563" t="s">
        <v>415</v>
      </c>
      <c r="C33" s="565" t="s">
        <v>884</v>
      </c>
      <c r="D33" s="565" t="s">
        <v>885</v>
      </c>
      <c r="E33" s="565" t="s">
        <v>884</v>
      </c>
      <c r="F33" s="565" t="s">
        <v>886</v>
      </c>
      <c r="G33" s="565" t="s">
        <v>887</v>
      </c>
      <c r="H33" s="565" t="s">
        <v>888</v>
      </c>
      <c r="I33" s="565" t="s">
        <v>889</v>
      </c>
      <c r="J33" s="565" t="s">
        <v>890</v>
      </c>
      <c r="K33" s="565" t="s">
        <v>891</v>
      </c>
      <c r="L33" s="630"/>
      <c r="M33" s="630"/>
    </row>
    <row r="34" spans="1:13" x14ac:dyDescent="0.25">
      <c r="B34" s="563" t="s">
        <v>892</v>
      </c>
      <c r="C34" s="564">
        <v>2.6</v>
      </c>
      <c r="D34" s="564">
        <v>2.6</v>
      </c>
      <c r="E34" s="565">
        <v>2.6</v>
      </c>
      <c r="F34" s="565">
        <v>2.6</v>
      </c>
      <c r="G34" s="565">
        <v>2.7</v>
      </c>
      <c r="H34" s="565">
        <v>2.8</v>
      </c>
      <c r="I34" s="565">
        <v>2.6</v>
      </c>
      <c r="J34" s="565">
        <v>2.7</v>
      </c>
      <c r="K34" s="565">
        <v>2.5</v>
      </c>
      <c r="L34" s="565" t="s">
        <v>66</v>
      </c>
      <c r="M34" s="630"/>
    </row>
    <row r="35" spans="1:13" x14ac:dyDescent="0.25">
      <c r="B35" s="649" t="s">
        <v>33</v>
      </c>
      <c r="C35" s="650"/>
      <c r="D35" s="650"/>
      <c r="E35" s="650"/>
      <c r="F35" s="650"/>
      <c r="G35" s="650"/>
      <c r="H35" s="650"/>
      <c r="I35" s="650"/>
      <c r="J35" s="650"/>
      <c r="K35" s="650"/>
      <c r="L35" s="650"/>
      <c r="M35" s="651"/>
    </row>
    <row r="36" spans="1:13" x14ac:dyDescent="0.25">
      <c r="B36" s="563" t="s">
        <v>416</v>
      </c>
      <c r="C36" s="565" t="s">
        <v>418</v>
      </c>
      <c r="D36" s="565" t="s">
        <v>418</v>
      </c>
      <c r="E36" s="565" t="s">
        <v>418</v>
      </c>
      <c r="F36" s="565" t="s">
        <v>418</v>
      </c>
      <c r="G36" s="565" t="s">
        <v>418</v>
      </c>
      <c r="H36" s="565" t="s">
        <v>418</v>
      </c>
      <c r="I36" s="565" t="s">
        <v>418</v>
      </c>
      <c r="J36" s="565" t="s">
        <v>418</v>
      </c>
      <c r="K36" s="565" t="s">
        <v>418</v>
      </c>
      <c r="L36" s="630"/>
      <c r="M36" s="630"/>
    </row>
    <row r="37" spans="1:13" x14ac:dyDescent="0.25">
      <c r="B37" s="563" t="s">
        <v>417</v>
      </c>
      <c r="C37" s="632" t="s">
        <v>420</v>
      </c>
      <c r="D37" s="632" t="s">
        <v>418</v>
      </c>
      <c r="E37" s="565" t="s">
        <v>418</v>
      </c>
      <c r="F37" s="565" t="s">
        <v>418</v>
      </c>
      <c r="G37" s="565" t="s">
        <v>418</v>
      </c>
      <c r="H37" s="565" t="s">
        <v>418</v>
      </c>
      <c r="I37" s="565" t="s">
        <v>418</v>
      </c>
      <c r="J37" s="565" t="s">
        <v>418</v>
      </c>
      <c r="K37" s="565" t="s">
        <v>418</v>
      </c>
      <c r="L37" s="630"/>
      <c r="M37" s="630"/>
    </row>
    <row r="38" spans="1:13" x14ac:dyDescent="0.25">
      <c r="B38" s="563" t="s">
        <v>419</v>
      </c>
      <c r="C38" s="565" t="s">
        <v>420</v>
      </c>
      <c r="D38" s="565" t="s">
        <v>420</v>
      </c>
      <c r="E38" s="565" t="s">
        <v>420</v>
      </c>
      <c r="F38" s="565" t="s">
        <v>420</v>
      </c>
      <c r="G38" s="565" t="s">
        <v>420</v>
      </c>
      <c r="H38" s="565" t="s">
        <v>420</v>
      </c>
      <c r="I38" s="565" t="s">
        <v>418</v>
      </c>
      <c r="J38" s="565" t="s">
        <v>420</v>
      </c>
      <c r="K38" s="565" t="s">
        <v>418</v>
      </c>
      <c r="L38" s="630"/>
      <c r="M38" s="630"/>
    </row>
    <row r="39" spans="1:13" ht="22.5" x14ac:dyDescent="0.25">
      <c r="B39" s="563" t="s">
        <v>881</v>
      </c>
      <c r="C39" s="564" t="s">
        <v>103</v>
      </c>
      <c r="D39" s="564">
        <v>4.0999999999999996</v>
      </c>
      <c r="E39" s="565">
        <v>4.0999999999999996</v>
      </c>
      <c r="F39" s="565">
        <v>4.0999999999999996</v>
      </c>
      <c r="G39" s="565">
        <v>4.0999999999999996</v>
      </c>
      <c r="H39" s="565">
        <v>4.0999999999999996</v>
      </c>
      <c r="I39" s="565">
        <v>4.0999999999999996</v>
      </c>
      <c r="J39" s="565">
        <v>4.0999999999999996</v>
      </c>
      <c r="K39" s="565">
        <v>4.0999999999999996</v>
      </c>
      <c r="L39" s="565" t="s">
        <v>20</v>
      </c>
      <c r="M39" s="565">
        <v>1</v>
      </c>
    </row>
    <row r="40" spans="1:13" x14ac:dyDescent="0.25">
      <c r="B40" s="563" t="s">
        <v>893</v>
      </c>
      <c r="C40" s="564">
        <v>1.0900000000000001</v>
      </c>
      <c r="D40" s="564">
        <v>1.1000000000000001</v>
      </c>
      <c r="E40" s="565">
        <v>1.08</v>
      </c>
      <c r="F40" s="565">
        <v>1.02</v>
      </c>
      <c r="G40" s="565">
        <v>0.94</v>
      </c>
      <c r="H40" s="565">
        <v>0.94</v>
      </c>
      <c r="I40" s="565">
        <v>1.32</v>
      </c>
      <c r="J40" s="565">
        <v>0.88</v>
      </c>
      <c r="K40" s="565">
        <v>1.44</v>
      </c>
      <c r="L40" s="565" t="s">
        <v>883</v>
      </c>
      <c r="M40" s="565">
        <v>1</v>
      </c>
    </row>
    <row r="41" spans="1:13" x14ac:dyDescent="0.25">
      <c r="B41" s="563" t="s">
        <v>28</v>
      </c>
      <c r="C41" s="564">
        <v>0.69</v>
      </c>
      <c r="D41" s="564">
        <v>0.69</v>
      </c>
      <c r="E41" s="565">
        <v>0.67</v>
      </c>
      <c r="F41" s="565">
        <v>0.63</v>
      </c>
      <c r="G41" s="565">
        <v>0.59</v>
      </c>
      <c r="H41" s="565">
        <v>0.59</v>
      </c>
      <c r="I41" s="565">
        <v>0.84</v>
      </c>
      <c r="J41" s="565">
        <v>0.55000000000000004</v>
      </c>
      <c r="K41" s="565">
        <v>0.92</v>
      </c>
      <c r="L41" s="565" t="s">
        <v>54</v>
      </c>
      <c r="M41" s="630"/>
    </row>
    <row r="42" spans="1:13" x14ac:dyDescent="0.25">
      <c r="B42" s="563" t="s">
        <v>29</v>
      </c>
      <c r="C42" s="564">
        <v>0.4</v>
      </c>
      <c r="D42" s="564">
        <v>0.42</v>
      </c>
      <c r="E42" s="565">
        <v>0.41</v>
      </c>
      <c r="F42" s="565">
        <v>0.4</v>
      </c>
      <c r="G42" s="565">
        <v>0.36</v>
      </c>
      <c r="H42" s="565">
        <v>0.35</v>
      </c>
      <c r="I42" s="565">
        <v>0.48</v>
      </c>
      <c r="J42" s="565">
        <v>0.33</v>
      </c>
      <c r="K42" s="565">
        <v>0.52</v>
      </c>
      <c r="L42" s="565" t="s">
        <v>54</v>
      </c>
      <c r="M42" s="630"/>
    </row>
    <row r="43" spans="1:13" x14ac:dyDescent="0.25">
      <c r="B43" s="563" t="s">
        <v>421</v>
      </c>
      <c r="C43" s="565" t="s">
        <v>894</v>
      </c>
      <c r="D43" s="565" t="s">
        <v>894</v>
      </c>
      <c r="E43" s="565" t="s">
        <v>895</v>
      </c>
      <c r="F43" s="565" t="s">
        <v>896</v>
      </c>
      <c r="G43" s="565" t="s">
        <v>897</v>
      </c>
      <c r="H43" s="565" t="s">
        <v>898</v>
      </c>
      <c r="I43" s="565" t="s">
        <v>899</v>
      </c>
      <c r="J43" s="565" t="s">
        <v>900</v>
      </c>
      <c r="K43" s="565" t="s">
        <v>901</v>
      </c>
      <c r="L43" s="630"/>
      <c r="M43" s="630"/>
    </row>
    <row r="44" spans="1:13" x14ac:dyDescent="0.25">
      <c r="B44" s="563" t="s">
        <v>422</v>
      </c>
      <c r="C44" s="564">
        <v>1.1100000000000001</v>
      </c>
      <c r="D44" s="564">
        <v>1.1100000000000001</v>
      </c>
      <c r="E44" s="565">
        <v>1.1100000000000001</v>
      </c>
      <c r="F44" s="565">
        <v>1.1100000000000001</v>
      </c>
      <c r="G44" s="565">
        <v>1.1100000000000001</v>
      </c>
      <c r="H44" s="565">
        <v>1.1100000000000001</v>
      </c>
      <c r="I44" s="565">
        <v>1.1100000000000001</v>
      </c>
      <c r="J44" s="565">
        <v>1.1100000000000001</v>
      </c>
      <c r="K44" s="565">
        <v>1.1100000000000001</v>
      </c>
      <c r="L44" s="565" t="s">
        <v>66</v>
      </c>
      <c r="M44" s="630"/>
    </row>
    <row r="45" spans="1:13" ht="22.5" x14ac:dyDescent="0.25">
      <c r="B45" s="563" t="s">
        <v>902</v>
      </c>
      <c r="C45" s="564">
        <v>0.02</v>
      </c>
      <c r="D45" s="564">
        <v>0.02</v>
      </c>
      <c r="E45" s="565">
        <v>0.02</v>
      </c>
      <c r="F45" s="565">
        <v>0.02</v>
      </c>
      <c r="G45" s="565">
        <v>0.02</v>
      </c>
      <c r="H45" s="565">
        <v>0.02</v>
      </c>
      <c r="I45" s="565">
        <v>0.02</v>
      </c>
      <c r="J45" s="565">
        <v>0.02</v>
      </c>
      <c r="K45" s="565">
        <v>0.02</v>
      </c>
      <c r="L45" s="565" t="s">
        <v>54</v>
      </c>
      <c r="M45" s="630"/>
    </row>
    <row r="47" spans="1:13" x14ac:dyDescent="0.25">
      <c r="A47" s="135" t="s">
        <v>87</v>
      </c>
      <c r="M47" s="226"/>
    </row>
    <row r="48" spans="1:13" x14ac:dyDescent="0.25">
      <c r="A48" s="226">
        <v>1</v>
      </c>
      <c r="B48" s="226" t="s">
        <v>458</v>
      </c>
      <c r="M48" s="226"/>
    </row>
    <row r="49" spans="1:13" x14ac:dyDescent="0.25">
      <c r="A49" s="226">
        <v>2</v>
      </c>
      <c r="B49" s="226" t="s">
        <v>908</v>
      </c>
      <c r="M49" s="226"/>
    </row>
    <row r="50" spans="1:13" s="637" customFormat="1" x14ac:dyDescent="0.25">
      <c r="A50" s="637">
        <v>3</v>
      </c>
      <c r="B50" s="637" t="s">
        <v>1096</v>
      </c>
    </row>
    <row r="51" spans="1:13" x14ac:dyDescent="0.25">
      <c r="A51" s="135" t="s">
        <v>38</v>
      </c>
      <c r="M51" s="226"/>
    </row>
    <row r="52" spans="1:13" x14ac:dyDescent="0.25">
      <c r="A52" s="941" t="s">
        <v>39</v>
      </c>
      <c r="B52" s="942" t="s">
        <v>909</v>
      </c>
      <c r="C52" s="942"/>
      <c r="D52" s="942"/>
      <c r="E52" s="942"/>
      <c r="F52" s="942"/>
      <c r="G52" s="942"/>
      <c r="H52" s="942"/>
      <c r="I52" s="942"/>
      <c r="J52" s="942"/>
      <c r="K52" s="942"/>
      <c r="L52" s="942"/>
      <c r="M52" s="942"/>
    </row>
    <row r="53" spans="1:13" x14ac:dyDescent="0.25">
      <c r="A53" s="941"/>
      <c r="B53" s="942" t="s">
        <v>910</v>
      </c>
      <c r="C53" s="942"/>
      <c r="D53" s="942"/>
      <c r="E53" s="942"/>
      <c r="F53" s="942"/>
      <c r="G53" s="942"/>
      <c r="H53" s="942"/>
      <c r="I53" s="942"/>
      <c r="J53" s="942"/>
      <c r="K53" s="942"/>
      <c r="L53" s="942"/>
      <c r="M53" s="942"/>
    </row>
    <row r="54" spans="1:13" x14ac:dyDescent="0.25">
      <c r="A54" s="574" t="s">
        <v>15</v>
      </c>
      <c r="B54" s="572" t="s">
        <v>911</v>
      </c>
      <c r="C54"/>
      <c r="D54"/>
      <c r="E54" s="572"/>
      <c r="F54" s="572"/>
      <c r="G54" s="572"/>
      <c r="H54" s="572"/>
      <c r="I54" s="572"/>
      <c r="J54" s="572"/>
      <c r="K54" s="572"/>
      <c r="L54" s="572"/>
      <c r="M54" s="572"/>
    </row>
    <row r="55" spans="1:13" ht="57" customHeight="1" x14ac:dyDescent="0.25">
      <c r="A55" s="574" t="s">
        <v>20</v>
      </c>
      <c r="B55" s="942" t="s">
        <v>912</v>
      </c>
      <c r="C55" s="942"/>
      <c r="D55" s="942"/>
      <c r="E55" s="942"/>
      <c r="F55" s="942"/>
      <c r="G55" s="942"/>
      <c r="H55" s="942"/>
      <c r="I55" s="942"/>
      <c r="J55" s="942"/>
      <c r="K55" s="942"/>
      <c r="L55" s="942"/>
      <c r="M55" s="942"/>
    </row>
    <row r="56" spans="1:13" x14ac:dyDescent="0.25">
      <c r="A56" s="574" t="s">
        <v>23</v>
      </c>
      <c r="B56" s="942" t="s">
        <v>913</v>
      </c>
      <c r="C56" s="942"/>
      <c r="D56" s="942"/>
      <c r="E56" s="942"/>
      <c r="F56" s="942"/>
      <c r="G56" s="942"/>
      <c r="H56" s="942"/>
      <c r="I56" s="942"/>
      <c r="J56" s="942"/>
      <c r="K56" s="942"/>
      <c r="L56" s="942"/>
      <c r="M56" s="942"/>
    </row>
    <row r="57" spans="1:13" x14ac:dyDescent="0.25">
      <c r="A57" s="941" t="s">
        <v>44</v>
      </c>
      <c r="B57" s="942" t="s">
        <v>914</v>
      </c>
      <c r="C57" s="942"/>
      <c r="D57" s="942"/>
      <c r="E57" s="942"/>
      <c r="F57" s="942"/>
      <c r="G57" s="942"/>
      <c r="H57" s="942"/>
      <c r="I57" s="942"/>
      <c r="J57" s="942"/>
      <c r="K57" s="942"/>
      <c r="L57" s="942"/>
      <c r="M57" s="942"/>
    </row>
    <row r="58" spans="1:13" x14ac:dyDescent="0.25">
      <c r="A58" s="941"/>
      <c r="B58" s="942" t="s">
        <v>915</v>
      </c>
      <c r="C58" s="942"/>
      <c r="D58" s="942"/>
      <c r="E58" s="942"/>
      <c r="F58" s="942"/>
      <c r="G58" s="942"/>
      <c r="H58" s="942"/>
      <c r="I58" s="942"/>
      <c r="J58" s="942"/>
      <c r="K58" s="942"/>
      <c r="L58" s="942"/>
      <c r="M58" s="942"/>
    </row>
    <row r="59" spans="1:13" ht="34.15" customHeight="1" x14ac:dyDescent="0.25">
      <c r="A59" s="574" t="s">
        <v>46</v>
      </c>
      <c r="B59" s="942" t="s">
        <v>916</v>
      </c>
      <c r="C59" s="942"/>
      <c r="D59" s="942"/>
      <c r="E59" s="942"/>
      <c r="F59" s="942"/>
      <c r="G59" s="942"/>
      <c r="H59" s="942"/>
      <c r="I59" s="942"/>
      <c r="J59" s="942"/>
      <c r="K59" s="942"/>
      <c r="L59" s="942"/>
      <c r="M59" s="942"/>
    </row>
    <row r="60" spans="1:13" x14ac:dyDescent="0.25">
      <c r="A60" s="574" t="s">
        <v>31</v>
      </c>
      <c r="B60" s="943" t="s">
        <v>917</v>
      </c>
      <c r="C60" s="943"/>
      <c r="D60" s="943"/>
      <c r="E60" s="943"/>
      <c r="F60" s="943"/>
      <c r="G60" s="943"/>
      <c r="H60" s="943"/>
      <c r="I60" s="943"/>
      <c r="J60" s="943"/>
      <c r="K60" s="943"/>
      <c r="L60" s="943"/>
      <c r="M60" s="943"/>
    </row>
    <row r="61" spans="1:13" ht="34.15" customHeight="1" x14ac:dyDescent="0.25">
      <c r="A61" s="574" t="s">
        <v>35</v>
      </c>
      <c r="B61" s="942" t="s">
        <v>918</v>
      </c>
      <c r="C61" s="942"/>
      <c r="D61" s="942"/>
      <c r="E61" s="942"/>
      <c r="F61" s="942"/>
      <c r="G61" s="942"/>
      <c r="H61" s="942"/>
      <c r="I61" s="942"/>
      <c r="J61" s="942"/>
      <c r="K61" s="942"/>
      <c r="L61" s="942"/>
      <c r="M61" s="942"/>
    </row>
    <row r="62" spans="1:13" x14ac:dyDescent="0.25">
      <c r="A62" s="574" t="s">
        <v>64</v>
      </c>
      <c r="B62" s="942" t="s">
        <v>103</v>
      </c>
      <c r="C62" s="942"/>
      <c r="D62" s="942"/>
      <c r="E62" s="942"/>
      <c r="F62" s="942"/>
      <c r="G62" s="942"/>
      <c r="H62" s="942"/>
      <c r="I62" s="942"/>
      <c r="J62" s="942"/>
      <c r="K62" s="942"/>
      <c r="L62" s="942"/>
      <c r="M62" s="942"/>
    </row>
    <row r="63" spans="1:13" ht="22.9" customHeight="1" x14ac:dyDescent="0.25">
      <c r="A63" s="944" t="s">
        <v>50</v>
      </c>
      <c r="B63" s="942" t="s">
        <v>919</v>
      </c>
      <c r="C63" s="942"/>
      <c r="D63" s="942"/>
      <c r="E63" s="942"/>
      <c r="F63" s="942"/>
      <c r="G63" s="942"/>
      <c r="H63" s="942"/>
      <c r="I63" s="942"/>
      <c r="J63" s="942"/>
      <c r="K63" s="942"/>
      <c r="L63" s="942"/>
      <c r="M63" s="942"/>
    </row>
    <row r="64" spans="1:13" ht="34.15" customHeight="1" x14ac:dyDescent="0.25">
      <c r="A64" s="944"/>
      <c r="B64" s="942" t="s">
        <v>920</v>
      </c>
      <c r="C64" s="942"/>
      <c r="D64" s="942"/>
      <c r="E64" s="942"/>
      <c r="F64" s="942"/>
      <c r="G64" s="942"/>
      <c r="H64" s="942"/>
      <c r="I64" s="942"/>
      <c r="J64" s="942"/>
      <c r="K64" s="942"/>
      <c r="L64" s="942"/>
      <c r="M64" s="942"/>
    </row>
    <row r="65" spans="1:13" x14ac:dyDescent="0.25">
      <c r="A65" s="941" t="s">
        <v>54</v>
      </c>
      <c r="B65" s="942" t="s">
        <v>921</v>
      </c>
      <c r="C65" s="942"/>
      <c r="D65" s="942"/>
      <c r="E65" s="942"/>
      <c r="F65" s="942"/>
      <c r="G65" s="942"/>
      <c r="H65" s="942"/>
      <c r="I65" s="942"/>
      <c r="J65" s="942"/>
      <c r="K65" s="942"/>
      <c r="L65" s="942"/>
      <c r="M65" s="942"/>
    </row>
    <row r="66" spans="1:13" x14ac:dyDescent="0.25">
      <c r="A66" s="941"/>
      <c r="B66" s="942" t="s">
        <v>922</v>
      </c>
      <c r="C66" s="942"/>
      <c r="D66" s="942"/>
      <c r="E66" s="942"/>
      <c r="F66" s="942"/>
      <c r="G66" s="942"/>
      <c r="H66" s="942"/>
      <c r="I66" s="942"/>
      <c r="J66" s="942"/>
      <c r="K66" s="942"/>
      <c r="L66" s="942"/>
      <c r="M66" s="942"/>
    </row>
    <row r="67" spans="1:13" x14ac:dyDescent="0.25">
      <c r="A67" s="941"/>
      <c r="B67" s="942" t="s">
        <v>923</v>
      </c>
      <c r="C67" s="942"/>
      <c r="D67" s="942"/>
      <c r="E67" s="942"/>
      <c r="F67" s="942"/>
      <c r="G67" s="942"/>
      <c r="H67" s="942"/>
      <c r="I67" s="942"/>
      <c r="J67" s="942"/>
      <c r="K67" s="942"/>
      <c r="L67" s="942"/>
      <c r="M67" s="942"/>
    </row>
    <row r="68" spans="1:13" ht="34.15" customHeight="1" x14ac:dyDescent="0.25">
      <c r="A68" s="574" t="s">
        <v>66</v>
      </c>
      <c r="B68" s="942" t="s">
        <v>924</v>
      </c>
      <c r="C68" s="942"/>
      <c r="D68" s="942"/>
      <c r="E68" s="942"/>
      <c r="F68" s="942"/>
      <c r="G68" s="942"/>
      <c r="H68" s="942"/>
      <c r="I68" s="942"/>
      <c r="J68" s="942"/>
      <c r="K68" s="942"/>
      <c r="L68" s="942"/>
      <c r="M68" s="942"/>
    </row>
    <row r="69" spans="1:13" x14ac:dyDescent="0.25">
      <c r="A69" s="573"/>
      <c r="B69"/>
      <c r="C69"/>
      <c r="D69"/>
      <c r="E69"/>
      <c r="F69"/>
      <c r="G69"/>
      <c r="H69"/>
      <c r="I69"/>
      <c r="J69"/>
      <c r="K69"/>
      <c r="L69"/>
    </row>
  </sheetData>
  <mergeCells count="23">
    <mergeCell ref="A65:A67"/>
    <mergeCell ref="B65:M65"/>
    <mergeCell ref="B66:M66"/>
    <mergeCell ref="B67:M67"/>
    <mergeCell ref="B68:M68"/>
    <mergeCell ref="B59:M59"/>
    <mergeCell ref="B60:M60"/>
    <mergeCell ref="B61:M61"/>
    <mergeCell ref="B62:M62"/>
    <mergeCell ref="A63:A64"/>
    <mergeCell ref="B63:M63"/>
    <mergeCell ref="B64:M64"/>
    <mergeCell ref="C3:M3"/>
    <mergeCell ref="H4:I5"/>
    <mergeCell ref="J4:K5"/>
    <mergeCell ref="A57:A58"/>
    <mergeCell ref="B57:M57"/>
    <mergeCell ref="B58:M58"/>
    <mergeCell ref="A52:A53"/>
    <mergeCell ref="B52:M52"/>
    <mergeCell ref="B53:M53"/>
    <mergeCell ref="B55:M55"/>
    <mergeCell ref="B56:M56"/>
  </mergeCells>
  <hyperlinks>
    <hyperlink ref="C3" location="INDEX" display="Large Wood Chips CHP,  600 MW feed, Extraction"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7"/>
  <dimension ref="A1:L70"/>
  <sheetViews>
    <sheetView showGridLines="0" zoomScaleNormal="100" workbookViewId="0">
      <selection activeCell="A63" sqref="A63:A68"/>
    </sheetView>
  </sheetViews>
  <sheetFormatPr defaultColWidth="8.85546875" defaultRowHeight="15" x14ac:dyDescent="0.25"/>
  <cols>
    <col min="1" max="1" width="3.42578125" style="226" customWidth="1"/>
    <col min="2" max="2" width="32.28515625" style="226" customWidth="1"/>
    <col min="3" max="6" width="6.28515625" style="226" customWidth="1"/>
    <col min="7" max="10" width="7.140625" style="226" customWidth="1"/>
    <col min="11" max="11" width="6.28515625" style="226" customWidth="1"/>
    <col min="12" max="12" width="4.28515625" style="226" customWidth="1"/>
    <col min="13" max="16384" width="8.85546875" style="226"/>
  </cols>
  <sheetData>
    <row r="1" spans="2:12" ht="14.25" customHeight="1" x14ac:dyDescent="0.25"/>
    <row r="2" spans="2:12" ht="14.25" customHeight="1" x14ac:dyDescent="0.25"/>
    <row r="3" spans="2:12" ht="12.75" customHeight="1" x14ac:dyDescent="0.25">
      <c r="B3" s="562" t="s">
        <v>0</v>
      </c>
      <c r="C3" s="945" t="s">
        <v>925</v>
      </c>
      <c r="D3" s="946"/>
      <c r="E3" s="946"/>
      <c r="F3" s="947"/>
      <c r="G3" s="946"/>
      <c r="H3" s="946"/>
      <c r="I3" s="946"/>
      <c r="J3" s="946"/>
      <c r="K3" s="946"/>
      <c r="L3" s="946"/>
    </row>
    <row r="4" spans="2:12" ht="22.5" customHeight="1" x14ac:dyDescent="0.25">
      <c r="B4" s="948"/>
      <c r="C4" s="946">
        <v>2015</v>
      </c>
      <c r="D4" s="946">
        <v>2020</v>
      </c>
      <c r="E4" s="949">
        <v>2030</v>
      </c>
      <c r="F4" s="567">
        <v>2050</v>
      </c>
      <c r="G4" s="950" t="s">
        <v>2</v>
      </c>
      <c r="H4" s="946"/>
      <c r="I4" s="946" t="s">
        <v>3</v>
      </c>
      <c r="J4" s="946"/>
      <c r="K4" s="946" t="s">
        <v>4</v>
      </c>
      <c r="L4" s="946" t="s">
        <v>5</v>
      </c>
    </row>
    <row r="5" spans="2:12" ht="16.5" x14ac:dyDescent="0.25">
      <c r="B5" s="948"/>
      <c r="C5" s="946"/>
      <c r="D5" s="946"/>
      <c r="E5" s="949"/>
      <c r="F5" s="575" t="s">
        <v>926</v>
      </c>
      <c r="G5" s="950"/>
      <c r="H5" s="946"/>
      <c r="I5" s="946"/>
      <c r="J5" s="946"/>
      <c r="K5" s="946"/>
      <c r="L5" s="946"/>
    </row>
    <row r="6" spans="2:12" x14ac:dyDescent="0.25">
      <c r="B6" s="631" t="s">
        <v>6</v>
      </c>
      <c r="C6" s="630"/>
      <c r="D6" s="630"/>
      <c r="E6" s="630"/>
      <c r="F6" s="566"/>
      <c r="G6" s="632" t="s">
        <v>7</v>
      </c>
      <c r="H6" s="632" t="s">
        <v>8</v>
      </c>
      <c r="I6" s="632" t="s">
        <v>7</v>
      </c>
      <c r="J6" s="632" t="s">
        <v>8</v>
      </c>
      <c r="K6" s="630"/>
      <c r="L6" s="630"/>
    </row>
    <row r="7" spans="2:12" x14ac:dyDescent="0.25">
      <c r="B7" s="563" t="s">
        <v>384</v>
      </c>
      <c r="C7" s="564">
        <v>356.4</v>
      </c>
      <c r="D7" s="564">
        <v>357.6</v>
      </c>
      <c r="E7" s="564">
        <v>358.7</v>
      </c>
      <c r="F7" s="564">
        <v>358.4</v>
      </c>
      <c r="G7" s="564">
        <v>347.3</v>
      </c>
      <c r="H7" s="564">
        <v>359.4</v>
      </c>
      <c r="I7" s="564">
        <v>351.7</v>
      </c>
      <c r="J7" s="564">
        <v>364.4</v>
      </c>
      <c r="K7" s="565" t="s">
        <v>39</v>
      </c>
      <c r="L7" s="630"/>
    </row>
    <row r="8" spans="2:12" x14ac:dyDescent="0.25">
      <c r="B8" s="563" t="s">
        <v>403</v>
      </c>
      <c r="C8" s="564">
        <v>44.5</v>
      </c>
      <c r="D8" s="564">
        <v>44.7</v>
      </c>
      <c r="E8" s="564">
        <v>44.8</v>
      </c>
      <c r="F8" s="564">
        <v>44.8</v>
      </c>
      <c r="G8" s="564">
        <v>43.4</v>
      </c>
      <c r="H8" s="564">
        <v>44.9</v>
      </c>
      <c r="I8" s="564">
        <v>44</v>
      </c>
      <c r="J8" s="564">
        <v>45.5</v>
      </c>
      <c r="K8" s="565" t="s">
        <v>445</v>
      </c>
      <c r="L8" s="565">
        <v>1</v>
      </c>
    </row>
    <row r="9" spans="2:12" ht="22.5" x14ac:dyDescent="0.25">
      <c r="B9" s="563" t="s">
        <v>405</v>
      </c>
      <c r="C9" s="564">
        <v>42.3</v>
      </c>
      <c r="D9" s="564">
        <v>42.5</v>
      </c>
      <c r="E9" s="564">
        <v>42.6</v>
      </c>
      <c r="F9" s="564">
        <v>42.6</v>
      </c>
      <c r="G9" s="564">
        <v>41.2</v>
      </c>
      <c r="H9" s="564">
        <v>42.7</v>
      </c>
      <c r="I9" s="564">
        <v>41.8</v>
      </c>
      <c r="J9" s="564">
        <v>43.3</v>
      </c>
      <c r="K9" s="565" t="s">
        <v>445</v>
      </c>
      <c r="L9" s="565">
        <v>1</v>
      </c>
    </row>
    <row r="10" spans="2:12" x14ac:dyDescent="0.25">
      <c r="B10" s="563" t="s">
        <v>879</v>
      </c>
      <c r="C10" s="564">
        <v>0.59</v>
      </c>
      <c r="D10" s="564">
        <v>0.59</v>
      </c>
      <c r="E10" s="564">
        <v>0.59</v>
      </c>
      <c r="F10" s="564">
        <v>0.52</v>
      </c>
      <c r="G10" s="564">
        <v>0.56999999999999995</v>
      </c>
      <c r="H10" s="564">
        <v>0.52</v>
      </c>
      <c r="I10" s="564">
        <v>0.59</v>
      </c>
      <c r="J10" s="564">
        <v>0.53</v>
      </c>
      <c r="K10" s="630"/>
      <c r="L10" s="630"/>
    </row>
    <row r="11" spans="2:12" x14ac:dyDescent="0.25">
      <c r="B11" s="563" t="s">
        <v>880</v>
      </c>
      <c r="C11" s="564">
        <v>0.17</v>
      </c>
      <c r="D11" s="564">
        <v>0.17</v>
      </c>
      <c r="E11" s="564">
        <v>0.17</v>
      </c>
      <c r="F11" s="564">
        <v>0.15</v>
      </c>
      <c r="G11" s="564">
        <v>0.17</v>
      </c>
      <c r="H11" s="564">
        <v>0.15</v>
      </c>
      <c r="I11" s="564">
        <v>0.17</v>
      </c>
      <c r="J11" s="564">
        <v>0.15</v>
      </c>
      <c r="K11" s="565" t="s">
        <v>64</v>
      </c>
      <c r="L11" s="630"/>
    </row>
    <row r="12" spans="2:12" x14ac:dyDescent="0.25">
      <c r="B12" s="563" t="s">
        <v>13</v>
      </c>
      <c r="C12" s="564">
        <v>3</v>
      </c>
      <c r="D12" s="564">
        <v>3</v>
      </c>
      <c r="E12" s="564">
        <v>3</v>
      </c>
      <c r="F12" s="564">
        <v>3</v>
      </c>
      <c r="G12" s="564">
        <v>3</v>
      </c>
      <c r="H12" s="564">
        <v>3</v>
      </c>
      <c r="I12" s="564">
        <v>3</v>
      </c>
      <c r="J12" s="564">
        <v>3</v>
      </c>
      <c r="K12" s="630"/>
      <c r="L12" s="630"/>
    </row>
    <row r="13" spans="2:12" x14ac:dyDescent="0.25">
      <c r="B13" s="563" t="s">
        <v>73</v>
      </c>
      <c r="C13" s="564">
        <v>3</v>
      </c>
      <c r="D13" s="564">
        <v>3</v>
      </c>
      <c r="E13" s="564">
        <v>3</v>
      </c>
      <c r="F13" s="564">
        <v>3</v>
      </c>
      <c r="G13" s="564">
        <v>2.6</v>
      </c>
      <c r="H13" s="564">
        <v>3.5</v>
      </c>
      <c r="I13" s="564">
        <v>2.2999999999999998</v>
      </c>
      <c r="J13" s="564">
        <v>3.8</v>
      </c>
      <c r="K13" s="630"/>
      <c r="L13" s="630"/>
    </row>
    <row r="14" spans="2:12" x14ac:dyDescent="0.25">
      <c r="B14" s="563" t="s">
        <v>16</v>
      </c>
      <c r="C14" s="564">
        <v>25</v>
      </c>
      <c r="D14" s="564">
        <v>25</v>
      </c>
      <c r="E14" s="564">
        <v>25</v>
      </c>
      <c r="F14" s="564">
        <v>25</v>
      </c>
      <c r="G14" s="564">
        <v>25</v>
      </c>
      <c r="H14" s="564">
        <v>25</v>
      </c>
      <c r="I14" s="564">
        <v>25</v>
      </c>
      <c r="J14" s="564">
        <v>25</v>
      </c>
      <c r="K14" s="630"/>
      <c r="L14" s="565">
        <v>1</v>
      </c>
    </row>
    <row r="15" spans="2:12" x14ac:dyDescent="0.25">
      <c r="B15" s="563" t="s">
        <v>18</v>
      </c>
      <c r="C15" s="564">
        <v>5</v>
      </c>
      <c r="D15" s="564">
        <v>5</v>
      </c>
      <c r="E15" s="564">
        <v>5</v>
      </c>
      <c r="F15" s="564">
        <v>5</v>
      </c>
      <c r="G15" s="564">
        <v>5</v>
      </c>
      <c r="H15" s="564">
        <v>1</v>
      </c>
      <c r="I15" s="564">
        <v>1</v>
      </c>
      <c r="J15" s="564">
        <v>1</v>
      </c>
      <c r="K15" s="630"/>
      <c r="L15" s="565">
        <v>1</v>
      </c>
    </row>
    <row r="16" spans="2:12" x14ac:dyDescent="0.25">
      <c r="B16" s="576" t="s">
        <v>411</v>
      </c>
      <c r="C16" s="577">
        <v>0.04</v>
      </c>
      <c r="D16" s="577">
        <v>0.04</v>
      </c>
      <c r="E16" s="577">
        <v>0.04</v>
      </c>
      <c r="F16" s="577">
        <v>0.04</v>
      </c>
      <c r="G16" s="577">
        <v>0.04</v>
      </c>
      <c r="H16" s="577">
        <v>0.04</v>
      </c>
      <c r="I16" s="577">
        <v>0.04</v>
      </c>
      <c r="J16" s="577">
        <v>0.04</v>
      </c>
      <c r="K16" s="578"/>
      <c r="L16" s="578"/>
    </row>
    <row r="17" spans="2:12" x14ac:dyDescent="0.25">
      <c r="B17" s="617" t="s">
        <v>21</v>
      </c>
      <c r="C17" s="638"/>
      <c r="D17" s="638"/>
      <c r="E17" s="638"/>
      <c r="F17" s="638"/>
      <c r="G17" s="638"/>
      <c r="H17" s="638"/>
      <c r="I17" s="638"/>
      <c r="J17" s="638"/>
      <c r="K17" s="638"/>
      <c r="L17" s="639"/>
    </row>
    <row r="18" spans="2:12" x14ac:dyDescent="0.25">
      <c r="B18" s="563" t="s">
        <v>22</v>
      </c>
      <c r="C18" s="565">
        <v>2</v>
      </c>
      <c r="D18" s="565">
        <v>2</v>
      </c>
      <c r="E18" s="565">
        <v>2</v>
      </c>
      <c r="F18" s="565">
        <v>2</v>
      </c>
      <c r="G18" s="565">
        <v>2</v>
      </c>
      <c r="H18" s="565">
        <v>2</v>
      </c>
      <c r="I18" s="565">
        <v>2</v>
      </c>
      <c r="J18" s="565">
        <v>2</v>
      </c>
      <c r="K18" s="630"/>
      <c r="L18" s="630"/>
    </row>
    <row r="19" spans="2:12" x14ac:dyDescent="0.25">
      <c r="B19" s="563" t="s">
        <v>24</v>
      </c>
      <c r="C19" s="565">
        <v>4</v>
      </c>
      <c r="D19" s="565">
        <v>4</v>
      </c>
      <c r="E19" s="565">
        <v>4</v>
      </c>
      <c r="F19" s="565">
        <v>4</v>
      </c>
      <c r="G19" s="565">
        <v>4</v>
      </c>
      <c r="H19" s="565">
        <v>4</v>
      </c>
      <c r="I19" s="565">
        <v>4</v>
      </c>
      <c r="J19" s="565">
        <v>4</v>
      </c>
      <c r="K19" s="565" t="s">
        <v>23</v>
      </c>
      <c r="L19" s="565">
        <v>1</v>
      </c>
    </row>
    <row r="20" spans="2:12" x14ac:dyDescent="0.25">
      <c r="B20" s="563" t="s">
        <v>75</v>
      </c>
      <c r="C20" s="565">
        <v>15</v>
      </c>
      <c r="D20" s="565">
        <v>15</v>
      </c>
      <c r="E20" s="565">
        <v>15</v>
      </c>
      <c r="F20" s="565">
        <v>15</v>
      </c>
      <c r="G20" s="565">
        <v>15</v>
      </c>
      <c r="H20" s="565">
        <v>15</v>
      </c>
      <c r="I20" s="565">
        <v>15</v>
      </c>
      <c r="J20" s="565">
        <v>15</v>
      </c>
      <c r="K20" s="630"/>
      <c r="L20" s="565">
        <v>1</v>
      </c>
    </row>
    <row r="21" spans="2:12" x14ac:dyDescent="0.25">
      <c r="B21" s="563" t="s">
        <v>76</v>
      </c>
      <c r="C21" s="565">
        <v>2</v>
      </c>
      <c r="D21" s="565">
        <v>2</v>
      </c>
      <c r="E21" s="565">
        <v>2</v>
      </c>
      <c r="F21" s="565">
        <v>2</v>
      </c>
      <c r="G21" s="565">
        <v>2</v>
      </c>
      <c r="H21" s="565">
        <v>2</v>
      </c>
      <c r="I21" s="565">
        <v>2</v>
      </c>
      <c r="J21" s="565">
        <v>2</v>
      </c>
      <c r="K21" s="565" t="s">
        <v>31</v>
      </c>
      <c r="L21" s="565">
        <v>1</v>
      </c>
    </row>
    <row r="22" spans="2:12" x14ac:dyDescent="0.25">
      <c r="B22" s="563" t="s">
        <v>77</v>
      </c>
      <c r="C22" s="565">
        <v>12</v>
      </c>
      <c r="D22" s="565">
        <v>12</v>
      </c>
      <c r="E22" s="565">
        <v>12</v>
      </c>
      <c r="F22" s="565">
        <v>12</v>
      </c>
      <c r="G22" s="565">
        <v>12</v>
      </c>
      <c r="H22" s="565">
        <v>12</v>
      </c>
      <c r="I22" s="565">
        <v>12</v>
      </c>
      <c r="J22" s="565">
        <v>12</v>
      </c>
      <c r="K22" s="565" t="s">
        <v>44</v>
      </c>
      <c r="L22" s="565">
        <v>1</v>
      </c>
    </row>
    <row r="23" spans="2:12" x14ac:dyDescent="0.25">
      <c r="B23" s="649" t="s">
        <v>78</v>
      </c>
      <c r="C23" s="650"/>
      <c r="D23" s="650"/>
      <c r="E23" s="650"/>
      <c r="F23" s="650"/>
      <c r="G23" s="650"/>
      <c r="H23" s="650"/>
      <c r="I23" s="650"/>
      <c r="J23" s="650"/>
      <c r="K23" s="650"/>
      <c r="L23" s="651"/>
    </row>
    <row r="24" spans="2:12" x14ac:dyDescent="0.25">
      <c r="B24" s="563" t="s">
        <v>882</v>
      </c>
      <c r="C24" s="565">
        <v>97.5</v>
      </c>
      <c r="D24" s="565">
        <v>97.5</v>
      </c>
      <c r="E24" s="565">
        <v>97.5</v>
      </c>
      <c r="F24" s="565">
        <v>97.5</v>
      </c>
      <c r="G24" s="565">
        <v>97.5</v>
      </c>
      <c r="H24" s="565">
        <v>97.5</v>
      </c>
      <c r="I24" s="565">
        <v>97.5</v>
      </c>
      <c r="J24" s="565">
        <v>97.5</v>
      </c>
      <c r="K24" s="630"/>
      <c r="L24" s="565" t="s">
        <v>927</v>
      </c>
    </row>
    <row r="25" spans="2:12" x14ac:dyDescent="0.25">
      <c r="B25" s="563" t="s">
        <v>855</v>
      </c>
      <c r="C25" s="565">
        <v>20</v>
      </c>
      <c r="D25" s="565">
        <v>20</v>
      </c>
      <c r="E25" s="565">
        <v>20</v>
      </c>
      <c r="F25" s="565">
        <v>10</v>
      </c>
      <c r="G25" s="565">
        <v>10</v>
      </c>
      <c r="H25" s="565">
        <v>30</v>
      </c>
      <c r="I25" s="565">
        <v>10</v>
      </c>
      <c r="J25" s="565">
        <v>20</v>
      </c>
      <c r="K25" s="565" t="s">
        <v>928</v>
      </c>
      <c r="L25" s="565" t="s">
        <v>927</v>
      </c>
    </row>
    <row r="26" spans="2:12" x14ac:dyDescent="0.25">
      <c r="B26" s="563" t="s">
        <v>79</v>
      </c>
      <c r="C26" s="565">
        <v>0</v>
      </c>
      <c r="D26" s="565">
        <v>0</v>
      </c>
      <c r="E26" s="565">
        <v>0</v>
      </c>
      <c r="F26" s="565">
        <v>0</v>
      </c>
      <c r="G26" s="565">
        <v>0</v>
      </c>
      <c r="H26" s="565">
        <v>0</v>
      </c>
      <c r="I26" s="565">
        <v>0</v>
      </c>
      <c r="J26" s="565">
        <v>0</v>
      </c>
      <c r="K26" s="630"/>
      <c r="L26" s="565" t="s">
        <v>927</v>
      </c>
    </row>
    <row r="27" spans="2:12" x14ac:dyDescent="0.25">
      <c r="B27" s="563" t="s">
        <v>80</v>
      </c>
      <c r="C27" s="565">
        <v>1</v>
      </c>
      <c r="D27" s="565">
        <v>1</v>
      </c>
      <c r="E27" s="565">
        <v>1</v>
      </c>
      <c r="F27" s="565">
        <v>0</v>
      </c>
      <c r="G27" s="565">
        <v>0</v>
      </c>
      <c r="H27" s="565">
        <v>1</v>
      </c>
      <c r="I27" s="565">
        <v>0</v>
      </c>
      <c r="J27" s="565">
        <v>1</v>
      </c>
      <c r="K27" s="630"/>
      <c r="L27" s="565" t="s">
        <v>927</v>
      </c>
    </row>
    <row r="28" spans="2:12" x14ac:dyDescent="0.25">
      <c r="B28" s="563" t="s">
        <v>413</v>
      </c>
      <c r="C28" s="565">
        <v>0.3</v>
      </c>
      <c r="D28" s="565">
        <v>0.3</v>
      </c>
      <c r="E28" s="565">
        <v>0.3</v>
      </c>
      <c r="F28" s="565">
        <v>0.3</v>
      </c>
      <c r="G28" s="565">
        <v>0.1</v>
      </c>
      <c r="H28" s="565">
        <v>2</v>
      </c>
      <c r="I28" s="565">
        <v>0.1</v>
      </c>
      <c r="J28" s="565">
        <v>1</v>
      </c>
      <c r="K28" s="630"/>
      <c r="L28" s="565" t="s">
        <v>927</v>
      </c>
    </row>
    <row r="29" spans="2:12" x14ac:dyDescent="0.25">
      <c r="B29" s="649" t="s">
        <v>496</v>
      </c>
      <c r="C29" s="650"/>
      <c r="D29" s="650"/>
      <c r="E29" s="650"/>
      <c r="F29" s="650"/>
      <c r="G29" s="650"/>
      <c r="H29" s="650"/>
      <c r="I29" s="650"/>
      <c r="J29" s="650"/>
      <c r="K29" s="650"/>
      <c r="L29" s="651"/>
    </row>
    <row r="30" spans="2:12" x14ac:dyDescent="0.25">
      <c r="B30" s="563" t="s">
        <v>414</v>
      </c>
      <c r="C30" s="564">
        <v>2.2200000000000002</v>
      </c>
      <c r="D30" s="564">
        <v>2.15</v>
      </c>
      <c r="E30" s="564">
        <v>2.04</v>
      </c>
      <c r="F30" s="564">
        <v>1.9</v>
      </c>
      <c r="G30" s="564">
        <v>1.93</v>
      </c>
      <c r="H30" s="564">
        <v>2.59</v>
      </c>
      <c r="I30" s="564">
        <v>1.8</v>
      </c>
      <c r="J30" s="564">
        <v>2.78</v>
      </c>
      <c r="K30" s="565" t="s">
        <v>859</v>
      </c>
      <c r="L30" s="565">
        <v>1</v>
      </c>
    </row>
    <row r="31" spans="2:12" x14ac:dyDescent="0.25">
      <c r="B31" s="563" t="s">
        <v>28</v>
      </c>
      <c r="C31" s="564">
        <v>1.34</v>
      </c>
      <c r="D31" s="564">
        <v>1.3</v>
      </c>
      <c r="E31" s="564">
        <v>1.23</v>
      </c>
      <c r="F31" s="564">
        <v>1.1599999999999999</v>
      </c>
      <c r="G31" s="564">
        <v>1.1599999999999999</v>
      </c>
      <c r="H31" s="564">
        <v>1.58</v>
      </c>
      <c r="I31" s="564">
        <v>1.08</v>
      </c>
      <c r="J31" s="564">
        <v>1.7</v>
      </c>
      <c r="K31" s="565" t="s">
        <v>54</v>
      </c>
      <c r="L31" s="630"/>
    </row>
    <row r="32" spans="2:12" x14ac:dyDescent="0.25">
      <c r="B32" s="563" t="s">
        <v>29</v>
      </c>
      <c r="C32" s="564">
        <v>0.88</v>
      </c>
      <c r="D32" s="564">
        <v>0.86</v>
      </c>
      <c r="E32" s="564">
        <v>0.81</v>
      </c>
      <c r="F32" s="564">
        <v>0.74</v>
      </c>
      <c r="G32" s="564">
        <v>0.77</v>
      </c>
      <c r="H32" s="564">
        <v>1</v>
      </c>
      <c r="I32" s="564">
        <v>0.71</v>
      </c>
      <c r="J32" s="564">
        <v>1.08</v>
      </c>
      <c r="K32" s="565" t="s">
        <v>54</v>
      </c>
      <c r="L32" s="630"/>
    </row>
    <row r="33" spans="1:12" x14ac:dyDescent="0.25">
      <c r="B33" s="563" t="s">
        <v>415</v>
      </c>
      <c r="C33" s="565" t="s">
        <v>890</v>
      </c>
      <c r="D33" s="565" t="s">
        <v>929</v>
      </c>
      <c r="E33" s="565" t="s">
        <v>930</v>
      </c>
      <c r="F33" s="565" t="s">
        <v>931</v>
      </c>
      <c r="G33" s="565" t="s">
        <v>932</v>
      </c>
      <c r="H33" s="565" t="s">
        <v>933</v>
      </c>
      <c r="I33" s="565" t="s">
        <v>934</v>
      </c>
      <c r="J33" s="565" t="s">
        <v>933</v>
      </c>
      <c r="K33" s="630"/>
      <c r="L33" s="630"/>
    </row>
    <row r="34" spans="1:12" x14ac:dyDescent="0.25">
      <c r="B34" s="563" t="s">
        <v>892</v>
      </c>
      <c r="C34" s="564">
        <v>1.1000000000000001</v>
      </c>
      <c r="D34" s="564">
        <v>1.1000000000000001</v>
      </c>
      <c r="E34" s="564">
        <v>1.1000000000000001</v>
      </c>
      <c r="F34" s="564">
        <v>1.1000000000000001</v>
      </c>
      <c r="G34" s="564">
        <v>1.2</v>
      </c>
      <c r="H34" s="564">
        <v>1.1000000000000001</v>
      </c>
      <c r="I34" s="564">
        <v>1.2</v>
      </c>
      <c r="J34" s="564">
        <v>1.1000000000000001</v>
      </c>
      <c r="K34" s="565" t="s">
        <v>66</v>
      </c>
      <c r="L34" s="630"/>
    </row>
    <row r="35" spans="1:12" x14ac:dyDescent="0.25">
      <c r="B35" s="649" t="s">
        <v>33</v>
      </c>
      <c r="C35" s="650"/>
      <c r="D35" s="650"/>
      <c r="E35" s="650"/>
      <c r="F35" s="650"/>
      <c r="G35" s="650"/>
      <c r="H35" s="650"/>
      <c r="I35" s="650"/>
      <c r="J35" s="650"/>
      <c r="K35" s="650"/>
      <c r="L35" s="651"/>
    </row>
    <row r="36" spans="1:12" x14ac:dyDescent="0.25">
      <c r="B36" s="563" t="s">
        <v>416</v>
      </c>
      <c r="C36" s="565" t="s">
        <v>418</v>
      </c>
      <c r="D36" s="565" t="s">
        <v>418</v>
      </c>
      <c r="E36" s="565" t="s">
        <v>418</v>
      </c>
      <c r="F36" s="565" t="s">
        <v>418</v>
      </c>
      <c r="G36" s="565" t="s">
        <v>418</v>
      </c>
      <c r="H36" s="565" t="s">
        <v>418</v>
      </c>
      <c r="I36" s="565" t="s">
        <v>418</v>
      </c>
      <c r="J36" s="565" t="s">
        <v>418</v>
      </c>
      <c r="K36" s="630"/>
      <c r="L36" s="630"/>
    </row>
    <row r="37" spans="1:12" x14ac:dyDescent="0.25">
      <c r="B37" s="563" t="s">
        <v>417</v>
      </c>
      <c r="C37" s="565" t="s">
        <v>420</v>
      </c>
      <c r="D37" s="565" t="s">
        <v>935</v>
      </c>
      <c r="E37" s="565" t="s">
        <v>935</v>
      </c>
      <c r="F37" s="565" t="s">
        <v>418</v>
      </c>
      <c r="G37" s="565" t="s">
        <v>935</v>
      </c>
      <c r="H37" s="565" t="s">
        <v>418</v>
      </c>
      <c r="I37" s="565" t="s">
        <v>935</v>
      </c>
      <c r="J37" s="565" t="s">
        <v>418</v>
      </c>
      <c r="K37" s="565" t="s">
        <v>20</v>
      </c>
      <c r="L37" s="630"/>
    </row>
    <row r="38" spans="1:12" x14ac:dyDescent="0.25">
      <c r="B38" s="563" t="s">
        <v>419</v>
      </c>
      <c r="C38" s="565" t="s">
        <v>420</v>
      </c>
      <c r="D38" s="565" t="s">
        <v>935</v>
      </c>
      <c r="E38" s="565" t="s">
        <v>935</v>
      </c>
      <c r="F38" s="632" t="s">
        <v>418</v>
      </c>
      <c r="G38" s="565" t="s">
        <v>935</v>
      </c>
      <c r="H38" s="565" t="s">
        <v>418</v>
      </c>
      <c r="I38" s="565" t="s">
        <v>935</v>
      </c>
      <c r="J38" s="565" t="s">
        <v>418</v>
      </c>
      <c r="K38" s="630"/>
      <c r="L38" s="630"/>
    </row>
    <row r="39" spans="1:12" ht="22.5" x14ac:dyDescent="0.25">
      <c r="B39" s="563" t="s">
        <v>409</v>
      </c>
      <c r="C39" s="564" t="s">
        <v>103</v>
      </c>
      <c r="D39" s="564" t="s">
        <v>103</v>
      </c>
      <c r="E39" s="564" t="s">
        <v>103</v>
      </c>
      <c r="F39" s="564">
        <v>3.6</v>
      </c>
      <c r="G39" s="564" t="s">
        <v>103</v>
      </c>
      <c r="H39" s="564">
        <v>3.6</v>
      </c>
      <c r="I39" s="564" t="s">
        <v>103</v>
      </c>
      <c r="J39" s="564">
        <v>3.6</v>
      </c>
      <c r="K39" s="565" t="s">
        <v>20</v>
      </c>
      <c r="L39" s="565">
        <v>1</v>
      </c>
    </row>
    <row r="40" spans="1:12" x14ac:dyDescent="0.25">
      <c r="B40" s="563" t="s">
        <v>893</v>
      </c>
      <c r="C40" s="564">
        <v>0.99</v>
      </c>
      <c r="D40" s="564">
        <v>0.96</v>
      </c>
      <c r="E40" s="564">
        <v>0.92</v>
      </c>
      <c r="F40" s="564">
        <v>0.85</v>
      </c>
      <c r="G40" s="564">
        <v>0.84</v>
      </c>
      <c r="H40" s="564">
        <v>1.1599999999999999</v>
      </c>
      <c r="I40" s="564">
        <v>0.79</v>
      </c>
      <c r="J40" s="564">
        <v>1.26</v>
      </c>
      <c r="K40" s="565" t="s">
        <v>859</v>
      </c>
      <c r="L40" s="565">
        <v>1</v>
      </c>
    </row>
    <row r="41" spans="1:12" x14ac:dyDescent="0.25">
      <c r="B41" s="563" t="s">
        <v>28</v>
      </c>
      <c r="C41" s="564">
        <v>0.59</v>
      </c>
      <c r="D41" s="564">
        <v>0.57999999999999996</v>
      </c>
      <c r="E41" s="564">
        <v>0.55000000000000004</v>
      </c>
      <c r="F41" s="564">
        <v>0.52</v>
      </c>
      <c r="G41" s="564">
        <v>0.51</v>
      </c>
      <c r="H41" s="564">
        <v>0.71</v>
      </c>
      <c r="I41" s="564">
        <v>0.48</v>
      </c>
      <c r="J41" s="564">
        <v>0.77</v>
      </c>
      <c r="K41" s="565" t="s">
        <v>54</v>
      </c>
      <c r="L41" s="630"/>
    </row>
    <row r="42" spans="1:12" x14ac:dyDescent="0.25">
      <c r="B42" s="563" t="s">
        <v>29</v>
      </c>
      <c r="C42" s="564">
        <v>0.39</v>
      </c>
      <c r="D42" s="564">
        <v>0.38</v>
      </c>
      <c r="E42" s="564">
        <v>0.36</v>
      </c>
      <c r="F42" s="564">
        <v>0.33</v>
      </c>
      <c r="G42" s="564">
        <v>0.33</v>
      </c>
      <c r="H42" s="564">
        <v>0.45</v>
      </c>
      <c r="I42" s="564">
        <v>0.31</v>
      </c>
      <c r="J42" s="564">
        <v>0.49</v>
      </c>
      <c r="K42" s="565" t="s">
        <v>54</v>
      </c>
      <c r="L42" s="630"/>
    </row>
    <row r="43" spans="1:12" x14ac:dyDescent="0.25">
      <c r="B43" s="563" t="s">
        <v>421</v>
      </c>
      <c r="C43" s="565" t="s">
        <v>936</v>
      </c>
      <c r="D43" s="565" t="s">
        <v>937</v>
      </c>
      <c r="E43" s="565" t="s">
        <v>938</v>
      </c>
      <c r="F43" s="565" t="s">
        <v>939</v>
      </c>
      <c r="G43" s="565" t="s">
        <v>940</v>
      </c>
      <c r="H43" s="565" t="s">
        <v>941</v>
      </c>
      <c r="I43" s="565" t="s">
        <v>942</v>
      </c>
      <c r="J43" s="565" t="s">
        <v>943</v>
      </c>
      <c r="K43" s="630"/>
      <c r="L43" s="630"/>
    </row>
    <row r="44" spans="1:12" x14ac:dyDescent="0.25">
      <c r="B44" s="563" t="s">
        <v>422</v>
      </c>
      <c r="C44" s="564">
        <v>0.51</v>
      </c>
      <c r="D44" s="564">
        <v>0.51</v>
      </c>
      <c r="E44" s="564">
        <v>0.51</v>
      </c>
      <c r="F44" s="564">
        <v>0.51</v>
      </c>
      <c r="G44" s="564">
        <v>0.51</v>
      </c>
      <c r="H44" s="564">
        <v>0.51</v>
      </c>
      <c r="I44" s="564">
        <v>0.51</v>
      </c>
      <c r="J44" s="564">
        <v>0.51</v>
      </c>
      <c r="K44" s="565" t="s">
        <v>66</v>
      </c>
      <c r="L44" s="630"/>
    </row>
    <row r="45" spans="1:12" ht="22.5" x14ac:dyDescent="0.25">
      <c r="B45" s="563" t="s">
        <v>902</v>
      </c>
      <c r="C45" s="564">
        <v>2.5000000000000001E-3</v>
      </c>
      <c r="D45" s="564">
        <v>2.5000000000000001E-3</v>
      </c>
      <c r="E45" s="564">
        <v>2.5000000000000001E-3</v>
      </c>
      <c r="F45" s="564">
        <v>2.5000000000000001E-3</v>
      </c>
      <c r="G45" s="564">
        <v>2.5000000000000001E-3</v>
      </c>
      <c r="H45" s="564">
        <v>2.5000000000000001E-3</v>
      </c>
      <c r="I45" s="564">
        <v>2.5000000000000001E-3</v>
      </c>
      <c r="J45" s="564">
        <v>2.5000000000000001E-3</v>
      </c>
      <c r="K45" s="565" t="s">
        <v>54</v>
      </c>
      <c r="L45" s="630"/>
    </row>
    <row r="47" spans="1:12" s="119" customFormat="1" x14ac:dyDescent="0.25">
      <c r="A47" s="579" t="s">
        <v>87</v>
      </c>
    </row>
    <row r="48" spans="1:12" x14ac:dyDescent="0.25">
      <c r="A48" s="574">
        <v>1</v>
      </c>
      <c r="B48" s="572" t="s">
        <v>458</v>
      </c>
      <c r="C48"/>
      <c r="D48"/>
      <c r="E48"/>
      <c r="F48"/>
      <c r="G48"/>
      <c r="H48"/>
      <c r="I48"/>
      <c r="J48"/>
      <c r="K48"/>
      <c r="L48"/>
    </row>
    <row r="49" spans="1:12" ht="34.15" customHeight="1" x14ac:dyDescent="0.25">
      <c r="A49" s="574">
        <v>2</v>
      </c>
      <c r="B49" s="951" t="s">
        <v>908</v>
      </c>
      <c r="C49" s="951"/>
      <c r="D49" s="951"/>
      <c r="E49" s="951"/>
      <c r="F49" s="951"/>
      <c r="G49" s="951"/>
      <c r="H49" s="951"/>
      <c r="I49" s="951"/>
      <c r="J49" s="951"/>
      <c r="K49" s="951"/>
      <c r="L49" s="951"/>
    </row>
    <row r="50" spans="1:12" x14ac:dyDescent="0.25">
      <c r="A50" s="953"/>
      <c r="B50" s="953"/>
      <c r="C50" s="954"/>
      <c r="D50" s="952"/>
      <c r="E50" s="952"/>
      <c r="F50" s="952"/>
      <c r="G50" s="952"/>
      <c r="H50" s="952"/>
      <c r="I50" s="943"/>
      <c r="J50" s="943"/>
      <c r="K50" s="943"/>
      <c r="L50" s="943"/>
    </row>
    <row r="51" spans="1:12" x14ac:dyDescent="0.25">
      <c r="A51" s="579" t="s">
        <v>38</v>
      </c>
      <c r="B51" s="579"/>
      <c r="C51" s="954"/>
      <c r="D51" s="952"/>
      <c r="E51" s="952"/>
      <c r="F51" s="952"/>
      <c r="G51" s="952"/>
      <c r="H51" s="952"/>
      <c r="I51" s="943"/>
      <c r="J51" s="943"/>
      <c r="K51" s="943"/>
      <c r="L51" s="943"/>
    </row>
    <row r="52" spans="1:12" x14ac:dyDescent="0.25">
      <c r="A52" s="941" t="s">
        <v>39</v>
      </c>
      <c r="B52" s="942" t="s">
        <v>944</v>
      </c>
      <c r="C52" s="942"/>
      <c r="D52" s="942"/>
      <c r="E52" s="942"/>
      <c r="F52" s="942"/>
      <c r="G52" s="942"/>
      <c r="H52" s="942"/>
      <c r="I52" s="942"/>
      <c r="J52" s="942"/>
      <c r="K52" s="942"/>
      <c r="L52" s="942"/>
    </row>
    <row r="53" spans="1:12" x14ac:dyDescent="0.25">
      <c r="A53" s="941"/>
      <c r="B53" s="942" t="s">
        <v>945</v>
      </c>
      <c r="C53" s="942"/>
      <c r="D53" s="942"/>
      <c r="E53" s="942"/>
      <c r="F53" s="942"/>
      <c r="G53" s="942"/>
      <c r="H53" s="942"/>
      <c r="I53" s="942"/>
      <c r="J53" s="942"/>
      <c r="K53" s="942"/>
      <c r="L53" s="942"/>
    </row>
    <row r="54" spans="1:12" x14ac:dyDescent="0.25">
      <c r="A54" s="574" t="s">
        <v>15</v>
      </c>
      <c r="B54" s="943"/>
      <c r="C54" s="943"/>
      <c r="D54" s="943"/>
      <c r="E54" s="943"/>
      <c r="F54" s="943"/>
      <c r="G54" s="943"/>
      <c r="H54" s="943"/>
      <c r="I54" s="943"/>
      <c r="J54" s="943"/>
      <c r="K54" s="943"/>
      <c r="L54" s="943"/>
    </row>
    <row r="55" spans="1:12" ht="79.900000000000006" customHeight="1" x14ac:dyDescent="0.25">
      <c r="A55" s="574" t="s">
        <v>20</v>
      </c>
      <c r="B55" s="942" t="s">
        <v>946</v>
      </c>
      <c r="C55" s="942"/>
      <c r="D55" s="942"/>
      <c r="E55" s="942"/>
      <c r="F55" s="942"/>
      <c r="G55" s="942"/>
      <c r="H55" s="942"/>
      <c r="I55" s="942"/>
      <c r="J55" s="942"/>
      <c r="K55" s="942"/>
      <c r="L55" s="942"/>
    </row>
    <row r="56" spans="1:12" x14ac:dyDescent="0.25">
      <c r="A56" s="574" t="s">
        <v>23</v>
      </c>
      <c r="B56" s="942" t="s">
        <v>470</v>
      </c>
      <c r="C56" s="942"/>
      <c r="D56" s="942"/>
      <c r="E56" s="942"/>
      <c r="F56" s="942"/>
      <c r="G56" s="942"/>
      <c r="H56" s="942"/>
      <c r="I56" s="942"/>
      <c r="J56" s="942"/>
      <c r="K56" s="942"/>
      <c r="L56" s="942"/>
    </row>
    <row r="57" spans="1:12" x14ac:dyDescent="0.25">
      <c r="A57" s="574" t="s">
        <v>44</v>
      </c>
      <c r="B57" s="942" t="s">
        <v>471</v>
      </c>
      <c r="C57" s="942"/>
      <c r="D57" s="942"/>
      <c r="E57" s="942"/>
      <c r="F57" s="942"/>
      <c r="G57" s="942"/>
      <c r="H57" s="942"/>
      <c r="I57" s="942"/>
      <c r="J57" s="942"/>
      <c r="K57" s="942"/>
      <c r="L57" s="942"/>
    </row>
    <row r="58" spans="1:12" x14ac:dyDescent="0.25">
      <c r="A58" s="574" t="s">
        <v>46</v>
      </c>
      <c r="B58" s="942" t="s">
        <v>947</v>
      </c>
      <c r="C58" s="942"/>
      <c r="D58" s="942"/>
      <c r="E58" s="942"/>
      <c r="F58" s="942"/>
      <c r="G58" s="942"/>
      <c r="H58" s="942"/>
      <c r="I58" s="942"/>
      <c r="J58" s="942"/>
      <c r="K58" s="942"/>
      <c r="L58" s="942"/>
    </row>
    <row r="59" spans="1:12" x14ac:dyDescent="0.25">
      <c r="A59" s="574" t="s">
        <v>31</v>
      </c>
      <c r="B59" s="943" t="s">
        <v>473</v>
      </c>
      <c r="C59" s="943"/>
      <c r="D59" s="943"/>
      <c r="E59" s="943"/>
      <c r="F59" s="943"/>
      <c r="G59" s="943"/>
      <c r="H59" s="943"/>
      <c r="I59" s="943"/>
      <c r="J59" s="943"/>
      <c r="K59" s="943"/>
      <c r="L59" s="943"/>
    </row>
    <row r="60" spans="1:12" ht="34.15" customHeight="1" x14ac:dyDescent="0.25">
      <c r="A60" s="574" t="s">
        <v>35</v>
      </c>
      <c r="B60" s="942" t="s">
        <v>948</v>
      </c>
      <c r="C60" s="942"/>
      <c r="D60" s="942"/>
      <c r="E60" s="942"/>
      <c r="F60" s="942"/>
      <c r="G60" s="942"/>
      <c r="H60" s="942"/>
      <c r="I60" s="942"/>
      <c r="J60" s="942"/>
      <c r="K60" s="942"/>
      <c r="L60" s="942"/>
    </row>
    <row r="61" spans="1:12" x14ac:dyDescent="0.25">
      <c r="A61" s="941" t="s">
        <v>64</v>
      </c>
      <c r="B61" s="942" t="s">
        <v>949</v>
      </c>
      <c r="C61" s="942"/>
      <c r="D61" s="942"/>
      <c r="E61" s="942"/>
      <c r="F61" s="942"/>
      <c r="G61" s="942"/>
      <c r="H61" s="942"/>
      <c r="I61" s="942"/>
      <c r="J61" s="942"/>
      <c r="K61" s="942"/>
      <c r="L61" s="942"/>
    </row>
    <row r="62" spans="1:12" x14ac:dyDescent="0.25">
      <c r="A62" s="941"/>
      <c r="B62" s="942" t="s">
        <v>950</v>
      </c>
      <c r="C62" s="942"/>
      <c r="D62" s="942"/>
      <c r="E62" s="942"/>
      <c r="F62" s="942"/>
      <c r="G62" s="942"/>
      <c r="H62" s="942"/>
      <c r="I62" s="942"/>
      <c r="J62" s="942"/>
      <c r="K62" s="942"/>
      <c r="L62" s="942"/>
    </row>
    <row r="63" spans="1:12" x14ac:dyDescent="0.25">
      <c r="A63" s="941" t="s">
        <v>50</v>
      </c>
      <c r="B63" s="942" t="s">
        <v>951</v>
      </c>
      <c r="C63" s="942"/>
      <c r="D63" s="942"/>
      <c r="E63" s="942"/>
      <c r="F63" s="942"/>
      <c r="G63" s="942"/>
      <c r="H63" s="942"/>
      <c r="I63" s="942"/>
      <c r="J63" s="942"/>
      <c r="K63" s="942"/>
      <c r="L63" s="942"/>
    </row>
    <row r="64" spans="1:12" x14ac:dyDescent="0.25">
      <c r="A64" s="941"/>
      <c r="B64" s="942" t="s">
        <v>952</v>
      </c>
      <c r="C64" s="942"/>
      <c r="D64" s="942"/>
      <c r="E64" s="942"/>
      <c r="F64" s="942"/>
      <c r="G64" s="942"/>
      <c r="H64" s="942"/>
      <c r="I64" s="942"/>
      <c r="J64" s="942"/>
      <c r="K64" s="942"/>
      <c r="L64" s="942"/>
    </row>
    <row r="65" spans="1:12" x14ac:dyDescent="0.25">
      <c r="A65" s="941"/>
      <c r="B65" s="942" t="s">
        <v>953</v>
      </c>
      <c r="C65" s="942"/>
      <c r="D65" s="942"/>
      <c r="E65" s="942"/>
      <c r="F65" s="942"/>
      <c r="G65" s="942"/>
      <c r="H65" s="942"/>
      <c r="I65" s="942"/>
      <c r="J65" s="942"/>
      <c r="K65" s="942"/>
      <c r="L65" s="942"/>
    </row>
    <row r="66" spans="1:12" x14ac:dyDescent="0.25">
      <c r="A66" s="941"/>
      <c r="B66" s="942" t="s">
        <v>954</v>
      </c>
      <c r="C66" s="942"/>
      <c r="D66" s="942"/>
      <c r="E66" s="942"/>
      <c r="F66" s="942"/>
      <c r="G66" s="942"/>
      <c r="H66" s="942"/>
      <c r="I66" s="942"/>
      <c r="J66" s="942"/>
      <c r="K66" s="942"/>
      <c r="L66" s="942"/>
    </row>
    <row r="67" spans="1:12" x14ac:dyDescent="0.25">
      <c r="A67" s="941"/>
      <c r="B67" s="942" t="s">
        <v>955</v>
      </c>
      <c r="C67" s="942"/>
      <c r="D67" s="942"/>
      <c r="E67" s="942"/>
      <c r="F67" s="942"/>
      <c r="G67" s="942"/>
      <c r="H67" s="942"/>
      <c r="I67" s="942"/>
      <c r="J67" s="942"/>
      <c r="K67" s="942"/>
      <c r="L67" s="942"/>
    </row>
    <row r="68" spans="1:12" x14ac:dyDescent="0.25">
      <c r="A68" s="941"/>
      <c r="B68" s="942" t="s">
        <v>956</v>
      </c>
      <c r="C68" s="942"/>
      <c r="D68" s="942"/>
      <c r="E68" s="942"/>
      <c r="F68" s="942"/>
      <c r="G68" s="942"/>
      <c r="H68" s="942"/>
      <c r="I68" s="942"/>
      <c r="J68" s="942"/>
      <c r="K68" s="942"/>
      <c r="L68" s="942"/>
    </row>
    <row r="69" spans="1:12" ht="22.9" customHeight="1" x14ac:dyDescent="0.25">
      <c r="A69" s="574" t="s">
        <v>54</v>
      </c>
      <c r="B69" s="942" t="s">
        <v>957</v>
      </c>
      <c r="C69" s="942"/>
      <c r="D69" s="942"/>
      <c r="E69" s="942"/>
      <c r="F69" s="942"/>
      <c r="G69" s="942"/>
      <c r="H69" s="942"/>
      <c r="I69" s="942"/>
      <c r="J69" s="942"/>
      <c r="K69" s="942"/>
      <c r="L69" s="942"/>
    </row>
    <row r="70" spans="1:12" ht="34.15" customHeight="1" x14ac:dyDescent="0.25">
      <c r="A70" s="574" t="s">
        <v>66</v>
      </c>
      <c r="B70" s="942" t="s">
        <v>924</v>
      </c>
      <c r="C70" s="942"/>
      <c r="D70" s="942"/>
      <c r="E70" s="942"/>
      <c r="F70" s="942"/>
      <c r="G70" s="942"/>
      <c r="H70" s="942"/>
      <c r="I70" s="942"/>
      <c r="J70" s="942"/>
      <c r="K70" s="942"/>
      <c r="L70" s="942"/>
    </row>
  </sheetData>
  <mergeCells count="43">
    <mergeCell ref="B69:L69"/>
    <mergeCell ref="B70:L70"/>
    <mergeCell ref="B65:L65"/>
    <mergeCell ref="B66:L66"/>
    <mergeCell ref="E50:E51"/>
    <mergeCell ref="F50:F51"/>
    <mergeCell ref="B52:L52"/>
    <mergeCell ref="B53:L53"/>
    <mergeCell ref="B54:L54"/>
    <mergeCell ref="B55:L55"/>
    <mergeCell ref="B59:L59"/>
    <mergeCell ref="B60:L60"/>
    <mergeCell ref="B61:L61"/>
    <mergeCell ref="A63:A68"/>
    <mergeCell ref="B67:L67"/>
    <mergeCell ref="B68:L68"/>
    <mergeCell ref="B63:L63"/>
    <mergeCell ref="B64:L64"/>
    <mergeCell ref="B49:L49"/>
    <mergeCell ref="A61:A62"/>
    <mergeCell ref="B57:L57"/>
    <mergeCell ref="B58:L58"/>
    <mergeCell ref="B56:L56"/>
    <mergeCell ref="A52:A53"/>
    <mergeCell ref="B62:L62"/>
    <mergeCell ref="G50:G51"/>
    <mergeCell ref="H50:H51"/>
    <mergeCell ref="I50:I51"/>
    <mergeCell ref="J50:J51"/>
    <mergeCell ref="K50:K51"/>
    <mergeCell ref="L50:L51"/>
    <mergeCell ref="A50:B50"/>
    <mergeCell ref="C50:C51"/>
    <mergeCell ref="D50:D51"/>
    <mergeCell ref="C3:L3"/>
    <mergeCell ref="B4:B5"/>
    <mergeCell ref="C4:C5"/>
    <mergeCell ref="D4:D5"/>
    <mergeCell ref="E4:E5"/>
    <mergeCell ref="G4:H5"/>
    <mergeCell ref="I4:J5"/>
    <mergeCell ref="K4:K5"/>
    <mergeCell ref="L4:L5"/>
  </mergeCells>
  <hyperlinks>
    <hyperlink ref="C3" location="INDEX" display="Large Wood Pellets CHP,  800 MW feed, Extraction" xr:uid="{00000000-0004-0000-26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W80"/>
  <sheetViews>
    <sheetView showGridLines="0" zoomScaleNormal="100" zoomScaleSheetLayoutView="85"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7" width="9.140625" style="2" customWidth="1"/>
    <col min="18" max="18" width="10.28515625" style="2" customWidth="1"/>
    <col min="19" max="19" width="9.7109375" style="2" customWidth="1"/>
    <col min="20" max="20" width="10" style="2" customWidth="1"/>
    <col min="21" max="21" width="7.85546875" style="2" customWidth="1"/>
    <col min="22" max="22" width="7.140625" style="2" customWidth="1"/>
    <col min="23" max="23" width="7.7109375" style="2" customWidth="1"/>
    <col min="24" max="16384" width="9.140625" style="2"/>
  </cols>
  <sheetData>
    <row r="1" spans="1:23" ht="14.25" customHeight="1" x14ac:dyDescent="0.3">
      <c r="A1" s="2"/>
      <c r="B1" s="32"/>
      <c r="C1" s="328"/>
      <c r="D1" s="321"/>
      <c r="E1" s="321"/>
      <c r="F1" s="321"/>
      <c r="G1" s="321"/>
      <c r="H1" s="329"/>
      <c r="I1" s="321"/>
      <c r="J1" s="321"/>
      <c r="K1" s="321"/>
      <c r="R1" s="1"/>
      <c r="S1" s="1"/>
      <c r="T1" s="1"/>
      <c r="U1" s="1"/>
      <c r="V1" s="1"/>
      <c r="W1" s="1"/>
    </row>
    <row r="2" spans="1:23" ht="14.25" customHeight="1" x14ac:dyDescent="0.25">
      <c r="A2" s="2"/>
      <c r="R2" s="1"/>
      <c r="S2" s="1"/>
      <c r="T2" s="1"/>
      <c r="U2" s="1"/>
      <c r="V2" s="1"/>
      <c r="W2" s="1"/>
    </row>
    <row r="3" spans="1:23" ht="24" customHeight="1" x14ac:dyDescent="0.25">
      <c r="A3" s="2"/>
      <c r="B3" s="349" t="s">
        <v>0</v>
      </c>
      <c r="C3" s="895" t="s">
        <v>821</v>
      </c>
      <c r="D3" s="896"/>
      <c r="E3" s="896"/>
      <c r="F3" s="896"/>
      <c r="G3" s="896"/>
      <c r="H3" s="896"/>
      <c r="I3" s="896"/>
      <c r="J3" s="896"/>
      <c r="K3" s="896"/>
      <c r="L3" s="897"/>
      <c r="R3" s="880"/>
      <c r="S3" s="881"/>
      <c r="T3" s="881"/>
      <c r="U3" s="881"/>
      <c r="V3" s="881"/>
      <c r="W3" s="881"/>
    </row>
    <row r="4" spans="1:23" ht="23.25" customHeight="1" x14ac:dyDescent="0.25">
      <c r="A4" s="2"/>
      <c r="B4" s="240"/>
      <c r="C4" s="370">
        <v>2015</v>
      </c>
      <c r="D4" s="370">
        <v>2020</v>
      </c>
      <c r="E4" s="370">
        <v>2030</v>
      </c>
      <c r="F4" s="370">
        <v>2050</v>
      </c>
      <c r="G4" s="898" t="s">
        <v>822</v>
      </c>
      <c r="H4" s="899"/>
      <c r="I4" s="898" t="s">
        <v>823</v>
      </c>
      <c r="J4" s="899"/>
      <c r="K4" s="370" t="s">
        <v>4</v>
      </c>
      <c r="L4" s="370" t="s">
        <v>5</v>
      </c>
      <c r="R4" s="317"/>
      <c r="S4" s="317"/>
      <c r="T4" s="317"/>
      <c r="U4" s="317"/>
      <c r="V4" s="317"/>
      <c r="W4" s="317"/>
    </row>
    <row r="5" spans="1:23" ht="15" customHeight="1" x14ac:dyDescent="0.25">
      <c r="A5" s="2"/>
      <c r="B5" s="388" t="s">
        <v>6</v>
      </c>
      <c r="C5" s="389"/>
      <c r="D5" s="389"/>
      <c r="E5" s="389"/>
      <c r="F5" s="389"/>
      <c r="G5" s="389" t="s">
        <v>7</v>
      </c>
      <c r="H5" s="389" t="s">
        <v>8</v>
      </c>
      <c r="I5" s="389" t="s">
        <v>7</v>
      </c>
      <c r="J5" s="389" t="s">
        <v>8</v>
      </c>
      <c r="K5" s="389"/>
      <c r="L5" s="390"/>
      <c r="R5" s="884"/>
      <c r="S5" s="884"/>
      <c r="T5" s="884"/>
      <c r="U5" s="884"/>
      <c r="V5" s="884"/>
      <c r="W5" s="884"/>
    </row>
    <row r="6" spans="1:23" ht="15" customHeight="1" x14ac:dyDescent="0.25">
      <c r="A6" s="2"/>
      <c r="B6" s="156" t="s">
        <v>9</v>
      </c>
      <c r="C6" s="371">
        <v>300</v>
      </c>
      <c r="D6" s="371">
        <v>300</v>
      </c>
      <c r="E6" s="372">
        <v>300</v>
      </c>
      <c r="F6" s="373"/>
      <c r="G6" s="339">
        <v>200</v>
      </c>
      <c r="H6" s="339">
        <v>400</v>
      </c>
      <c r="I6" s="340"/>
      <c r="J6" s="340"/>
      <c r="K6" s="394"/>
      <c r="L6" s="394"/>
      <c r="R6" s="885"/>
      <c r="S6" s="886"/>
      <c r="T6" s="886"/>
      <c r="U6" s="886"/>
      <c r="V6" s="886"/>
      <c r="W6" s="886"/>
    </row>
    <row r="7" spans="1:23" ht="22.5" x14ac:dyDescent="0.25">
      <c r="A7" s="2"/>
      <c r="B7" s="147" t="s">
        <v>513</v>
      </c>
      <c r="C7" s="392">
        <v>-1</v>
      </c>
      <c r="D7" s="341">
        <v>-1</v>
      </c>
      <c r="E7" s="341">
        <v>-1</v>
      </c>
      <c r="F7" s="392"/>
      <c r="G7" s="342" t="s">
        <v>96</v>
      </c>
      <c r="H7" s="343">
        <v>-2</v>
      </c>
      <c r="I7" s="343"/>
      <c r="J7" s="392"/>
      <c r="K7" s="392" t="s">
        <v>501</v>
      </c>
      <c r="L7" s="149">
        <v>10</v>
      </c>
      <c r="R7" s="172"/>
      <c r="S7" s="172"/>
      <c r="T7" s="172"/>
      <c r="U7" s="172"/>
      <c r="V7" s="172"/>
      <c r="W7" s="172"/>
    </row>
    <row r="8" spans="1:23" ht="27.75" customHeight="1" x14ac:dyDescent="0.25">
      <c r="A8" s="2"/>
      <c r="B8" s="152" t="s">
        <v>514</v>
      </c>
      <c r="C8" s="149">
        <v>-1</v>
      </c>
      <c r="D8" s="149">
        <v>-1</v>
      </c>
      <c r="E8" s="149">
        <v>-1</v>
      </c>
      <c r="F8" s="344"/>
      <c r="G8" s="342" t="s">
        <v>96</v>
      </c>
      <c r="H8" s="345">
        <v>-2</v>
      </c>
      <c r="I8" s="149"/>
      <c r="J8" s="149"/>
      <c r="K8" s="149" t="s">
        <v>501</v>
      </c>
      <c r="L8" s="149">
        <v>10</v>
      </c>
      <c r="R8" s="172"/>
      <c r="S8" s="172"/>
      <c r="T8" s="172"/>
      <c r="U8" s="172"/>
      <c r="V8" s="172"/>
      <c r="W8" s="172"/>
    </row>
    <row r="9" spans="1:23" x14ac:dyDescent="0.25">
      <c r="A9" s="2"/>
      <c r="B9" s="147" t="s">
        <v>818</v>
      </c>
      <c r="C9" s="342" t="s">
        <v>116</v>
      </c>
      <c r="D9" s="342" t="s">
        <v>116</v>
      </c>
      <c r="E9" s="342" t="s">
        <v>116</v>
      </c>
      <c r="F9" s="149"/>
      <c r="G9" s="342" t="s">
        <v>96</v>
      </c>
      <c r="H9" s="342" t="s">
        <v>515</v>
      </c>
      <c r="I9" s="149"/>
      <c r="J9" s="149"/>
      <c r="K9" s="149" t="s">
        <v>501</v>
      </c>
      <c r="L9" s="149">
        <v>10</v>
      </c>
      <c r="R9" s="172"/>
      <c r="S9" s="173"/>
      <c r="T9" s="173"/>
      <c r="U9" s="173"/>
      <c r="V9" s="172"/>
      <c r="W9" s="172"/>
    </row>
    <row r="10" spans="1:23" x14ac:dyDescent="0.25">
      <c r="A10" s="2"/>
      <c r="B10" s="147" t="s">
        <v>819</v>
      </c>
      <c r="C10" s="342" t="s">
        <v>98</v>
      </c>
      <c r="D10" s="342" t="s">
        <v>98</v>
      </c>
      <c r="E10" s="342" t="s">
        <v>98</v>
      </c>
      <c r="F10" s="149"/>
      <c r="G10" s="149">
        <v>-0.01</v>
      </c>
      <c r="H10" s="342" t="s">
        <v>516</v>
      </c>
      <c r="I10" s="149"/>
      <c r="J10" s="149"/>
      <c r="K10" s="149" t="s">
        <v>99</v>
      </c>
      <c r="L10" s="149">
        <v>10</v>
      </c>
      <c r="R10" s="172"/>
      <c r="S10" s="172"/>
      <c r="T10" s="172"/>
      <c r="U10" s="172"/>
      <c r="V10" s="172"/>
      <c r="W10" s="172"/>
    </row>
    <row r="11" spans="1:23" x14ac:dyDescent="0.25">
      <c r="A11" s="2"/>
      <c r="B11" s="147" t="s">
        <v>13</v>
      </c>
      <c r="C11" s="342" t="s">
        <v>98</v>
      </c>
      <c r="D11" s="342" t="s">
        <v>98</v>
      </c>
      <c r="E11" s="342" t="s">
        <v>98</v>
      </c>
      <c r="F11" s="149"/>
      <c r="G11" s="342" t="s">
        <v>100</v>
      </c>
      <c r="H11" s="342" t="s">
        <v>101</v>
      </c>
      <c r="I11" s="149"/>
      <c r="J11" s="149"/>
      <c r="K11" s="149" t="s">
        <v>39</v>
      </c>
      <c r="L11" s="149">
        <v>10</v>
      </c>
      <c r="R11" s="173"/>
      <c r="S11" s="173"/>
      <c r="T11" s="173"/>
      <c r="U11" s="173"/>
      <c r="V11" s="173"/>
      <c r="W11" s="172"/>
    </row>
    <row r="12" spans="1:23" x14ac:dyDescent="0.25">
      <c r="A12" s="2"/>
      <c r="B12" s="156" t="s">
        <v>73</v>
      </c>
      <c r="C12" s="342" t="s">
        <v>98</v>
      </c>
      <c r="D12" s="342" t="s">
        <v>98</v>
      </c>
      <c r="E12" s="342" t="s">
        <v>98</v>
      </c>
      <c r="F12" s="394"/>
      <c r="G12" s="342" t="s">
        <v>98</v>
      </c>
      <c r="H12" s="342" t="s">
        <v>98</v>
      </c>
      <c r="I12" s="394"/>
      <c r="J12" s="394"/>
      <c r="K12" s="394" t="s">
        <v>39</v>
      </c>
      <c r="L12" s="149">
        <v>10</v>
      </c>
      <c r="R12" s="173"/>
      <c r="S12" s="173"/>
      <c r="T12" s="173"/>
      <c r="U12" s="173"/>
      <c r="V12" s="173"/>
      <c r="W12" s="172"/>
    </row>
    <row r="13" spans="1:23" x14ac:dyDescent="0.25">
      <c r="A13" s="2"/>
      <c r="B13" s="156" t="s">
        <v>16</v>
      </c>
      <c r="C13" s="394">
        <v>15</v>
      </c>
      <c r="D13" s="394">
        <v>15</v>
      </c>
      <c r="E13" s="394">
        <v>15</v>
      </c>
      <c r="F13" s="394"/>
      <c r="G13" s="394"/>
      <c r="H13" s="394"/>
      <c r="I13" s="394"/>
      <c r="J13" s="394"/>
      <c r="K13" s="394" t="s">
        <v>20</v>
      </c>
      <c r="L13" s="149">
        <v>10</v>
      </c>
      <c r="R13" s="172"/>
      <c r="S13" s="172"/>
      <c r="T13" s="172"/>
      <c r="U13" s="172"/>
      <c r="V13" s="172"/>
      <c r="W13" s="172"/>
    </row>
    <row r="14" spans="1:23" x14ac:dyDescent="0.25">
      <c r="A14" s="2"/>
      <c r="B14" s="156" t="s">
        <v>18</v>
      </c>
      <c r="C14" s="394">
        <v>2</v>
      </c>
      <c r="D14" s="394">
        <v>2</v>
      </c>
      <c r="E14" s="394">
        <v>2</v>
      </c>
      <c r="F14" s="394"/>
      <c r="G14" s="394">
        <v>1.5</v>
      </c>
      <c r="H14" s="394">
        <v>2.5</v>
      </c>
      <c r="I14" s="394"/>
      <c r="J14" s="394"/>
      <c r="K14" s="394" t="s">
        <v>20</v>
      </c>
      <c r="L14" s="149">
        <v>10</v>
      </c>
      <c r="R14" s="172"/>
      <c r="S14" s="172"/>
      <c r="T14" s="172"/>
      <c r="U14" s="172"/>
      <c r="V14" s="172"/>
      <c r="W14" s="172"/>
    </row>
    <row r="15" spans="1:23" x14ac:dyDescent="0.25">
      <c r="A15" s="2"/>
      <c r="B15" s="158" t="s">
        <v>19</v>
      </c>
      <c r="C15" s="342" t="s">
        <v>98</v>
      </c>
      <c r="D15" s="394" t="s">
        <v>98</v>
      </c>
      <c r="E15" s="394" t="s">
        <v>98</v>
      </c>
      <c r="F15" s="394"/>
      <c r="G15" s="394" t="s">
        <v>98</v>
      </c>
      <c r="H15" s="394" t="s">
        <v>98</v>
      </c>
      <c r="I15" s="394"/>
      <c r="J15" s="394"/>
      <c r="K15" s="394" t="s">
        <v>102</v>
      </c>
      <c r="L15" s="149"/>
      <c r="R15" s="172"/>
      <c r="S15" s="172"/>
      <c r="T15" s="172"/>
      <c r="U15" s="172"/>
      <c r="V15" s="172"/>
      <c r="W15" s="172"/>
    </row>
    <row r="16" spans="1:23" x14ac:dyDescent="0.25">
      <c r="A16" s="2"/>
      <c r="B16" s="388" t="s">
        <v>21</v>
      </c>
      <c r="C16" s="346"/>
      <c r="D16" s="346"/>
      <c r="E16" s="346"/>
      <c r="F16" s="346"/>
      <c r="G16" s="346"/>
      <c r="H16" s="346"/>
      <c r="I16" s="346"/>
      <c r="J16" s="346"/>
      <c r="K16" s="346"/>
      <c r="L16" s="347"/>
      <c r="R16" s="172"/>
      <c r="S16" s="172"/>
      <c r="T16" s="172"/>
      <c r="U16" s="172"/>
      <c r="V16" s="172"/>
      <c r="W16" s="172"/>
    </row>
    <row r="17" spans="1:23" x14ac:dyDescent="0.25">
      <c r="A17" s="2"/>
      <c r="B17" s="156" t="s">
        <v>22</v>
      </c>
      <c r="C17" s="394" t="s">
        <v>98</v>
      </c>
      <c r="D17" s="394" t="s">
        <v>98</v>
      </c>
      <c r="E17" s="394" t="s">
        <v>98</v>
      </c>
      <c r="F17" s="394"/>
      <c r="G17" s="394" t="s">
        <v>98</v>
      </c>
      <c r="H17" s="394" t="s">
        <v>98</v>
      </c>
      <c r="I17" s="394"/>
      <c r="J17" s="394"/>
      <c r="K17" s="394" t="s">
        <v>39</v>
      </c>
      <c r="L17" s="149">
        <v>10</v>
      </c>
      <c r="R17" s="172"/>
      <c r="S17" s="172"/>
      <c r="T17" s="172"/>
      <c r="U17" s="172"/>
      <c r="V17" s="172"/>
      <c r="W17" s="172"/>
    </row>
    <row r="18" spans="1:23" x14ac:dyDescent="0.25">
      <c r="A18" s="2"/>
      <c r="B18" s="156" t="s">
        <v>24</v>
      </c>
      <c r="C18" s="342" t="s">
        <v>98</v>
      </c>
      <c r="D18" s="342" t="s">
        <v>98</v>
      </c>
      <c r="E18" s="342" t="s">
        <v>98</v>
      </c>
      <c r="F18" s="394"/>
      <c r="G18" s="394" t="s">
        <v>98</v>
      </c>
      <c r="H18" s="394" t="s">
        <v>98</v>
      </c>
      <c r="I18" s="394"/>
      <c r="J18" s="394"/>
      <c r="K18" s="394" t="s">
        <v>39</v>
      </c>
      <c r="L18" s="149">
        <v>10</v>
      </c>
      <c r="R18" s="172"/>
      <c r="S18" s="172"/>
      <c r="T18" s="172"/>
      <c r="U18" s="172"/>
      <c r="V18" s="172"/>
      <c r="W18" s="172"/>
    </row>
    <row r="19" spans="1:23" x14ac:dyDescent="0.25">
      <c r="A19" s="2"/>
      <c r="B19" s="156" t="s">
        <v>75</v>
      </c>
      <c r="C19" s="342" t="s">
        <v>98</v>
      </c>
      <c r="D19" s="342" t="s">
        <v>98</v>
      </c>
      <c r="E19" s="342" t="s">
        <v>98</v>
      </c>
      <c r="F19" s="394"/>
      <c r="G19" s="394" t="s">
        <v>98</v>
      </c>
      <c r="H19" s="394" t="s">
        <v>98</v>
      </c>
      <c r="I19" s="394"/>
      <c r="J19" s="394"/>
      <c r="K19" s="394" t="s">
        <v>39</v>
      </c>
      <c r="L19" s="149">
        <v>10</v>
      </c>
      <c r="R19" s="172"/>
      <c r="S19" s="172"/>
      <c r="T19" s="172"/>
      <c r="U19" s="172"/>
      <c r="V19" s="172"/>
      <c r="W19" s="172"/>
    </row>
    <row r="20" spans="1:23" x14ac:dyDescent="0.25">
      <c r="A20" s="2"/>
      <c r="B20" s="156" t="s">
        <v>76</v>
      </c>
      <c r="C20" s="342" t="s">
        <v>98</v>
      </c>
      <c r="D20" s="342" t="s">
        <v>98</v>
      </c>
      <c r="E20" s="342" t="s">
        <v>98</v>
      </c>
      <c r="F20" s="394"/>
      <c r="G20" s="394" t="s">
        <v>98</v>
      </c>
      <c r="H20" s="394" t="s">
        <v>98</v>
      </c>
      <c r="I20" s="394"/>
      <c r="J20" s="394"/>
      <c r="K20" s="394" t="s">
        <v>39</v>
      </c>
      <c r="L20" s="149">
        <v>10</v>
      </c>
      <c r="R20" s="172"/>
      <c r="S20" s="172"/>
      <c r="T20" s="172"/>
      <c r="U20" s="172"/>
      <c r="V20" s="172"/>
      <c r="W20" s="172"/>
    </row>
    <row r="21" spans="1:23" x14ac:dyDescent="0.25">
      <c r="A21" s="2"/>
      <c r="B21" s="156" t="s">
        <v>77</v>
      </c>
      <c r="C21" s="342" t="s">
        <v>98</v>
      </c>
      <c r="D21" s="342" t="s">
        <v>98</v>
      </c>
      <c r="E21" s="342" t="s">
        <v>98</v>
      </c>
      <c r="F21" s="394"/>
      <c r="G21" s="394" t="s">
        <v>98</v>
      </c>
      <c r="H21" s="394" t="s">
        <v>98</v>
      </c>
      <c r="I21" s="394"/>
      <c r="J21" s="394"/>
      <c r="K21" s="394" t="s">
        <v>39</v>
      </c>
      <c r="L21" s="149">
        <v>10</v>
      </c>
      <c r="R21" s="172"/>
      <c r="S21" s="172"/>
      <c r="T21" s="172"/>
      <c r="U21" s="172"/>
      <c r="V21" s="172"/>
      <c r="W21" s="172"/>
    </row>
    <row r="22" spans="1:23" x14ac:dyDescent="0.25">
      <c r="A22" s="2"/>
      <c r="B22" s="388" t="s">
        <v>78</v>
      </c>
      <c r="C22" s="389"/>
      <c r="D22" s="389"/>
      <c r="E22" s="389"/>
      <c r="F22" s="389"/>
      <c r="G22" s="389"/>
      <c r="H22" s="389"/>
      <c r="I22" s="389"/>
      <c r="J22" s="389"/>
      <c r="K22" s="389"/>
      <c r="L22" s="390"/>
      <c r="R22" s="884"/>
      <c r="S22" s="884"/>
      <c r="T22" s="884"/>
      <c r="U22" s="884"/>
      <c r="V22" s="884"/>
      <c r="W22" s="884"/>
    </row>
    <row r="23" spans="1:23" x14ac:dyDescent="0.25">
      <c r="A23" s="2"/>
      <c r="B23" s="156" t="s">
        <v>511</v>
      </c>
      <c r="C23" s="153" t="s">
        <v>783</v>
      </c>
      <c r="D23" s="153" t="s">
        <v>783</v>
      </c>
      <c r="E23" s="153" t="s">
        <v>783</v>
      </c>
      <c r="F23" s="394"/>
      <c r="G23" s="394" t="s">
        <v>103</v>
      </c>
      <c r="H23" s="394" t="s">
        <v>103</v>
      </c>
      <c r="I23" s="394"/>
      <c r="J23" s="394"/>
      <c r="K23" s="149" t="s">
        <v>50</v>
      </c>
      <c r="L23" s="392"/>
      <c r="R23" s="172"/>
      <c r="S23" s="172"/>
      <c r="T23" s="172"/>
      <c r="U23" s="172"/>
      <c r="V23" s="172"/>
      <c r="W23" s="172"/>
    </row>
    <row r="24" spans="1:23" ht="15" customHeight="1" x14ac:dyDescent="0.25">
      <c r="A24" s="2"/>
      <c r="B24" s="156" t="s">
        <v>530</v>
      </c>
      <c r="C24" s="153">
        <v>20</v>
      </c>
      <c r="D24" s="153">
        <v>21</v>
      </c>
      <c r="E24" s="153">
        <v>18</v>
      </c>
      <c r="F24" s="394"/>
      <c r="G24" s="394">
        <v>19</v>
      </c>
      <c r="H24" s="394">
        <v>53</v>
      </c>
      <c r="I24" s="394"/>
      <c r="J24" s="394"/>
      <c r="K24" s="394" t="s">
        <v>31</v>
      </c>
      <c r="L24" s="149"/>
      <c r="R24" s="172"/>
      <c r="S24" s="172"/>
      <c r="T24" s="172"/>
      <c r="U24" s="172"/>
      <c r="V24" s="172"/>
      <c r="W24" s="172"/>
    </row>
    <row r="25" spans="1:23" x14ac:dyDescent="0.25">
      <c r="A25" s="2"/>
      <c r="B25" s="156" t="s">
        <v>79</v>
      </c>
      <c r="C25" s="153">
        <v>0</v>
      </c>
      <c r="D25" s="153">
        <v>0</v>
      </c>
      <c r="E25" s="153">
        <v>0</v>
      </c>
      <c r="F25" s="335"/>
      <c r="G25" s="335">
        <v>3.1</v>
      </c>
      <c r="H25" s="335">
        <v>3.1</v>
      </c>
      <c r="I25" s="335"/>
      <c r="J25" s="335"/>
      <c r="K25" s="394" t="s">
        <v>31</v>
      </c>
      <c r="L25" s="149"/>
      <c r="R25" s="42"/>
      <c r="S25" s="42"/>
      <c r="T25" s="42"/>
      <c r="U25" s="42"/>
      <c r="V25" s="172"/>
      <c r="W25" s="172"/>
    </row>
    <row r="26" spans="1:23" x14ac:dyDescent="0.25">
      <c r="A26" s="2"/>
      <c r="B26" s="156" t="s">
        <v>80</v>
      </c>
      <c r="C26" s="153">
        <v>1</v>
      </c>
      <c r="D26" s="153">
        <v>1</v>
      </c>
      <c r="E26" s="153">
        <v>1</v>
      </c>
      <c r="F26" s="160"/>
      <c r="G26" s="160">
        <v>0.8</v>
      </c>
      <c r="H26" s="160">
        <v>0.8</v>
      </c>
      <c r="I26" s="160"/>
      <c r="J26" s="160"/>
      <c r="K26" s="160" t="s">
        <v>31</v>
      </c>
      <c r="L26" s="149"/>
      <c r="R26" s="884"/>
      <c r="S26" s="884"/>
      <c r="T26" s="884"/>
      <c r="U26" s="884"/>
      <c r="V26" s="884"/>
      <c r="W26" s="884"/>
    </row>
    <row r="27" spans="1:23" x14ac:dyDescent="0.25">
      <c r="A27" s="2"/>
      <c r="B27" s="156" t="s">
        <v>413</v>
      </c>
      <c r="C27" s="153">
        <v>0.3</v>
      </c>
      <c r="D27" s="153">
        <v>0.3</v>
      </c>
      <c r="E27" s="153">
        <v>0.3</v>
      </c>
      <c r="F27" s="160"/>
      <c r="G27" s="160"/>
      <c r="H27" s="160"/>
      <c r="I27" s="160"/>
      <c r="J27" s="160"/>
      <c r="K27" s="160"/>
      <c r="L27" s="149"/>
      <c r="R27" s="315"/>
      <c r="S27" s="315"/>
      <c r="T27" s="315"/>
      <c r="U27" s="315"/>
      <c r="V27" s="315"/>
      <c r="W27" s="315"/>
    </row>
    <row r="28" spans="1:23" x14ac:dyDescent="0.25">
      <c r="A28" s="2"/>
      <c r="B28" s="388" t="s">
        <v>820</v>
      </c>
      <c r="C28" s="389"/>
      <c r="D28" s="389"/>
      <c r="E28" s="389"/>
      <c r="F28" s="389"/>
      <c r="G28" s="389"/>
      <c r="H28" s="389"/>
      <c r="I28" s="389"/>
      <c r="J28" s="389"/>
      <c r="K28" s="389"/>
      <c r="L28" s="390"/>
      <c r="R28" s="172"/>
      <c r="S28" s="172"/>
      <c r="T28" s="172"/>
      <c r="U28" s="172"/>
      <c r="V28" s="172"/>
      <c r="W28" s="172"/>
    </row>
    <row r="29" spans="1:23" ht="16.5" customHeight="1" x14ac:dyDescent="0.25">
      <c r="A29" s="2"/>
      <c r="B29" s="156" t="s">
        <v>784</v>
      </c>
      <c r="C29" s="253">
        <v>0.5</v>
      </c>
      <c r="D29" s="253">
        <v>0.5</v>
      </c>
      <c r="E29" s="253">
        <v>0.5</v>
      </c>
      <c r="F29" s="394"/>
      <c r="G29" s="253">
        <v>0.35</v>
      </c>
      <c r="H29" s="253">
        <v>0.8</v>
      </c>
      <c r="I29" s="394"/>
      <c r="J29" s="394"/>
      <c r="K29" s="394" t="s">
        <v>785</v>
      </c>
      <c r="L29" s="348" t="s">
        <v>262</v>
      </c>
      <c r="R29" s="45"/>
      <c r="S29" s="45"/>
      <c r="T29" s="45"/>
      <c r="U29" s="45"/>
      <c r="V29" s="172"/>
      <c r="W29" s="172"/>
    </row>
    <row r="30" spans="1:23" ht="16.5" customHeight="1" x14ac:dyDescent="0.25">
      <c r="A30" s="2"/>
      <c r="B30" s="156" t="s">
        <v>28</v>
      </c>
      <c r="C30" s="394" t="s">
        <v>103</v>
      </c>
      <c r="D30" s="394" t="s">
        <v>103</v>
      </c>
      <c r="E30" s="394" t="s">
        <v>103</v>
      </c>
      <c r="F30" s="394"/>
      <c r="G30" s="394" t="s">
        <v>103</v>
      </c>
      <c r="H30" s="394" t="s">
        <v>103</v>
      </c>
      <c r="I30" s="246"/>
      <c r="J30" s="246"/>
      <c r="K30" s="246"/>
      <c r="L30" s="246"/>
      <c r="R30" s="45"/>
      <c r="S30" s="45"/>
      <c r="T30" s="45"/>
      <c r="U30" s="45"/>
      <c r="V30" s="172"/>
      <c r="W30" s="172"/>
    </row>
    <row r="31" spans="1:23" ht="16.5" customHeight="1" x14ac:dyDescent="0.25">
      <c r="A31" s="2"/>
      <c r="B31" s="156" t="s">
        <v>29</v>
      </c>
      <c r="C31" s="394" t="s">
        <v>103</v>
      </c>
      <c r="D31" s="394" t="s">
        <v>103</v>
      </c>
      <c r="E31" s="394" t="s">
        <v>103</v>
      </c>
      <c r="F31" s="394"/>
      <c r="G31" s="394" t="s">
        <v>103</v>
      </c>
      <c r="H31" s="394" t="s">
        <v>103</v>
      </c>
      <c r="I31" s="246"/>
      <c r="J31" s="246"/>
      <c r="K31" s="246"/>
      <c r="L31" s="246"/>
      <c r="R31" s="45"/>
      <c r="S31" s="45"/>
      <c r="T31" s="45"/>
      <c r="U31" s="45"/>
      <c r="V31" s="172"/>
      <c r="W31" s="172"/>
    </row>
    <row r="32" spans="1:23" ht="15" customHeight="1" x14ac:dyDescent="0.25">
      <c r="A32" s="2"/>
      <c r="B32" s="156" t="s">
        <v>415</v>
      </c>
      <c r="C32" s="335" t="s">
        <v>786</v>
      </c>
      <c r="D32" s="335" t="s">
        <v>786</v>
      </c>
      <c r="E32" s="335" t="s">
        <v>786</v>
      </c>
      <c r="F32" s="394"/>
      <c r="G32" s="335" t="s">
        <v>787</v>
      </c>
      <c r="H32" s="335" t="s">
        <v>788</v>
      </c>
      <c r="I32" s="394"/>
      <c r="J32" s="394"/>
      <c r="K32" s="394" t="s">
        <v>789</v>
      </c>
      <c r="L32" s="246">
        <v>10</v>
      </c>
      <c r="R32" s="884"/>
      <c r="S32" s="884"/>
      <c r="T32" s="884"/>
      <c r="U32" s="884"/>
      <c r="V32" s="884"/>
      <c r="W32" s="884"/>
    </row>
    <row r="33" spans="1:23" x14ac:dyDescent="0.25">
      <c r="B33" s="156" t="s">
        <v>790</v>
      </c>
      <c r="C33" s="335" t="s">
        <v>791</v>
      </c>
      <c r="D33" s="335" t="s">
        <v>791</v>
      </c>
      <c r="E33" s="335" t="s">
        <v>791</v>
      </c>
      <c r="F33" s="394"/>
      <c r="G33" s="335" t="s">
        <v>792</v>
      </c>
      <c r="H33" s="335" t="s">
        <v>793</v>
      </c>
      <c r="I33" s="394"/>
      <c r="J33" s="394"/>
      <c r="K33" s="394" t="s">
        <v>789</v>
      </c>
      <c r="L33" s="394">
        <v>10</v>
      </c>
      <c r="R33" s="173"/>
      <c r="S33" s="173"/>
      <c r="T33" s="173"/>
      <c r="U33" s="173"/>
      <c r="V33" s="173"/>
      <c r="W33" s="172"/>
    </row>
    <row r="34" spans="1:23" x14ac:dyDescent="0.25">
      <c r="B34" s="336" t="s">
        <v>33</v>
      </c>
      <c r="C34" s="337"/>
      <c r="D34" s="337"/>
      <c r="E34" s="337"/>
      <c r="F34" s="337"/>
      <c r="G34" s="337"/>
      <c r="H34" s="337"/>
      <c r="I34" s="337"/>
      <c r="J34" s="337"/>
      <c r="K34" s="337"/>
      <c r="L34" s="338"/>
      <c r="R34" s="173"/>
      <c r="S34" s="173"/>
      <c r="T34" s="173"/>
      <c r="U34" s="173"/>
      <c r="V34" s="173"/>
      <c r="W34" s="172"/>
    </row>
    <row r="35" spans="1:23" x14ac:dyDescent="0.25">
      <c r="B35" s="156" t="s">
        <v>794</v>
      </c>
      <c r="C35" s="335" t="s">
        <v>787</v>
      </c>
      <c r="D35" s="335" t="s">
        <v>787</v>
      </c>
      <c r="E35" s="335" t="s">
        <v>787</v>
      </c>
      <c r="F35" s="327"/>
      <c r="G35" s="335" t="s">
        <v>795</v>
      </c>
      <c r="H35" s="335" t="s">
        <v>796</v>
      </c>
      <c r="I35" s="327"/>
      <c r="J35" s="327"/>
      <c r="K35" s="327" t="s">
        <v>789</v>
      </c>
      <c r="L35" s="327">
        <v>10</v>
      </c>
      <c r="R35" s="173"/>
      <c r="S35" s="173"/>
      <c r="T35" s="173"/>
      <c r="U35" s="173"/>
      <c r="V35" s="173"/>
      <c r="W35" s="172"/>
    </row>
    <row r="36" spans="1:23" ht="15" customHeight="1" x14ac:dyDescent="0.25">
      <c r="B36" s="156" t="s">
        <v>797</v>
      </c>
      <c r="C36" s="335" t="s">
        <v>798</v>
      </c>
      <c r="D36" s="335" t="s">
        <v>798</v>
      </c>
      <c r="E36" s="335" t="s">
        <v>798</v>
      </c>
      <c r="F36" s="327"/>
      <c r="G36" s="335" t="s">
        <v>799</v>
      </c>
      <c r="H36" s="335" t="s">
        <v>800</v>
      </c>
      <c r="I36" s="327"/>
      <c r="J36" s="327"/>
      <c r="K36" s="327" t="s">
        <v>789</v>
      </c>
      <c r="L36" s="327">
        <v>10</v>
      </c>
    </row>
    <row r="37" spans="1:23" x14ac:dyDescent="0.25">
      <c r="B37" s="316"/>
      <c r="C37" s="137"/>
      <c r="D37" s="137"/>
      <c r="E37" s="137"/>
      <c r="F37" s="137"/>
      <c r="G37" s="137"/>
      <c r="H37" s="138"/>
      <c r="I37" s="137"/>
      <c r="J37" s="137"/>
      <c r="K37" s="137"/>
      <c r="L37" s="137"/>
      <c r="R37" s="173"/>
      <c r="S37" s="173"/>
      <c r="T37" s="173"/>
      <c r="U37" s="173"/>
      <c r="V37" s="173"/>
      <c r="W37" s="172"/>
    </row>
    <row r="38" spans="1:23" x14ac:dyDescent="0.25">
      <c r="A38" s="171" t="s">
        <v>87</v>
      </c>
      <c r="B38" s="46"/>
      <c r="C38" s="173"/>
      <c r="D38" s="173"/>
      <c r="E38" s="173"/>
      <c r="F38" s="173"/>
      <c r="G38" s="173"/>
      <c r="H38" s="173"/>
      <c r="I38" s="173"/>
      <c r="J38" s="173"/>
      <c r="K38" s="172"/>
      <c r="L38" s="172"/>
      <c r="R38" s="172"/>
      <c r="S38" s="172"/>
      <c r="T38" s="172"/>
      <c r="U38" s="172"/>
      <c r="V38" s="172"/>
      <c r="W38" s="172"/>
    </row>
    <row r="39" spans="1:23" x14ac:dyDescent="0.25">
      <c r="A39" s="313">
        <v>10</v>
      </c>
      <c r="B39" s="887" t="s">
        <v>106</v>
      </c>
      <c r="C39" s="876"/>
      <c r="D39" s="876"/>
      <c r="E39" s="876"/>
      <c r="F39" s="876"/>
      <c r="G39" s="876"/>
      <c r="H39" s="876"/>
      <c r="I39" s="876"/>
      <c r="J39" s="876"/>
      <c r="K39" s="876"/>
      <c r="L39" s="876"/>
      <c r="R39" s="172"/>
      <c r="S39" s="172"/>
      <c r="T39" s="172"/>
      <c r="U39" s="172"/>
      <c r="V39" s="172"/>
      <c r="W39" s="172"/>
    </row>
    <row r="40" spans="1:23" ht="24.75" customHeight="1" x14ac:dyDescent="0.25">
      <c r="A40" s="313">
        <v>11</v>
      </c>
      <c r="B40" s="887" t="s">
        <v>107</v>
      </c>
      <c r="C40" s="876"/>
      <c r="D40" s="876"/>
      <c r="E40" s="876"/>
      <c r="F40" s="876"/>
      <c r="G40" s="876"/>
      <c r="H40" s="876"/>
      <c r="I40" s="876"/>
      <c r="J40" s="876"/>
      <c r="K40" s="876"/>
      <c r="L40" s="876"/>
      <c r="R40" s="172"/>
      <c r="S40" s="172"/>
      <c r="T40" s="172"/>
      <c r="U40" s="172"/>
      <c r="V40" s="172"/>
      <c r="W40" s="172"/>
    </row>
    <row r="41" spans="1:23" x14ac:dyDescent="0.25">
      <c r="A41" s="313">
        <v>12</v>
      </c>
      <c r="B41" s="887" t="s">
        <v>108</v>
      </c>
      <c r="C41" s="876"/>
      <c r="D41" s="876"/>
      <c r="E41" s="876"/>
      <c r="F41" s="876"/>
      <c r="G41" s="876"/>
      <c r="H41" s="876"/>
      <c r="I41" s="876"/>
      <c r="J41" s="876"/>
      <c r="K41" s="876"/>
      <c r="L41" s="876"/>
      <c r="R41" s="42"/>
      <c r="S41" s="42"/>
      <c r="T41" s="42"/>
      <c r="U41" s="42"/>
      <c r="V41" s="172"/>
      <c r="W41" s="172"/>
    </row>
    <row r="42" spans="1:23" x14ac:dyDescent="0.25">
      <c r="A42" s="324"/>
      <c r="B42" s="326"/>
      <c r="C42" s="325"/>
      <c r="D42" s="325"/>
      <c r="E42" s="325"/>
      <c r="F42" s="325"/>
      <c r="G42" s="325"/>
      <c r="H42" s="325"/>
      <c r="I42" s="325"/>
      <c r="J42" s="325"/>
      <c r="K42" s="325"/>
      <c r="L42" s="325"/>
      <c r="R42" s="42"/>
      <c r="S42" s="42"/>
      <c r="T42" s="42"/>
      <c r="U42" s="42"/>
      <c r="V42" s="172"/>
      <c r="W42" s="172"/>
    </row>
    <row r="43" spans="1:23" x14ac:dyDescent="0.25">
      <c r="A43" s="900" t="s">
        <v>38</v>
      </c>
      <c r="B43" s="900"/>
      <c r="C43" s="900"/>
      <c r="D43" s="900"/>
      <c r="E43" s="900"/>
      <c r="F43" s="900"/>
      <c r="G43" s="900"/>
      <c r="H43" s="900"/>
      <c r="I43" s="900"/>
      <c r="J43" s="900"/>
      <c r="K43" s="900"/>
      <c r="L43" s="900"/>
      <c r="R43" s="42"/>
      <c r="S43" s="42"/>
      <c r="T43" s="42"/>
      <c r="U43" s="42"/>
      <c r="V43" s="172"/>
      <c r="W43" s="172"/>
    </row>
    <row r="44" spans="1:23" ht="27" customHeight="1" x14ac:dyDescent="0.25">
      <c r="A44" s="188" t="s">
        <v>39</v>
      </c>
      <c r="B44" s="879" t="s">
        <v>109</v>
      </c>
      <c r="C44" s="879"/>
      <c r="D44" s="879"/>
      <c r="E44" s="879"/>
      <c r="F44" s="879"/>
      <c r="G44" s="879"/>
      <c r="H44" s="879"/>
      <c r="I44" s="879"/>
      <c r="J44" s="879"/>
      <c r="K44" s="879"/>
      <c r="L44" s="879"/>
      <c r="R44" s="42"/>
      <c r="S44" s="42"/>
      <c r="T44" s="42"/>
      <c r="U44" s="42"/>
      <c r="V44" s="172"/>
      <c r="W44" s="172"/>
    </row>
    <row r="45" spans="1:23" ht="30.75" customHeight="1" x14ac:dyDescent="0.25">
      <c r="A45" s="188" t="s">
        <v>15</v>
      </c>
      <c r="B45" s="879" t="s">
        <v>110</v>
      </c>
      <c r="C45" s="879"/>
      <c r="D45" s="879"/>
      <c r="E45" s="879"/>
      <c r="F45" s="879"/>
      <c r="G45" s="879"/>
      <c r="H45" s="879"/>
      <c r="I45" s="879"/>
      <c r="J45" s="879"/>
      <c r="K45" s="879"/>
      <c r="L45" s="879"/>
      <c r="R45" s="42"/>
      <c r="S45" s="42"/>
      <c r="T45" s="42"/>
      <c r="U45" s="42"/>
      <c r="V45" s="172"/>
      <c r="W45" s="172"/>
    </row>
    <row r="46" spans="1:23" ht="27" customHeight="1" x14ac:dyDescent="0.25">
      <c r="A46" s="188" t="s">
        <v>20</v>
      </c>
      <c r="B46" s="890" t="s">
        <v>111</v>
      </c>
      <c r="C46" s="879"/>
      <c r="D46" s="879"/>
      <c r="E46" s="879"/>
      <c r="F46" s="879"/>
      <c r="G46" s="879"/>
      <c r="H46" s="879"/>
      <c r="I46" s="879"/>
      <c r="J46" s="879"/>
      <c r="K46" s="879"/>
      <c r="L46" s="879"/>
      <c r="R46" s="42"/>
      <c r="S46" s="42"/>
      <c r="T46" s="42"/>
      <c r="U46" s="42"/>
      <c r="V46" s="172"/>
      <c r="W46" s="172"/>
    </row>
    <row r="47" spans="1:23" ht="29.25" customHeight="1" x14ac:dyDescent="0.25">
      <c r="A47" s="188" t="s">
        <v>23</v>
      </c>
      <c r="B47" s="879" t="s">
        <v>112</v>
      </c>
      <c r="C47" s="879"/>
      <c r="D47" s="879"/>
      <c r="E47" s="879"/>
      <c r="F47" s="879"/>
      <c r="G47" s="879"/>
      <c r="H47" s="879"/>
      <c r="I47" s="879"/>
      <c r="J47" s="879"/>
      <c r="K47" s="879"/>
      <c r="L47" s="879"/>
      <c r="R47" s="42"/>
      <c r="S47" s="42"/>
      <c r="T47" s="42"/>
      <c r="U47" s="42"/>
      <c r="V47" s="172"/>
      <c r="W47" s="172"/>
    </row>
    <row r="48" spans="1:23" ht="30" customHeight="1" x14ac:dyDescent="0.25">
      <c r="A48" s="188" t="s">
        <v>44</v>
      </c>
      <c r="B48" s="891" t="s">
        <v>113</v>
      </c>
      <c r="C48" s="892"/>
      <c r="D48" s="892"/>
      <c r="E48" s="892"/>
      <c r="F48" s="892"/>
      <c r="G48" s="892"/>
      <c r="H48" s="892"/>
      <c r="I48" s="892"/>
      <c r="J48" s="892"/>
      <c r="K48" s="892"/>
      <c r="L48" s="892"/>
      <c r="R48" s="42"/>
      <c r="S48" s="42"/>
      <c r="T48" s="42"/>
      <c r="U48" s="42"/>
      <c r="V48" s="172"/>
      <c r="W48" s="172"/>
    </row>
    <row r="49" spans="1:17" ht="18" customHeight="1" x14ac:dyDescent="0.25">
      <c r="A49" s="188" t="s">
        <v>46</v>
      </c>
      <c r="B49" s="893" t="s">
        <v>114</v>
      </c>
      <c r="C49" s="893"/>
      <c r="D49" s="893"/>
      <c r="E49" s="893"/>
      <c r="F49" s="893"/>
      <c r="G49" s="893"/>
      <c r="H49" s="893"/>
      <c r="I49" s="893"/>
      <c r="J49" s="893"/>
      <c r="K49" s="893"/>
      <c r="L49" s="893"/>
    </row>
    <row r="50" spans="1:17" ht="27.75" customHeight="1" x14ac:dyDescent="0.25">
      <c r="A50" s="188" t="s">
        <v>31</v>
      </c>
      <c r="B50" s="879" t="s">
        <v>115</v>
      </c>
      <c r="C50" s="879"/>
      <c r="D50" s="879"/>
      <c r="E50" s="879"/>
      <c r="F50" s="879"/>
      <c r="G50" s="879"/>
      <c r="H50" s="879"/>
      <c r="I50" s="879"/>
      <c r="J50" s="879"/>
      <c r="K50" s="879"/>
      <c r="L50" s="879"/>
    </row>
    <row r="51" spans="1:17" ht="51" customHeight="1" x14ac:dyDescent="0.25">
      <c r="A51" s="188" t="s">
        <v>64</v>
      </c>
      <c r="B51" s="879" t="s">
        <v>801</v>
      </c>
      <c r="C51" s="894"/>
      <c r="D51" s="894"/>
      <c r="E51" s="894"/>
      <c r="F51" s="894"/>
      <c r="G51" s="894"/>
      <c r="H51" s="894"/>
      <c r="I51" s="894"/>
      <c r="J51" s="894"/>
      <c r="K51" s="894"/>
      <c r="L51" s="894"/>
      <c r="Q51" s="323"/>
    </row>
    <row r="52" spans="1:17" ht="12.75" customHeight="1" x14ac:dyDescent="0.25">
      <c r="A52" s="188" t="s">
        <v>50</v>
      </c>
      <c r="B52" s="18" t="s">
        <v>802</v>
      </c>
      <c r="C52" s="18"/>
      <c r="D52" s="18"/>
      <c r="E52" s="18"/>
      <c r="F52" s="18"/>
      <c r="G52" s="18"/>
      <c r="H52" s="18"/>
      <c r="I52" s="18"/>
      <c r="J52" s="18"/>
      <c r="K52" s="18"/>
      <c r="L52" s="18"/>
    </row>
    <row r="53" spans="1:17" ht="27.75" customHeight="1" x14ac:dyDescent="0.25">
      <c r="A53" s="188" t="s">
        <v>54</v>
      </c>
      <c r="B53" s="879" t="s">
        <v>803</v>
      </c>
      <c r="C53" s="879"/>
      <c r="D53" s="879"/>
      <c r="E53" s="879"/>
      <c r="F53" s="879"/>
      <c r="G53" s="879"/>
      <c r="H53" s="879"/>
      <c r="I53" s="879"/>
      <c r="J53" s="879"/>
      <c r="K53" s="879"/>
      <c r="L53" s="879"/>
    </row>
    <row r="54" spans="1:17" x14ac:dyDescent="0.25">
      <c r="A54" s="313"/>
      <c r="B54" s="875"/>
      <c r="C54" s="876"/>
      <c r="D54" s="876"/>
      <c r="E54" s="876"/>
      <c r="F54" s="876"/>
      <c r="G54" s="876"/>
      <c r="H54" s="876"/>
      <c r="I54" s="876"/>
      <c r="J54" s="876"/>
      <c r="K54" s="876"/>
      <c r="L54" s="876"/>
    </row>
    <row r="55" spans="1:17" ht="24" customHeight="1" x14ac:dyDescent="0.25">
      <c r="A55" s="313"/>
      <c r="B55" s="312"/>
      <c r="C55" s="314"/>
      <c r="D55" s="314"/>
      <c r="E55" s="314"/>
      <c r="F55" s="314"/>
      <c r="G55" s="314"/>
      <c r="H55" s="314"/>
      <c r="I55" s="314"/>
      <c r="J55" s="314"/>
      <c r="K55" s="314"/>
      <c r="L55" s="314"/>
    </row>
    <row r="56" spans="1:17" ht="12.75" customHeight="1" x14ac:dyDescent="0.25">
      <c r="A56" s="313"/>
      <c r="B56" s="31"/>
      <c r="C56" s="314"/>
      <c r="D56" s="314"/>
      <c r="E56" s="314"/>
      <c r="F56" s="314"/>
      <c r="G56" s="314"/>
      <c r="H56" s="314"/>
      <c r="I56" s="314"/>
      <c r="J56" s="314"/>
      <c r="K56" s="314"/>
      <c r="L56" s="314"/>
    </row>
    <row r="57" spans="1:17" ht="39" customHeight="1" x14ac:dyDescent="0.25">
      <c r="A57" s="313"/>
      <c r="B57" s="875"/>
      <c r="C57" s="875"/>
      <c r="D57" s="875"/>
      <c r="E57" s="875"/>
      <c r="F57" s="875"/>
      <c r="G57" s="875"/>
      <c r="H57" s="875"/>
      <c r="I57" s="875"/>
      <c r="J57" s="875"/>
      <c r="K57" s="875"/>
      <c r="L57" s="875"/>
    </row>
    <row r="58" spans="1:17" x14ac:dyDescent="0.25">
      <c r="A58" s="313"/>
      <c r="B58" s="875"/>
      <c r="C58" s="875"/>
      <c r="D58" s="875"/>
      <c r="E58" s="875"/>
      <c r="F58" s="875"/>
      <c r="G58" s="875"/>
      <c r="H58" s="875"/>
      <c r="I58" s="875"/>
      <c r="J58" s="875"/>
      <c r="K58" s="875"/>
      <c r="L58" s="875"/>
    </row>
    <row r="59" spans="1:17" x14ac:dyDescent="0.25">
      <c r="A59" s="313"/>
      <c r="B59" s="312"/>
      <c r="C59" s="312"/>
      <c r="D59" s="312"/>
      <c r="E59" s="312"/>
      <c r="F59" s="312"/>
      <c r="G59" s="312"/>
      <c r="H59" s="312"/>
      <c r="I59" s="312"/>
      <c r="J59" s="312"/>
      <c r="K59" s="312"/>
      <c r="L59" s="312"/>
    </row>
    <row r="60" spans="1:17" x14ac:dyDescent="0.25">
      <c r="A60" s="313"/>
      <c r="B60" s="875"/>
      <c r="C60" s="875"/>
      <c r="D60" s="875"/>
      <c r="E60" s="875"/>
      <c r="F60" s="875"/>
      <c r="G60" s="875"/>
      <c r="H60" s="875"/>
      <c r="I60" s="875"/>
      <c r="J60" s="875"/>
      <c r="K60" s="875"/>
      <c r="L60" s="875"/>
    </row>
    <row r="61" spans="1:17" x14ac:dyDescent="0.25">
      <c r="A61" s="313"/>
      <c r="B61" s="875"/>
      <c r="C61" s="875"/>
      <c r="D61" s="875"/>
      <c r="E61" s="875"/>
      <c r="F61" s="875"/>
      <c r="G61" s="875"/>
      <c r="H61" s="875"/>
      <c r="I61" s="875"/>
      <c r="J61" s="875"/>
      <c r="K61" s="875"/>
      <c r="L61" s="875"/>
    </row>
    <row r="67" spans="1:13" x14ac:dyDescent="0.25">
      <c r="A67" s="2"/>
      <c r="M67" s="2"/>
    </row>
    <row r="68" spans="1:13" x14ac:dyDescent="0.25">
      <c r="A68" s="2"/>
      <c r="M68" s="2"/>
    </row>
    <row r="69" spans="1:13" x14ac:dyDescent="0.25">
      <c r="A69" s="2"/>
      <c r="M69" s="2"/>
    </row>
    <row r="70" spans="1:13" x14ac:dyDescent="0.25">
      <c r="A70" s="2"/>
      <c r="M70" s="2"/>
    </row>
    <row r="71" spans="1:13" x14ac:dyDescent="0.25">
      <c r="A71" s="2"/>
      <c r="M71" s="2"/>
    </row>
    <row r="72" spans="1:13" x14ac:dyDescent="0.25">
      <c r="A72" s="2"/>
      <c r="M72" s="2"/>
    </row>
    <row r="73" spans="1:13" x14ac:dyDescent="0.25">
      <c r="A73" s="2"/>
      <c r="M73" s="2"/>
    </row>
    <row r="74" spans="1:13" x14ac:dyDescent="0.25">
      <c r="A74" s="2"/>
      <c r="M74" s="2"/>
    </row>
    <row r="75" spans="1:13" x14ac:dyDescent="0.25">
      <c r="A75" s="2"/>
      <c r="M75" s="2"/>
    </row>
    <row r="76" spans="1:13" x14ac:dyDescent="0.25">
      <c r="A76" s="2"/>
      <c r="B76" s="875"/>
      <c r="C76" s="889"/>
      <c r="D76" s="889"/>
      <c r="E76" s="889"/>
      <c r="F76" s="889"/>
      <c r="G76" s="889"/>
      <c r="H76" s="889"/>
      <c r="I76" s="889"/>
      <c r="J76" s="889"/>
      <c r="K76" s="889"/>
      <c r="L76" s="889"/>
      <c r="M76" s="2"/>
    </row>
    <row r="77" spans="1:13" x14ac:dyDescent="0.25">
      <c r="A77" s="2"/>
      <c r="M77" s="2"/>
    </row>
    <row r="78" spans="1:13" x14ac:dyDescent="0.25">
      <c r="A78" s="2"/>
      <c r="M78" s="2"/>
    </row>
    <row r="79" spans="1:13" x14ac:dyDescent="0.25">
      <c r="A79" s="2"/>
      <c r="C79" s="47"/>
      <c r="D79" s="47"/>
      <c r="M79" s="2"/>
    </row>
    <row r="80" spans="1:13" x14ac:dyDescent="0.25">
      <c r="A80" s="2"/>
      <c r="C80" s="48"/>
      <c r="D80" s="48"/>
      <c r="E80" s="48"/>
      <c r="M80" s="2"/>
    </row>
  </sheetData>
  <mergeCells count="28">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 ref="B44:L44"/>
    <mergeCell ref="B60:L60"/>
    <mergeCell ref="B61:L61"/>
    <mergeCell ref="B45:L45"/>
    <mergeCell ref="B46:L46"/>
    <mergeCell ref="B58:L58"/>
    <mergeCell ref="B48:L48"/>
    <mergeCell ref="B49:L49"/>
    <mergeCell ref="B51:L51"/>
    <mergeCell ref="B53:L53"/>
    <mergeCell ref="B54:L54"/>
    <mergeCell ref="B57:L57"/>
  </mergeCells>
  <hyperlinks>
    <hyperlink ref="C3" location="INDEX" display="03 Rebuilding power plants from coal to biomass_x000a_ a) Wood pellets, existing boiler, extraction plant" xr:uid="{00000000-0004-0000-0300-000000000000}"/>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4"/>
  <dimension ref="A1:L33"/>
  <sheetViews>
    <sheetView showGridLines="0" zoomScale="85" zoomScaleNormal="85" workbookViewId="0">
      <selection activeCell="A65" sqref="A65"/>
    </sheetView>
  </sheetViews>
  <sheetFormatPr defaultRowHeight="15" x14ac:dyDescent="0.25"/>
  <cols>
    <col min="1" max="1" width="2.85546875" customWidth="1"/>
    <col min="2" max="2" width="21.85546875" customWidth="1"/>
  </cols>
  <sheetData>
    <row r="1" spans="1:12" ht="14.25" customHeight="1" x14ac:dyDescent="0.3">
      <c r="A1" s="182"/>
      <c r="B1" s="189"/>
      <c r="C1" s="182"/>
      <c r="D1" s="182"/>
      <c r="E1" s="182"/>
      <c r="F1" s="182"/>
      <c r="G1" s="182"/>
      <c r="H1" s="168"/>
    </row>
    <row r="2" spans="1:12" ht="14.25" customHeight="1" x14ac:dyDescent="0.25"/>
    <row r="3" spans="1:12" x14ac:dyDescent="0.25">
      <c r="A3" s="190"/>
      <c r="B3" s="141" t="s">
        <v>0</v>
      </c>
      <c r="C3" s="895" t="s">
        <v>580</v>
      </c>
      <c r="D3" s="896"/>
      <c r="E3" s="896"/>
      <c r="F3" s="896"/>
      <c r="G3" s="896"/>
      <c r="H3" s="897"/>
      <c r="I3" s="237"/>
      <c r="J3" s="237"/>
      <c r="K3" s="237"/>
      <c r="L3" s="237"/>
    </row>
    <row r="4" spans="1:12" x14ac:dyDescent="0.25">
      <c r="A4" s="190"/>
      <c r="B4" s="142"/>
      <c r="C4" s="143">
        <v>2015</v>
      </c>
      <c r="D4" s="143">
        <v>2020</v>
      </c>
      <c r="E4" s="143">
        <v>2030</v>
      </c>
      <c r="F4" s="143">
        <v>2050</v>
      </c>
      <c r="G4" s="143" t="s">
        <v>4</v>
      </c>
      <c r="H4" s="143" t="s">
        <v>5</v>
      </c>
      <c r="I4" s="237"/>
      <c r="J4" s="237"/>
      <c r="K4" s="237"/>
      <c r="L4" s="237"/>
    </row>
    <row r="5" spans="1:12" x14ac:dyDescent="0.25">
      <c r="A5" s="190"/>
      <c r="B5" s="866" t="s">
        <v>6</v>
      </c>
      <c r="C5" s="867"/>
      <c r="D5" s="867"/>
      <c r="E5" s="867"/>
      <c r="F5" s="867"/>
      <c r="G5" s="867"/>
      <c r="H5" s="868"/>
      <c r="I5" s="237"/>
      <c r="J5" s="237"/>
      <c r="K5" s="237"/>
      <c r="L5" s="237"/>
    </row>
    <row r="6" spans="1:12" ht="22.5" x14ac:dyDescent="0.25">
      <c r="A6" s="190"/>
      <c r="B6" s="408" t="s">
        <v>581</v>
      </c>
      <c r="C6" s="407">
        <v>37</v>
      </c>
      <c r="D6" s="407">
        <v>40</v>
      </c>
      <c r="E6" s="403"/>
      <c r="F6" s="403"/>
      <c r="G6" s="403"/>
      <c r="H6" s="403">
        <v>1</v>
      </c>
      <c r="I6" s="237"/>
      <c r="J6" s="237"/>
      <c r="K6" s="237"/>
      <c r="L6" s="237"/>
    </row>
    <row r="7" spans="1:12" ht="22.5" x14ac:dyDescent="0.25">
      <c r="A7" s="190"/>
      <c r="B7" s="142" t="s">
        <v>582</v>
      </c>
      <c r="C7" s="407">
        <v>120</v>
      </c>
      <c r="D7" s="407">
        <v>120</v>
      </c>
      <c r="E7" s="504"/>
      <c r="F7" s="504"/>
      <c r="G7" s="504"/>
      <c r="H7" s="403">
        <v>1</v>
      </c>
      <c r="I7" s="237"/>
      <c r="J7" s="237"/>
      <c r="K7" s="237"/>
      <c r="L7" s="237"/>
    </row>
    <row r="8" spans="1:12" x14ac:dyDescent="0.25">
      <c r="A8" s="190"/>
      <c r="B8" s="142" t="s">
        <v>583</v>
      </c>
      <c r="C8" s="403">
        <v>20</v>
      </c>
      <c r="D8" s="403">
        <v>22</v>
      </c>
      <c r="E8" s="409"/>
      <c r="F8" s="409"/>
      <c r="G8" s="403" t="s">
        <v>39</v>
      </c>
      <c r="H8" s="505">
        <v>1</v>
      </c>
      <c r="I8" s="237"/>
      <c r="J8" s="237"/>
      <c r="K8" s="237"/>
      <c r="L8" s="237"/>
    </row>
    <row r="9" spans="1:12" x14ac:dyDescent="0.25">
      <c r="A9" s="190"/>
      <c r="B9" s="142" t="s">
        <v>584</v>
      </c>
      <c r="C9" s="403">
        <v>1</v>
      </c>
      <c r="D9" s="403">
        <v>1</v>
      </c>
      <c r="E9" s="409"/>
      <c r="F9" s="409"/>
      <c r="G9" s="409"/>
      <c r="H9" s="505">
        <v>1</v>
      </c>
      <c r="I9" s="237"/>
      <c r="J9" s="237"/>
      <c r="K9" s="237"/>
      <c r="L9" s="237"/>
    </row>
    <row r="10" spans="1:12" x14ac:dyDescent="0.25">
      <c r="A10" s="190"/>
      <c r="B10" s="142" t="s">
        <v>585</v>
      </c>
      <c r="C10" s="403">
        <v>4</v>
      </c>
      <c r="D10" s="403">
        <v>3</v>
      </c>
      <c r="E10" s="409"/>
      <c r="F10" s="409"/>
      <c r="G10" s="409"/>
      <c r="H10" s="505">
        <v>1</v>
      </c>
      <c r="I10" s="237"/>
      <c r="J10" s="237"/>
      <c r="K10" s="237"/>
      <c r="L10" s="237"/>
    </row>
    <row r="11" spans="1:12" ht="22.5" x14ac:dyDescent="0.25">
      <c r="A11" s="190"/>
      <c r="B11" s="142" t="s">
        <v>73</v>
      </c>
      <c r="C11" s="403">
        <v>3</v>
      </c>
      <c r="D11" s="403">
        <v>2</v>
      </c>
      <c r="E11" s="409"/>
      <c r="F11" s="409"/>
      <c r="G11" s="409"/>
      <c r="H11" s="505">
        <v>1</v>
      </c>
      <c r="I11" s="237"/>
      <c r="J11" s="237"/>
      <c r="K11" s="237"/>
      <c r="L11" s="237"/>
    </row>
    <row r="12" spans="1:12" x14ac:dyDescent="0.25">
      <c r="A12" s="190"/>
      <c r="B12" s="142" t="s">
        <v>16</v>
      </c>
      <c r="C12" s="403">
        <v>15</v>
      </c>
      <c r="D12" s="403">
        <v>15</v>
      </c>
      <c r="E12" s="409"/>
      <c r="F12" s="409"/>
      <c r="G12" s="409"/>
      <c r="H12" s="505">
        <v>1</v>
      </c>
      <c r="I12" s="237"/>
      <c r="J12" s="237"/>
      <c r="K12" s="237"/>
      <c r="L12" s="237"/>
    </row>
    <row r="13" spans="1:12" x14ac:dyDescent="0.25">
      <c r="A13" s="190"/>
      <c r="B13" s="142" t="s">
        <v>18</v>
      </c>
      <c r="C13" s="440">
        <v>0.4</v>
      </c>
      <c r="D13" s="440" t="s">
        <v>586</v>
      </c>
      <c r="E13" s="403"/>
      <c r="F13" s="403"/>
      <c r="G13" s="403" t="s">
        <v>15</v>
      </c>
      <c r="H13" s="403">
        <v>1</v>
      </c>
      <c r="I13" s="237"/>
      <c r="J13" s="237"/>
      <c r="K13" s="237"/>
      <c r="L13" s="237"/>
    </row>
    <row r="14" spans="1:12" x14ac:dyDescent="0.25">
      <c r="A14" s="190"/>
      <c r="B14" s="866" t="s">
        <v>78</v>
      </c>
      <c r="C14" s="918"/>
      <c r="D14" s="918"/>
      <c r="E14" s="918"/>
      <c r="F14" s="918"/>
      <c r="G14" s="918"/>
      <c r="H14" s="919"/>
      <c r="I14" s="237"/>
      <c r="J14" s="237"/>
      <c r="K14" s="237"/>
      <c r="L14" s="237"/>
    </row>
    <row r="15" spans="1:12" ht="22.5" x14ac:dyDescent="0.25">
      <c r="A15" s="190"/>
      <c r="B15" s="238" t="s">
        <v>587</v>
      </c>
      <c r="C15" s="403">
        <v>0</v>
      </c>
      <c r="D15" s="409">
        <v>0</v>
      </c>
      <c r="E15" s="409"/>
      <c r="F15" s="409"/>
      <c r="G15" s="409"/>
      <c r="H15" s="505">
        <v>1</v>
      </c>
      <c r="I15" s="237"/>
      <c r="J15" s="237"/>
      <c r="K15" s="237"/>
      <c r="L15" s="237"/>
    </row>
    <row r="16" spans="1:12" x14ac:dyDescent="0.25">
      <c r="A16" s="190"/>
      <c r="B16" s="142" t="s">
        <v>588</v>
      </c>
      <c r="C16" s="403">
        <v>130</v>
      </c>
      <c r="D16" s="409">
        <v>100</v>
      </c>
      <c r="E16" s="409"/>
      <c r="F16" s="409"/>
      <c r="G16" s="409"/>
      <c r="H16" s="505">
        <v>1</v>
      </c>
      <c r="I16" s="237"/>
      <c r="J16" s="237"/>
      <c r="K16" s="237"/>
      <c r="L16" s="237"/>
    </row>
    <row r="17" spans="1:12" x14ac:dyDescent="0.25">
      <c r="A17" s="190"/>
      <c r="B17" s="142" t="s">
        <v>589</v>
      </c>
      <c r="C17" s="403">
        <v>0</v>
      </c>
      <c r="D17" s="409">
        <v>0</v>
      </c>
      <c r="E17" s="409"/>
      <c r="F17" s="409"/>
      <c r="G17" s="409"/>
      <c r="H17" s="505">
        <v>1</v>
      </c>
      <c r="I17" s="237"/>
      <c r="J17" s="237"/>
      <c r="K17" s="237"/>
      <c r="L17" s="237"/>
    </row>
    <row r="18" spans="1:12" x14ac:dyDescent="0.25">
      <c r="A18" s="190"/>
      <c r="B18" s="142" t="s">
        <v>590</v>
      </c>
      <c r="C18" s="403">
        <v>0</v>
      </c>
      <c r="D18" s="409">
        <v>0</v>
      </c>
      <c r="E18" s="409"/>
      <c r="F18" s="409"/>
      <c r="G18" s="403"/>
      <c r="H18" s="505">
        <v>1</v>
      </c>
      <c r="I18" s="237"/>
      <c r="J18" s="237"/>
      <c r="K18" s="237"/>
      <c r="L18" s="237"/>
    </row>
    <row r="19" spans="1:12" x14ac:dyDescent="0.25">
      <c r="A19" s="190"/>
      <c r="B19" s="866" t="s">
        <v>496</v>
      </c>
      <c r="C19" s="867"/>
      <c r="D19" s="867"/>
      <c r="E19" s="867"/>
      <c r="F19" s="867"/>
      <c r="G19" s="867"/>
      <c r="H19" s="868"/>
      <c r="I19" s="237"/>
      <c r="J19" s="237"/>
      <c r="K19" s="237"/>
      <c r="L19" s="237"/>
    </row>
    <row r="20" spans="1:12" ht="22.5" x14ac:dyDescent="0.25">
      <c r="A20" s="190"/>
      <c r="B20" s="142" t="s">
        <v>591</v>
      </c>
      <c r="C20" s="506">
        <v>5</v>
      </c>
      <c r="D20" s="506">
        <v>3.8</v>
      </c>
      <c r="E20" s="407"/>
      <c r="F20" s="407"/>
      <c r="G20" s="407" t="s">
        <v>592</v>
      </c>
      <c r="H20" s="401">
        <v>1</v>
      </c>
      <c r="I20" s="237"/>
      <c r="J20" s="237"/>
      <c r="K20" s="237"/>
      <c r="L20" s="237"/>
    </row>
    <row r="21" spans="1:12" x14ac:dyDescent="0.25">
      <c r="A21" s="190"/>
      <c r="B21" s="142" t="s">
        <v>30</v>
      </c>
      <c r="C21" s="440">
        <v>32000</v>
      </c>
      <c r="D21" s="440">
        <v>32000</v>
      </c>
      <c r="E21" s="440"/>
      <c r="F21" s="440"/>
      <c r="G21" s="440" t="s">
        <v>593</v>
      </c>
      <c r="H21" s="403">
        <v>1</v>
      </c>
      <c r="I21" s="237"/>
      <c r="J21" s="237"/>
      <c r="K21" s="237"/>
      <c r="L21" s="237"/>
    </row>
    <row r="22" spans="1:12" x14ac:dyDescent="0.25">
      <c r="A22" s="190"/>
      <c r="B22" s="142" t="s">
        <v>32</v>
      </c>
      <c r="C22" s="440">
        <v>26</v>
      </c>
      <c r="D22" s="440">
        <v>21</v>
      </c>
      <c r="E22" s="403"/>
      <c r="F22" s="403"/>
      <c r="G22" s="440" t="s">
        <v>593</v>
      </c>
      <c r="H22" s="403">
        <v>1</v>
      </c>
      <c r="I22" s="237"/>
      <c r="J22" s="237"/>
      <c r="K22" s="237"/>
      <c r="L22" s="237"/>
    </row>
    <row r="23" spans="1:12" x14ac:dyDescent="0.25">
      <c r="A23" s="190"/>
      <c r="B23" s="140"/>
      <c r="C23" s="140"/>
      <c r="D23" s="140"/>
      <c r="E23" s="140"/>
      <c r="F23" s="140"/>
      <c r="G23" s="140"/>
      <c r="H23" s="140"/>
      <c r="I23" s="237"/>
      <c r="J23" s="237"/>
      <c r="K23" s="237"/>
      <c r="L23" s="237"/>
    </row>
    <row r="24" spans="1:12" x14ac:dyDescent="0.25">
      <c r="A24" s="192" t="s">
        <v>87</v>
      </c>
      <c r="B24" s="140"/>
      <c r="C24" s="140"/>
      <c r="D24" s="140"/>
      <c r="E24" s="140"/>
      <c r="F24" s="140"/>
      <c r="G24" s="140"/>
      <c r="H24" s="140"/>
      <c r="I24" s="237"/>
      <c r="J24" s="237"/>
      <c r="K24" s="237"/>
      <c r="L24" s="237"/>
    </row>
    <row r="25" spans="1:12" x14ac:dyDescent="0.25">
      <c r="A25" s="187">
        <v>1</v>
      </c>
      <c r="B25" s="140" t="s">
        <v>594</v>
      </c>
      <c r="C25" s="140"/>
      <c r="D25" s="140"/>
      <c r="E25" s="140"/>
      <c r="F25" s="140"/>
      <c r="G25" s="140"/>
      <c r="H25" s="140"/>
      <c r="I25" s="237"/>
      <c r="J25" s="237"/>
      <c r="K25" s="237"/>
      <c r="L25" s="237"/>
    </row>
    <row r="26" spans="1:12" x14ac:dyDescent="0.25">
      <c r="A26" s="192" t="s">
        <v>38</v>
      </c>
      <c r="B26" s="140"/>
      <c r="C26" s="140"/>
      <c r="D26" s="140"/>
      <c r="E26" s="140"/>
      <c r="F26" s="140"/>
      <c r="G26" s="140"/>
      <c r="H26" s="140"/>
      <c r="I26" s="237"/>
      <c r="J26" s="237"/>
      <c r="K26" s="237"/>
      <c r="L26" s="237"/>
    </row>
    <row r="27" spans="1:12" x14ac:dyDescent="0.25">
      <c r="A27" s="193" t="s">
        <v>39</v>
      </c>
      <c r="B27" s="873" t="s">
        <v>595</v>
      </c>
      <c r="C27" s="922"/>
      <c r="D27" s="922"/>
      <c r="E27" s="922"/>
      <c r="F27" s="922"/>
      <c r="G27" s="922"/>
      <c r="H27" s="922"/>
      <c r="I27" s="237"/>
      <c r="J27" s="237"/>
      <c r="K27" s="237"/>
      <c r="L27" s="237"/>
    </row>
    <row r="28" spans="1:12" x14ac:dyDescent="0.25">
      <c r="A28" s="188" t="s">
        <v>15</v>
      </c>
      <c r="B28" s="873" t="s">
        <v>596</v>
      </c>
      <c r="C28" s="873"/>
      <c r="D28" s="873"/>
      <c r="E28" s="873"/>
      <c r="F28" s="873"/>
      <c r="G28" s="873"/>
      <c r="H28" s="873"/>
      <c r="I28" s="237"/>
      <c r="J28" s="237"/>
      <c r="K28" s="237"/>
      <c r="L28" s="237"/>
    </row>
    <row r="29" spans="1:12" x14ac:dyDescent="0.25">
      <c r="A29" s="188" t="s">
        <v>20</v>
      </c>
      <c r="B29" s="873" t="s">
        <v>597</v>
      </c>
      <c r="C29" s="873"/>
      <c r="D29" s="873"/>
      <c r="E29" s="873"/>
      <c r="F29" s="873"/>
      <c r="G29" s="873"/>
      <c r="H29" s="873"/>
      <c r="I29" s="237"/>
      <c r="J29" s="237"/>
      <c r="K29" s="237"/>
      <c r="L29" s="237"/>
    </row>
    <row r="30" spans="1:12" x14ac:dyDescent="0.25">
      <c r="A30" s="188" t="s">
        <v>23</v>
      </c>
      <c r="B30" s="873" t="s">
        <v>598</v>
      </c>
      <c r="C30" s="873"/>
      <c r="D30" s="873"/>
      <c r="E30" s="873"/>
      <c r="F30" s="873"/>
      <c r="G30" s="873"/>
      <c r="H30" s="873"/>
      <c r="I30" s="237"/>
      <c r="J30" s="237"/>
      <c r="K30" s="237"/>
      <c r="L30" s="237"/>
    </row>
    <row r="31" spans="1:12" x14ac:dyDescent="0.25">
      <c r="A31" s="188" t="s">
        <v>44</v>
      </c>
      <c r="B31" s="873" t="s">
        <v>542</v>
      </c>
      <c r="C31" s="873"/>
      <c r="D31" s="873"/>
      <c r="E31" s="873"/>
      <c r="F31" s="873"/>
      <c r="G31" s="873"/>
      <c r="H31" s="873"/>
      <c r="I31" s="237"/>
      <c r="J31" s="237"/>
      <c r="K31" s="237"/>
      <c r="L31" s="237"/>
    </row>
    <row r="32" spans="1:12" x14ac:dyDescent="0.25">
      <c r="B32" s="237"/>
      <c r="C32" s="237"/>
      <c r="D32" s="237"/>
      <c r="E32" s="237"/>
      <c r="F32" s="237"/>
      <c r="G32" s="237"/>
      <c r="H32" s="237"/>
      <c r="I32" s="237"/>
      <c r="J32" s="237"/>
      <c r="K32" s="237"/>
      <c r="L32" s="237"/>
    </row>
    <row r="33" spans="2:12" x14ac:dyDescent="0.25">
      <c r="B33" s="237"/>
      <c r="C33" s="237"/>
      <c r="D33" s="237"/>
      <c r="E33" s="237"/>
      <c r="F33" s="237"/>
      <c r="G33" s="237"/>
      <c r="H33" s="237"/>
      <c r="I33" s="237"/>
      <c r="J33" s="237"/>
      <c r="K33" s="237"/>
      <c r="L33" s="237"/>
    </row>
  </sheetData>
  <mergeCells count="9">
    <mergeCell ref="B29:H29"/>
    <mergeCell ref="B30:H30"/>
    <mergeCell ref="B31:H31"/>
    <mergeCell ref="C3:H3"/>
    <mergeCell ref="B5:H5"/>
    <mergeCell ref="B14:H14"/>
    <mergeCell ref="B19:H19"/>
    <mergeCell ref="B27:H27"/>
    <mergeCell ref="B28:H28"/>
  </mergeCells>
  <hyperlinks>
    <hyperlink ref="C3" location="INDEX" display="Stirling engine, fired by gasified biomass" xr:uid="{00000000-0004-0000-2700-000000000000}"/>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8"/>
  <dimension ref="A1:AA77"/>
  <sheetViews>
    <sheetView showGridLines="0" zoomScaleNormal="100" workbookViewId="0">
      <selection activeCell="A65" sqref="A65"/>
    </sheetView>
  </sheetViews>
  <sheetFormatPr defaultRowHeight="15" x14ac:dyDescent="0.25"/>
  <cols>
    <col min="1" max="1" width="2.85546875" customWidth="1"/>
    <col min="2" max="2" width="35.7109375" customWidth="1"/>
    <col min="3" max="10" width="7" customWidth="1"/>
    <col min="11" max="11" width="7.42578125" bestFit="1" customWidth="1"/>
    <col min="12" max="12" width="7" bestFit="1" customWidth="1"/>
  </cols>
  <sheetData>
    <row r="1" spans="1:12" ht="14.25" customHeight="1" x14ac:dyDescent="0.25">
      <c r="H1" s="168"/>
    </row>
    <row r="2" spans="1:12" ht="14.25" customHeight="1" x14ac:dyDescent="0.25">
      <c r="A2" s="122"/>
      <c r="B2" s="90"/>
      <c r="C2" s="90"/>
      <c r="D2" s="90"/>
      <c r="E2" s="90"/>
      <c r="F2" s="90"/>
      <c r="G2" s="90"/>
      <c r="H2" s="90"/>
      <c r="I2" s="90"/>
      <c r="J2" s="90"/>
      <c r="K2" s="90"/>
      <c r="L2" s="90"/>
    </row>
    <row r="3" spans="1:12" ht="15" customHeight="1" x14ac:dyDescent="0.25">
      <c r="A3" s="122"/>
      <c r="B3" s="484" t="s">
        <v>0</v>
      </c>
      <c r="C3" s="964" t="s">
        <v>537</v>
      </c>
      <c r="D3" s="965"/>
      <c r="E3" s="965"/>
      <c r="F3" s="965"/>
      <c r="G3" s="965"/>
      <c r="H3" s="965"/>
      <c r="I3" s="965"/>
      <c r="J3" s="965"/>
      <c r="K3" s="965"/>
      <c r="L3" s="966"/>
    </row>
    <row r="4" spans="1:12" ht="30" customHeight="1" x14ac:dyDescent="0.25">
      <c r="A4" s="122"/>
      <c r="B4" s="244"/>
      <c r="C4" s="485">
        <v>2015</v>
      </c>
      <c r="D4" s="485">
        <v>2020</v>
      </c>
      <c r="E4" s="485">
        <v>2030</v>
      </c>
      <c r="F4" s="485">
        <v>2050</v>
      </c>
      <c r="G4" s="967" t="s">
        <v>2</v>
      </c>
      <c r="H4" s="968"/>
      <c r="I4" s="967" t="s">
        <v>3</v>
      </c>
      <c r="J4" s="968"/>
      <c r="K4" s="486" t="s">
        <v>4</v>
      </c>
      <c r="L4" s="486" t="s">
        <v>5</v>
      </c>
    </row>
    <row r="5" spans="1:12" x14ac:dyDescent="0.25">
      <c r="A5" s="122"/>
      <c r="B5" s="487" t="s">
        <v>6</v>
      </c>
      <c r="C5" s="395"/>
      <c r="D5" s="395"/>
      <c r="E5" s="395"/>
      <c r="F5" s="395"/>
      <c r="G5" s="488" t="s">
        <v>7</v>
      </c>
      <c r="H5" s="488" t="s">
        <v>8</v>
      </c>
      <c r="I5" s="488" t="s">
        <v>7</v>
      </c>
      <c r="J5" s="488" t="s">
        <v>8</v>
      </c>
      <c r="K5" s="395"/>
      <c r="L5" s="396"/>
    </row>
    <row r="6" spans="1:12" x14ac:dyDescent="0.25">
      <c r="A6" s="122"/>
      <c r="B6" s="489" t="s">
        <v>384</v>
      </c>
      <c r="C6" s="490">
        <v>0.25</v>
      </c>
      <c r="D6" s="491">
        <v>2.5</v>
      </c>
      <c r="E6" s="492">
        <v>10</v>
      </c>
      <c r="F6" s="493">
        <v>20</v>
      </c>
      <c r="G6" s="494"/>
      <c r="H6" s="494"/>
      <c r="I6" s="494"/>
      <c r="J6" s="494"/>
      <c r="K6" s="246" t="s">
        <v>39</v>
      </c>
      <c r="L6" s="246" t="s">
        <v>383</v>
      </c>
    </row>
    <row r="7" spans="1:12" ht="30" customHeight="1" x14ac:dyDescent="0.25">
      <c r="A7" s="122"/>
      <c r="B7" s="489" t="s">
        <v>95</v>
      </c>
      <c r="C7" s="250">
        <v>56</v>
      </c>
      <c r="D7" s="250">
        <v>58</v>
      </c>
      <c r="E7" s="250">
        <v>60</v>
      </c>
      <c r="F7" s="250">
        <v>60</v>
      </c>
      <c r="G7" s="495"/>
      <c r="H7" s="496"/>
      <c r="I7" s="496"/>
      <c r="J7" s="495"/>
      <c r="K7" s="249"/>
      <c r="L7" s="249"/>
    </row>
    <row r="8" spans="1:12" ht="30" customHeight="1" x14ac:dyDescent="0.25">
      <c r="A8" s="122"/>
      <c r="B8" s="497" t="s">
        <v>97</v>
      </c>
      <c r="C8" s="250">
        <v>56</v>
      </c>
      <c r="D8" s="250">
        <v>58</v>
      </c>
      <c r="E8" s="250">
        <v>60</v>
      </c>
      <c r="F8" s="250">
        <v>60</v>
      </c>
      <c r="G8" s="250">
        <v>52</v>
      </c>
      <c r="H8" s="250">
        <v>60</v>
      </c>
      <c r="I8" s="250">
        <v>56</v>
      </c>
      <c r="J8" s="250">
        <v>62</v>
      </c>
      <c r="K8" s="250" t="s">
        <v>15</v>
      </c>
      <c r="L8" s="250" t="s">
        <v>383</v>
      </c>
    </row>
    <row r="9" spans="1:12" x14ac:dyDescent="0.25">
      <c r="A9" s="122"/>
      <c r="B9" s="489" t="s">
        <v>818</v>
      </c>
      <c r="C9" s="498" t="s">
        <v>103</v>
      </c>
      <c r="D9" s="498">
        <v>1.6666666666666667</v>
      </c>
      <c r="E9" s="498">
        <v>1.6129032258064515</v>
      </c>
      <c r="F9" s="498">
        <v>1.6129032258064515</v>
      </c>
      <c r="G9" s="248"/>
      <c r="H9" s="248"/>
      <c r="I9" s="248"/>
      <c r="J9" s="248"/>
      <c r="K9" s="250" t="s">
        <v>382</v>
      </c>
      <c r="L9" s="250" t="s">
        <v>381</v>
      </c>
    </row>
    <row r="10" spans="1:12" x14ac:dyDescent="0.25">
      <c r="A10" s="122"/>
      <c r="B10" s="489" t="s">
        <v>819</v>
      </c>
      <c r="C10" s="250" t="s">
        <v>103</v>
      </c>
      <c r="D10" s="250" t="s">
        <v>103</v>
      </c>
      <c r="E10" s="250" t="s">
        <v>103</v>
      </c>
      <c r="F10" s="250" t="s">
        <v>103</v>
      </c>
      <c r="G10" s="248"/>
      <c r="H10" s="248"/>
      <c r="I10" s="248"/>
      <c r="J10" s="248"/>
      <c r="K10" s="250"/>
      <c r="L10" s="250"/>
    </row>
    <row r="11" spans="1:12" x14ac:dyDescent="0.25">
      <c r="A11" s="122"/>
      <c r="B11" s="489" t="s">
        <v>13</v>
      </c>
      <c r="C11" s="250"/>
      <c r="D11" s="250"/>
      <c r="E11" s="250"/>
      <c r="F11" s="250"/>
      <c r="G11" s="248"/>
      <c r="H11" s="248"/>
      <c r="I11" s="248"/>
      <c r="J11" s="248"/>
      <c r="K11" s="250"/>
      <c r="L11" s="250"/>
    </row>
    <row r="12" spans="1:12" x14ac:dyDescent="0.25">
      <c r="A12" s="122"/>
      <c r="B12" s="256" t="s">
        <v>73</v>
      </c>
      <c r="C12" s="250"/>
      <c r="D12" s="250"/>
      <c r="E12" s="250"/>
      <c r="F12" s="250"/>
      <c r="G12" s="245"/>
      <c r="H12" s="245"/>
      <c r="I12" s="245"/>
      <c r="J12" s="245"/>
      <c r="K12" s="246"/>
      <c r="L12" s="250"/>
    </row>
    <row r="13" spans="1:12" x14ac:dyDescent="0.25">
      <c r="A13" s="122"/>
      <c r="B13" s="256" t="s">
        <v>16</v>
      </c>
      <c r="C13" s="246">
        <v>15</v>
      </c>
      <c r="D13" s="246">
        <v>20</v>
      </c>
      <c r="E13" s="246">
        <v>20</v>
      </c>
      <c r="F13" s="246">
        <v>20</v>
      </c>
      <c r="G13" s="245"/>
      <c r="H13" s="245"/>
      <c r="I13" s="245"/>
      <c r="J13" s="245"/>
      <c r="K13" s="246" t="s">
        <v>23</v>
      </c>
      <c r="L13" s="250" t="s">
        <v>380</v>
      </c>
    </row>
    <row r="14" spans="1:12" x14ac:dyDescent="0.25">
      <c r="A14" s="122"/>
      <c r="B14" s="256" t="s">
        <v>18</v>
      </c>
      <c r="C14" s="246">
        <v>1</v>
      </c>
      <c r="D14" s="246">
        <v>1</v>
      </c>
      <c r="E14" s="246">
        <v>1</v>
      </c>
      <c r="F14" s="246">
        <v>1</v>
      </c>
      <c r="G14" s="245"/>
      <c r="H14" s="245"/>
      <c r="I14" s="245"/>
      <c r="J14" s="245"/>
      <c r="K14" s="246"/>
      <c r="L14" s="250"/>
    </row>
    <row r="15" spans="1:12" x14ac:dyDescent="0.25">
      <c r="A15" s="122"/>
      <c r="B15" s="499"/>
      <c r="C15" s="250"/>
      <c r="D15" s="250"/>
      <c r="E15" s="250"/>
      <c r="F15" s="250"/>
      <c r="G15" s="245"/>
      <c r="H15" s="245"/>
      <c r="I15" s="245"/>
      <c r="J15" s="245"/>
      <c r="K15" s="246"/>
      <c r="L15" s="250"/>
    </row>
    <row r="16" spans="1:12" x14ac:dyDescent="0.25">
      <c r="A16" s="122"/>
      <c r="B16" s="955" t="s">
        <v>21</v>
      </c>
      <c r="C16" s="956"/>
      <c r="D16" s="956"/>
      <c r="E16" s="956"/>
      <c r="F16" s="956"/>
      <c r="G16" s="956"/>
      <c r="H16" s="956"/>
      <c r="I16" s="956"/>
      <c r="J16" s="956"/>
      <c r="K16" s="956"/>
      <c r="L16" s="957"/>
    </row>
    <row r="17" spans="1:12" x14ac:dyDescent="0.25">
      <c r="A17" s="122"/>
      <c r="B17" s="256" t="s">
        <v>22</v>
      </c>
      <c r="C17" s="500"/>
      <c r="D17" s="500"/>
      <c r="E17" s="500"/>
      <c r="F17" s="500"/>
      <c r="G17" s="246"/>
      <c r="H17" s="246"/>
      <c r="I17" s="246"/>
      <c r="J17" s="246"/>
      <c r="K17" s="246"/>
      <c r="L17" s="245"/>
    </row>
    <row r="18" spans="1:12" x14ac:dyDescent="0.25">
      <c r="A18" s="122"/>
      <c r="B18" s="256" t="s">
        <v>24</v>
      </c>
      <c r="C18" s="149"/>
      <c r="D18" s="149"/>
      <c r="E18" s="149"/>
      <c r="F18" s="149"/>
      <c r="G18" s="246"/>
      <c r="H18" s="246"/>
      <c r="I18" s="246"/>
      <c r="J18" s="246"/>
      <c r="K18" s="246"/>
      <c r="L18" s="245"/>
    </row>
    <row r="19" spans="1:12" x14ac:dyDescent="0.25">
      <c r="A19" s="122"/>
      <c r="B19" s="256" t="s">
        <v>75</v>
      </c>
      <c r="C19" s="246">
        <v>70</v>
      </c>
      <c r="D19" s="246">
        <v>70</v>
      </c>
      <c r="E19" s="246">
        <v>70</v>
      </c>
      <c r="F19" s="246">
        <v>70</v>
      </c>
      <c r="G19" s="246"/>
      <c r="H19" s="246"/>
      <c r="I19" s="246"/>
      <c r="J19" s="246"/>
      <c r="K19" s="246"/>
      <c r="L19" s="245"/>
    </row>
    <row r="20" spans="1:12" x14ac:dyDescent="0.25">
      <c r="A20" s="122"/>
      <c r="B20" s="256" t="s">
        <v>76</v>
      </c>
      <c r="C20" s="246">
        <v>2.5000000000000001E-2</v>
      </c>
      <c r="D20" s="246">
        <v>2.5000000000000001E-2</v>
      </c>
      <c r="E20" s="246">
        <v>2.5000000000000001E-2</v>
      </c>
      <c r="F20" s="246">
        <v>2.5000000000000001E-2</v>
      </c>
      <c r="G20" s="246"/>
      <c r="H20" s="246"/>
      <c r="I20" s="246"/>
      <c r="J20" s="246"/>
      <c r="K20" s="246" t="s">
        <v>44</v>
      </c>
      <c r="L20" s="245"/>
    </row>
    <row r="21" spans="1:12" x14ac:dyDescent="0.25">
      <c r="A21" s="122"/>
      <c r="B21" s="256" t="s">
        <v>77</v>
      </c>
      <c r="C21" s="246">
        <v>25</v>
      </c>
      <c r="D21" s="246">
        <v>25</v>
      </c>
      <c r="E21" s="246">
        <v>25</v>
      </c>
      <c r="F21" s="246">
        <v>25</v>
      </c>
      <c r="G21" s="246"/>
      <c r="H21" s="246"/>
      <c r="I21" s="246"/>
      <c r="J21" s="246"/>
      <c r="K21" s="246" t="s">
        <v>44</v>
      </c>
      <c r="L21" s="246" t="s">
        <v>379</v>
      </c>
    </row>
    <row r="22" spans="1:12" x14ac:dyDescent="0.25">
      <c r="A22" s="122"/>
      <c r="B22" s="499"/>
      <c r="C22" s="250"/>
      <c r="D22" s="250"/>
      <c r="E22" s="250"/>
      <c r="F22" s="250"/>
      <c r="G22" s="250"/>
      <c r="H22" s="250"/>
      <c r="I22" s="250"/>
      <c r="J22" s="250"/>
      <c r="K22" s="250"/>
      <c r="L22" s="245"/>
    </row>
    <row r="23" spans="1:12" x14ac:dyDescent="0.25">
      <c r="A23" s="122"/>
      <c r="B23" s="955" t="s">
        <v>78</v>
      </c>
      <c r="C23" s="956"/>
      <c r="D23" s="956"/>
      <c r="E23" s="956"/>
      <c r="F23" s="956"/>
      <c r="G23" s="956"/>
      <c r="H23" s="956"/>
      <c r="I23" s="956"/>
      <c r="J23" s="956"/>
      <c r="K23" s="956"/>
      <c r="L23" s="957"/>
    </row>
    <row r="24" spans="1:12" x14ac:dyDescent="0.25">
      <c r="A24" s="122"/>
      <c r="B24" s="256" t="s">
        <v>529</v>
      </c>
      <c r="C24" s="246">
        <v>100</v>
      </c>
      <c r="D24" s="246">
        <v>100</v>
      </c>
      <c r="E24" s="246">
        <v>100</v>
      </c>
      <c r="F24" s="246">
        <v>100</v>
      </c>
      <c r="G24" s="246"/>
      <c r="H24" s="246"/>
      <c r="I24" s="246"/>
      <c r="J24" s="246"/>
      <c r="K24" s="250"/>
      <c r="L24" s="249">
        <v>3</v>
      </c>
    </row>
    <row r="25" spans="1:12" x14ac:dyDescent="0.25">
      <c r="A25" s="122"/>
      <c r="B25" s="256" t="s">
        <v>530</v>
      </c>
      <c r="C25" s="246">
        <v>1.3</v>
      </c>
      <c r="D25" s="246">
        <v>1.4</v>
      </c>
      <c r="E25" s="246">
        <v>1.5</v>
      </c>
      <c r="F25" s="246">
        <v>1.6</v>
      </c>
      <c r="G25" s="246"/>
      <c r="H25" s="246"/>
      <c r="I25" s="246"/>
      <c r="J25" s="246"/>
      <c r="K25" s="246"/>
      <c r="L25" s="250">
        <v>3</v>
      </c>
    </row>
    <row r="26" spans="1:12" x14ac:dyDescent="0.25">
      <c r="A26" s="122"/>
      <c r="B26" s="256" t="s">
        <v>79</v>
      </c>
      <c r="C26" s="348">
        <v>1.25</v>
      </c>
      <c r="D26" s="348">
        <v>1.25</v>
      </c>
      <c r="E26" s="348">
        <v>1.25</v>
      </c>
      <c r="F26" s="348">
        <v>1.25</v>
      </c>
      <c r="G26" s="348"/>
      <c r="H26" s="348"/>
      <c r="I26" s="348"/>
      <c r="J26" s="348"/>
      <c r="K26" s="246" t="s">
        <v>46</v>
      </c>
      <c r="L26" s="250">
        <v>7</v>
      </c>
    </row>
    <row r="27" spans="1:12" x14ac:dyDescent="0.25">
      <c r="A27" s="122"/>
      <c r="B27" s="256" t="s">
        <v>80</v>
      </c>
      <c r="C27" s="259" t="s">
        <v>149</v>
      </c>
      <c r="D27" s="259" t="s">
        <v>149</v>
      </c>
      <c r="E27" s="259" t="s">
        <v>149</v>
      </c>
      <c r="F27" s="259" t="s">
        <v>149</v>
      </c>
      <c r="G27" s="257"/>
      <c r="H27" s="257"/>
      <c r="I27" s="257"/>
      <c r="J27" s="257"/>
      <c r="K27" s="257" t="s">
        <v>46</v>
      </c>
      <c r="L27" s="250" t="s">
        <v>346</v>
      </c>
    </row>
    <row r="28" spans="1:12" x14ac:dyDescent="0.25">
      <c r="A28" s="122"/>
      <c r="B28" s="499"/>
      <c r="C28" s="501"/>
      <c r="D28" s="501"/>
      <c r="E28" s="501"/>
      <c r="F28" s="501"/>
      <c r="G28" s="502"/>
      <c r="H28" s="502"/>
      <c r="I28" s="502"/>
      <c r="J28" s="502"/>
      <c r="K28" s="502"/>
      <c r="L28" s="503"/>
    </row>
    <row r="29" spans="1:12" x14ac:dyDescent="0.25">
      <c r="A29" s="122"/>
      <c r="B29" s="955" t="s">
        <v>397</v>
      </c>
      <c r="C29" s="956"/>
      <c r="D29" s="956"/>
      <c r="E29" s="956"/>
      <c r="F29" s="956"/>
      <c r="G29" s="956"/>
      <c r="H29" s="956"/>
      <c r="I29" s="956"/>
      <c r="J29" s="956"/>
      <c r="K29" s="956"/>
      <c r="L29" s="957"/>
    </row>
    <row r="30" spans="1:12" x14ac:dyDescent="0.25">
      <c r="A30" s="122"/>
      <c r="B30" s="256" t="s">
        <v>26</v>
      </c>
      <c r="C30" s="246">
        <v>8.3000000000000007</v>
      </c>
      <c r="D30" s="246">
        <v>3.3</v>
      </c>
      <c r="E30" s="246">
        <v>2</v>
      </c>
      <c r="F30" s="246">
        <v>0.8</v>
      </c>
      <c r="G30" s="250">
        <v>2.7</v>
      </c>
      <c r="H30" s="250">
        <v>5.8</v>
      </c>
      <c r="I30" s="250">
        <v>0.4</v>
      </c>
      <c r="J30" s="250">
        <v>1.3</v>
      </c>
      <c r="K30" s="246" t="s">
        <v>378</v>
      </c>
      <c r="L30" s="246" t="s">
        <v>377</v>
      </c>
    </row>
    <row r="31" spans="1:12" x14ac:dyDescent="0.25">
      <c r="A31" s="122"/>
      <c r="B31" s="256" t="s">
        <v>28</v>
      </c>
      <c r="C31" s="250">
        <v>6.6400000000000006</v>
      </c>
      <c r="D31" s="502">
        <v>2.3099999999999996</v>
      </c>
      <c r="E31" s="250">
        <v>1.2</v>
      </c>
      <c r="F31" s="250">
        <v>0.46399999999999997</v>
      </c>
      <c r="G31" s="246"/>
      <c r="H31" s="246"/>
      <c r="I31" s="246"/>
      <c r="J31" s="246"/>
      <c r="K31" s="246" t="s">
        <v>31</v>
      </c>
      <c r="L31" s="246"/>
    </row>
    <row r="32" spans="1:12" x14ac:dyDescent="0.25">
      <c r="A32" s="122"/>
      <c r="B32" s="256" t="s">
        <v>29</v>
      </c>
      <c r="C32" s="250">
        <v>1.6600000000000001</v>
      </c>
      <c r="D32" s="502">
        <v>0.99000000000000021</v>
      </c>
      <c r="E32" s="250">
        <v>0.8</v>
      </c>
      <c r="F32" s="250">
        <v>0.33600000000000008</v>
      </c>
      <c r="G32" s="246"/>
      <c r="H32" s="246"/>
      <c r="I32" s="246"/>
      <c r="J32" s="246"/>
      <c r="K32" s="246" t="s">
        <v>31</v>
      </c>
      <c r="L32" s="246"/>
    </row>
    <row r="33" spans="1:13" x14ac:dyDescent="0.25">
      <c r="A33" s="122"/>
      <c r="B33" s="256" t="s">
        <v>30</v>
      </c>
      <c r="C33" s="259">
        <v>415000.00000000006</v>
      </c>
      <c r="D33" s="259">
        <v>165000</v>
      </c>
      <c r="E33" s="259">
        <v>100000</v>
      </c>
      <c r="F33" s="259">
        <v>40000.000000000007</v>
      </c>
      <c r="G33" s="259">
        <v>135000</v>
      </c>
      <c r="H33" s="259">
        <v>290000</v>
      </c>
      <c r="I33" s="259">
        <v>20000.000000000004</v>
      </c>
      <c r="J33" s="259">
        <v>65000</v>
      </c>
      <c r="K33" s="246" t="s">
        <v>54</v>
      </c>
      <c r="L33" s="246">
        <v>8</v>
      </c>
    </row>
    <row r="34" spans="1:13" x14ac:dyDescent="0.25">
      <c r="A34" s="122"/>
      <c r="B34" s="128" t="s">
        <v>32</v>
      </c>
      <c r="C34" s="127" t="s">
        <v>103</v>
      </c>
      <c r="D34" s="127"/>
      <c r="E34" s="127"/>
      <c r="F34" s="127"/>
      <c r="G34" s="124"/>
      <c r="H34" s="124"/>
      <c r="I34" s="124"/>
      <c r="J34" s="124"/>
      <c r="K34" s="124"/>
      <c r="L34" s="124"/>
    </row>
    <row r="35" spans="1:13" x14ac:dyDescent="0.25">
      <c r="A35" s="122"/>
      <c r="B35" s="126" t="s">
        <v>376</v>
      </c>
      <c r="C35" s="125" t="s">
        <v>103</v>
      </c>
      <c r="D35" s="125"/>
      <c r="E35" s="125"/>
      <c r="F35" s="125"/>
      <c r="G35" s="125"/>
      <c r="H35" s="125"/>
      <c r="I35" s="125"/>
      <c r="J35" s="125"/>
      <c r="K35" s="125"/>
      <c r="L35" s="124"/>
    </row>
    <row r="36" spans="1:13" x14ac:dyDescent="0.25">
      <c r="A36" s="122"/>
      <c r="B36" s="961"/>
      <c r="C36" s="962"/>
      <c r="D36" s="962"/>
      <c r="E36" s="962"/>
      <c r="F36" s="962"/>
      <c r="G36" s="962"/>
      <c r="H36" s="962"/>
      <c r="I36" s="962"/>
      <c r="J36" s="962"/>
      <c r="K36" s="962"/>
      <c r="L36" s="963"/>
    </row>
    <row r="37" spans="1:13" x14ac:dyDescent="0.25">
      <c r="A37" s="122"/>
      <c r="B37" s="958" t="s">
        <v>33</v>
      </c>
      <c r="C37" s="959"/>
      <c r="D37" s="959"/>
      <c r="E37" s="959"/>
      <c r="F37" s="959"/>
      <c r="G37" s="959"/>
      <c r="H37" s="959"/>
      <c r="I37" s="959"/>
      <c r="J37" s="959"/>
      <c r="K37" s="959"/>
      <c r="L37" s="960"/>
    </row>
    <row r="38" spans="1:13" x14ac:dyDescent="0.25">
      <c r="A38" s="122"/>
      <c r="B38" s="121"/>
      <c r="C38" s="43"/>
      <c r="D38" s="43"/>
      <c r="E38" s="43"/>
      <c r="F38" s="43"/>
      <c r="G38" s="43"/>
      <c r="H38" s="43"/>
      <c r="I38" s="43"/>
      <c r="J38" s="43"/>
      <c r="K38" s="54"/>
      <c r="L38" s="123"/>
    </row>
    <row r="39" spans="1:13" x14ac:dyDescent="0.25">
      <c r="A39" s="122"/>
      <c r="B39" s="121"/>
      <c r="C39" s="44"/>
      <c r="D39" s="44"/>
      <c r="E39" s="44"/>
      <c r="F39" s="44"/>
      <c r="G39" s="44"/>
      <c r="H39" s="44"/>
      <c r="I39" s="44"/>
      <c r="J39" s="44"/>
      <c r="K39" s="43"/>
      <c r="L39" s="54"/>
    </row>
    <row r="40" spans="1:13" x14ac:dyDescent="0.25">
      <c r="A40" s="113"/>
      <c r="B40" s="113"/>
      <c r="C40" s="40"/>
      <c r="D40" s="40"/>
      <c r="E40" s="40"/>
      <c r="F40" s="40"/>
      <c r="G40" s="40"/>
      <c r="H40" s="40"/>
      <c r="I40" s="40"/>
      <c r="J40" s="40"/>
      <c r="K40" s="38"/>
      <c r="L40" s="38"/>
      <c r="M40" s="2"/>
    </row>
    <row r="41" spans="1:13" ht="20.25" customHeight="1" x14ac:dyDescent="0.25">
      <c r="B41" s="118" t="s">
        <v>38</v>
      </c>
      <c r="C41" s="29"/>
      <c r="D41" s="29"/>
      <c r="E41" s="29"/>
      <c r="F41" s="29"/>
      <c r="G41" s="29"/>
      <c r="H41" s="29"/>
      <c r="I41" s="29"/>
      <c r="J41" s="29"/>
      <c r="K41" s="29"/>
      <c r="L41" s="29"/>
      <c r="M41" s="2"/>
    </row>
    <row r="42" spans="1:13" x14ac:dyDescent="0.25">
      <c r="A42" s="28" t="s">
        <v>39</v>
      </c>
      <c r="B42" s="112" t="s">
        <v>375</v>
      </c>
      <c r="C42" s="112"/>
      <c r="D42" s="112"/>
      <c r="E42" s="112"/>
      <c r="F42" s="112"/>
      <c r="G42" s="112"/>
      <c r="H42" s="112"/>
      <c r="I42" s="112"/>
      <c r="J42" s="112"/>
      <c r="K42" s="112"/>
      <c r="L42" s="112"/>
      <c r="M42" s="72"/>
    </row>
    <row r="43" spans="1:13" x14ac:dyDescent="0.25">
      <c r="A43" s="28" t="s">
        <v>15</v>
      </c>
      <c r="B43" s="120" t="s">
        <v>374</v>
      </c>
      <c r="C43" s="112"/>
      <c r="D43" s="112"/>
      <c r="E43" s="112"/>
      <c r="F43" s="112"/>
      <c r="G43" s="112"/>
      <c r="H43" s="112"/>
      <c r="I43" s="112"/>
      <c r="J43" s="112"/>
      <c r="K43" s="112"/>
      <c r="L43" s="112"/>
      <c r="M43" s="72"/>
    </row>
    <row r="44" spans="1:13" x14ac:dyDescent="0.25">
      <c r="A44" s="28" t="s">
        <v>20</v>
      </c>
      <c r="B44" s="112" t="s">
        <v>373</v>
      </c>
      <c r="C44" s="112"/>
      <c r="D44" s="112"/>
      <c r="E44" s="112"/>
      <c r="F44" s="112"/>
      <c r="G44" s="112"/>
      <c r="H44" s="112"/>
      <c r="I44" s="112"/>
      <c r="J44" s="112"/>
      <c r="K44" s="112"/>
      <c r="L44" s="112"/>
      <c r="M44" s="72"/>
    </row>
    <row r="45" spans="1:13" x14ac:dyDescent="0.25">
      <c r="A45" s="28" t="s">
        <v>23</v>
      </c>
      <c r="B45" s="112" t="s">
        <v>372</v>
      </c>
      <c r="C45" s="112"/>
      <c r="D45" s="112"/>
      <c r="E45" s="112"/>
      <c r="F45" s="112"/>
      <c r="G45" s="112"/>
      <c r="H45" s="112"/>
      <c r="I45" s="112"/>
      <c r="J45" s="112"/>
      <c r="K45" s="112"/>
      <c r="L45" s="112"/>
      <c r="M45" s="72"/>
    </row>
    <row r="46" spans="1:13" x14ac:dyDescent="0.25">
      <c r="A46" s="28" t="s">
        <v>44</v>
      </c>
      <c r="B46" s="112" t="s">
        <v>369</v>
      </c>
      <c r="C46" s="112"/>
      <c r="D46" s="112"/>
      <c r="E46" s="112"/>
      <c r="F46" s="112"/>
      <c r="G46" s="112"/>
      <c r="H46" s="112"/>
      <c r="I46" s="112"/>
      <c r="J46" s="112"/>
      <c r="K46" s="112"/>
      <c r="L46" s="112"/>
      <c r="M46" s="72"/>
    </row>
    <row r="47" spans="1:13" x14ac:dyDescent="0.25">
      <c r="A47" s="28" t="s">
        <v>46</v>
      </c>
      <c r="B47" s="112" t="s">
        <v>371</v>
      </c>
      <c r="C47" s="112"/>
      <c r="D47" s="112"/>
      <c r="E47" s="112"/>
      <c r="F47" s="112"/>
      <c r="G47" s="112"/>
      <c r="H47" s="112"/>
      <c r="I47" s="112"/>
      <c r="J47" s="112"/>
      <c r="K47" s="112"/>
      <c r="L47" s="112"/>
      <c r="M47" s="72"/>
    </row>
    <row r="48" spans="1:13" x14ac:dyDescent="0.25">
      <c r="A48" s="28" t="s">
        <v>31</v>
      </c>
      <c r="B48" s="112" t="s">
        <v>370</v>
      </c>
      <c r="C48" s="112"/>
      <c r="D48" s="112"/>
      <c r="E48" s="112"/>
      <c r="F48" s="112"/>
      <c r="G48" s="112"/>
      <c r="H48" s="112"/>
      <c r="I48" s="112"/>
      <c r="J48" s="112"/>
      <c r="K48" s="112"/>
      <c r="L48" s="112"/>
      <c r="M48" s="72"/>
    </row>
    <row r="49" spans="1:27" x14ac:dyDescent="0.25">
      <c r="A49" s="28" t="s">
        <v>35</v>
      </c>
      <c r="B49" s="112" t="s">
        <v>369</v>
      </c>
      <c r="C49" s="112"/>
      <c r="D49" s="112"/>
      <c r="E49" s="112"/>
      <c r="F49" s="112"/>
      <c r="G49" s="112"/>
      <c r="H49" s="112"/>
      <c r="I49" s="112"/>
      <c r="J49" s="112"/>
      <c r="K49" s="112"/>
      <c r="L49" s="112"/>
      <c r="M49" s="72"/>
    </row>
    <row r="50" spans="1:27" x14ac:dyDescent="0.25">
      <c r="A50" s="28" t="s">
        <v>64</v>
      </c>
      <c r="B50" s="112" t="s">
        <v>368</v>
      </c>
      <c r="C50" s="112"/>
      <c r="D50" s="112"/>
      <c r="E50" s="112"/>
      <c r="F50" s="112"/>
      <c r="G50" s="112"/>
      <c r="H50" s="112"/>
      <c r="I50" s="112"/>
      <c r="J50" s="112"/>
      <c r="K50" s="112"/>
      <c r="L50" s="112"/>
      <c r="M50" s="119"/>
    </row>
    <row r="51" spans="1:27" x14ac:dyDescent="0.25">
      <c r="A51" s="28" t="s">
        <v>50</v>
      </c>
      <c r="B51" s="112" t="s">
        <v>367</v>
      </c>
      <c r="C51" s="112"/>
      <c r="D51" s="112"/>
      <c r="E51" s="112"/>
      <c r="F51" s="112"/>
      <c r="G51" s="112"/>
      <c r="H51" s="112"/>
      <c r="I51" s="112"/>
      <c r="J51" s="112"/>
      <c r="K51" s="112"/>
      <c r="L51" s="112"/>
      <c r="M51" s="112"/>
      <c r="Q51" s="875"/>
      <c r="R51" s="875"/>
      <c r="S51" s="875"/>
      <c r="T51" s="875"/>
      <c r="U51" s="875"/>
      <c r="V51" s="875"/>
      <c r="W51" s="875"/>
      <c r="X51" s="875"/>
      <c r="Y51" s="875"/>
      <c r="Z51" s="875"/>
      <c r="AA51" s="875"/>
    </row>
    <row r="52" spans="1:27" x14ac:dyDescent="0.25">
      <c r="A52" s="28" t="s">
        <v>54</v>
      </c>
      <c r="B52" s="112" t="s">
        <v>366</v>
      </c>
      <c r="C52" s="112"/>
      <c r="D52" s="112"/>
      <c r="E52" s="112"/>
      <c r="F52" s="112"/>
      <c r="G52" s="112"/>
      <c r="H52" s="112"/>
      <c r="I52" s="112"/>
      <c r="J52" s="112"/>
      <c r="K52" s="112"/>
      <c r="L52" s="112"/>
      <c r="M52" s="112"/>
    </row>
    <row r="53" spans="1:27" x14ac:dyDescent="0.25">
      <c r="A53" s="28" t="s">
        <v>66</v>
      </c>
      <c r="B53" s="112" t="s">
        <v>365</v>
      </c>
      <c r="C53" s="112"/>
      <c r="D53" s="112"/>
      <c r="E53" s="112"/>
      <c r="F53" s="112"/>
      <c r="G53" s="112"/>
      <c r="H53" s="112"/>
      <c r="I53" s="112"/>
      <c r="J53" s="112"/>
      <c r="K53" s="112"/>
      <c r="L53" s="112"/>
      <c r="M53" s="72"/>
    </row>
    <row r="54" spans="1:27" x14ac:dyDescent="0.25">
      <c r="A54" s="28"/>
      <c r="B54" s="112"/>
      <c r="C54" s="112"/>
      <c r="D54" s="112"/>
      <c r="E54" s="112"/>
      <c r="F54" s="112"/>
      <c r="G54" s="112"/>
      <c r="H54" s="112"/>
      <c r="I54" s="112"/>
      <c r="J54" s="112"/>
      <c r="K54" s="112"/>
      <c r="L54" s="112"/>
      <c r="M54" s="72"/>
    </row>
    <row r="55" spans="1:27" x14ac:dyDescent="0.25">
      <c r="B55" s="118" t="s">
        <v>87</v>
      </c>
      <c r="C55" s="2"/>
      <c r="D55" s="2"/>
      <c r="E55" s="2"/>
      <c r="F55" s="2"/>
      <c r="G55" s="2"/>
      <c r="H55" s="2"/>
      <c r="I55" s="2"/>
      <c r="J55" s="2"/>
      <c r="K55" s="2"/>
      <c r="L55" s="2"/>
      <c r="M55" s="2"/>
    </row>
    <row r="56" spans="1:27" x14ac:dyDescent="0.25">
      <c r="A56" s="115" t="s">
        <v>364</v>
      </c>
      <c r="B56" s="114" t="s">
        <v>363</v>
      </c>
      <c r="C56" s="2"/>
      <c r="D56" s="2"/>
      <c r="E56" s="2"/>
      <c r="F56" s="2"/>
      <c r="G56" s="2"/>
      <c r="H56" s="2"/>
      <c r="I56" s="2"/>
      <c r="J56" s="2"/>
      <c r="K56" s="2"/>
      <c r="L56" s="2"/>
      <c r="M56" s="2"/>
    </row>
    <row r="57" spans="1:27" x14ac:dyDescent="0.25">
      <c r="A57" s="115" t="s">
        <v>362</v>
      </c>
      <c r="B57" s="117" t="s">
        <v>361</v>
      </c>
      <c r="C57" s="2"/>
      <c r="D57" s="2"/>
      <c r="E57" s="2"/>
      <c r="F57" s="2"/>
      <c r="G57" s="2"/>
      <c r="H57" s="2"/>
      <c r="I57" s="2"/>
      <c r="J57" s="2"/>
      <c r="K57" s="2"/>
      <c r="L57" s="2"/>
      <c r="M57" s="2"/>
    </row>
    <row r="58" spans="1:27" x14ac:dyDescent="0.25">
      <c r="A58" s="115" t="s">
        <v>360</v>
      </c>
      <c r="B58" s="114" t="s">
        <v>359</v>
      </c>
      <c r="C58" s="2"/>
      <c r="D58" s="2"/>
      <c r="E58" s="2"/>
      <c r="F58" s="2"/>
      <c r="G58" s="2"/>
      <c r="H58" s="2"/>
      <c r="I58" s="2"/>
      <c r="J58" s="2"/>
      <c r="K58" s="2"/>
      <c r="L58" s="2"/>
      <c r="M58" s="2"/>
    </row>
    <row r="59" spans="1:27" x14ac:dyDescent="0.25">
      <c r="A59" s="115" t="s">
        <v>358</v>
      </c>
      <c r="B59" s="114" t="s">
        <v>357</v>
      </c>
      <c r="C59" s="2"/>
      <c r="D59" s="2"/>
      <c r="E59" s="2"/>
      <c r="F59" s="2"/>
      <c r="G59" s="2"/>
      <c r="H59" s="2"/>
      <c r="I59" s="2"/>
      <c r="J59" s="2"/>
      <c r="K59" s="2"/>
      <c r="L59" s="2"/>
      <c r="M59" s="2"/>
    </row>
    <row r="60" spans="1:27" x14ac:dyDescent="0.25">
      <c r="A60" s="115" t="s">
        <v>356</v>
      </c>
      <c r="B60" s="114" t="s">
        <v>355</v>
      </c>
      <c r="C60" s="2"/>
      <c r="D60" s="2"/>
      <c r="E60" s="2"/>
      <c r="F60" s="2"/>
      <c r="G60" s="2"/>
      <c r="H60" s="2"/>
      <c r="I60" s="2"/>
      <c r="J60" s="2"/>
      <c r="K60" s="2"/>
      <c r="L60" s="2"/>
      <c r="M60" s="2"/>
    </row>
    <row r="61" spans="1:27" x14ac:dyDescent="0.25">
      <c r="A61" s="115" t="s">
        <v>354</v>
      </c>
      <c r="B61" s="114" t="s">
        <v>353</v>
      </c>
      <c r="C61" s="2"/>
      <c r="D61" s="2"/>
      <c r="E61" s="2"/>
      <c r="F61" s="2"/>
      <c r="G61" s="2"/>
      <c r="H61" s="2"/>
      <c r="I61" s="2"/>
      <c r="J61" s="2"/>
      <c r="K61" s="2"/>
      <c r="L61" s="2"/>
      <c r="M61" s="2"/>
    </row>
    <row r="62" spans="1:27" x14ac:dyDescent="0.25">
      <c r="A62" s="115" t="s">
        <v>352</v>
      </c>
      <c r="B62" s="114" t="s">
        <v>351</v>
      </c>
      <c r="C62" s="2"/>
      <c r="D62" s="2"/>
      <c r="E62" s="2"/>
      <c r="F62" s="2"/>
      <c r="G62" s="2"/>
      <c r="H62" s="2"/>
      <c r="I62" s="2"/>
      <c r="J62" s="2"/>
      <c r="K62" s="2"/>
      <c r="L62" s="2"/>
      <c r="M62" s="2"/>
    </row>
    <row r="63" spans="1:27" x14ac:dyDescent="0.25">
      <c r="A63" s="115" t="s">
        <v>350</v>
      </c>
      <c r="B63" s="117" t="s">
        <v>349</v>
      </c>
      <c r="C63" s="2"/>
      <c r="D63" s="2"/>
      <c r="E63" s="2"/>
      <c r="F63" s="2"/>
      <c r="G63" s="2"/>
      <c r="H63" s="2"/>
      <c r="I63" s="2"/>
      <c r="J63" s="2"/>
      <c r="K63" s="2"/>
      <c r="L63" s="2"/>
      <c r="M63" s="2"/>
    </row>
    <row r="64" spans="1:27" x14ac:dyDescent="0.25">
      <c r="A64" s="115" t="s">
        <v>348</v>
      </c>
      <c r="B64" s="116" t="s">
        <v>347</v>
      </c>
      <c r="C64" s="2"/>
      <c r="D64" s="2"/>
      <c r="E64" s="2"/>
      <c r="F64" s="2"/>
      <c r="G64" s="2"/>
      <c r="H64" s="2"/>
      <c r="I64" s="2"/>
      <c r="J64" s="2"/>
      <c r="K64" s="2"/>
      <c r="L64" s="2"/>
      <c r="M64" s="2"/>
    </row>
    <row r="65" spans="1:13" x14ac:dyDescent="0.25">
      <c r="A65" s="115" t="s">
        <v>346</v>
      </c>
      <c r="B65" s="114" t="s">
        <v>345</v>
      </c>
      <c r="C65" s="2"/>
      <c r="D65" s="2"/>
      <c r="E65" s="2"/>
      <c r="F65" s="2"/>
      <c r="G65" s="2"/>
      <c r="H65" s="2"/>
      <c r="I65" s="2"/>
      <c r="J65" s="2"/>
      <c r="K65" s="2"/>
      <c r="L65" s="2"/>
      <c r="M65" s="2"/>
    </row>
    <row r="66" spans="1:13" x14ac:dyDescent="0.25">
      <c r="A66" s="2"/>
      <c r="B66" s="2"/>
      <c r="C66" s="2"/>
      <c r="D66" s="2"/>
      <c r="E66" s="2"/>
      <c r="F66" s="2"/>
      <c r="G66" s="2"/>
      <c r="H66" s="2"/>
      <c r="I66" s="2"/>
      <c r="J66" s="2"/>
      <c r="K66" s="2"/>
      <c r="L66" s="2"/>
      <c r="M66" s="2"/>
    </row>
    <row r="67" spans="1:13" x14ac:dyDescent="0.25">
      <c r="A67" s="2"/>
      <c r="B67" s="2"/>
      <c r="C67" s="2"/>
      <c r="D67" s="2"/>
      <c r="E67" s="2"/>
      <c r="F67" s="2"/>
      <c r="G67" s="2"/>
      <c r="H67" s="2"/>
      <c r="I67" s="2"/>
      <c r="J67" s="2"/>
      <c r="K67" s="2"/>
      <c r="L67" s="2"/>
      <c r="M67" s="2"/>
    </row>
    <row r="68" spans="1:13" x14ac:dyDescent="0.25">
      <c r="A68" s="2"/>
      <c r="B68" s="2"/>
      <c r="C68" s="2"/>
      <c r="D68" s="2"/>
      <c r="E68" s="2"/>
      <c r="F68" s="2"/>
      <c r="G68" s="2"/>
      <c r="H68" s="2"/>
      <c r="I68" s="2"/>
      <c r="J68" s="2"/>
      <c r="K68" s="2"/>
      <c r="L68" s="2"/>
      <c r="M68" s="2"/>
    </row>
    <row r="69" spans="1:13" x14ac:dyDescent="0.25">
      <c r="A69" s="2"/>
      <c r="B69" s="2"/>
      <c r="C69" s="2"/>
      <c r="D69" s="2"/>
      <c r="E69" s="2"/>
      <c r="F69" s="2"/>
      <c r="G69" s="2"/>
      <c r="H69" s="2"/>
      <c r="I69" s="2"/>
      <c r="J69" s="2"/>
      <c r="K69" s="2"/>
      <c r="L69" s="2"/>
      <c r="M69" s="2"/>
    </row>
    <row r="70" spans="1:13" x14ac:dyDescent="0.25">
      <c r="A70" s="2"/>
      <c r="B70" s="2"/>
      <c r="C70" s="2"/>
      <c r="D70" s="2"/>
      <c r="E70" s="2"/>
      <c r="F70" s="2"/>
      <c r="G70" s="2"/>
      <c r="H70" s="2"/>
      <c r="I70" s="2"/>
      <c r="J70" s="2"/>
      <c r="K70" s="2"/>
      <c r="L70" s="2"/>
      <c r="M70" s="2"/>
    </row>
    <row r="71" spans="1:13" x14ac:dyDescent="0.25">
      <c r="A71" s="2"/>
      <c r="B71" s="2"/>
      <c r="C71" s="2"/>
      <c r="D71" s="2"/>
      <c r="E71" s="2"/>
      <c r="F71" s="2"/>
      <c r="G71" s="2"/>
      <c r="H71" s="2"/>
      <c r="I71" s="2"/>
      <c r="J71" s="2"/>
      <c r="K71" s="2"/>
      <c r="L71" s="2"/>
      <c r="M71" s="2"/>
    </row>
    <row r="72" spans="1:13" x14ac:dyDescent="0.25">
      <c r="A72" s="2"/>
      <c r="B72" s="2"/>
      <c r="C72" s="2"/>
      <c r="D72" s="2"/>
      <c r="E72" s="2"/>
      <c r="F72" s="2"/>
      <c r="G72" s="2"/>
      <c r="H72" s="2"/>
      <c r="I72" s="2"/>
      <c r="J72" s="2"/>
      <c r="K72" s="2"/>
      <c r="L72" s="2"/>
      <c r="M72" s="2"/>
    </row>
    <row r="73" spans="1:13" x14ac:dyDescent="0.25">
      <c r="A73" s="2"/>
      <c r="B73" s="2"/>
      <c r="C73" s="2"/>
      <c r="D73" s="2"/>
      <c r="E73" s="2"/>
      <c r="F73" s="2"/>
      <c r="G73" s="2"/>
      <c r="H73" s="2"/>
      <c r="I73" s="2"/>
      <c r="J73" s="2"/>
      <c r="K73" s="2"/>
      <c r="L73" s="2"/>
      <c r="M73" s="2"/>
    </row>
    <row r="74" spans="1:13" x14ac:dyDescent="0.25">
      <c r="A74" s="2"/>
      <c r="B74" s="2"/>
      <c r="C74" s="2"/>
      <c r="D74" s="2"/>
      <c r="E74" s="2"/>
      <c r="F74" s="2"/>
      <c r="G74" s="2"/>
      <c r="H74" s="2"/>
      <c r="I74" s="2"/>
      <c r="J74" s="2"/>
      <c r="K74" s="2"/>
      <c r="L74" s="2"/>
      <c r="M74" s="2"/>
    </row>
    <row r="75" spans="1:13" x14ac:dyDescent="0.25">
      <c r="A75" s="2"/>
      <c r="B75" s="2"/>
      <c r="C75" s="2"/>
      <c r="D75" s="2"/>
      <c r="E75" s="2"/>
      <c r="F75" s="2"/>
      <c r="G75" s="2"/>
      <c r="H75" s="2"/>
      <c r="I75" s="2"/>
      <c r="J75" s="2"/>
      <c r="K75" s="2"/>
      <c r="L75" s="2"/>
      <c r="M75" s="2"/>
    </row>
    <row r="76" spans="1:13" x14ac:dyDescent="0.25">
      <c r="A76" s="2"/>
      <c r="B76" s="2"/>
      <c r="C76" s="2"/>
      <c r="D76" s="2"/>
      <c r="E76" s="2"/>
      <c r="F76" s="2"/>
      <c r="G76" s="2"/>
      <c r="H76" s="2"/>
      <c r="I76" s="2"/>
      <c r="J76" s="2"/>
      <c r="K76" s="2"/>
      <c r="L76" s="2"/>
      <c r="M76" s="2"/>
    </row>
    <row r="77" spans="1:13" x14ac:dyDescent="0.25">
      <c r="M77" s="2"/>
    </row>
  </sheetData>
  <mergeCells count="9">
    <mergeCell ref="B29:L29"/>
    <mergeCell ref="B37:L37"/>
    <mergeCell ref="Q51:AA51"/>
    <mergeCell ref="B36:L36"/>
    <mergeCell ref="C3:L3"/>
    <mergeCell ref="G4:H4"/>
    <mergeCell ref="I4:J4"/>
    <mergeCell ref="B16:L16"/>
    <mergeCell ref="B23:L23"/>
  </mergeCells>
  <hyperlinks>
    <hyperlink ref="C3" location="INDEX" display="11 SOFC - CHP Natural Gas / Biogas" xr:uid="{00000000-0004-0000-2800-000000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9"/>
  <dimension ref="A1:N55"/>
  <sheetViews>
    <sheetView showGridLines="0" zoomScaleNormal="100" workbookViewId="0">
      <selection activeCell="A65" sqref="A65"/>
    </sheetView>
  </sheetViews>
  <sheetFormatPr defaultRowHeight="15" x14ac:dyDescent="0.25"/>
  <cols>
    <col min="1" max="1" width="2.85546875" customWidth="1"/>
    <col min="2" max="2" width="35.7109375" customWidth="1"/>
    <col min="3" max="10" width="7" customWidth="1"/>
    <col min="11" max="11" width="5.140625" bestFit="1" customWidth="1"/>
    <col min="12" max="12" width="4" bestFit="1" customWidth="1"/>
  </cols>
  <sheetData>
    <row r="1" spans="1:12" ht="14.25" customHeight="1" x14ac:dyDescent="0.25">
      <c r="H1" s="168"/>
    </row>
    <row r="2" spans="1:12" ht="14.25" customHeight="1" x14ac:dyDescent="0.25">
      <c r="A2" s="90"/>
      <c r="B2" s="90"/>
      <c r="C2" s="90"/>
      <c r="D2" s="90"/>
      <c r="E2" s="90"/>
      <c r="F2" s="90"/>
      <c r="G2" s="90"/>
      <c r="H2" s="90"/>
      <c r="I2" s="90"/>
      <c r="J2" s="90"/>
      <c r="K2" s="90"/>
      <c r="L2" s="90"/>
    </row>
    <row r="3" spans="1:12" x14ac:dyDescent="0.25">
      <c r="A3" s="29"/>
      <c r="B3" s="484" t="s">
        <v>0</v>
      </c>
      <c r="C3" s="964" t="s">
        <v>538</v>
      </c>
      <c r="D3" s="965"/>
      <c r="E3" s="965"/>
      <c r="F3" s="965"/>
      <c r="G3" s="965"/>
      <c r="H3" s="965"/>
      <c r="I3" s="965"/>
      <c r="J3" s="965"/>
      <c r="K3" s="965"/>
      <c r="L3" s="966"/>
    </row>
    <row r="4" spans="1:12" ht="30" customHeight="1" x14ac:dyDescent="0.25">
      <c r="A4" s="29"/>
      <c r="B4" s="244"/>
      <c r="C4" s="485">
        <v>2015</v>
      </c>
      <c r="D4" s="485">
        <v>2020</v>
      </c>
      <c r="E4" s="485">
        <v>2030</v>
      </c>
      <c r="F4" s="485">
        <v>2050</v>
      </c>
      <c r="G4" s="967" t="s">
        <v>2</v>
      </c>
      <c r="H4" s="968"/>
      <c r="I4" s="967" t="s">
        <v>3</v>
      </c>
      <c r="J4" s="968"/>
      <c r="K4" s="486" t="s">
        <v>4</v>
      </c>
      <c r="L4" s="486" t="s">
        <v>5</v>
      </c>
    </row>
    <row r="5" spans="1:12" x14ac:dyDescent="0.25">
      <c r="A5" s="29"/>
      <c r="B5" s="487" t="s">
        <v>6</v>
      </c>
      <c r="C5" s="395"/>
      <c r="D5" s="395"/>
      <c r="E5" s="395"/>
      <c r="F5" s="395"/>
      <c r="G5" s="488" t="s">
        <v>7</v>
      </c>
      <c r="H5" s="488" t="s">
        <v>8</v>
      </c>
      <c r="I5" s="488" t="s">
        <v>7</v>
      </c>
      <c r="J5" s="488" t="s">
        <v>8</v>
      </c>
      <c r="K5" s="395"/>
      <c r="L5" s="396"/>
    </row>
    <row r="6" spans="1:12" x14ac:dyDescent="0.25">
      <c r="A6" s="29"/>
      <c r="B6" s="489" t="s">
        <v>384</v>
      </c>
      <c r="C6" s="490">
        <v>0.05</v>
      </c>
      <c r="D6" s="491">
        <v>0.1</v>
      </c>
      <c r="E6" s="492">
        <v>1</v>
      </c>
      <c r="F6" s="493">
        <v>2</v>
      </c>
      <c r="G6" s="494"/>
      <c r="H6" s="494"/>
      <c r="I6" s="494"/>
      <c r="J6" s="494"/>
      <c r="K6" s="246"/>
      <c r="L6" s="246">
        <v>5</v>
      </c>
    </row>
    <row r="7" spans="1:12" ht="22.5" x14ac:dyDescent="0.25">
      <c r="A7" s="29"/>
      <c r="B7" s="489" t="s">
        <v>95</v>
      </c>
      <c r="C7" s="250">
        <v>45</v>
      </c>
      <c r="D7" s="250">
        <v>50</v>
      </c>
      <c r="E7" s="250">
        <v>50</v>
      </c>
      <c r="F7" s="250">
        <v>50</v>
      </c>
      <c r="G7" s="495"/>
      <c r="H7" s="496"/>
      <c r="I7" s="496"/>
      <c r="J7" s="495"/>
      <c r="K7" s="249"/>
      <c r="L7" s="249">
        <v>5</v>
      </c>
    </row>
    <row r="8" spans="1:12" ht="22.5" x14ac:dyDescent="0.25">
      <c r="A8" s="29"/>
      <c r="B8" s="497" t="s">
        <v>97</v>
      </c>
      <c r="C8" s="250">
        <v>45</v>
      </c>
      <c r="D8" s="250">
        <v>50</v>
      </c>
      <c r="E8" s="250">
        <v>50</v>
      </c>
      <c r="F8" s="250">
        <v>50</v>
      </c>
      <c r="G8" s="250">
        <v>45</v>
      </c>
      <c r="H8" s="250">
        <v>52</v>
      </c>
      <c r="I8" s="250">
        <v>46</v>
      </c>
      <c r="J8" s="250">
        <v>53</v>
      </c>
      <c r="K8" s="250" t="s">
        <v>39</v>
      </c>
      <c r="L8" s="250" t="s">
        <v>260</v>
      </c>
    </row>
    <row r="9" spans="1:12" x14ac:dyDescent="0.25">
      <c r="A9" s="29"/>
      <c r="B9" s="489" t="s">
        <v>818</v>
      </c>
      <c r="C9" s="498" t="s">
        <v>103</v>
      </c>
      <c r="D9" s="498">
        <v>1.25</v>
      </c>
      <c r="E9" s="498">
        <v>1.25</v>
      </c>
      <c r="F9" s="498">
        <v>1.25</v>
      </c>
      <c r="G9" s="248"/>
      <c r="H9" s="248"/>
      <c r="I9" s="248"/>
      <c r="J9" s="248"/>
      <c r="K9" s="250" t="s">
        <v>23</v>
      </c>
      <c r="L9" s="250"/>
    </row>
    <row r="10" spans="1:12" x14ac:dyDescent="0.25">
      <c r="A10" s="29"/>
      <c r="B10" s="489" t="s">
        <v>819</v>
      </c>
      <c r="C10" s="250" t="s">
        <v>103</v>
      </c>
      <c r="D10" s="250" t="s">
        <v>103</v>
      </c>
      <c r="E10" s="250" t="s">
        <v>103</v>
      </c>
      <c r="F10" s="250" t="s">
        <v>103</v>
      </c>
      <c r="G10" s="248"/>
      <c r="H10" s="248"/>
      <c r="I10" s="248"/>
      <c r="J10" s="248"/>
      <c r="K10" s="250"/>
      <c r="L10" s="250"/>
    </row>
    <row r="11" spans="1:12" x14ac:dyDescent="0.25">
      <c r="A11" s="29"/>
      <c r="B11" s="489" t="s">
        <v>13</v>
      </c>
      <c r="C11" s="250">
        <v>0.1</v>
      </c>
      <c r="D11" s="250">
        <v>0.1</v>
      </c>
      <c r="E11" s="250">
        <v>0.1</v>
      </c>
      <c r="F11" s="250">
        <v>0.1</v>
      </c>
      <c r="G11" s="248"/>
      <c r="H11" s="248"/>
      <c r="I11" s="248"/>
      <c r="J11" s="248"/>
      <c r="K11" s="250"/>
      <c r="L11" s="250"/>
    </row>
    <row r="12" spans="1:12" x14ac:dyDescent="0.25">
      <c r="A12" s="29"/>
      <c r="B12" s="256" t="s">
        <v>73</v>
      </c>
      <c r="C12" s="250"/>
      <c r="D12" s="250">
        <v>0.1</v>
      </c>
      <c r="E12" s="250">
        <v>0.1</v>
      </c>
      <c r="F12" s="250">
        <v>0.1</v>
      </c>
      <c r="G12" s="245"/>
      <c r="H12" s="245"/>
      <c r="I12" s="245"/>
      <c r="J12" s="245"/>
      <c r="K12" s="246"/>
      <c r="L12" s="250"/>
    </row>
    <row r="13" spans="1:12" x14ac:dyDescent="0.25">
      <c r="A13" s="29"/>
      <c r="B13" s="256" t="s">
        <v>16</v>
      </c>
      <c r="C13" s="246">
        <v>10</v>
      </c>
      <c r="D13" s="246">
        <v>10</v>
      </c>
      <c r="E13" s="246">
        <v>10</v>
      </c>
      <c r="F13" s="246">
        <v>10</v>
      </c>
      <c r="G13" s="245"/>
      <c r="H13" s="245"/>
      <c r="I13" s="245"/>
      <c r="J13" s="245"/>
      <c r="K13" s="246"/>
      <c r="L13" s="250">
        <v>5</v>
      </c>
    </row>
    <row r="14" spans="1:12" x14ac:dyDescent="0.25">
      <c r="A14" s="29"/>
      <c r="B14" s="256" t="s">
        <v>18</v>
      </c>
      <c r="C14" s="246">
        <v>1</v>
      </c>
      <c r="D14" s="246">
        <v>1</v>
      </c>
      <c r="E14" s="246">
        <v>1</v>
      </c>
      <c r="F14" s="246">
        <v>1</v>
      </c>
      <c r="G14" s="245"/>
      <c r="H14" s="245"/>
      <c r="I14" s="245"/>
      <c r="J14" s="245"/>
      <c r="K14" s="246"/>
      <c r="L14" s="250"/>
    </row>
    <row r="15" spans="1:12" x14ac:dyDescent="0.25">
      <c r="A15" s="29"/>
      <c r="B15" s="499"/>
      <c r="C15" s="250"/>
      <c r="D15" s="250"/>
      <c r="E15" s="250"/>
      <c r="F15" s="250"/>
      <c r="G15" s="245"/>
      <c r="H15" s="245"/>
      <c r="I15" s="245"/>
      <c r="J15" s="245"/>
      <c r="K15" s="246"/>
      <c r="L15" s="250"/>
    </row>
    <row r="16" spans="1:12" x14ac:dyDescent="0.25">
      <c r="A16" s="29"/>
      <c r="B16" s="969" t="s">
        <v>21</v>
      </c>
      <c r="C16" s="970"/>
      <c r="D16" s="970"/>
      <c r="E16" s="970"/>
      <c r="F16" s="970"/>
      <c r="G16" s="970"/>
      <c r="H16" s="970"/>
      <c r="I16" s="970"/>
      <c r="J16" s="970"/>
      <c r="K16" s="970"/>
      <c r="L16" s="971"/>
    </row>
    <row r="17" spans="1:14" x14ac:dyDescent="0.25">
      <c r="A17" s="29"/>
      <c r="B17" s="256" t="s">
        <v>22</v>
      </c>
      <c r="C17" s="500">
        <v>50</v>
      </c>
      <c r="D17" s="500">
        <v>25</v>
      </c>
      <c r="E17" s="500">
        <v>2.5</v>
      </c>
      <c r="F17" s="500">
        <v>1.25</v>
      </c>
      <c r="G17" s="246"/>
      <c r="H17" s="246"/>
      <c r="I17" s="246"/>
      <c r="J17" s="246"/>
      <c r="K17" s="246"/>
      <c r="L17" s="245"/>
    </row>
    <row r="18" spans="1:14" x14ac:dyDescent="0.25">
      <c r="A18" s="29"/>
      <c r="B18" s="256" t="s">
        <v>24</v>
      </c>
      <c r="C18" s="149"/>
      <c r="D18" s="149"/>
      <c r="E18" s="149"/>
      <c r="F18" s="149"/>
      <c r="G18" s="246"/>
      <c r="H18" s="246"/>
      <c r="I18" s="246"/>
      <c r="J18" s="246"/>
      <c r="K18" s="246"/>
      <c r="L18" s="245"/>
    </row>
    <row r="19" spans="1:14" x14ac:dyDescent="0.25">
      <c r="A19" s="29"/>
      <c r="B19" s="256" t="s">
        <v>75</v>
      </c>
      <c r="C19" s="246">
        <v>10</v>
      </c>
      <c r="D19" s="246">
        <v>10</v>
      </c>
      <c r="E19" s="246">
        <v>10</v>
      </c>
      <c r="F19" s="246">
        <v>10</v>
      </c>
      <c r="G19" s="246"/>
      <c r="H19" s="246"/>
      <c r="I19" s="246"/>
      <c r="J19" s="246"/>
      <c r="K19" s="246"/>
      <c r="L19" s="245"/>
    </row>
    <row r="20" spans="1:14" x14ac:dyDescent="0.25">
      <c r="A20" s="29"/>
      <c r="B20" s="256" t="s">
        <v>76</v>
      </c>
      <c r="C20" s="246">
        <v>0.01</v>
      </c>
      <c r="D20" s="246">
        <v>0.01</v>
      </c>
      <c r="E20" s="246">
        <v>0.01</v>
      </c>
      <c r="F20" s="246">
        <v>0.01</v>
      </c>
      <c r="G20" s="246"/>
      <c r="H20" s="246"/>
      <c r="I20" s="246"/>
      <c r="J20" s="246"/>
      <c r="K20" s="246"/>
      <c r="L20" s="245"/>
    </row>
    <row r="21" spans="1:14" x14ac:dyDescent="0.25">
      <c r="A21" s="29"/>
      <c r="B21" s="256" t="s">
        <v>77</v>
      </c>
      <c r="C21" s="246"/>
      <c r="D21" s="246"/>
      <c r="E21" s="246"/>
      <c r="F21" s="246"/>
      <c r="G21" s="246"/>
      <c r="H21" s="246"/>
      <c r="I21" s="246"/>
      <c r="J21" s="246"/>
      <c r="K21" s="246"/>
      <c r="L21" s="245"/>
    </row>
    <row r="22" spans="1:14" x14ac:dyDescent="0.25">
      <c r="A22" s="29"/>
      <c r="B22" s="499"/>
      <c r="C22" s="250"/>
      <c r="D22" s="250"/>
      <c r="E22" s="250"/>
      <c r="F22" s="250"/>
      <c r="G22" s="250"/>
      <c r="H22" s="250"/>
      <c r="I22" s="250"/>
      <c r="J22" s="250"/>
      <c r="K22" s="250"/>
      <c r="L22" s="245"/>
    </row>
    <row r="23" spans="1:14" x14ac:dyDescent="0.25">
      <c r="A23" s="29"/>
      <c r="B23" s="969" t="s">
        <v>78</v>
      </c>
      <c r="C23" s="970"/>
      <c r="D23" s="970"/>
      <c r="E23" s="970"/>
      <c r="F23" s="970"/>
      <c r="G23" s="970"/>
      <c r="H23" s="970"/>
      <c r="I23" s="970"/>
      <c r="J23" s="970"/>
      <c r="K23" s="970"/>
      <c r="L23" s="971"/>
    </row>
    <row r="24" spans="1:14" x14ac:dyDescent="0.25">
      <c r="A24" s="29"/>
      <c r="B24" s="256" t="s">
        <v>529</v>
      </c>
      <c r="C24" s="246">
        <v>100</v>
      </c>
      <c r="D24" s="246">
        <v>100</v>
      </c>
      <c r="E24" s="246">
        <v>100</v>
      </c>
      <c r="F24" s="246">
        <v>100</v>
      </c>
      <c r="G24" s="246"/>
      <c r="H24" s="246"/>
      <c r="I24" s="246"/>
      <c r="J24" s="246"/>
      <c r="K24" s="250"/>
      <c r="L24" s="249"/>
    </row>
    <row r="25" spans="1:14" x14ac:dyDescent="0.25">
      <c r="A25" s="29"/>
      <c r="B25" s="256" t="s">
        <v>530</v>
      </c>
      <c r="C25" s="246">
        <v>0</v>
      </c>
      <c r="D25" s="246">
        <v>0</v>
      </c>
      <c r="E25" s="246">
        <v>0</v>
      </c>
      <c r="F25" s="246">
        <v>0</v>
      </c>
      <c r="G25" s="246"/>
      <c r="H25" s="246"/>
      <c r="I25" s="246"/>
      <c r="J25" s="246"/>
      <c r="K25" s="246"/>
      <c r="L25" s="250"/>
    </row>
    <row r="26" spans="1:14" x14ac:dyDescent="0.25">
      <c r="A26" s="29"/>
      <c r="B26" s="256" t="s">
        <v>79</v>
      </c>
      <c r="C26" s="348">
        <v>0</v>
      </c>
      <c r="D26" s="348">
        <v>0</v>
      </c>
      <c r="E26" s="348">
        <v>0</v>
      </c>
      <c r="F26" s="348">
        <v>0</v>
      </c>
      <c r="G26" s="348"/>
      <c r="H26" s="348"/>
      <c r="I26" s="348"/>
      <c r="J26" s="348"/>
      <c r="K26" s="246"/>
      <c r="L26" s="250"/>
    </row>
    <row r="27" spans="1:14" x14ac:dyDescent="0.25">
      <c r="A27" s="29"/>
      <c r="B27" s="256" t="s">
        <v>80</v>
      </c>
      <c r="C27" s="259">
        <v>0</v>
      </c>
      <c r="D27" s="259">
        <v>0</v>
      </c>
      <c r="E27" s="259">
        <v>0</v>
      </c>
      <c r="F27" s="259">
        <v>0</v>
      </c>
      <c r="G27" s="257"/>
      <c r="H27" s="257"/>
      <c r="I27" s="257"/>
      <c r="J27" s="257"/>
      <c r="K27" s="257"/>
      <c r="L27" s="250"/>
    </row>
    <row r="28" spans="1:14" x14ac:dyDescent="0.25">
      <c r="A28" s="29"/>
      <c r="B28" s="499"/>
      <c r="C28" s="501"/>
      <c r="D28" s="501"/>
      <c r="E28" s="501"/>
      <c r="F28" s="501"/>
      <c r="G28" s="502"/>
      <c r="H28" s="502"/>
      <c r="I28" s="502"/>
      <c r="J28" s="502"/>
      <c r="K28" s="502"/>
      <c r="L28" s="503"/>
    </row>
    <row r="29" spans="1:14" x14ac:dyDescent="0.25">
      <c r="A29" s="29"/>
      <c r="B29" s="969" t="s">
        <v>394</v>
      </c>
      <c r="C29" s="970"/>
      <c r="D29" s="970"/>
      <c r="E29" s="970"/>
      <c r="F29" s="970"/>
      <c r="G29" s="970"/>
      <c r="H29" s="970"/>
      <c r="I29" s="970"/>
      <c r="J29" s="970"/>
      <c r="K29" s="970"/>
      <c r="L29" s="971"/>
    </row>
    <row r="30" spans="1:14" x14ac:dyDescent="0.25">
      <c r="A30" s="29"/>
      <c r="B30" s="256" t="s">
        <v>26</v>
      </c>
      <c r="C30" s="246">
        <v>1.9</v>
      </c>
      <c r="D30" s="246">
        <v>1.3</v>
      </c>
      <c r="E30" s="246">
        <v>1.1000000000000001</v>
      </c>
      <c r="F30" s="246">
        <v>0.8</v>
      </c>
      <c r="G30" s="250">
        <v>1.1000000000000001</v>
      </c>
      <c r="H30" s="250">
        <v>1.6</v>
      </c>
      <c r="I30" s="250">
        <v>0.5</v>
      </c>
      <c r="J30" s="250">
        <v>0.9</v>
      </c>
      <c r="K30" s="246" t="s">
        <v>15</v>
      </c>
      <c r="L30" s="246" t="s">
        <v>71</v>
      </c>
      <c r="N30" s="130"/>
    </row>
    <row r="31" spans="1:14" x14ac:dyDescent="0.25">
      <c r="A31" s="29"/>
      <c r="B31" s="256" t="s">
        <v>28</v>
      </c>
      <c r="C31" s="250">
        <v>1.6</v>
      </c>
      <c r="D31" s="502">
        <v>1</v>
      </c>
      <c r="E31" s="250">
        <v>0.8</v>
      </c>
      <c r="F31" s="250">
        <v>0.6</v>
      </c>
      <c r="G31" s="246"/>
      <c r="H31" s="246"/>
      <c r="I31" s="246"/>
      <c r="J31" s="246"/>
      <c r="K31" s="246"/>
      <c r="L31" s="246">
        <v>4</v>
      </c>
    </row>
    <row r="32" spans="1:14" x14ac:dyDescent="0.25">
      <c r="A32" s="29"/>
      <c r="B32" s="256" t="s">
        <v>29</v>
      </c>
      <c r="C32" s="250">
        <v>0.3</v>
      </c>
      <c r="D32" s="502">
        <v>0.3</v>
      </c>
      <c r="E32" s="250">
        <v>0.3</v>
      </c>
      <c r="F32" s="250">
        <v>0.2</v>
      </c>
      <c r="G32" s="246"/>
      <c r="H32" s="246"/>
      <c r="I32" s="246"/>
      <c r="J32" s="246"/>
      <c r="K32" s="246"/>
      <c r="L32" s="246">
        <v>4</v>
      </c>
    </row>
    <row r="33" spans="1:14" x14ac:dyDescent="0.25">
      <c r="A33" s="29"/>
      <c r="B33" s="256" t="s">
        <v>30</v>
      </c>
      <c r="C33" s="258">
        <v>95000</v>
      </c>
      <c r="D33" s="258">
        <v>65000</v>
      </c>
      <c r="E33" s="258">
        <v>55000.000000000007</v>
      </c>
      <c r="F33" s="258">
        <v>40000.000000000007</v>
      </c>
      <c r="G33" s="246"/>
      <c r="H33" s="246"/>
      <c r="I33" s="246"/>
      <c r="J33" s="246"/>
      <c r="K33" s="246" t="s">
        <v>20</v>
      </c>
      <c r="L33" s="246"/>
    </row>
    <row r="34" spans="1:14" x14ac:dyDescent="0.25">
      <c r="A34" s="29"/>
      <c r="B34" s="128" t="s">
        <v>32</v>
      </c>
      <c r="C34" s="127"/>
      <c r="D34" s="127"/>
      <c r="E34" s="127"/>
      <c r="F34" s="127"/>
      <c r="G34" s="124"/>
      <c r="H34" s="124"/>
      <c r="I34" s="124"/>
      <c r="J34" s="124"/>
      <c r="K34" s="124"/>
      <c r="L34" s="124"/>
      <c r="N34" s="129"/>
    </row>
    <row r="35" spans="1:14" x14ac:dyDescent="0.25">
      <c r="A35" s="29"/>
      <c r="B35" s="126"/>
      <c r="C35" s="125"/>
      <c r="D35" s="125"/>
      <c r="E35" s="125"/>
      <c r="F35" s="125"/>
      <c r="G35" s="125"/>
      <c r="H35" s="125"/>
      <c r="I35" s="125"/>
      <c r="J35" s="125"/>
      <c r="K35" s="125"/>
      <c r="L35" s="124"/>
    </row>
    <row r="36" spans="1:14" x14ac:dyDescent="0.25">
      <c r="A36" s="29"/>
      <c r="B36" s="961" t="s">
        <v>33</v>
      </c>
      <c r="C36" s="962"/>
      <c r="D36" s="962"/>
      <c r="E36" s="962"/>
      <c r="F36" s="962"/>
      <c r="G36" s="962"/>
      <c r="H36" s="962"/>
      <c r="I36" s="962"/>
      <c r="J36" s="962"/>
      <c r="K36" s="962"/>
      <c r="L36" s="963"/>
    </row>
    <row r="37" spans="1:14" x14ac:dyDescent="0.25">
      <c r="A37" s="29"/>
      <c r="B37" s="128" t="s">
        <v>392</v>
      </c>
      <c r="C37" s="124">
        <v>30</v>
      </c>
      <c r="D37" s="124">
        <v>35</v>
      </c>
      <c r="E37" s="124">
        <v>35</v>
      </c>
      <c r="F37" s="124">
        <v>35</v>
      </c>
      <c r="G37" s="124"/>
      <c r="H37" s="124"/>
      <c r="I37" s="124"/>
      <c r="J37" s="124"/>
      <c r="K37" s="125"/>
      <c r="L37" s="125">
        <v>5</v>
      </c>
    </row>
    <row r="38" spans="1:14" x14ac:dyDescent="0.25">
      <c r="A38" s="29"/>
      <c r="B38" s="113"/>
      <c r="C38" s="40"/>
      <c r="D38" s="40"/>
      <c r="E38" s="40"/>
      <c r="F38" s="40"/>
      <c r="G38" s="40"/>
      <c r="H38" s="40"/>
      <c r="I38" s="40"/>
      <c r="J38" s="40"/>
      <c r="K38" s="38"/>
      <c r="L38" s="38"/>
    </row>
    <row r="39" spans="1:14" x14ac:dyDescent="0.25">
      <c r="A39" s="30" t="s">
        <v>38</v>
      </c>
      <c r="B39" s="29"/>
      <c r="C39" s="29"/>
      <c r="D39" s="29"/>
      <c r="E39" s="29"/>
      <c r="F39" s="29"/>
      <c r="G39" s="29"/>
      <c r="H39" s="29"/>
      <c r="I39" s="29"/>
      <c r="J39" s="29"/>
      <c r="K39" s="29"/>
      <c r="L39" s="29"/>
    </row>
    <row r="40" spans="1:14" x14ac:dyDescent="0.25">
      <c r="A40" s="28" t="s">
        <v>39</v>
      </c>
      <c r="B40" s="875" t="s">
        <v>391</v>
      </c>
      <c r="C40" s="875"/>
      <c r="D40" s="875"/>
      <c r="E40" s="875"/>
      <c r="F40" s="875"/>
      <c r="G40" s="875"/>
      <c r="H40" s="875"/>
      <c r="I40" s="875"/>
      <c r="J40" s="875"/>
      <c r="K40" s="875"/>
      <c r="L40" s="875"/>
    </row>
    <row r="41" spans="1:14" x14ac:dyDescent="0.25">
      <c r="A41" s="28" t="s">
        <v>15</v>
      </c>
      <c r="B41" s="888" t="s">
        <v>390</v>
      </c>
      <c r="C41" s="875"/>
      <c r="D41" s="875"/>
      <c r="E41" s="875"/>
      <c r="F41" s="875"/>
      <c r="G41" s="875"/>
      <c r="H41" s="875"/>
      <c r="I41" s="875"/>
      <c r="J41" s="875"/>
      <c r="K41" s="875"/>
      <c r="L41" s="875"/>
    </row>
    <row r="42" spans="1:14" x14ac:dyDescent="0.25">
      <c r="A42" s="28" t="s">
        <v>20</v>
      </c>
      <c r="B42" s="875" t="s">
        <v>389</v>
      </c>
      <c r="C42" s="875"/>
      <c r="D42" s="875"/>
      <c r="E42" s="875"/>
      <c r="F42" s="875"/>
      <c r="G42" s="875"/>
      <c r="H42" s="875"/>
      <c r="I42" s="875"/>
      <c r="J42" s="875"/>
      <c r="K42" s="875"/>
      <c r="L42" s="875"/>
    </row>
    <row r="43" spans="1:14" x14ac:dyDescent="0.25">
      <c r="A43" s="28" t="s">
        <v>23</v>
      </c>
      <c r="B43" s="875" t="s">
        <v>365</v>
      </c>
      <c r="C43" s="875"/>
      <c r="D43" s="875"/>
      <c r="E43" s="875"/>
      <c r="F43" s="875"/>
      <c r="G43" s="875"/>
      <c r="H43" s="875"/>
      <c r="I43" s="875"/>
      <c r="J43" s="875"/>
      <c r="K43" s="875"/>
      <c r="L43" s="875"/>
    </row>
    <row r="44" spans="1:14" x14ac:dyDescent="0.25">
      <c r="A44" s="28"/>
      <c r="B44" s="111"/>
      <c r="C44" s="111"/>
      <c r="D44" s="111"/>
      <c r="E44" s="111"/>
      <c r="F44" s="111"/>
      <c r="G44" s="111"/>
      <c r="H44" s="111"/>
      <c r="I44" s="111"/>
      <c r="J44" s="111"/>
      <c r="K44" s="111"/>
      <c r="L44" s="111"/>
    </row>
    <row r="45" spans="1:14" x14ac:dyDescent="0.25">
      <c r="A45" s="30" t="s">
        <v>87</v>
      </c>
      <c r="B45" s="875"/>
      <c r="C45" s="875"/>
      <c r="D45" s="875"/>
      <c r="E45" s="875"/>
      <c r="F45" s="875"/>
      <c r="G45" s="875"/>
      <c r="H45" s="875"/>
      <c r="I45" s="875"/>
      <c r="J45" s="875"/>
      <c r="K45" s="875"/>
      <c r="L45" s="875"/>
    </row>
    <row r="46" spans="1:14" x14ac:dyDescent="0.25">
      <c r="A46" s="115" t="s">
        <v>360</v>
      </c>
      <c r="B46" s="875" t="s">
        <v>388</v>
      </c>
      <c r="C46" s="875"/>
      <c r="D46" s="875"/>
      <c r="E46" s="875"/>
      <c r="F46" s="875"/>
      <c r="G46" s="875"/>
      <c r="H46" s="875"/>
      <c r="I46" s="875"/>
      <c r="J46" s="875"/>
      <c r="K46" s="875"/>
      <c r="L46" s="875"/>
    </row>
    <row r="47" spans="1:14" x14ac:dyDescent="0.25">
      <c r="A47" s="115" t="s">
        <v>358</v>
      </c>
      <c r="B47" s="112" t="s">
        <v>387</v>
      </c>
      <c r="C47" s="111"/>
      <c r="D47" s="111"/>
      <c r="E47" s="111"/>
      <c r="F47" s="111"/>
      <c r="G47" s="111"/>
      <c r="H47" s="111"/>
      <c r="I47" s="111"/>
      <c r="J47" s="111"/>
      <c r="K47" s="111"/>
      <c r="L47" s="111"/>
    </row>
    <row r="48" spans="1:14" x14ac:dyDescent="0.25">
      <c r="A48" s="115" t="s">
        <v>356</v>
      </c>
      <c r="B48" s="875" t="s">
        <v>386</v>
      </c>
      <c r="C48" s="875"/>
      <c r="D48" s="875"/>
      <c r="E48" s="875"/>
      <c r="F48" s="875"/>
      <c r="G48" s="875"/>
      <c r="H48" s="875"/>
      <c r="I48" s="875"/>
      <c r="J48" s="875"/>
      <c r="K48" s="875"/>
      <c r="L48" s="875"/>
    </row>
    <row r="49" spans="1:12" x14ac:dyDescent="0.25">
      <c r="A49" s="115" t="s">
        <v>346</v>
      </c>
      <c r="B49" s="875" t="s">
        <v>385</v>
      </c>
      <c r="C49" s="875"/>
      <c r="D49" s="875"/>
      <c r="E49" s="875"/>
      <c r="F49" s="875"/>
      <c r="G49" s="875"/>
      <c r="H49" s="875"/>
      <c r="I49" s="875"/>
      <c r="J49" s="875"/>
      <c r="K49" s="875"/>
      <c r="L49" s="875"/>
    </row>
    <row r="50" spans="1:12" x14ac:dyDescent="0.25">
      <c r="A50" s="83"/>
      <c r="B50" s="875"/>
      <c r="C50" s="875"/>
      <c r="D50" s="875"/>
      <c r="E50" s="875"/>
      <c r="F50" s="875"/>
      <c r="G50" s="875"/>
      <c r="H50" s="875"/>
      <c r="I50" s="875"/>
      <c r="J50" s="875"/>
      <c r="K50" s="875"/>
      <c r="L50" s="875"/>
    </row>
    <row r="51" spans="1:12" x14ac:dyDescent="0.25">
      <c r="A51" s="83"/>
      <c r="B51" s="875"/>
      <c r="C51" s="875"/>
      <c r="D51" s="875"/>
      <c r="E51" s="875"/>
      <c r="F51" s="875"/>
      <c r="G51" s="875"/>
      <c r="H51" s="875"/>
      <c r="I51" s="875"/>
      <c r="J51" s="875"/>
      <c r="K51" s="875"/>
      <c r="L51" s="875"/>
    </row>
    <row r="52" spans="1:12" x14ac:dyDescent="0.25">
      <c r="A52" s="83"/>
      <c r="B52" s="875"/>
      <c r="C52" s="875"/>
      <c r="D52" s="875"/>
      <c r="E52" s="875"/>
      <c r="F52" s="875"/>
      <c r="G52" s="875"/>
      <c r="H52" s="875"/>
      <c r="I52" s="875"/>
      <c r="J52" s="875"/>
      <c r="K52" s="875"/>
      <c r="L52" s="875"/>
    </row>
    <row r="53" spans="1:12" x14ac:dyDescent="0.25">
      <c r="A53" s="83"/>
      <c r="B53" s="875"/>
      <c r="C53" s="875"/>
      <c r="D53" s="875"/>
      <c r="E53" s="875"/>
      <c r="F53" s="875"/>
      <c r="G53" s="875"/>
      <c r="H53" s="875"/>
      <c r="I53" s="875"/>
      <c r="J53" s="875"/>
      <c r="K53" s="875"/>
      <c r="L53" s="875"/>
    </row>
    <row r="54" spans="1:12" x14ac:dyDescent="0.25">
      <c r="A54" s="83"/>
      <c r="B54" s="875"/>
      <c r="C54" s="875"/>
      <c r="D54" s="875"/>
      <c r="E54" s="875"/>
      <c r="F54" s="875"/>
      <c r="G54" s="875"/>
      <c r="H54" s="875"/>
      <c r="I54" s="875"/>
      <c r="J54" s="875"/>
      <c r="K54" s="875"/>
      <c r="L54" s="875"/>
    </row>
    <row r="55" spans="1:12" ht="15" customHeight="1" x14ac:dyDescent="0.25"/>
  </sheetData>
  <mergeCells count="20">
    <mergeCell ref="C3:L3"/>
    <mergeCell ref="G4:H4"/>
    <mergeCell ref="I4:J4"/>
    <mergeCell ref="B16:L16"/>
    <mergeCell ref="B23:L23"/>
    <mergeCell ref="B36:L36"/>
    <mergeCell ref="B40:L40"/>
    <mergeCell ref="B41:L41"/>
    <mergeCell ref="B42:L42"/>
    <mergeCell ref="B29:L29"/>
    <mergeCell ref="B43:L43"/>
    <mergeCell ref="B45:L45"/>
    <mergeCell ref="B48:L48"/>
    <mergeCell ref="B46:L46"/>
    <mergeCell ref="B54:L54"/>
    <mergeCell ref="B49:L49"/>
    <mergeCell ref="B50:L50"/>
    <mergeCell ref="B51:L51"/>
    <mergeCell ref="B52:L52"/>
    <mergeCell ref="B53:L53"/>
  </mergeCells>
  <hyperlinks>
    <hyperlink ref="C3" location="INDEX" display="12 LT-PEMFC CHP hydrogen gas" xr:uid="{00000000-0004-0000-29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0"/>
  <dimension ref="A1:AV176"/>
  <sheetViews>
    <sheetView showGridLines="0" tabSelected="1" topLeftCell="A3" zoomScale="120" zoomScaleNormal="120" workbookViewId="0">
      <selection activeCell="W26" sqref="W26"/>
    </sheetView>
  </sheetViews>
  <sheetFormatPr defaultColWidth="9.140625" defaultRowHeight="15" x14ac:dyDescent="0.25"/>
  <cols>
    <col min="1" max="1" width="2.85546875" style="2" customWidth="1"/>
    <col min="2" max="2" width="32" style="2" customWidth="1"/>
    <col min="3" max="13" width="6.7109375" style="2" customWidth="1"/>
    <col min="14" max="16384" width="9.140625" style="2"/>
  </cols>
  <sheetData>
    <row r="1" spans="1:48" ht="14.25" customHeight="1" x14ac:dyDescent="0.25">
      <c r="G1" s="170"/>
      <c r="H1" s="322"/>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1"/>
      <c r="B3" s="260" t="s">
        <v>0</v>
      </c>
      <c r="C3" s="934" t="s">
        <v>272</v>
      </c>
      <c r="D3" s="975"/>
      <c r="E3" s="975"/>
      <c r="F3" s="975"/>
      <c r="G3" s="975"/>
      <c r="H3" s="975"/>
      <c r="I3" s="975"/>
      <c r="J3" s="975"/>
      <c r="K3" s="975"/>
      <c r="L3" s="975"/>
      <c r="M3" s="973"/>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25">
      <c r="A4" s="1"/>
      <c r="B4" s="1058" t="s">
        <v>1</v>
      </c>
      <c r="C4" s="261">
        <v>2015</v>
      </c>
      <c r="D4" s="261">
        <v>2020</v>
      </c>
      <c r="E4" s="1054">
        <v>2030</v>
      </c>
      <c r="F4" s="261">
        <v>2040</v>
      </c>
      <c r="G4" s="262">
        <v>2050</v>
      </c>
      <c r="H4" s="972" t="s">
        <v>2</v>
      </c>
      <c r="I4" s="973"/>
      <c r="J4" s="974" t="s">
        <v>3</v>
      </c>
      <c r="K4" s="973"/>
      <c r="L4" s="261" t="s">
        <v>4</v>
      </c>
      <c r="M4" s="261"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25">
      <c r="A5" s="1"/>
      <c r="B5" s="263" t="s">
        <v>6</v>
      </c>
      <c r="C5" s="264"/>
      <c r="D5" s="264"/>
      <c r="E5" s="264"/>
      <c r="F5" s="264"/>
      <c r="G5" s="264"/>
      <c r="H5" s="265" t="s">
        <v>7</v>
      </c>
      <c r="I5" s="264" t="s">
        <v>8</v>
      </c>
      <c r="J5" s="264" t="s">
        <v>7</v>
      </c>
      <c r="K5" s="264" t="s">
        <v>8</v>
      </c>
      <c r="L5" s="264"/>
      <c r="M5" s="26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25">
      <c r="A6" s="1"/>
      <c r="B6" s="1057" t="s">
        <v>9</v>
      </c>
      <c r="C6" s="268">
        <v>3.1</v>
      </c>
      <c r="D6" s="269">
        <v>4.2</v>
      </c>
      <c r="E6" s="1055">
        <v>5</v>
      </c>
      <c r="F6" s="269">
        <v>5.5</v>
      </c>
      <c r="G6" s="270">
        <v>6</v>
      </c>
      <c r="H6" s="271">
        <v>2</v>
      </c>
      <c r="I6" s="268">
        <v>6</v>
      </c>
      <c r="J6" s="268">
        <v>1.5</v>
      </c>
      <c r="K6" s="268">
        <v>8</v>
      </c>
      <c r="L6" s="269" t="s">
        <v>52</v>
      </c>
      <c r="M6" s="269">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25">
      <c r="A7" s="1"/>
      <c r="B7" s="1057" t="s">
        <v>11</v>
      </c>
      <c r="C7" s="272">
        <v>3100</v>
      </c>
      <c r="D7" s="272">
        <v>3400</v>
      </c>
      <c r="E7" s="1055">
        <v>3600</v>
      </c>
      <c r="F7" s="272">
        <v>3700</v>
      </c>
      <c r="G7" s="273">
        <v>3800</v>
      </c>
      <c r="H7" s="274">
        <v>2000</v>
      </c>
      <c r="I7" s="272">
        <v>4000</v>
      </c>
      <c r="J7" s="272">
        <v>2000</v>
      </c>
      <c r="K7" s="272">
        <v>4500</v>
      </c>
      <c r="L7" s="269" t="s">
        <v>53</v>
      </c>
      <c r="M7" s="269">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25">
      <c r="A8" s="1"/>
      <c r="B8" s="267" t="s">
        <v>13</v>
      </c>
      <c r="C8" s="275">
        <v>0.03</v>
      </c>
      <c r="D8" s="276">
        <v>2.5000000000000001E-2</v>
      </c>
      <c r="E8" s="276">
        <v>0.02</v>
      </c>
      <c r="F8" s="276">
        <v>1.7999999999999999E-2</v>
      </c>
      <c r="G8" s="277">
        <v>1.4999999999999999E-2</v>
      </c>
      <c r="H8" s="278">
        <v>0.01</v>
      </c>
      <c r="I8" s="276">
        <v>0.05</v>
      </c>
      <c r="J8" s="276">
        <v>0.01</v>
      </c>
      <c r="K8" s="276">
        <v>0.05</v>
      </c>
      <c r="L8" s="269" t="s">
        <v>15</v>
      </c>
      <c r="M8" s="269">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25">
      <c r="A9" s="1"/>
      <c r="B9" s="267" t="s">
        <v>14</v>
      </c>
      <c r="C9" s="276">
        <v>3.0000000000000001E-3</v>
      </c>
      <c r="D9" s="276">
        <v>3.0000000000000001E-3</v>
      </c>
      <c r="E9" s="276">
        <v>3.0000000000000001E-3</v>
      </c>
      <c r="F9" s="276">
        <v>3.0000000000000001E-3</v>
      </c>
      <c r="G9" s="277">
        <v>3.0000000000000001E-3</v>
      </c>
      <c r="H9" s="278">
        <v>1E-3</v>
      </c>
      <c r="I9" s="276">
        <v>5.0000000000000001E-3</v>
      </c>
      <c r="J9" s="276">
        <v>1E-3</v>
      </c>
      <c r="K9" s="276">
        <v>5.0000000000000001E-3</v>
      </c>
      <c r="L9" s="269" t="s">
        <v>20</v>
      </c>
      <c r="M9" s="269">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25">
      <c r="A10" s="1"/>
      <c r="B10" s="267" t="s">
        <v>16</v>
      </c>
      <c r="C10" s="269">
        <v>25</v>
      </c>
      <c r="D10" s="269">
        <v>27</v>
      </c>
      <c r="E10" s="269">
        <v>30</v>
      </c>
      <c r="F10" s="269">
        <v>30</v>
      </c>
      <c r="G10" s="270">
        <v>30</v>
      </c>
      <c r="H10" s="279">
        <v>25</v>
      </c>
      <c r="I10" s="280">
        <v>35</v>
      </c>
      <c r="J10" s="280">
        <v>25</v>
      </c>
      <c r="K10" s="280">
        <v>40</v>
      </c>
      <c r="L10" s="269" t="s">
        <v>23</v>
      </c>
      <c r="M10" s="269">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1"/>
      <c r="B11" s="267" t="s">
        <v>18</v>
      </c>
      <c r="C11" s="269">
        <v>1.5</v>
      </c>
      <c r="D11" s="269">
        <v>1.5</v>
      </c>
      <c r="E11" s="269">
        <v>1.5</v>
      </c>
      <c r="F11" s="269">
        <v>1.5</v>
      </c>
      <c r="G11" s="270">
        <v>1.5</v>
      </c>
      <c r="H11" s="281">
        <v>1</v>
      </c>
      <c r="I11" s="269">
        <v>3</v>
      </c>
      <c r="J11" s="269">
        <v>1</v>
      </c>
      <c r="K11" s="269">
        <v>3</v>
      </c>
      <c r="L11" s="269" t="s">
        <v>44</v>
      </c>
      <c r="M11" s="269">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1"/>
      <c r="B12" s="267" t="s">
        <v>19</v>
      </c>
      <c r="C12" s="280" t="s">
        <v>17</v>
      </c>
      <c r="D12" s="280" t="s">
        <v>17</v>
      </c>
      <c r="E12" s="280" t="s">
        <v>17</v>
      </c>
      <c r="F12" s="280" t="s">
        <v>17</v>
      </c>
      <c r="G12" s="282" t="s">
        <v>17</v>
      </c>
      <c r="H12" s="279" t="s">
        <v>17</v>
      </c>
      <c r="I12" s="280" t="s">
        <v>17</v>
      </c>
      <c r="J12" s="280" t="s">
        <v>17</v>
      </c>
      <c r="K12" s="280" t="s">
        <v>17</v>
      </c>
      <c r="L12" s="269" t="s">
        <v>46</v>
      </c>
      <c r="M12" s="269"/>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1"/>
      <c r="B13" s="283" t="s">
        <v>21</v>
      </c>
      <c r="C13" s="264"/>
      <c r="D13" s="264"/>
      <c r="E13" s="264"/>
      <c r="F13" s="264"/>
      <c r="G13" s="264"/>
      <c r="H13" s="265"/>
      <c r="I13" s="264"/>
      <c r="J13" s="264"/>
      <c r="K13" s="264"/>
      <c r="L13" s="264"/>
      <c r="M13" s="284"/>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1"/>
      <c r="B14" s="285" t="s">
        <v>22</v>
      </c>
      <c r="C14" s="286"/>
      <c r="D14" s="286"/>
      <c r="E14" s="286"/>
      <c r="F14" s="286"/>
      <c r="G14" s="287"/>
      <c r="H14" s="288"/>
      <c r="I14" s="286"/>
      <c r="J14" s="286"/>
      <c r="K14" s="286"/>
      <c r="L14" s="289" t="s">
        <v>31</v>
      </c>
      <c r="M14" s="289"/>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1"/>
      <c r="B15" s="285" t="s">
        <v>24</v>
      </c>
      <c r="C15" s="286"/>
      <c r="D15" s="286"/>
      <c r="E15" s="286"/>
      <c r="F15" s="286"/>
      <c r="G15" s="290"/>
      <c r="H15" s="288"/>
      <c r="I15" s="286"/>
      <c r="J15" s="286"/>
      <c r="K15" s="286"/>
      <c r="L15" s="289" t="s">
        <v>31</v>
      </c>
      <c r="M15" s="289"/>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1"/>
      <c r="B16" s="283" t="s">
        <v>398</v>
      </c>
      <c r="C16" s="291"/>
      <c r="D16" s="264"/>
      <c r="E16" s="264"/>
      <c r="F16" s="264"/>
      <c r="G16" s="264"/>
      <c r="H16" s="265"/>
      <c r="I16" s="264"/>
      <c r="J16" s="264"/>
      <c r="K16" s="264"/>
      <c r="L16" s="264"/>
      <c r="M16" s="284"/>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1"/>
      <c r="B17" s="1057" t="s">
        <v>753</v>
      </c>
      <c r="C17" s="292">
        <v>1.3260450000000001</v>
      </c>
      <c r="D17" s="292">
        <v>1.1187749999999999</v>
      </c>
      <c r="E17" s="1056">
        <v>1.0355612500000002</v>
      </c>
      <c r="F17" s="292">
        <v>0.97756525000000005</v>
      </c>
      <c r="G17" s="293">
        <v>0.96306625000000012</v>
      </c>
      <c r="H17" s="294">
        <v>0.77045300000000017</v>
      </c>
      <c r="I17" s="292">
        <v>1.1556795000000002</v>
      </c>
      <c r="J17" s="292">
        <v>0.79557498846501817</v>
      </c>
      <c r="K17" s="292">
        <v>1.1933624826975271</v>
      </c>
      <c r="L17" s="295"/>
      <c r="M17" s="295" t="s">
        <v>263</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1"/>
      <c r="B18" s="267" t="s">
        <v>28</v>
      </c>
      <c r="C18" s="292">
        <v>0.89</v>
      </c>
      <c r="D18" s="292">
        <v>0.71460000000000001</v>
      </c>
      <c r="E18" s="292">
        <v>0.64314000000000004</v>
      </c>
      <c r="F18" s="292">
        <v>0.59168880000000001</v>
      </c>
      <c r="G18" s="293">
        <v>0.57882600000000006</v>
      </c>
      <c r="H18" s="294">
        <v>0.57168000000000008</v>
      </c>
      <c r="I18" s="292">
        <v>0.85751999999999995</v>
      </c>
      <c r="J18" s="292">
        <v>0.46306080000000005</v>
      </c>
      <c r="K18" s="292">
        <v>0.69459120000000008</v>
      </c>
      <c r="L18" s="295"/>
      <c r="M18" s="269">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1"/>
      <c r="B19" s="267" t="s">
        <v>763</v>
      </c>
      <c r="C19" s="292">
        <v>0.115</v>
      </c>
      <c r="D19" s="292">
        <v>9.0900000000000009E-2</v>
      </c>
      <c r="E19" s="292">
        <v>8.1810000000000008E-2</v>
      </c>
      <c r="F19" s="292">
        <v>7.5265200000000004E-2</v>
      </c>
      <c r="G19" s="293">
        <v>7.3629000000000014E-2</v>
      </c>
      <c r="H19" s="294">
        <v>7.2720000000000007E-2</v>
      </c>
      <c r="I19" s="292">
        <v>0.10908000000000001</v>
      </c>
      <c r="J19" s="292">
        <v>5.8903200000000017E-2</v>
      </c>
      <c r="K19" s="292">
        <v>8.8354800000000011E-2</v>
      </c>
      <c r="L19" s="295"/>
      <c r="M19" s="269">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1"/>
      <c r="B20" s="267" t="s">
        <v>764</v>
      </c>
      <c r="C20" s="292">
        <v>6.3145000000000007E-2</v>
      </c>
      <c r="D20" s="292">
        <v>5.327500000000001E-2</v>
      </c>
      <c r="E20" s="292">
        <v>5.061125000000001E-2</v>
      </c>
      <c r="F20" s="292">
        <v>5.061125000000001E-2</v>
      </c>
      <c r="G20" s="293">
        <v>5.061125000000001E-2</v>
      </c>
      <c r="H20" s="294">
        <v>4.2620000000000012E-2</v>
      </c>
      <c r="I20" s="292">
        <v>6.3930000000000015E-2</v>
      </c>
      <c r="J20" s="292">
        <v>4.0489000000000011E-2</v>
      </c>
      <c r="K20" s="292">
        <v>6.073350000000001E-2</v>
      </c>
      <c r="L20" s="295"/>
      <c r="M20" s="269">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1"/>
      <c r="B21" s="267" t="s">
        <v>765</v>
      </c>
      <c r="C21" s="292">
        <v>8.5000000000000006E-2</v>
      </c>
      <c r="D21" s="292">
        <v>8.5000000000000006E-2</v>
      </c>
      <c r="E21" s="292">
        <v>8.5000000000000006E-2</v>
      </c>
      <c r="F21" s="292">
        <v>8.5000000000000006E-2</v>
      </c>
      <c r="G21" s="293">
        <v>8.5000000000000006E-2</v>
      </c>
      <c r="H21" s="294">
        <v>6.8000000000000005E-2</v>
      </c>
      <c r="I21" s="292">
        <v>0.10200000000000001</v>
      </c>
      <c r="J21" s="292">
        <v>6.8000000000000005E-2</v>
      </c>
      <c r="K21" s="292">
        <v>0.10200000000000001</v>
      </c>
      <c r="L21" s="295"/>
      <c r="M21" s="269">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25">
      <c r="A22" s="1"/>
      <c r="B22" s="267" t="s">
        <v>766</v>
      </c>
      <c r="C22" s="292">
        <v>3.9899999999999998E-2</v>
      </c>
      <c r="D22" s="292">
        <v>3.5999999999999997E-2</v>
      </c>
      <c r="E22" s="292">
        <v>3.5999999999999997E-2</v>
      </c>
      <c r="F22" s="292">
        <v>3.5999999999999997E-2</v>
      </c>
      <c r="G22" s="293">
        <v>3.5999999999999997E-2</v>
      </c>
      <c r="H22" s="294">
        <v>2.8799999999999999E-2</v>
      </c>
      <c r="I22" s="292">
        <v>4.3199999999999995E-2</v>
      </c>
      <c r="J22" s="292">
        <v>2.8799999999999999E-2</v>
      </c>
      <c r="K22" s="292">
        <v>4.3199999999999995E-2</v>
      </c>
      <c r="L22" s="295"/>
      <c r="M22" s="269">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25">
      <c r="A23" s="1"/>
      <c r="B23" s="267" t="s">
        <v>767</v>
      </c>
      <c r="C23" s="292">
        <v>0.13300000000000001</v>
      </c>
      <c r="D23" s="292">
        <v>0.13900000000000001</v>
      </c>
      <c r="E23" s="292">
        <v>0.13900000000000001</v>
      </c>
      <c r="F23" s="292">
        <v>0.13900000000000001</v>
      </c>
      <c r="G23" s="293">
        <v>0.13900000000000001</v>
      </c>
      <c r="H23" s="294">
        <v>0.11120000000000002</v>
      </c>
      <c r="I23" s="292">
        <v>0.1668</v>
      </c>
      <c r="J23" s="292">
        <v>0.11120000000000002</v>
      </c>
      <c r="K23" s="292">
        <v>0.1668</v>
      </c>
      <c r="L23" s="295" t="s">
        <v>64</v>
      </c>
      <c r="M23" s="295">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1"/>
      <c r="B24" s="1057" t="s">
        <v>30</v>
      </c>
      <c r="C24" s="296">
        <v>25600</v>
      </c>
      <c r="D24" s="296">
        <v>14000</v>
      </c>
      <c r="E24" s="1059">
        <v>12600</v>
      </c>
      <c r="F24" s="296">
        <v>11592</v>
      </c>
      <c r="G24" s="297">
        <v>11340</v>
      </c>
      <c r="H24" s="298">
        <v>11200</v>
      </c>
      <c r="I24" s="296">
        <v>16800</v>
      </c>
      <c r="J24" s="296">
        <v>9072</v>
      </c>
      <c r="K24" s="296">
        <v>13608</v>
      </c>
      <c r="L24" s="295" t="s">
        <v>64</v>
      </c>
      <c r="M24" s="295">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1"/>
      <c r="B25" s="267" t="s">
        <v>32</v>
      </c>
      <c r="C25" s="292">
        <v>2.8</v>
      </c>
      <c r="D25" s="292">
        <v>1.5</v>
      </c>
      <c r="E25" s="292">
        <v>1.35</v>
      </c>
      <c r="F25" s="292">
        <v>1.2420000000000002</v>
      </c>
      <c r="G25" s="293">
        <v>1.2150000000000001</v>
      </c>
      <c r="H25" s="294">
        <v>1.2000000000000002</v>
      </c>
      <c r="I25" s="292">
        <v>1.7999999999999998</v>
      </c>
      <c r="J25" s="292">
        <v>0.97200000000000009</v>
      </c>
      <c r="K25" s="292">
        <v>1.458</v>
      </c>
      <c r="L25" s="295"/>
      <c r="M25" s="295"/>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1"/>
      <c r="B26" s="299" t="s">
        <v>33</v>
      </c>
      <c r="C26" s="300"/>
      <c r="D26" s="300"/>
      <c r="E26" s="300"/>
      <c r="F26" s="300"/>
      <c r="G26" s="301"/>
      <c r="H26" s="302"/>
      <c r="I26" s="300"/>
      <c r="J26" s="300"/>
      <c r="K26" s="300"/>
      <c r="L26" s="300"/>
      <c r="M26" s="300"/>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1"/>
      <c r="B27" s="267" t="s">
        <v>34</v>
      </c>
      <c r="C27" s="269">
        <v>106</v>
      </c>
      <c r="D27" s="269">
        <v>130</v>
      </c>
      <c r="E27" s="269">
        <v>145</v>
      </c>
      <c r="F27" s="269">
        <v>155</v>
      </c>
      <c r="G27" s="270">
        <v>165</v>
      </c>
      <c r="H27" s="279">
        <v>90</v>
      </c>
      <c r="I27" s="280">
        <v>130</v>
      </c>
      <c r="J27" s="280">
        <v>100</v>
      </c>
      <c r="K27" s="280">
        <v>150</v>
      </c>
      <c r="L27" s="269" t="s">
        <v>54</v>
      </c>
      <c r="M27" s="269" t="s">
        <v>754</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
      <c r="B28" s="267" t="s">
        <v>36</v>
      </c>
      <c r="C28" s="269">
        <v>85</v>
      </c>
      <c r="D28" s="269">
        <v>85</v>
      </c>
      <c r="E28" s="269">
        <v>100</v>
      </c>
      <c r="F28" s="269">
        <v>105</v>
      </c>
      <c r="G28" s="270">
        <v>110</v>
      </c>
      <c r="H28" s="279">
        <v>85</v>
      </c>
      <c r="I28" s="280">
        <v>120</v>
      </c>
      <c r="J28" s="280">
        <v>85</v>
      </c>
      <c r="K28" s="280">
        <v>150</v>
      </c>
      <c r="L28" s="269"/>
      <c r="M28" s="269" t="s">
        <v>754</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25">
      <c r="A29" s="1"/>
      <c r="B29" s="267" t="s">
        <v>55</v>
      </c>
      <c r="C29" s="303">
        <v>351.28538525089039</v>
      </c>
      <c r="D29" s="303">
        <v>316.42639573299903</v>
      </c>
      <c r="E29" s="303">
        <v>302.7918061201338</v>
      </c>
      <c r="F29" s="303">
        <v>291.48043688005805</v>
      </c>
      <c r="G29" s="304">
        <v>280.60375641546284</v>
      </c>
      <c r="H29" s="305">
        <v>314.38013450250935</v>
      </c>
      <c r="I29" s="303">
        <v>452.03770818999857</v>
      </c>
      <c r="J29" s="303">
        <v>190.9859317102744</v>
      </c>
      <c r="K29" s="303">
        <v>452.70739368361336</v>
      </c>
      <c r="L29" s="295"/>
      <c r="M29" s="269"/>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25">
      <c r="A30" s="1"/>
      <c r="B30" s="267" t="s">
        <v>56</v>
      </c>
      <c r="C30" s="306">
        <v>0.35388127853881279</v>
      </c>
      <c r="D30" s="306">
        <v>0.38812785388127852</v>
      </c>
      <c r="E30" s="306">
        <v>0.41095890410958902</v>
      </c>
      <c r="F30" s="306">
        <v>0.4223744292237443</v>
      </c>
      <c r="G30" s="307">
        <v>0.43378995433789952</v>
      </c>
      <c r="H30" s="308">
        <v>0.22831050228310501</v>
      </c>
      <c r="I30" s="306">
        <v>0.45662100456621002</v>
      </c>
      <c r="J30" s="306">
        <v>0.22831050228310501</v>
      </c>
      <c r="K30" s="306">
        <v>0.51369863013698636</v>
      </c>
      <c r="L30" s="269"/>
      <c r="M30" s="269" t="s">
        <v>754</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25">
      <c r="A31" s="1"/>
      <c r="B31" s="267" t="s">
        <v>57</v>
      </c>
      <c r="C31" s="309">
        <v>0.96699999999999997</v>
      </c>
      <c r="D31" s="309">
        <v>0.97199999999999998</v>
      </c>
      <c r="E31" s="309">
        <v>0.97699999999999998</v>
      </c>
      <c r="F31" s="309">
        <v>0.97699999999999998</v>
      </c>
      <c r="G31" s="310">
        <v>0.98199999999999998</v>
      </c>
      <c r="H31" s="311">
        <v>0.98899999999999999</v>
      </c>
      <c r="I31" s="309">
        <v>0.94499999999999995</v>
      </c>
      <c r="J31" s="309">
        <v>0.98899999999999999</v>
      </c>
      <c r="K31" s="309">
        <v>0.94499999999999995</v>
      </c>
      <c r="L31" s="269"/>
      <c r="M31" s="269" t="s">
        <v>74</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25">
      <c r="A32" s="1"/>
      <c r="B32" s="482"/>
      <c r="C32" s="482"/>
      <c r="D32" s="482"/>
      <c r="E32" s="482"/>
      <c r="F32" s="482"/>
      <c r="G32" s="482"/>
      <c r="H32" s="482"/>
      <c r="I32" s="482"/>
      <c r="J32" s="482"/>
      <c r="K32" s="482"/>
      <c r="L32" s="482"/>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25">
      <c r="B33" s="483" t="s">
        <v>87</v>
      </c>
      <c r="C33" s="482"/>
      <c r="D33" s="482"/>
      <c r="E33" s="482"/>
      <c r="F33" s="482"/>
      <c r="G33" s="482"/>
      <c r="H33" s="482"/>
      <c r="I33" s="482"/>
      <c r="J33" s="482"/>
      <c r="K33" s="482"/>
      <c r="L33" s="482"/>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25">
      <c r="A34" s="1">
        <v>2</v>
      </c>
      <c r="B34" s="1" t="s">
        <v>264</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25">
      <c r="A35" s="1">
        <v>3</v>
      </c>
      <c r="B35" s="1" t="s">
        <v>265</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25">
      <c r="A36" s="1">
        <v>4</v>
      </c>
      <c r="B36" s="1" t="s">
        <v>266</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25">
      <c r="A37" s="1">
        <v>14</v>
      </c>
      <c r="B37" s="1" t="s">
        <v>755</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25">
      <c r="A38" s="1">
        <v>15</v>
      </c>
      <c r="B38" s="1" t="s">
        <v>267</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25">
      <c r="A39" s="1">
        <v>16</v>
      </c>
      <c r="B39" s="1" t="s">
        <v>268</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A40" s="1">
        <v>18</v>
      </c>
      <c r="B40" s="1" t="s">
        <v>269</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v>25</v>
      </c>
      <c r="B41" s="1" t="s">
        <v>756</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v>26</v>
      </c>
      <c r="B42" s="1" t="s">
        <v>757</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B44" s="235"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25">
      <c r="A45" s="1" t="s">
        <v>52</v>
      </c>
      <c r="B45" s="1" t="s">
        <v>758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25">
      <c r="A46" s="1" t="s">
        <v>39</v>
      </c>
      <c r="B46" s="1" t="s">
        <v>759</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25">
      <c r="A47" s="1" t="s">
        <v>15</v>
      </c>
      <c r="B47" s="1" t="s">
        <v>58</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25">
      <c r="A48" s="1" t="s">
        <v>20</v>
      </c>
      <c r="B48" s="1" t="s">
        <v>59</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t="s">
        <v>23</v>
      </c>
      <c r="B49" s="1" t="s">
        <v>60</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25">
      <c r="A50" s="1" t="s">
        <v>44</v>
      </c>
      <c r="B50" s="1" t="s">
        <v>61</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25">
      <c r="A51" s="1" t="s">
        <v>46</v>
      </c>
      <c r="B51" s="1" t="s">
        <v>62</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25">
      <c r="A52" s="1" t="s">
        <v>31</v>
      </c>
      <c r="B52" s="1" t="s">
        <v>63</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25">
      <c r="A53" s="1" t="s">
        <v>35</v>
      </c>
      <c r="B53" s="1" t="s">
        <v>760</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25">
      <c r="A54" s="1" t="s">
        <v>64</v>
      </c>
      <c r="B54" s="1" t="s">
        <v>65</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25">
      <c r="A55" s="1" t="s">
        <v>54</v>
      </c>
      <c r="B55" s="1" t="s">
        <v>761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t="s">
        <v>66</v>
      </c>
      <c r="B56" s="1" t="s">
        <v>762</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C3" location="INDEX" display="20 Large wind turbines on land" xr:uid="{00000000-0004-0000-2A00-000000000000}"/>
  </hyperlinks>
  <pageMargins left="0.7" right="0.7" top="0.75" bottom="0.75" header="0.3" footer="0.3"/>
  <pageSetup paperSize="9" orientation="portrait" verticalDpi="4294967293"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1"/>
  <dimension ref="A1:AV223"/>
  <sheetViews>
    <sheetView showGridLines="0" topLeftCell="A10" workbookViewId="0">
      <selection activeCell="C3" sqref="C3:L3"/>
    </sheetView>
  </sheetViews>
  <sheetFormatPr defaultColWidth="9.140625" defaultRowHeight="15" x14ac:dyDescent="0.25"/>
  <cols>
    <col min="1" max="1" width="2.85546875" style="2" customWidth="1"/>
    <col min="2" max="2" width="32" style="2" customWidth="1"/>
    <col min="3" max="12" width="8.42578125" style="2" customWidth="1"/>
    <col min="13" max="16384" width="9.140625" style="2"/>
  </cols>
  <sheetData>
    <row r="1" spans="1:48" ht="14.25" customHeight="1" x14ac:dyDescent="0.25">
      <c r="G1" s="170"/>
      <c r="H1" s="322"/>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3"/>
      <c r="B3" s="447" t="s">
        <v>0</v>
      </c>
      <c r="C3" s="863" t="s">
        <v>273</v>
      </c>
      <c r="D3" s="983"/>
      <c r="E3" s="983"/>
      <c r="F3" s="983"/>
      <c r="G3" s="983"/>
      <c r="H3" s="983"/>
      <c r="I3" s="983"/>
      <c r="J3" s="983"/>
      <c r="K3" s="983"/>
      <c r="L3" s="984"/>
      <c r="N3" s="1"/>
      <c r="AB3" s="1"/>
      <c r="AC3" s="1"/>
      <c r="AD3" s="1"/>
      <c r="AE3" s="1"/>
      <c r="AF3" s="1"/>
      <c r="AG3" s="1"/>
      <c r="AH3" s="1"/>
      <c r="AI3" s="1"/>
      <c r="AJ3" s="1"/>
      <c r="AK3" s="1"/>
      <c r="AL3" s="1"/>
      <c r="AM3" s="1"/>
      <c r="AN3" s="1"/>
      <c r="AO3" s="1"/>
      <c r="AP3" s="1"/>
      <c r="AQ3" s="1"/>
      <c r="AR3" s="1"/>
      <c r="AS3" s="1"/>
      <c r="AT3" s="1"/>
      <c r="AU3" s="1"/>
      <c r="AV3" s="1"/>
    </row>
    <row r="4" spans="1:48" ht="25.5" customHeight="1" x14ac:dyDescent="0.25">
      <c r="A4" s="3"/>
      <c r="B4" s="448" t="s">
        <v>1</v>
      </c>
      <c r="C4" s="449">
        <v>2015</v>
      </c>
      <c r="D4" s="449">
        <v>2020</v>
      </c>
      <c r="E4" s="449">
        <v>2030</v>
      </c>
      <c r="F4" s="449">
        <v>2050</v>
      </c>
      <c r="G4" s="985" t="s">
        <v>2</v>
      </c>
      <c r="H4" s="986"/>
      <c r="I4" s="985" t="s">
        <v>3</v>
      </c>
      <c r="J4" s="986"/>
      <c r="K4" s="449" t="s">
        <v>4</v>
      </c>
      <c r="L4" s="449" t="s">
        <v>5</v>
      </c>
      <c r="N4" s="1"/>
      <c r="AB4" s="1"/>
      <c r="AC4" s="1"/>
      <c r="AD4" s="1"/>
      <c r="AE4" s="1"/>
      <c r="AF4" s="1"/>
      <c r="AG4" s="1"/>
      <c r="AH4" s="1"/>
      <c r="AI4" s="1"/>
      <c r="AJ4" s="1"/>
      <c r="AK4" s="1"/>
      <c r="AL4" s="1"/>
      <c r="AM4" s="1"/>
      <c r="AN4" s="1"/>
      <c r="AO4" s="1"/>
      <c r="AP4" s="1"/>
      <c r="AQ4" s="1"/>
      <c r="AR4" s="1"/>
      <c r="AS4" s="1"/>
      <c r="AT4" s="1"/>
      <c r="AU4" s="1"/>
      <c r="AV4" s="1"/>
    </row>
    <row r="5" spans="1:48" x14ac:dyDescent="0.25">
      <c r="A5" s="3"/>
      <c r="B5" s="987" t="s">
        <v>6</v>
      </c>
      <c r="C5" s="988"/>
      <c r="D5" s="988"/>
      <c r="E5" s="988"/>
      <c r="F5" s="989"/>
      <c r="G5" s="450" t="s">
        <v>7</v>
      </c>
      <c r="H5" s="450" t="s">
        <v>8</v>
      </c>
      <c r="I5" s="450" t="s">
        <v>7</v>
      </c>
      <c r="J5" s="450" t="s">
        <v>8</v>
      </c>
      <c r="K5" s="451"/>
      <c r="L5" s="452"/>
      <c r="N5" s="1"/>
      <c r="AB5" s="1"/>
      <c r="AC5" s="1"/>
      <c r="AD5" s="1"/>
      <c r="AE5" s="1"/>
      <c r="AF5" s="1"/>
      <c r="AG5" s="1"/>
      <c r="AH5" s="1"/>
      <c r="AI5" s="1"/>
      <c r="AJ5" s="1"/>
      <c r="AK5" s="1"/>
      <c r="AL5" s="1"/>
      <c r="AM5" s="1"/>
      <c r="AN5" s="1"/>
      <c r="AO5" s="1"/>
      <c r="AP5" s="1"/>
      <c r="AQ5" s="1"/>
      <c r="AR5" s="1"/>
      <c r="AS5" s="1"/>
      <c r="AT5" s="1"/>
      <c r="AU5" s="1"/>
      <c r="AV5" s="1"/>
    </row>
    <row r="6" spans="1:48" x14ac:dyDescent="0.25">
      <c r="A6" s="3"/>
      <c r="B6" s="453" t="s">
        <v>9</v>
      </c>
      <c r="C6" s="990" t="s">
        <v>10</v>
      </c>
      <c r="D6" s="991"/>
      <c r="E6" s="991"/>
      <c r="F6" s="992"/>
      <c r="G6" s="454">
        <v>5.0000000000000001E-3</v>
      </c>
      <c r="H6" s="454">
        <v>2.5000000000000001E-2</v>
      </c>
      <c r="I6" s="454">
        <v>5.0000000000000001E-3</v>
      </c>
      <c r="J6" s="454">
        <v>2.5000000000000001E-2</v>
      </c>
      <c r="K6" s="455"/>
      <c r="L6" s="455"/>
      <c r="N6" s="1"/>
      <c r="AB6" s="1"/>
      <c r="AC6" s="1"/>
      <c r="AD6" s="1"/>
      <c r="AE6" s="1"/>
      <c r="AF6" s="1"/>
      <c r="AG6" s="1"/>
      <c r="AH6" s="1"/>
      <c r="AI6" s="1"/>
      <c r="AJ6" s="1"/>
      <c r="AK6" s="1"/>
      <c r="AL6" s="1"/>
      <c r="AM6" s="1"/>
      <c r="AN6" s="1"/>
      <c r="AO6" s="1"/>
      <c r="AP6" s="1"/>
      <c r="AQ6" s="1"/>
      <c r="AR6" s="1"/>
      <c r="AS6" s="1"/>
      <c r="AT6" s="1"/>
      <c r="AU6" s="1"/>
      <c r="AV6" s="1"/>
    </row>
    <row r="7" spans="1:48" x14ac:dyDescent="0.25">
      <c r="A7" s="3"/>
      <c r="B7" s="453" t="s">
        <v>11</v>
      </c>
      <c r="C7" s="456">
        <v>1600</v>
      </c>
      <c r="D7" s="425">
        <v>1600</v>
      </c>
      <c r="E7" s="425">
        <v>1600</v>
      </c>
      <c r="F7" s="425">
        <v>1600</v>
      </c>
      <c r="G7" s="456">
        <v>1000</v>
      </c>
      <c r="H7" s="456">
        <v>2300</v>
      </c>
      <c r="I7" s="456">
        <v>1000</v>
      </c>
      <c r="J7" s="456">
        <v>2300</v>
      </c>
      <c r="K7" s="457" t="s">
        <v>12</v>
      </c>
      <c r="L7" s="457"/>
      <c r="N7" s="1"/>
      <c r="AB7" s="1"/>
      <c r="AC7" s="1"/>
      <c r="AD7" s="1"/>
      <c r="AE7" s="1"/>
      <c r="AF7" s="1"/>
      <c r="AG7" s="1"/>
      <c r="AH7" s="1"/>
      <c r="AI7" s="1"/>
      <c r="AJ7" s="1"/>
      <c r="AK7" s="1"/>
      <c r="AL7" s="1"/>
      <c r="AM7" s="1"/>
      <c r="AN7" s="1"/>
      <c r="AO7" s="1"/>
      <c r="AP7" s="1"/>
      <c r="AQ7" s="1"/>
      <c r="AR7" s="1"/>
      <c r="AS7" s="1"/>
      <c r="AT7" s="1"/>
      <c r="AU7" s="1"/>
      <c r="AV7" s="1"/>
    </row>
    <row r="8" spans="1:48" x14ac:dyDescent="0.25">
      <c r="A8" s="3"/>
      <c r="B8" s="453" t="s">
        <v>13</v>
      </c>
      <c r="C8" s="446">
        <v>0.03</v>
      </c>
      <c r="D8" s="446">
        <v>0.03</v>
      </c>
      <c r="E8" s="446">
        <v>0.03</v>
      </c>
      <c r="F8" s="446">
        <v>0.03</v>
      </c>
      <c r="G8" s="458">
        <v>0.02</v>
      </c>
      <c r="H8" s="458">
        <v>0.1</v>
      </c>
      <c r="I8" s="458">
        <v>0.02</v>
      </c>
      <c r="J8" s="458">
        <v>0.1</v>
      </c>
      <c r="K8" s="459"/>
      <c r="L8" s="459"/>
      <c r="N8" s="1"/>
      <c r="AB8" s="1"/>
      <c r="AC8" s="1"/>
      <c r="AD8" s="1"/>
      <c r="AE8" s="1"/>
      <c r="AF8" s="1"/>
      <c r="AG8" s="1"/>
      <c r="AH8" s="1"/>
      <c r="AI8" s="1"/>
      <c r="AJ8" s="1"/>
      <c r="AK8" s="1"/>
      <c r="AL8" s="1"/>
      <c r="AM8" s="1"/>
      <c r="AN8" s="1"/>
      <c r="AO8" s="1"/>
      <c r="AP8" s="1"/>
      <c r="AQ8" s="1"/>
      <c r="AR8" s="1"/>
      <c r="AS8" s="1"/>
      <c r="AT8" s="1"/>
      <c r="AU8" s="1"/>
      <c r="AV8" s="1"/>
    </row>
    <row r="9" spans="1:48" x14ac:dyDescent="0.25">
      <c r="A9" s="3"/>
      <c r="B9" s="460" t="s">
        <v>14</v>
      </c>
      <c r="C9" s="461">
        <v>3.0000000000000001E-3</v>
      </c>
      <c r="D9" s="461">
        <v>3.0000000000000001E-3</v>
      </c>
      <c r="E9" s="461">
        <v>3.0000000000000001E-3</v>
      </c>
      <c r="F9" s="461">
        <v>3.0000000000000001E-3</v>
      </c>
      <c r="G9" s="461">
        <v>1E-3</v>
      </c>
      <c r="H9" s="461">
        <v>5.0000000000000001E-3</v>
      </c>
      <c r="I9" s="461">
        <v>1E-3</v>
      </c>
      <c r="J9" s="461">
        <v>5.0000000000000001E-3</v>
      </c>
      <c r="K9" s="455" t="s">
        <v>15</v>
      </c>
      <c r="L9" s="459"/>
      <c r="N9" s="1"/>
      <c r="AB9" s="1"/>
      <c r="AC9" s="1"/>
      <c r="AD9" s="1"/>
      <c r="AE9" s="1"/>
      <c r="AF9" s="1"/>
      <c r="AG9" s="1"/>
      <c r="AH9" s="1"/>
      <c r="AI9" s="1"/>
      <c r="AJ9" s="1"/>
      <c r="AK9" s="1"/>
      <c r="AL9" s="1"/>
      <c r="AM9" s="1"/>
      <c r="AN9" s="1"/>
      <c r="AO9" s="1"/>
      <c r="AP9" s="1"/>
      <c r="AQ9" s="1"/>
      <c r="AR9" s="1"/>
      <c r="AS9" s="1"/>
      <c r="AT9" s="1"/>
      <c r="AU9" s="1"/>
      <c r="AV9" s="1"/>
    </row>
    <row r="10" spans="1:48" x14ac:dyDescent="0.25">
      <c r="A10" s="3"/>
      <c r="B10" s="460" t="s">
        <v>16</v>
      </c>
      <c r="C10" s="455">
        <v>20</v>
      </c>
      <c r="D10" s="455">
        <v>20</v>
      </c>
      <c r="E10" s="455">
        <v>20</v>
      </c>
      <c r="F10" s="455">
        <v>20</v>
      </c>
      <c r="G10" s="462" t="s">
        <v>17</v>
      </c>
      <c r="H10" s="462" t="s">
        <v>17</v>
      </c>
      <c r="I10" s="462" t="s">
        <v>17</v>
      </c>
      <c r="J10" s="462" t="s">
        <v>17</v>
      </c>
      <c r="K10" s="455"/>
      <c r="L10" s="459"/>
      <c r="N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3"/>
      <c r="B11" s="460" t="s">
        <v>18</v>
      </c>
      <c r="C11" s="455">
        <v>1</v>
      </c>
      <c r="D11" s="455">
        <v>1</v>
      </c>
      <c r="E11" s="455">
        <v>1</v>
      </c>
      <c r="F11" s="455">
        <v>1</v>
      </c>
      <c r="G11" s="455">
        <v>0.5</v>
      </c>
      <c r="H11" s="455">
        <v>1.5</v>
      </c>
      <c r="I11" s="455">
        <v>0.5</v>
      </c>
      <c r="J11" s="455">
        <v>1.5</v>
      </c>
      <c r="K11" s="455"/>
      <c r="L11" s="459"/>
      <c r="N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3"/>
      <c r="B12" s="463" t="s">
        <v>19</v>
      </c>
      <c r="C12" s="464">
        <v>0.79999999999999993</v>
      </c>
      <c r="D12" s="464">
        <v>0.79999999999999993</v>
      </c>
      <c r="E12" s="464">
        <v>0.79999999999999993</v>
      </c>
      <c r="F12" s="464">
        <v>0.79999999999999993</v>
      </c>
      <c r="G12" s="462" t="s">
        <v>17</v>
      </c>
      <c r="H12" s="462" t="s">
        <v>17</v>
      </c>
      <c r="I12" s="462" t="s">
        <v>17</v>
      </c>
      <c r="J12" s="462" t="s">
        <v>17</v>
      </c>
      <c r="K12" s="455" t="s">
        <v>20</v>
      </c>
      <c r="L12" s="459"/>
      <c r="N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3"/>
      <c r="B13" s="465" t="s">
        <v>21</v>
      </c>
      <c r="C13" s="451"/>
      <c r="D13" s="451"/>
      <c r="E13" s="451"/>
      <c r="F13" s="451"/>
      <c r="G13" s="451"/>
      <c r="H13" s="451"/>
      <c r="I13" s="451"/>
      <c r="J13" s="451"/>
      <c r="K13" s="451"/>
      <c r="L13" s="452"/>
      <c r="N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3"/>
      <c r="B14" s="460" t="s">
        <v>22</v>
      </c>
      <c r="C14" s="462" t="s">
        <v>17</v>
      </c>
      <c r="D14" s="462" t="s">
        <v>17</v>
      </c>
      <c r="E14" s="462" t="s">
        <v>17</v>
      </c>
      <c r="F14" s="462" t="s">
        <v>17</v>
      </c>
      <c r="G14" s="462" t="s">
        <v>17</v>
      </c>
      <c r="H14" s="462" t="s">
        <v>17</v>
      </c>
      <c r="I14" s="462" t="s">
        <v>17</v>
      </c>
      <c r="J14" s="462" t="s">
        <v>17</v>
      </c>
      <c r="K14" s="455" t="s">
        <v>23</v>
      </c>
      <c r="L14" s="455"/>
      <c r="N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3"/>
      <c r="B15" s="460" t="s">
        <v>24</v>
      </c>
      <c r="C15" s="462" t="s">
        <v>17</v>
      </c>
      <c r="D15" s="462" t="s">
        <v>17</v>
      </c>
      <c r="E15" s="462" t="s">
        <v>17</v>
      </c>
      <c r="F15" s="462" t="s">
        <v>17</v>
      </c>
      <c r="G15" s="462" t="s">
        <v>17</v>
      </c>
      <c r="H15" s="462" t="s">
        <v>17</v>
      </c>
      <c r="I15" s="462" t="s">
        <v>17</v>
      </c>
      <c r="J15" s="462" t="s">
        <v>17</v>
      </c>
      <c r="K15" s="455" t="s">
        <v>23</v>
      </c>
      <c r="L15" s="455"/>
      <c r="N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3"/>
      <c r="B16" s="465" t="s">
        <v>397</v>
      </c>
      <c r="C16" s="451"/>
      <c r="D16" s="451"/>
      <c r="E16" s="451"/>
      <c r="F16" s="451"/>
      <c r="G16" s="451"/>
      <c r="H16" s="451"/>
      <c r="I16" s="451"/>
      <c r="J16" s="451"/>
      <c r="K16" s="451"/>
      <c r="L16" s="452"/>
      <c r="N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3"/>
      <c r="B17" s="460" t="s">
        <v>26</v>
      </c>
      <c r="C17" s="466">
        <v>4</v>
      </c>
      <c r="D17" s="466">
        <v>3.8</v>
      </c>
      <c r="E17" s="466">
        <v>3.61</v>
      </c>
      <c r="F17" s="466">
        <v>3.4294999999999995</v>
      </c>
      <c r="G17" s="467">
        <v>3</v>
      </c>
      <c r="H17" s="467">
        <v>6</v>
      </c>
      <c r="I17" s="467">
        <v>3</v>
      </c>
      <c r="J17" s="467">
        <v>6</v>
      </c>
      <c r="K17" s="455" t="s">
        <v>27</v>
      </c>
      <c r="L17" s="455"/>
      <c r="N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3"/>
      <c r="B18" s="460" t="s">
        <v>28</v>
      </c>
      <c r="C18" s="468">
        <v>0.9</v>
      </c>
      <c r="D18" s="468">
        <v>0.9</v>
      </c>
      <c r="E18" s="468">
        <v>0.9</v>
      </c>
      <c r="F18" s="468">
        <v>0.9</v>
      </c>
      <c r="G18" s="468">
        <v>0.85</v>
      </c>
      <c r="H18" s="468">
        <v>0.95</v>
      </c>
      <c r="I18" s="468">
        <v>0.85</v>
      </c>
      <c r="J18" s="468">
        <v>0.95</v>
      </c>
      <c r="K18" s="455" t="s">
        <v>27</v>
      </c>
      <c r="L18" s="455"/>
      <c r="N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3"/>
      <c r="B19" s="460" t="s">
        <v>29</v>
      </c>
      <c r="C19" s="468">
        <v>0.1</v>
      </c>
      <c r="D19" s="468">
        <v>0.1</v>
      </c>
      <c r="E19" s="468">
        <v>0.1</v>
      </c>
      <c r="F19" s="468">
        <v>0.1</v>
      </c>
      <c r="G19" s="468">
        <v>0.15</v>
      </c>
      <c r="H19" s="468">
        <v>0.05</v>
      </c>
      <c r="I19" s="468">
        <v>0.15</v>
      </c>
      <c r="J19" s="468">
        <v>0.05</v>
      </c>
      <c r="K19" s="455" t="s">
        <v>27</v>
      </c>
      <c r="L19" s="455"/>
      <c r="N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3"/>
      <c r="B20" s="460" t="s">
        <v>30</v>
      </c>
      <c r="C20" s="469">
        <v>100000</v>
      </c>
      <c r="D20" s="425">
        <v>95000</v>
      </c>
      <c r="E20" s="425">
        <v>90000</v>
      </c>
      <c r="F20" s="425">
        <v>85000</v>
      </c>
      <c r="G20" s="462" t="s">
        <v>17</v>
      </c>
      <c r="H20" s="462" t="s">
        <v>17</v>
      </c>
      <c r="I20" s="462" t="s">
        <v>17</v>
      </c>
      <c r="J20" s="462" t="s">
        <v>17</v>
      </c>
      <c r="K20" s="455" t="s">
        <v>31</v>
      </c>
      <c r="L20" s="455"/>
      <c r="N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3"/>
      <c r="B21" s="460" t="s">
        <v>32</v>
      </c>
      <c r="C21" s="462" t="s">
        <v>17</v>
      </c>
      <c r="D21" s="462" t="s">
        <v>17</v>
      </c>
      <c r="E21" s="462" t="s">
        <v>17</v>
      </c>
      <c r="F21" s="462" t="s">
        <v>17</v>
      </c>
      <c r="G21" s="462" t="s">
        <v>17</v>
      </c>
      <c r="H21" s="462" t="s">
        <v>17</v>
      </c>
      <c r="I21" s="462" t="s">
        <v>17</v>
      </c>
      <c r="J21" s="462" t="s">
        <v>17</v>
      </c>
      <c r="K21" s="455"/>
      <c r="L21" s="455"/>
      <c r="N21" s="1"/>
      <c r="AB21" s="1"/>
      <c r="AC21" s="1"/>
      <c r="AD21" s="1"/>
      <c r="AE21" s="1"/>
      <c r="AF21" s="1"/>
      <c r="AG21" s="1"/>
      <c r="AH21" s="1"/>
      <c r="AI21" s="1"/>
      <c r="AJ21" s="1"/>
      <c r="AK21" s="1"/>
      <c r="AL21" s="1"/>
      <c r="AM21" s="1"/>
      <c r="AN21" s="1"/>
      <c r="AO21" s="1"/>
      <c r="AP21" s="1"/>
      <c r="AQ21" s="1"/>
      <c r="AR21" s="1"/>
      <c r="AS21" s="1"/>
      <c r="AT21" s="1"/>
      <c r="AU21" s="1"/>
      <c r="AV21" s="1"/>
    </row>
    <row r="22" spans="1:48" x14ac:dyDescent="0.25">
      <c r="A22" s="3"/>
      <c r="B22" s="980" t="s">
        <v>33</v>
      </c>
      <c r="C22" s="981"/>
      <c r="D22" s="981"/>
      <c r="E22" s="981"/>
      <c r="F22" s="981"/>
      <c r="G22" s="981"/>
      <c r="H22" s="981"/>
      <c r="I22" s="981"/>
      <c r="J22" s="981"/>
      <c r="K22" s="981"/>
      <c r="L22" s="982"/>
      <c r="N22" s="1"/>
      <c r="AB22" s="1"/>
      <c r="AC22" s="1"/>
      <c r="AD22" s="1"/>
      <c r="AE22" s="1"/>
      <c r="AF22" s="1"/>
      <c r="AG22" s="1"/>
      <c r="AH22" s="1"/>
      <c r="AI22" s="1"/>
      <c r="AJ22" s="1"/>
      <c r="AK22" s="1"/>
      <c r="AL22" s="1"/>
      <c r="AM22" s="1"/>
      <c r="AN22" s="1"/>
      <c r="AO22" s="1"/>
      <c r="AP22" s="1"/>
      <c r="AQ22" s="1"/>
      <c r="AR22" s="1"/>
      <c r="AS22" s="1"/>
      <c r="AT22" s="1"/>
      <c r="AU22" s="1"/>
      <c r="AV22" s="1"/>
    </row>
    <row r="23" spans="1:48" x14ac:dyDescent="0.25">
      <c r="A23" s="3"/>
      <c r="B23" s="460" t="s">
        <v>34</v>
      </c>
      <c r="C23" s="470">
        <v>8</v>
      </c>
      <c r="D23" s="470">
        <v>8</v>
      </c>
      <c r="E23" s="470">
        <v>8</v>
      </c>
      <c r="F23" s="470">
        <v>8</v>
      </c>
      <c r="G23" s="470">
        <v>4</v>
      </c>
      <c r="H23" s="470">
        <v>14</v>
      </c>
      <c r="I23" s="470">
        <v>4</v>
      </c>
      <c r="J23" s="470">
        <v>14</v>
      </c>
      <c r="K23" s="453" t="s">
        <v>35</v>
      </c>
      <c r="L23" s="453"/>
      <c r="N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3"/>
      <c r="B24" s="460" t="s">
        <v>36</v>
      </c>
      <c r="C24" s="470">
        <v>18</v>
      </c>
      <c r="D24" s="470">
        <v>18</v>
      </c>
      <c r="E24" s="470">
        <v>18</v>
      </c>
      <c r="F24" s="470">
        <v>18</v>
      </c>
      <c r="G24" s="470">
        <v>14</v>
      </c>
      <c r="H24" s="470">
        <v>18</v>
      </c>
      <c r="I24" s="470">
        <v>14</v>
      </c>
      <c r="J24" s="470">
        <v>18</v>
      </c>
      <c r="K24" s="453" t="s">
        <v>35</v>
      </c>
      <c r="L24" s="453"/>
      <c r="N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3"/>
      <c r="B25" s="471" t="s">
        <v>37</v>
      </c>
      <c r="C25" s="472">
        <v>540</v>
      </c>
      <c r="D25" s="472">
        <v>540</v>
      </c>
      <c r="E25" s="472">
        <v>540</v>
      </c>
      <c r="F25" s="472">
        <v>540</v>
      </c>
      <c r="G25" s="472">
        <v>350</v>
      </c>
      <c r="H25" s="472">
        <v>700</v>
      </c>
      <c r="I25" s="472">
        <v>350</v>
      </c>
      <c r="J25" s="472">
        <v>700</v>
      </c>
      <c r="K25" s="472" t="s">
        <v>27</v>
      </c>
      <c r="L25" s="473"/>
      <c r="N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3"/>
      <c r="B26" s="474"/>
      <c r="C26" s="475"/>
      <c r="D26" s="475"/>
      <c r="E26" s="475"/>
      <c r="F26" s="475"/>
      <c r="G26" s="475"/>
      <c r="H26" s="475"/>
      <c r="I26" s="475"/>
      <c r="J26" s="475"/>
      <c r="K26" s="476"/>
      <c r="L26" s="476"/>
      <c r="N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3"/>
      <c r="B27" s="477"/>
      <c r="C27" s="478"/>
      <c r="D27" s="478"/>
      <c r="E27" s="478"/>
      <c r="F27" s="478"/>
      <c r="G27" s="478"/>
      <c r="H27" s="478"/>
      <c r="I27" s="478"/>
      <c r="J27" s="478"/>
      <c r="K27" s="479"/>
      <c r="L27" s="479"/>
      <c r="N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6" t="s">
        <v>38</v>
      </c>
      <c r="B28" s="480"/>
      <c r="C28" s="480"/>
      <c r="D28" s="480"/>
      <c r="E28" s="480"/>
      <c r="F28" s="480"/>
      <c r="G28" s="480"/>
      <c r="H28" s="480"/>
      <c r="I28" s="480"/>
      <c r="J28" s="480"/>
      <c r="K28" s="480"/>
      <c r="L28" s="480"/>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25">
      <c r="A29" s="4" t="s">
        <v>39</v>
      </c>
      <c r="B29" s="977" t="s">
        <v>40</v>
      </c>
      <c r="C29" s="977"/>
      <c r="D29" s="977"/>
      <c r="E29" s="977"/>
      <c r="F29" s="977"/>
      <c r="G29" s="977"/>
      <c r="H29" s="977"/>
      <c r="I29" s="977"/>
      <c r="J29" s="977"/>
      <c r="K29" s="977"/>
      <c r="L29" s="977"/>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25">
      <c r="A30" s="4" t="s">
        <v>15</v>
      </c>
      <c r="B30" s="978" t="s">
        <v>41</v>
      </c>
      <c r="C30" s="978"/>
      <c r="D30" s="978"/>
      <c r="E30" s="978"/>
      <c r="F30" s="978"/>
      <c r="G30" s="978"/>
      <c r="H30" s="978"/>
      <c r="I30" s="978"/>
      <c r="J30" s="978"/>
      <c r="K30" s="978"/>
      <c r="L30" s="481"/>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25">
      <c r="A31" s="4" t="s">
        <v>20</v>
      </c>
      <c r="B31" s="979" t="s">
        <v>42</v>
      </c>
      <c r="C31" s="979"/>
      <c r="D31" s="979"/>
      <c r="E31" s="979"/>
      <c r="F31" s="979"/>
      <c r="G31" s="979"/>
      <c r="H31" s="979"/>
      <c r="I31" s="979"/>
      <c r="J31" s="979"/>
      <c r="K31" s="979"/>
      <c r="L31" s="979"/>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25">
      <c r="A32" s="4" t="s">
        <v>23</v>
      </c>
      <c r="B32" s="979" t="s">
        <v>43</v>
      </c>
      <c r="C32" s="979"/>
      <c r="D32" s="979"/>
      <c r="E32" s="979"/>
      <c r="F32" s="979"/>
      <c r="G32" s="979"/>
      <c r="H32" s="979"/>
      <c r="I32" s="979"/>
      <c r="J32" s="979"/>
      <c r="K32" s="979"/>
      <c r="L32" s="979"/>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25">
      <c r="A33" s="4" t="s">
        <v>44</v>
      </c>
      <c r="B33" s="979" t="s">
        <v>45</v>
      </c>
      <c r="C33" s="979"/>
      <c r="D33" s="979"/>
      <c r="E33" s="979"/>
      <c r="F33" s="979"/>
      <c r="G33" s="979"/>
      <c r="H33" s="979"/>
      <c r="I33" s="979"/>
      <c r="J33" s="979"/>
      <c r="K33" s="979"/>
      <c r="L33" s="979"/>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25">
      <c r="A34" s="4" t="s">
        <v>46</v>
      </c>
      <c r="B34" s="976" t="s">
        <v>47</v>
      </c>
      <c r="C34" s="976"/>
      <c r="D34" s="976"/>
      <c r="E34" s="976"/>
      <c r="F34" s="976"/>
      <c r="G34" s="976"/>
      <c r="H34" s="976"/>
      <c r="I34" s="976"/>
      <c r="J34" s="976"/>
      <c r="K34" s="976"/>
      <c r="L34" s="976"/>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25">
      <c r="A35" s="4" t="s">
        <v>31</v>
      </c>
      <c r="B35" s="976" t="s">
        <v>48</v>
      </c>
      <c r="C35" s="976"/>
      <c r="D35" s="976"/>
      <c r="E35" s="976"/>
      <c r="F35" s="976"/>
      <c r="G35" s="976"/>
      <c r="H35" s="976"/>
      <c r="I35" s="976"/>
      <c r="J35" s="976"/>
      <c r="K35" s="976"/>
      <c r="L35" s="976"/>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25">
      <c r="A36" s="4" t="s">
        <v>35</v>
      </c>
      <c r="B36" s="976" t="s">
        <v>49</v>
      </c>
      <c r="C36" s="976"/>
      <c r="D36" s="976"/>
      <c r="E36" s="976"/>
      <c r="F36" s="976"/>
      <c r="G36" s="976"/>
      <c r="H36" s="976"/>
      <c r="I36" s="976"/>
      <c r="J36" s="976"/>
      <c r="K36" s="976"/>
      <c r="L36" s="976"/>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25">
      <c r="A37" s="4" t="s">
        <v>50</v>
      </c>
      <c r="B37" s="976" t="s">
        <v>51</v>
      </c>
      <c r="C37" s="976"/>
      <c r="D37" s="976"/>
      <c r="E37" s="976"/>
      <c r="F37" s="976"/>
      <c r="G37" s="976"/>
      <c r="H37" s="976"/>
      <c r="I37" s="976"/>
      <c r="J37" s="976"/>
      <c r="K37" s="976"/>
      <c r="L37" s="976"/>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25">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25">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22:L22"/>
    <mergeCell ref="C3:L3"/>
    <mergeCell ref="G4:H4"/>
    <mergeCell ref="I4:J4"/>
    <mergeCell ref="B5:F5"/>
    <mergeCell ref="C6:F6"/>
    <mergeCell ref="B35:L35"/>
    <mergeCell ref="B36:L36"/>
    <mergeCell ref="B37:L37"/>
    <mergeCell ref="B29:L29"/>
    <mergeCell ref="B30:K30"/>
    <mergeCell ref="B31:L31"/>
    <mergeCell ref="B32:L32"/>
    <mergeCell ref="B33:L33"/>
    <mergeCell ref="B34:L34"/>
  </mergeCells>
  <hyperlinks>
    <hyperlink ref="C3" location="INDEX" display="20 Small wind turbines, grid connected (&lt; 25 kW)" xr:uid="{00000000-0004-0000-2B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2"/>
  <dimension ref="A1:M60"/>
  <sheetViews>
    <sheetView showGridLines="0" workbookViewId="0">
      <selection activeCell="E23" sqref="E23"/>
    </sheetView>
  </sheetViews>
  <sheetFormatPr defaultColWidth="9.140625" defaultRowHeight="12.75" customHeight="1" x14ac:dyDescent="0.25"/>
  <cols>
    <col min="1" max="1" width="3.42578125" style="2" customWidth="1"/>
    <col min="2" max="2" width="69.28515625" style="2" customWidth="1"/>
    <col min="3" max="13" width="9.140625" style="2" customWidth="1"/>
    <col min="14" max="16384" width="9.140625" style="2"/>
  </cols>
  <sheetData>
    <row r="1" spans="1:13" ht="12.75" customHeight="1" x14ac:dyDescent="0.25">
      <c r="A1" s="743" t="s">
        <v>0</v>
      </c>
      <c r="B1" s="743"/>
      <c r="C1" s="993" t="s">
        <v>1412</v>
      </c>
      <c r="D1" s="993"/>
      <c r="E1" s="993"/>
      <c r="F1" s="993"/>
      <c r="G1" s="993"/>
      <c r="H1" s="993"/>
      <c r="I1" s="993"/>
      <c r="J1" s="993"/>
      <c r="K1" s="993"/>
      <c r="L1" s="993"/>
      <c r="M1" s="993"/>
    </row>
    <row r="2" spans="1:13" ht="12.75" customHeight="1" x14ac:dyDescent="0.25">
      <c r="A2" s="745" t="s">
        <v>1281</v>
      </c>
      <c r="B2" s="746"/>
      <c r="C2" s="842">
        <v>2020</v>
      </c>
      <c r="D2" s="842">
        <v>2025</v>
      </c>
      <c r="E2" s="842">
        <v>2030</v>
      </c>
      <c r="F2" s="842">
        <v>2040</v>
      </c>
      <c r="G2" s="842">
        <v>2050</v>
      </c>
      <c r="H2" s="842">
        <v>2025</v>
      </c>
      <c r="I2" s="842">
        <v>2025</v>
      </c>
      <c r="J2" s="842">
        <v>2050</v>
      </c>
      <c r="K2" s="842">
        <v>2050</v>
      </c>
      <c r="L2" s="842" t="s">
        <v>103</v>
      </c>
      <c r="M2" s="842" t="s">
        <v>103</v>
      </c>
    </row>
    <row r="3" spans="1:13" ht="12.75" customHeight="1" x14ac:dyDescent="0.25">
      <c r="A3" s="745" t="s">
        <v>1282</v>
      </c>
      <c r="B3" s="745"/>
      <c r="C3" s="747" t="s">
        <v>1283</v>
      </c>
      <c r="D3" s="747" t="s">
        <v>1283</v>
      </c>
      <c r="E3" s="747" t="s">
        <v>1283</v>
      </c>
      <c r="F3" s="747" t="s">
        <v>1283</v>
      </c>
      <c r="G3" s="747" t="s">
        <v>1283</v>
      </c>
      <c r="H3" s="842" t="s">
        <v>1284</v>
      </c>
      <c r="I3" s="842" t="s">
        <v>1285</v>
      </c>
      <c r="J3" s="842" t="s">
        <v>1284</v>
      </c>
      <c r="K3" s="842" t="s">
        <v>1285</v>
      </c>
      <c r="L3" s="842" t="s">
        <v>1286</v>
      </c>
      <c r="M3" s="842" t="s">
        <v>1287</v>
      </c>
    </row>
    <row r="4" spans="1:13" ht="12.75" customHeight="1" x14ac:dyDescent="0.25">
      <c r="A4" s="745" t="s">
        <v>1288</v>
      </c>
      <c r="B4" s="745" t="s">
        <v>1289</v>
      </c>
      <c r="C4" s="842"/>
      <c r="D4" s="842"/>
      <c r="E4" s="842"/>
      <c r="F4" s="842"/>
      <c r="G4" s="842"/>
      <c r="H4" s="842"/>
      <c r="I4" s="842"/>
      <c r="J4" s="842"/>
      <c r="K4" s="842"/>
      <c r="L4" s="842"/>
      <c r="M4" s="842"/>
    </row>
    <row r="5" spans="1:13" ht="12.75" customHeight="1" x14ac:dyDescent="0.25">
      <c r="A5" s="749" t="s">
        <v>6</v>
      </c>
      <c r="B5" s="757"/>
      <c r="C5" s="757"/>
      <c r="D5" s="757"/>
      <c r="E5" s="757"/>
      <c r="F5" s="757"/>
      <c r="G5" s="757"/>
      <c r="H5" s="757"/>
      <c r="I5" s="757"/>
      <c r="J5" s="757"/>
      <c r="K5" s="757"/>
      <c r="L5" s="757"/>
      <c r="M5" s="757"/>
    </row>
    <row r="6" spans="1:13" ht="12.75" customHeight="1" x14ac:dyDescent="0.25">
      <c r="A6" s="757"/>
      <c r="B6" s="757" t="s">
        <v>1290</v>
      </c>
      <c r="C6" s="843">
        <v>8.4</v>
      </c>
      <c r="D6" s="843">
        <v>15</v>
      </c>
      <c r="E6" s="843">
        <v>20</v>
      </c>
      <c r="F6" s="843">
        <v>25</v>
      </c>
      <c r="G6" s="843">
        <v>30</v>
      </c>
      <c r="H6" s="843">
        <v>12.75</v>
      </c>
      <c r="I6" s="843">
        <v>17.25</v>
      </c>
      <c r="J6" s="843">
        <v>22.5</v>
      </c>
      <c r="K6" s="843">
        <v>37.5</v>
      </c>
      <c r="L6" s="843" t="s">
        <v>39</v>
      </c>
      <c r="M6" s="843" t="s">
        <v>196</v>
      </c>
    </row>
    <row r="7" spans="1:13" ht="12.75" customHeight="1" x14ac:dyDescent="0.25">
      <c r="A7" s="757"/>
      <c r="B7" s="757" t="s">
        <v>1292</v>
      </c>
      <c r="C7" s="843">
        <v>0.5</v>
      </c>
      <c r="D7" s="843">
        <f>+C7</f>
        <v>0.5</v>
      </c>
      <c r="E7" s="843">
        <f t="shared" ref="E7:G7" si="0">+D7</f>
        <v>0.5</v>
      </c>
      <c r="F7" s="843">
        <f t="shared" si="0"/>
        <v>0.5</v>
      </c>
      <c r="G7" s="843">
        <f t="shared" si="0"/>
        <v>0.5</v>
      </c>
      <c r="H7" s="850">
        <f>+$D7*(1+O$6)</f>
        <v>0.5</v>
      </c>
      <c r="I7" s="850">
        <f>+$D7*(1+P$6)</f>
        <v>0.5</v>
      </c>
      <c r="J7" s="850">
        <f>+$G7*(1+Q$6)</f>
        <v>0.5</v>
      </c>
      <c r="K7" s="850">
        <f>+$G7*(1+R$6)</f>
        <v>0.5</v>
      </c>
      <c r="L7" s="843" t="s">
        <v>15</v>
      </c>
      <c r="M7" s="843"/>
    </row>
    <row r="8" spans="1:13" ht="12.75" customHeight="1" x14ac:dyDescent="0.25">
      <c r="A8" s="757"/>
      <c r="B8" s="757" t="s">
        <v>1293</v>
      </c>
      <c r="C8" s="843">
        <v>0.5</v>
      </c>
      <c r="D8" s="843">
        <f t="shared" ref="D8:G8" si="1">+C8</f>
        <v>0.5</v>
      </c>
      <c r="E8" s="843">
        <f t="shared" si="1"/>
        <v>0.5</v>
      </c>
      <c r="F8" s="843">
        <f t="shared" si="1"/>
        <v>0.5</v>
      </c>
      <c r="G8" s="843">
        <f t="shared" si="1"/>
        <v>0.5</v>
      </c>
      <c r="H8" s="850">
        <f>+$D8*(1+O$6)</f>
        <v>0.5</v>
      </c>
      <c r="I8" s="850">
        <f>+$D8*(1+P$6)</f>
        <v>0.5</v>
      </c>
      <c r="J8" s="850">
        <f>+$G8*(1+Q$6)</f>
        <v>0.5</v>
      </c>
      <c r="K8" s="850">
        <f>+$G8*(1+R$6)</f>
        <v>0.5</v>
      </c>
      <c r="L8" s="843" t="s">
        <v>15</v>
      </c>
      <c r="M8" s="843"/>
    </row>
    <row r="9" spans="1:13" ht="12.75" customHeight="1" x14ac:dyDescent="0.25">
      <c r="A9" s="757"/>
      <c r="B9" s="757" t="s">
        <v>1294</v>
      </c>
      <c r="C9" s="843">
        <v>27</v>
      </c>
      <c r="D9" s="843">
        <v>30</v>
      </c>
      <c r="E9" s="843">
        <v>30</v>
      </c>
      <c r="F9" s="843">
        <v>30</v>
      </c>
      <c r="G9" s="843">
        <v>30</v>
      </c>
      <c r="H9" s="854">
        <v>25</v>
      </c>
      <c r="I9" s="854">
        <v>35</v>
      </c>
      <c r="J9" s="854">
        <v>25</v>
      </c>
      <c r="K9" s="854">
        <v>35</v>
      </c>
      <c r="L9" s="843" t="s">
        <v>20</v>
      </c>
      <c r="M9" s="843"/>
    </row>
    <row r="10" spans="1:13" ht="12.75" customHeight="1" x14ac:dyDescent="0.25">
      <c r="A10" s="757"/>
      <c r="B10" s="757" t="s">
        <v>1295</v>
      </c>
      <c r="C10" s="843">
        <v>2.5</v>
      </c>
      <c r="D10" s="843">
        <v>2.5</v>
      </c>
      <c r="E10" s="843">
        <v>2.5</v>
      </c>
      <c r="F10" s="843">
        <v>2.5</v>
      </c>
      <c r="G10" s="843">
        <v>2</v>
      </c>
      <c r="H10" s="850">
        <v>2</v>
      </c>
      <c r="I10" s="850">
        <v>3</v>
      </c>
      <c r="J10" s="850">
        <v>1.5</v>
      </c>
      <c r="K10" s="850">
        <v>2.5</v>
      </c>
      <c r="L10" s="843" t="s">
        <v>23</v>
      </c>
      <c r="M10" s="843"/>
    </row>
    <row r="11" spans="1:13" ht="12.75" customHeight="1" x14ac:dyDescent="0.25">
      <c r="A11" s="757"/>
      <c r="B11" s="757" t="s">
        <v>1296</v>
      </c>
      <c r="C11" s="849">
        <v>165.35502386325084</v>
      </c>
      <c r="D11" s="849">
        <v>177.36053852568409</v>
      </c>
      <c r="E11" s="849">
        <v>171.96405203392086</v>
      </c>
      <c r="F11" s="849">
        <v>169.84103904584777</v>
      </c>
      <c r="G11" s="849">
        <v>171.25638103789657</v>
      </c>
      <c r="H11" s="849">
        <v>150.75645774683147</v>
      </c>
      <c r="I11" s="849">
        <v>203.96461930453668</v>
      </c>
      <c r="J11" s="849">
        <v>128.44228577842244</v>
      </c>
      <c r="K11" s="849">
        <v>214.0704762973707</v>
      </c>
      <c r="L11" s="843" t="s">
        <v>44</v>
      </c>
      <c r="M11" s="843">
        <v>3</v>
      </c>
    </row>
    <row r="12" spans="1:13" ht="12.75" customHeight="1" x14ac:dyDescent="0.25">
      <c r="A12" s="749" t="s">
        <v>21</v>
      </c>
      <c r="B12" s="757"/>
      <c r="C12" s="757"/>
      <c r="D12" s="757"/>
      <c r="E12" s="757"/>
      <c r="F12" s="757"/>
      <c r="G12" s="757"/>
      <c r="H12" s="757"/>
      <c r="I12" s="757"/>
      <c r="J12" s="757"/>
      <c r="K12" s="757"/>
      <c r="L12" s="843"/>
      <c r="M12" s="843"/>
    </row>
    <row r="13" spans="1:13" ht="12.75" customHeight="1" x14ac:dyDescent="0.25">
      <c r="A13" s="757"/>
      <c r="B13" s="757" t="s">
        <v>1297</v>
      </c>
      <c r="C13" s="757"/>
      <c r="D13" s="757"/>
      <c r="E13" s="757"/>
      <c r="F13" s="757"/>
      <c r="G13" s="757"/>
      <c r="H13" s="757"/>
      <c r="I13" s="757"/>
      <c r="J13" s="757"/>
      <c r="K13" s="757"/>
      <c r="L13" s="843"/>
      <c r="M13" s="843"/>
    </row>
    <row r="14" spans="1:13" ht="12.75" customHeight="1" x14ac:dyDescent="0.25">
      <c r="A14" s="757"/>
      <c r="B14" s="757" t="s">
        <v>1298</v>
      </c>
      <c r="C14" s="757"/>
      <c r="D14" s="757"/>
      <c r="E14" s="757"/>
      <c r="F14" s="757"/>
      <c r="G14" s="757"/>
      <c r="H14" s="757"/>
      <c r="I14" s="757"/>
      <c r="J14" s="757"/>
      <c r="K14" s="757"/>
      <c r="L14" s="843"/>
      <c r="M14" s="843"/>
    </row>
    <row r="15" spans="1:13" ht="12.75" customHeight="1" x14ac:dyDescent="0.25">
      <c r="A15" s="757"/>
      <c r="B15" s="757" t="s">
        <v>1372</v>
      </c>
      <c r="C15" s="757"/>
      <c r="D15" s="757"/>
      <c r="E15" s="757"/>
      <c r="F15" s="757"/>
      <c r="G15" s="757"/>
      <c r="H15" s="757"/>
      <c r="I15" s="757"/>
      <c r="J15" s="757"/>
      <c r="K15" s="757"/>
      <c r="L15" s="843"/>
      <c r="M15" s="843"/>
    </row>
    <row r="16" spans="1:13" ht="12.75" customHeight="1" x14ac:dyDescent="0.25">
      <c r="A16" s="757"/>
      <c r="B16" s="757" t="s">
        <v>1373</v>
      </c>
      <c r="C16" s="757"/>
      <c r="D16" s="757"/>
      <c r="E16" s="757"/>
      <c r="F16" s="757"/>
      <c r="G16" s="757"/>
      <c r="H16" s="757"/>
      <c r="I16" s="757"/>
      <c r="J16" s="757"/>
      <c r="K16" s="757"/>
      <c r="L16" s="843"/>
      <c r="M16" s="843"/>
    </row>
    <row r="17" spans="1:13" ht="12.75" customHeight="1" x14ac:dyDescent="0.25">
      <c r="A17" s="757"/>
      <c r="B17" s="757" t="s">
        <v>1374</v>
      </c>
      <c r="C17" s="757"/>
      <c r="D17" s="757"/>
      <c r="E17" s="757"/>
      <c r="F17" s="757"/>
      <c r="G17" s="757"/>
      <c r="H17" s="757"/>
      <c r="I17" s="757"/>
      <c r="J17" s="757"/>
      <c r="K17" s="757"/>
      <c r="L17" s="843"/>
      <c r="M17" s="843"/>
    </row>
    <row r="18" spans="1:13" ht="12.75" customHeight="1" x14ac:dyDescent="0.25">
      <c r="A18" s="749" t="s">
        <v>496</v>
      </c>
      <c r="B18" s="757"/>
      <c r="C18" s="843"/>
      <c r="D18" s="843"/>
      <c r="E18" s="843"/>
      <c r="F18" s="843"/>
      <c r="G18" s="843"/>
      <c r="H18" s="843"/>
      <c r="I18" s="843"/>
      <c r="J18" s="843"/>
      <c r="K18" s="843"/>
      <c r="L18" s="843"/>
      <c r="M18" s="843"/>
    </row>
    <row r="19" spans="1:13" ht="12.75" customHeight="1" x14ac:dyDescent="0.25">
      <c r="A19" s="757"/>
      <c r="B19" s="757" t="s">
        <v>1375</v>
      </c>
      <c r="C19" s="857">
        <f>SUM(C20:C22)</f>
        <v>2.1159437919546247</v>
      </c>
      <c r="D19" s="857">
        <f t="shared" ref="D19:G19" si="2">SUM(D20:D22)</f>
        <v>1.8836993195462535</v>
      </c>
      <c r="E19" s="857">
        <f t="shared" si="2"/>
        <v>1.7953862950430701</v>
      </c>
      <c r="F19" s="857">
        <f t="shared" si="2"/>
        <v>1.6764100993684221</v>
      </c>
      <c r="G19" s="857">
        <f t="shared" si="2"/>
        <v>1.6427436632476291</v>
      </c>
      <c r="H19" s="848">
        <f t="shared" ref="H19:I22" si="3">+$D19*(1+O$7)</f>
        <v>1.8836993195462535</v>
      </c>
      <c r="I19" s="848">
        <f t="shared" si="3"/>
        <v>1.8836993195462535</v>
      </c>
      <c r="J19" s="848">
        <f t="shared" ref="J19:K22" si="4">+$G19*(1+Q$7)</f>
        <v>1.6427436632476291</v>
      </c>
      <c r="K19" s="848">
        <f t="shared" si="4"/>
        <v>1.6427436632476291</v>
      </c>
      <c r="L19" s="846" t="s">
        <v>46</v>
      </c>
      <c r="M19" s="843">
        <v>3</v>
      </c>
    </row>
    <row r="20" spans="1:13" ht="12.75" customHeight="1" x14ac:dyDescent="0.25">
      <c r="A20" s="757"/>
      <c r="B20" s="757" t="s">
        <v>1376</v>
      </c>
      <c r="C20" s="857">
        <f>SUM(C26:C29)</f>
        <v>1.196015851043966</v>
      </c>
      <c r="D20" s="857">
        <f t="shared" ref="D20:G20" si="5">SUM(D26:D29)</f>
        <v>1.1689619662645891</v>
      </c>
      <c r="E20" s="857">
        <f t="shared" si="5"/>
        <v>1.1465444701939225</v>
      </c>
      <c r="F20" s="857">
        <f t="shared" si="5"/>
        <v>1.0986465133017438</v>
      </c>
      <c r="G20" s="857">
        <f t="shared" si="5"/>
        <v>1.0967102613772002</v>
      </c>
      <c r="H20" s="848">
        <f t="shared" si="3"/>
        <v>1.1689619662645891</v>
      </c>
      <c r="I20" s="848">
        <f t="shared" si="3"/>
        <v>1.1689619662645891</v>
      </c>
      <c r="J20" s="848">
        <f t="shared" si="4"/>
        <v>1.0967102613772002</v>
      </c>
      <c r="K20" s="848">
        <f t="shared" si="4"/>
        <v>1.0967102613772002</v>
      </c>
      <c r="L20" s="846"/>
      <c r="M20" s="843">
        <v>3</v>
      </c>
    </row>
    <row r="21" spans="1:13" ht="12.75" customHeight="1" x14ac:dyDescent="0.25">
      <c r="A21" s="757"/>
      <c r="B21" s="757" t="s">
        <v>1377</v>
      </c>
      <c r="C21" s="857">
        <f>SUM(C30:C33)</f>
        <v>0.53911357775195035</v>
      </c>
      <c r="D21" s="857">
        <f>SUM(D30:D33)</f>
        <v>0.40405656424037945</v>
      </c>
      <c r="E21" s="857">
        <f t="shared" ref="E21:G21" si="6">SUM(E30:E33)</f>
        <v>0.36505715455786991</v>
      </c>
      <c r="F21" s="857">
        <f t="shared" si="6"/>
        <v>0.33266158705122106</v>
      </c>
      <c r="G21" s="857">
        <f t="shared" si="6"/>
        <v>0.31707669480505096</v>
      </c>
      <c r="H21" s="848">
        <f t="shared" si="3"/>
        <v>0.40405656424037945</v>
      </c>
      <c r="I21" s="848">
        <f t="shared" si="3"/>
        <v>0.40405656424037945</v>
      </c>
      <c r="J21" s="848">
        <f t="shared" si="4"/>
        <v>0.31707669480505096</v>
      </c>
      <c r="K21" s="848">
        <f t="shared" si="4"/>
        <v>0.31707669480505096</v>
      </c>
      <c r="L21" s="846"/>
      <c r="M21" s="843">
        <v>3</v>
      </c>
    </row>
    <row r="22" spans="1:13" ht="12.75" customHeight="1" x14ac:dyDescent="0.25">
      <c r="A22" s="757"/>
      <c r="B22" s="757" t="s">
        <v>1378</v>
      </c>
      <c r="C22" s="857">
        <f>+C34</f>
        <v>0.38081436315870842</v>
      </c>
      <c r="D22" s="857">
        <f>+D34</f>
        <v>0.31068078904128477</v>
      </c>
      <c r="E22" s="857">
        <f t="shared" ref="E22:G22" si="7">+E34</f>
        <v>0.28378467029127796</v>
      </c>
      <c r="F22" s="857">
        <f t="shared" si="7"/>
        <v>0.24510199901545729</v>
      </c>
      <c r="G22" s="857">
        <f t="shared" si="7"/>
        <v>0.22895670706537793</v>
      </c>
      <c r="H22" s="848">
        <f t="shared" si="3"/>
        <v>0.31068078904128477</v>
      </c>
      <c r="I22" s="848">
        <f t="shared" si="3"/>
        <v>0.31068078904128477</v>
      </c>
      <c r="J22" s="848">
        <f t="shared" si="4"/>
        <v>0.22895670706537793</v>
      </c>
      <c r="K22" s="848">
        <f t="shared" si="4"/>
        <v>0.22895670706537793</v>
      </c>
      <c r="L22" s="843" t="s">
        <v>31</v>
      </c>
      <c r="M22" s="843">
        <v>3</v>
      </c>
    </row>
    <row r="23" spans="1:13" ht="12.75" customHeight="1" x14ac:dyDescent="0.25">
      <c r="A23" s="757"/>
      <c r="B23" s="757" t="s">
        <v>1379</v>
      </c>
      <c r="C23" s="858">
        <v>50000</v>
      </c>
      <c r="D23" s="858">
        <v>42000</v>
      </c>
      <c r="E23" s="858">
        <v>39000</v>
      </c>
      <c r="F23" s="858">
        <v>34000</v>
      </c>
      <c r="G23" s="858">
        <v>33000</v>
      </c>
      <c r="H23" s="858">
        <v>35700</v>
      </c>
      <c r="I23" s="858">
        <v>48299.999999999993</v>
      </c>
      <c r="J23" s="858">
        <v>24750</v>
      </c>
      <c r="K23" s="858">
        <v>49500</v>
      </c>
      <c r="L23" s="846" t="s">
        <v>35</v>
      </c>
      <c r="M23" s="843">
        <v>3</v>
      </c>
    </row>
    <row r="24" spans="1:13" ht="12.75" customHeight="1" x14ac:dyDescent="0.25">
      <c r="A24" s="757"/>
      <c r="B24" s="757" t="s">
        <v>1380</v>
      </c>
      <c r="C24" s="859">
        <v>5</v>
      </c>
      <c r="D24" s="859">
        <v>4.17212836057735</v>
      </c>
      <c r="E24" s="859">
        <v>3.8946651172509617</v>
      </c>
      <c r="F24" s="859">
        <v>3.4208033705973016</v>
      </c>
      <c r="G24" s="859">
        <v>3.2519090852418824</v>
      </c>
      <c r="H24" s="850">
        <v>3.5463091064907473</v>
      </c>
      <c r="I24" s="850">
        <v>4.7979476146639524</v>
      </c>
      <c r="J24" s="850">
        <v>2.4389318139314118</v>
      </c>
      <c r="K24" s="850">
        <v>4.8778636278628236</v>
      </c>
      <c r="L24" s="847" t="s">
        <v>35</v>
      </c>
      <c r="M24" s="843">
        <v>3</v>
      </c>
    </row>
    <row r="25" spans="1:13" ht="12.75" customHeight="1" x14ac:dyDescent="0.25">
      <c r="A25" s="749" t="s">
        <v>872</v>
      </c>
      <c r="B25" s="757"/>
      <c r="C25" s="843"/>
      <c r="D25" s="843"/>
      <c r="E25" s="843"/>
      <c r="F25" s="843"/>
      <c r="G25" s="843"/>
      <c r="H25" s="850"/>
      <c r="I25" s="850"/>
      <c r="J25" s="850"/>
      <c r="K25" s="850"/>
      <c r="L25" s="843"/>
      <c r="M25" s="843"/>
    </row>
    <row r="26" spans="1:13" ht="12.75" customHeight="1" x14ac:dyDescent="0.25">
      <c r="A26" s="757"/>
      <c r="B26" s="757" t="s">
        <v>1381</v>
      </c>
      <c r="C26" s="855">
        <v>0.71631898736730826</v>
      </c>
      <c r="D26" s="855">
        <v>0.69498645815294857</v>
      </c>
      <c r="E26" s="855">
        <v>0.67129233584700565</v>
      </c>
      <c r="F26" s="855">
        <v>0.61348019557846012</v>
      </c>
      <c r="G26" s="855">
        <v>0.60676085479007125</v>
      </c>
      <c r="H26" s="848">
        <v>0.59073848943000629</v>
      </c>
      <c r="I26" s="848">
        <v>0.79923442687589075</v>
      </c>
      <c r="J26" s="848">
        <v>0.45507064109255346</v>
      </c>
      <c r="K26" s="848">
        <v>0.91014128218510693</v>
      </c>
      <c r="L26" s="848"/>
      <c r="M26" s="843">
        <v>3</v>
      </c>
    </row>
    <row r="27" spans="1:13" ht="12.75" customHeight="1" x14ac:dyDescent="0.25">
      <c r="A27" s="757"/>
      <c r="B27" s="757" t="s">
        <v>1382</v>
      </c>
      <c r="C27" s="855">
        <v>0.20689042628688714</v>
      </c>
      <c r="D27" s="855">
        <v>0.21461431694224797</v>
      </c>
      <c r="E27" s="855">
        <v>0.21768472233825803</v>
      </c>
      <c r="F27" s="855">
        <v>0.22033035922745478</v>
      </c>
      <c r="G27" s="855">
        <v>0.21270098786541466</v>
      </c>
      <c r="H27" s="848">
        <v>0.18242216940091077</v>
      </c>
      <c r="I27" s="848">
        <v>0.24680646448358515</v>
      </c>
      <c r="J27" s="848">
        <v>0.15952574089906099</v>
      </c>
      <c r="K27" s="848">
        <v>0.31905148179812198</v>
      </c>
      <c r="L27" s="848"/>
      <c r="M27" s="843" t="s">
        <v>71</v>
      </c>
    </row>
    <row r="28" spans="1:13" ht="12.75" customHeight="1" x14ac:dyDescent="0.25">
      <c r="A28" s="757"/>
      <c r="B28" s="757" t="s">
        <v>1383</v>
      </c>
      <c r="C28" s="855">
        <v>2.6139770723104052E-2</v>
      </c>
      <c r="D28" s="855">
        <v>1.9705816694487881E-2</v>
      </c>
      <c r="E28" s="855">
        <v>1.6603892515102851E-2</v>
      </c>
      <c r="F28" s="855">
        <v>1.4302309294227341E-2</v>
      </c>
      <c r="G28" s="855">
        <v>1.2950593438859858E-2</v>
      </c>
      <c r="H28" s="848">
        <v>1.6749944190314697E-2</v>
      </c>
      <c r="I28" s="848">
        <v>2.2661689198661062E-2</v>
      </c>
      <c r="J28" s="848">
        <v>9.7129450791448926E-3</v>
      </c>
      <c r="K28" s="848">
        <v>1.9425890158289785E-2</v>
      </c>
      <c r="L28" s="848"/>
      <c r="M28" s="843">
        <v>3</v>
      </c>
    </row>
    <row r="29" spans="1:13" ht="12.75" customHeight="1" x14ac:dyDescent="0.25">
      <c r="A29" s="757"/>
      <c r="B29" s="757" t="s">
        <v>1384</v>
      </c>
      <c r="C29" s="855">
        <v>0.24666666666666665</v>
      </c>
      <c r="D29" s="855">
        <v>0.2396553744749047</v>
      </c>
      <c r="E29" s="855">
        <v>0.2409635194935561</v>
      </c>
      <c r="F29" s="855">
        <v>0.25053364920160137</v>
      </c>
      <c r="G29" s="855">
        <v>0.26429782528285428</v>
      </c>
      <c r="H29" s="848">
        <v>0.203707068303669</v>
      </c>
      <c r="I29" s="848">
        <v>0.27560368064614038</v>
      </c>
      <c r="J29" s="848">
        <v>0.19822336896214071</v>
      </c>
      <c r="K29" s="848">
        <v>0.39644673792428142</v>
      </c>
      <c r="L29" s="848"/>
      <c r="M29" s="843" t="s">
        <v>260</v>
      </c>
    </row>
    <row r="30" spans="1:13" ht="12.75" customHeight="1" x14ac:dyDescent="0.25">
      <c r="A30" s="757"/>
      <c r="B30" s="757" t="s">
        <v>1385</v>
      </c>
      <c r="C30" s="855">
        <v>0.13366690099080294</v>
      </c>
      <c r="D30" s="855">
        <v>9.3183587909822008E-2</v>
      </c>
      <c r="E30" s="855">
        <v>8.0229879973738524E-2</v>
      </c>
      <c r="F30" s="855">
        <v>6.7186347036863256E-2</v>
      </c>
      <c r="G30" s="855">
        <v>6.1190997141467036E-2</v>
      </c>
      <c r="H30" s="848">
        <v>7.9206049723348701E-2</v>
      </c>
      <c r="I30" s="848">
        <v>0.1071611260962953</v>
      </c>
      <c r="J30" s="848">
        <v>4.5893247856100279E-2</v>
      </c>
      <c r="K30" s="848">
        <v>9.1786495712200558E-2</v>
      </c>
      <c r="L30" s="848"/>
      <c r="M30" s="843">
        <v>3</v>
      </c>
    </row>
    <row r="31" spans="1:13" ht="12.75" customHeight="1" x14ac:dyDescent="0.25">
      <c r="A31" s="757"/>
      <c r="B31" s="757" t="s">
        <v>1386</v>
      </c>
      <c r="C31" s="855">
        <v>0.22983380198160594</v>
      </c>
      <c r="D31" s="855">
        <v>0.1586043562328851</v>
      </c>
      <c r="E31" s="855">
        <v>0.14034532794637611</v>
      </c>
      <c r="F31" s="855">
        <v>0.1253892919331045</v>
      </c>
      <c r="G31" s="855">
        <v>0.1137858791978103</v>
      </c>
      <c r="H31" s="848">
        <v>0.13481370279795232</v>
      </c>
      <c r="I31" s="848">
        <v>0.18239500966781785</v>
      </c>
      <c r="J31" s="848">
        <v>8.5339409398357727E-2</v>
      </c>
      <c r="K31" s="848">
        <v>0.17067881879671545</v>
      </c>
      <c r="L31" s="848"/>
      <c r="M31" s="843">
        <v>3</v>
      </c>
    </row>
    <row r="32" spans="1:13" ht="12.75" customHeight="1" x14ac:dyDescent="0.25">
      <c r="A32" s="757"/>
      <c r="B32" s="757" t="s">
        <v>1387</v>
      </c>
      <c r="C32" s="855">
        <v>5.2279541446208104E-2</v>
      </c>
      <c r="D32" s="855">
        <v>3.7686389318460273E-2</v>
      </c>
      <c r="E32" s="855">
        <v>3.1218294202474309E-2</v>
      </c>
      <c r="F32" s="855">
        <v>2.6041902457090402E-2</v>
      </c>
      <c r="G32" s="855">
        <v>2.3287261220143501E-2</v>
      </c>
      <c r="H32" s="848">
        <v>3.2033430920691233E-2</v>
      </c>
      <c r="I32" s="848">
        <v>4.3339347716229312E-2</v>
      </c>
      <c r="J32" s="848">
        <v>1.7465445915107625E-2</v>
      </c>
      <c r="K32" s="848">
        <v>3.4930891830215249E-2</v>
      </c>
      <c r="L32" s="848"/>
      <c r="M32" s="843">
        <v>3</v>
      </c>
    </row>
    <row r="33" spans="1:13" ht="12.75" customHeight="1" x14ac:dyDescent="0.25">
      <c r="A33" s="757"/>
      <c r="B33" s="757" t="s">
        <v>1388</v>
      </c>
      <c r="C33" s="855">
        <v>0.12333333333333332</v>
      </c>
      <c r="D33" s="855">
        <v>0.1145822307792121</v>
      </c>
      <c r="E33" s="855">
        <v>0.11326365243528094</v>
      </c>
      <c r="F33" s="855">
        <v>0.11404404562416288</v>
      </c>
      <c r="G33" s="855">
        <v>0.11881255724563011</v>
      </c>
      <c r="H33" s="848">
        <v>9.7394896162330283E-2</v>
      </c>
      <c r="I33" s="848">
        <v>0.13176956539609391</v>
      </c>
      <c r="J33" s="848">
        <v>8.9109417934222585E-2</v>
      </c>
      <c r="K33" s="848">
        <v>0.17821883586844517</v>
      </c>
      <c r="L33" s="848"/>
      <c r="M33" s="843">
        <v>3</v>
      </c>
    </row>
    <row r="34" spans="1:13" ht="12.75" customHeight="1" x14ac:dyDescent="0.25">
      <c r="A34" s="757"/>
      <c r="B34" s="757" t="s">
        <v>1389</v>
      </c>
      <c r="C34" s="855">
        <v>0.38081436315870842</v>
      </c>
      <c r="D34" s="855">
        <v>0.31068078904128477</v>
      </c>
      <c r="E34" s="855">
        <v>0.28378467029127796</v>
      </c>
      <c r="F34" s="855">
        <v>0.24510199901545729</v>
      </c>
      <c r="G34" s="855">
        <v>0.22895670706537793</v>
      </c>
      <c r="H34" s="848">
        <v>0.26407867068509205</v>
      </c>
      <c r="I34" s="848">
        <v>0.35728290739747748</v>
      </c>
      <c r="J34" s="848">
        <v>0.17171753029903344</v>
      </c>
      <c r="K34" s="848">
        <v>0.34343506059806689</v>
      </c>
      <c r="L34" s="848"/>
      <c r="M34" s="843" t="s">
        <v>258</v>
      </c>
    </row>
    <row r="35" spans="1:13" ht="12.75" customHeight="1" x14ac:dyDescent="0.25">
      <c r="A35" s="757"/>
      <c r="B35" s="757" t="s">
        <v>1309</v>
      </c>
      <c r="C35" s="856">
        <v>4400</v>
      </c>
      <c r="D35" s="856">
        <v>4775</v>
      </c>
      <c r="E35" s="856">
        <v>4800</v>
      </c>
      <c r="F35" s="856">
        <v>4850</v>
      </c>
      <c r="G35" s="856">
        <v>4900</v>
      </c>
      <c r="H35" s="856">
        <v>4300</v>
      </c>
      <c r="I35" s="856">
        <v>5250</v>
      </c>
      <c r="J35" s="856">
        <v>4050</v>
      </c>
      <c r="K35" s="856">
        <v>5500</v>
      </c>
      <c r="L35" s="849" t="s">
        <v>50</v>
      </c>
      <c r="M35" s="849">
        <v>3</v>
      </c>
    </row>
    <row r="36" spans="1:13" ht="12.75" customHeight="1" x14ac:dyDescent="0.25">
      <c r="A36" s="757"/>
      <c r="B36" s="757" t="s">
        <v>1390</v>
      </c>
      <c r="C36" s="849">
        <v>103.5</v>
      </c>
      <c r="D36" s="849">
        <v>138</v>
      </c>
      <c r="E36" s="849">
        <v>155</v>
      </c>
      <c r="F36" s="849">
        <v>170</v>
      </c>
      <c r="G36" s="849">
        <v>185</v>
      </c>
      <c r="H36" s="849">
        <v>124.2</v>
      </c>
      <c r="I36" s="849">
        <v>151.80000000000001</v>
      </c>
      <c r="J36" s="849">
        <v>157.25</v>
      </c>
      <c r="K36" s="849">
        <v>212.74999999999997</v>
      </c>
      <c r="L36" s="849"/>
      <c r="M36" s="849">
        <v>1</v>
      </c>
    </row>
    <row r="37" spans="1:13" ht="12.75" customHeight="1" x14ac:dyDescent="0.25">
      <c r="A37" s="757"/>
      <c r="B37" s="757" t="s">
        <v>1391</v>
      </c>
      <c r="C37" s="843">
        <v>167</v>
      </c>
      <c r="D37" s="843">
        <v>236</v>
      </c>
      <c r="E37" s="843">
        <v>270</v>
      </c>
      <c r="F37" s="843">
        <v>300</v>
      </c>
      <c r="G37" s="843">
        <v>330</v>
      </c>
      <c r="H37" s="849">
        <v>212.4</v>
      </c>
      <c r="I37" s="849">
        <v>259.60000000000002</v>
      </c>
      <c r="J37" s="849">
        <v>280.5</v>
      </c>
      <c r="K37" s="849">
        <v>379.49999999999994</v>
      </c>
      <c r="L37" s="843"/>
      <c r="M37" s="843">
        <v>1</v>
      </c>
    </row>
    <row r="38" spans="1:13" ht="12.75" customHeight="1" x14ac:dyDescent="0.25">
      <c r="A38" s="757"/>
      <c r="B38" s="757" t="s">
        <v>1392</v>
      </c>
      <c r="C38" s="850">
        <v>6.0475936964999821</v>
      </c>
      <c r="D38" s="850">
        <v>5.6382327676299155</v>
      </c>
      <c r="E38" s="850">
        <v>5.8151688575164791</v>
      </c>
      <c r="F38" s="850">
        <v>5.8878584682354349</v>
      </c>
      <c r="G38" s="850">
        <v>5.8391984808946447</v>
      </c>
      <c r="H38" s="850">
        <v>6.6332150207410772</v>
      </c>
      <c r="I38" s="850">
        <v>4.9028111022868837</v>
      </c>
      <c r="J38" s="850">
        <v>7.7855979745261914</v>
      </c>
      <c r="K38" s="850">
        <v>4.6713587847157152</v>
      </c>
      <c r="L38" s="850" t="s">
        <v>44</v>
      </c>
      <c r="M38" s="843">
        <v>3</v>
      </c>
    </row>
    <row r="39" spans="1:13" ht="12.75" customHeight="1" x14ac:dyDescent="0.25">
      <c r="A39" s="757"/>
      <c r="B39" s="757" t="s">
        <v>1393</v>
      </c>
      <c r="C39" s="849">
        <v>383.49213581610559</v>
      </c>
      <c r="D39" s="849">
        <v>342.90780614456048</v>
      </c>
      <c r="E39" s="849">
        <v>349.31126055834369</v>
      </c>
      <c r="F39" s="849">
        <v>353.67765131532298</v>
      </c>
      <c r="G39" s="849">
        <v>350.75469551932861</v>
      </c>
      <c r="H39" s="849">
        <v>359.8415249665141</v>
      </c>
      <c r="I39" s="849">
        <v>325.90411327788797</v>
      </c>
      <c r="J39" s="849">
        <v>364.10522026227881</v>
      </c>
      <c r="K39" s="849">
        <v>331.5261772394411</v>
      </c>
      <c r="L39" s="849" t="s">
        <v>64</v>
      </c>
      <c r="M39" s="849">
        <v>1</v>
      </c>
    </row>
    <row r="40" spans="1:13" ht="12.75" customHeight="1" x14ac:dyDescent="0.25">
      <c r="A40" s="757"/>
      <c r="B40" s="757"/>
      <c r="C40" s="757"/>
      <c r="D40" s="757"/>
      <c r="E40" s="757"/>
      <c r="F40" s="757"/>
      <c r="G40" s="757"/>
      <c r="H40" s="844"/>
      <c r="I40" s="844"/>
      <c r="J40" s="844"/>
      <c r="K40" s="844"/>
      <c r="L40" s="844"/>
      <c r="M40" s="844"/>
    </row>
    <row r="41" spans="1:13" ht="12.75" customHeight="1" x14ac:dyDescent="0.25">
      <c r="A41" s="851" t="s">
        <v>38</v>
      </c>
      <c r="B41" s="757"/>
      <c r="C41" s="757"/>
      <c r="D41" s="757"/>
      <c r="E41" s="757"/>
      <c r="F41" s="757"/>
      <c r="G41" s="757"/>
      <c r="H41" s="845"/>
      <c r="I41" s="845"/>
      <c r="J41" s="845"/>
      <c r="K41" s="845"/>
      <c r="L41" s="845"/>
      <c r="M41" s="845"/>
    </row>
    <row r="42" spans="1:13" ht="12.75" customHeight="1" x14ac:dyDescent="0.25">
      <c r="A42" s="851"/>
      <c r="B42" s="757" t="s">
        <v>1411</v>
      </c>
      <c r="C42" s="757"/>
      <c r="D42" s="757"/>
      <c r="E42" s="757"/>
      <c r="F42" s="757"/>
      <c r="G42" s="757"/>
      <c r="H42" s="845"/>
      <c r="I42" s="845"/>
      <c r="J42" s="845"/>
      <c r="K42" s="845"/>
      <c r="L42" s="845"/>
      <c r="M42" s="845"/>
    </row>
    <row r="43" spans="1:13" ht="12.75" customHeight="1" x14ac:dyDescent="0.25">
      <c r="A43" s="852"/>
      <c r="B43" s="853" t="s">
        <v>1394</v>
      </c>
      <c r="C43" s="757"/>
      <c r="D43" s="757"/>
      <c r="E43" s="757"/>
      <c r="F43" s="757"/>
      <c r="G43" s="757"/>
      <c r="H43" s="845"/>
      <c r="I43" s="845"/>
      <c r="J43" s="845"/>
      <c r="K43" s="845"/>
      <c r="L43" s="845"/>
      <c r="M43" s="845"/>
    </row>
    <row r="44" spans="1:13" ht="12.75" customHeight="1" x14ac:dyDescent="0.25">
      <c r="A44" s="852"/>
      <c r="B44" s="853" t="s">
        <v>1395</v>
      </c>
      <c r="C44" s="757"/>
      <c r="D44" s="757"/>
      <c r="E44" s="757"/>
      <c r="F44" s="757"/>
      <c r="G44" s="757"/>
      <c r="H44" s="845"/>
      <c r="I44" s="845"/>
      <c r="J44" s="845"/>
      <c r="K44" s="845"/>
      <c r="L44" s="845"/>
      <c r="M44" s="845"/>
    </row>
    <row r="45" spans="1:13" ht="12.75" customHeight="1" x14ac:dyDescent="0.25">
      <c r="A45" s="852"/>
      <c r="B45" s="853" t="s">
        <v>1396</v>
      </c>
      <c r="C45" s="757"/>
      <c r="D45" s="757"/>
      <c r="E45" s="757"/>
      <c r="F45" s="757"/>
      <c r="G45" s="757"/>
      <c r="H45" s="845"/>
      <c r="I45" s="845"/>
      <c r="J45" s="845"/>
      <c r="K45" s="845"/>
      <c r="L45" s="845"/>
      <c r="M45" s="845"/>
    </row>
    <row r="46" spans="1:13" ht="12.75" customHeight="1" x14ac:dyDescent="0.25">
      <c r="A46" s="852"/>
      <c r="B46" s="757" t="s">
        <v>1397</v>
      </c>
      <c r="C46" s="757"/>
      <c r="D46" s="757"/>
      <c r="E46" s="757"/>
      <c r="F46" s="757"/>
      <c r="G46" s="757"/>
      <c r="H46" s="757"/>
      <c r="I46" s="757"/>
      <c r="J46" s="757"/>
      <c r="K46" s="757"/>
      <c r="L46" s="757"/>
      <c r="M46" s="757"/>
    </row>
    <row r="47" spans="1:13" ht="12.75" customHeight="1" x14ac:dyDescent="0.25">
      <c r="A47" s="757"/>
      <c r="B47" s="757" t="s">
        <v>1398</v>
      </c>
      <c r="C47" s="757"/>
      <c r="D47" s="757"/>
      <c r="E47" s="757"/>
      <c r="F47" s="757"/>
      <c r="G47" s="757"/>
      <c r="H47" s="757"/>
      <c r="I47" s="757"/>
      <c r="J47" s="757"/>
      <c r="K47" s="757"/>
      <c r="L47" s="757"/>
      <c r="M47" s="757"/>
    </row>
    <row r="48" spans="1:13" ht="12.75" customHeight="1" x14ac:dyDescent="0.25">
      <c r="A48" s="757"/>
      <c r="B48" s="757" t="s">
        <v>1399</v>
      </c>
      <c r="C48" s="757"/>
      <c r="D48" s="757"/>
      <c r="E48" s="757"/>
      <c r="F48" s="757"/>
      <c r="G48" s="757"/>
      <c r="H48" s="757"/>
      <c r="I48" s="757"/>
      <c r="J48" s="757"/>
      <c r="K48" s="757"/>
      <c r="L48" s="757"/>
      <c r="M48" s="757"/>
    </row>
    <row r="49" spans="1:13" ht="12.75" customHeight="1" x14ac:dyDescent="0.25">
      <c r="A49" s="757"/>
      <c r="B49" s="757" t="s">
        <v>1400</v>
      </c>
      <c r="C49" s="757"/>
      <c r="D49" s="757"/>
      <c r="E49" s="757"/>
      <c r="F49" s="757"/>
      <c r="G49" s="757"/>
      <c r="H49" s="757"/>
      <c r="I49" s="757"/>
      <c r="J49" s="757"/>
      <c r="K49" s="757"/>
      <c r="L49" s="757"/>
      <c r="M49" s="757"/>
    </row>
    <row r="50" spans="1:13" ht="12.75" customHeight="1" x14ac:dyDescent="0.25">
      <c r="A50" s="757"/>
      <c r="B50" s="853" t="s">
        <v>1413</v>
      </c>
      <c r="C50" s="757"/>
      <c r="D50" s="757"/>
      <c r="E50" s="757"/>
      <c r="F50" s="757"/>
      <c r="G50" s="757"/>
      <c r="H50" s="757"/>
      <c r="I50" s="757"/>
      <c r="J50" s="757"/>
      <c r="K50" s="757"/>
      <c r="L50" s="757"/>
      <c r="M50" s="757"/>
    </row>
    <row r="51" spans="1:13" ht="12.75" customHeight="1" x14ac:dyDescent="0.25">
      <c r="A51" s="757"/>
      <c r="B51" s="757" t="s">
        <v>1401</v>
      </c>
      <c r="C51" s="757"/>
      <c r="D51" s="757"/>
      <c r="E51" s="757"/>
      <c r="F51" s="757"/>
      <c r="G51" s="757"/>
      <c r="H51" s="757"/>
      <c r="I51" s="757"/>
      <c r="J51" s="757"/>
      <c r="K51" s="757"/>
      <c r="L51" s="757"/>
      <c r="M51" s="757"/>
    </row>
    <row r="52" spans="1:13" ht="12.75" customHeight="1" x14ac:dyDescent="0.25">
      <c r="A52" s="757"/>
      <c r="B52" s="757" t="s">
        <v>1402</v>
      </c>
      <c r="C52" s="757"/>
      <c r="D52" s="757"/>
      <c r="E52" s="757"/>
      <c r="F52" s="757"/>
      <c r="G52" s="757"/>
      <c r="H52" s="757"/>
      <c r="I52" s="757"/>
      <c r="J52" s="757"/>
      <c r="K52" s="757"/>
      <c r="L52" s="757"/>
      <c r="M52" s="757"/>
    </row>
    <row r="53" spans="1:13" ht="12.75" customHeight="1" x14ac:dyDescent="0.25">
      <c r="A53" s="757"/>
      <c r="B53" s="757"/>
      <c r="C53" s="757"/>
      <c r="D53" s="757"/>
      <c r="E53" s="757"/>
      <c r="F53" s="757"/>
      <c r="G53" s="757"/>
      <c r="H53" s="757"/>
      <c r="I53" s="757"/>
      <c r="J53" s="757"/>
      <c r="K53" s="757"/>
      <c r="L53" s="757"/>
      <c r="M53" s="757"/>
    </row>
    <row r="54" spans="1:13" ht="12.75" customHeight="1" x14ac:dyDescent="0.25">
      <c r="A54" s="851" t="s">
        <v>87</v>
      </c>
      <c r="B54" s="853"/>
      <c r="C54" s="757"/>
      <c r="D54" s="757"/>
      <c r="E54" s="757"/>
      <c r="F54" s="757"/>
      <c r="G54" s="757"/>
      <c r="H54" s="757"/>
      <c r="I54" s="757"/>
      <c r="J54" s="757"/>
      <c r="K54" s="757"/>
      <c r="L54" s="757"/>
      <c r="M54" s="757"/>
    </row>
    <row r="55" spans="1:13" ht="12.75" customHeight="1" x14ac:dyDescent="0.25">
      <c r="A55" s="757"/>
      <c r="B55" s="853" t="s">
        <v>1403</v>
      </c>
      <c r="C55" s="841"/>
      <c r="D55" s="841"/>
      <c r="E55" s="841"/>
      <c r="F55" s="841"/>
      <c r="G55" s="841"/>
      <c r="H55" s="841"/>
      <c r="I55" s="841"/>
      <c r="J55" s="841"/>
      <c r="K55" s="757"/>
      <c r="L55" s="757"/>
      <c r="M55" s="757"/>
    </row>
    <row r="56" spans="1:13" ht="12.75" customHeight="1" x14ac:dyDescent="0.25">
      <c r="A56" s="757"/>
      <c r="B56" s="853" t="s">
        <v>1404</v>
      </c>
      <c r="C56" s="757"/>
      <c r="D56" s="757"/>
      <c r="E56" s="757"/>
      <c r="F56" s="757"/>
      <c r="G56" s="757"/>
      <c r="H56" s="841"/>
      <c r="I56" s="841"/>
      <c r="J56" s="841"/>
      <c r="K56" s="757"/>
      <c r="L56" s="757"/>
      <c r="M56" s="757"/>
    </row>
    <row r="57" spans="1:13" ht="12.75" customHeight="1" x14ac:dyDescent="0.25">
      <c r="A57" s="757"/>
      <c r="B57" s="757" t="s">
        <v>1405</v>
      </c>
      <c r="C57" s="757"/>
      <c r="D57" s="757"/>
      <c r="E57" s="757"/>
      <c r="F57" s="757"/>
      <c r="G57" s="757"/>
      <c r="H57" s="841"/>
      <c r="I57" s="841"/>
      <c r="J57" s="841"/>
      <c r="K57" s="757"/>
      <c r="L57" s="757"/>
      <c r="M57" s="757"/>
    </row>
    <row r="58" spans="1:13" ht="12.75" customHeight="1" x14ac:dyDescent="0.25">
      <c r="A58" s="757"/>
      <c r="B58" s="757" t="s">
        <v>1406</v>
      </c>
      <c r="C58" s="757"/>
      <c r="D58" s="757"/>
      <c r="E58" s="757"/>
      <c r="F58" s="757"/>
      <c r="G58" s="757"/>
      <c r="H58" s="841"/>
      <c r="I58" s="841"/>
      <c r="J58" s="841"/>
      <c r="K58" s="757"/>
      <c r="L58" s="757"/>
      <c r="M58" s="757"/>
    </row>
    <row r="59" spans="1:13" ht="12.75" customHeight="1" x14ac:dyDescent="0.25">
      <c r="A59" s="757"/>
      <c r="B59" s="757" t="s">
        <v>1407</v>
      </c>
      <c r="C59" s="757"/>
      <c r="D59" s="757"/>
      <c r="E59" s="757"/>
      <c r="F59" s="757"/>
      <c r="G59" s="757"/>
      <c r="H59" s="841"/>
      <c r="I59" s="841"/>
      <c r="J59" s="841"/>
      <c r="K59" s="757"/>
      <c r="L59" s="757"/>
      <c r="M59" s="757"/>
    </row>
    <row r="60" spans="1:13" ht="12.75" customHeight="1" x14ac:dyDescent="0.25">
      <c r="A60" s="757"/>
      <c r="B60" s="757" t="s">
        <v>1408</v>
      </c>
      <c r="C60" s="757"/>
      <c r="D60" s="757"/>
      <c r="E60" s="757"/>
      <c r="F60" s="757"/>
      <c r="G60" s="757"/>
      <c r="H60" s="841"/>
      <c r="I60" s="841"/>
      <c r="J60" s="841"/>
      <c r="K60" s="757"/>
      <c r="L60" s="757"/>
      <c r="M60" s="757"/>
    </row>
  </sheetData>
  <mergeCells count="1">
    <mergeCell ref="C1:M1"/>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3"/>
  <dimension ref="A1:M60"/>
  <sheetViews>
    <sheetView showGridLines="0" workbookViewId="0">
      <selection activeCell="B50" sqref="B50"/>
    </sheetView>
  </sheetViews>
  <sheetFormatPr defaultColWidth="9.140625" defaultRowHeight="12.75" customHeight="1" x14ac:dyDescent="0.25"/>
  <cols>
    <col min="1" max="1" width="3.42578125" style="2" customWidth="1"/>
    <col min="2" max="2" width="69.28515625" style="2" customWidth="1"/>
    <col min="3" max="13" width="9.140625" style="2" customWidth="1"/>
    <col min="14" max="16384" width="9.140625" style="2"/>
  </cols>
  <sheetData>
    <row r="1" spans="1:13" ht="12.75" customHeight="1" x14ac:dyDescent="0.25">
      <c r="A1" s="743" t="s">
        <v>0</v>
      </c>
      <c r="B1" s="743"/>
      <c r="C1" s="993" t="s">
        <v>1409</v>
      </c>
      <c r="D1" s="993"/>
      <c r="E1" s="993"/>
      <c r="F1" s="993"/>
      <c r="G1" s="993"/>
      <c r="H1" s="993"/>
      <c r="I1" s="993"/>
      <c r="J1" s="993"/>
      <c r="K1" s="993"/>
      <c r="L1" s="993"/>
      <c r="M1" s="993"/>
    </row>
    <row r="2" spans="1:13" ht="12.75" customHeight="1" x14ac:dyDescent="0.25">
      <c r="A2" s="745" t="s">
        <v>1281</v>
      </c>
      <c r="B2" s="746"/>
      <c r="C2" s="842">
        <v>2020</v>
      </c>
      <c r="D2" s="842">
        <v>2025</v>
      </c>
      <c r="E2" s="842">
        <v>2030</v>
      </c>
      <c r="F2" s="842">
        <v>2040</v>
      </c>
      <c r="G2" s="842">
        <v>2050</v>
      </c>
      <c r="H2" s="842">
        <v>2025</v>
      </c>
      <c r="I2" s="842">
        <v>2025</v>
      </c>
      <c r="J2" s="842">
        <v>2050</v>
      </c>
      <c r="K2" s="842">
        <v>2050</v>
      </c>
      <c r="L2" s="842" t="s">
        <v>103</v>
      </c>
      <c r="M2" s="842" t="s">
        <v>103</v>
      </c>
    </row>
    <row r="3" spans="1:13" ht="12.75" customHeight="1" x14ac:dyDescent="0.25">
      <c r="A3" s="745" t="s">
        <v>1282</v>
      </c>
      <c r="B3" s="745"/>
      <c r="C3" s="747" t="s">
        <v>1283</v>
      </c>
      <c r="D3" s="747" t="s">
        <v>1283</v>
      </c>
      <c r="E3" s="747" t="s">
        <v>1283</v>
      </c>
      <c r="F3" s="747" t="s">
        <v>1283</v>
      </c>
      <c r="G3" s="747" t="s">
        <v>1283</v>
      </c>
      <c r="H3" s="842" t="s">
        <v>1284</v>
      </c>
      <c r="I3" s="842" t="s">
        <v>1285</v>
      </c>
      <c r="J3" s="842" t="s">
        <v>1284</v>
      </c>
      <c r="K3" s="842" t="s">
        <v>1285</v>
      </c>
      <c r="L3" s="842" t="s">
        <v>1286</v>
      </c>
      <c r="M3" s="842" t="s">
        <v>1287</v>
      </c>
    </row>
    <row r="4" spans="1:13" ht="12.75" customHeight="1" x14ac:dyDescent="0.25">
      <c r="A4" s="745" t="s">
        <v>1288</v>
      </c>
      <c r="B4" s="745" t="s">
        <v>1289</v>
      </c>
      <c r="C4" s="842"/>
      <c r="D4" s="842"/>
      <c r="E4" s="842"/>
      <c r="F4" s="842"/>
      <c r="G4" s="842"/>
      <c r="H4" s="842"/>
      <c r="I4" s="842"/>
      <c r="J4" s="842"/>
      <c r="K4" s="842"/>
      <c r="L4" s="842"/>
      <c r="M4" s="842"/>
    </row>
    <row r="5" spans="1:13" ht="12.75" customHeight="1" x14ac:dyDescent="0.25">
      <c r="A5" s="749" t="s">
        <v>6</v>
      </c>
      <c r="B5" s="757"/>
      <c r="C5" s="757"/>
      <c r="D5" s="757"/>
      <c r="E5" s="757"/>
      <c r="F5" s="757"/>
      <c r="G5" s="757"/>
      <c r="H5" s="757"/>
      <c r="I5" s="757"/>
      <c r="J5" s="757"/>
      <c r="K5" s="757"/>
      <c r="L5" s="757"/>
      <c r="M5" s="757"/>
    </row>
    <row r="6" spans="1:13" ht="12.75" customHeight="1" x14ac:dyDescent="0.25">
      <c r="A6" s="757"/>
      <c r="B6" s="757" t="s">
        <v>1290</v>
      </c>
      <c r="C6" s="843">
        <v>8.4</v>
      </c>
      <c r="D6" s="843">
        <v>10</v>
      </c>
      <c r="E6" s="843">
        <v>15</v>
      </c>
      <c r="F6" s="843">
        <v>15</v>
      </c>
      <c r="G6" s="843">
        <v>15</v>
      </c>
      <c r="H6" s="843">
        <v>8.5</v>
      </c>
      <c r="I6" s="843">
        <v>11.5</v>
      </c>
      <c r="J6" s="843">
        <v>11.25</v>
      </c>
      <c r="K6" s="843">
        <v>18.75</v>
      </c>
      <c r="L6" s="843" t="s">
        <v>39</v>
      </c>
      <c r="M6" s="843" t="str">
        <f>+'[1]21 Offshore turbines'!M6</f>
        <v>1, 2</v>
      </c>
    </row>
    <row r="7" spans="1:13" ht="12.75" customHeight="1" x14ac:dyDescent="0.25">
      <c r="A7" s="757"/>
      <c r="B7" s="757" t="s">
        <v>1292</v>
      </c>
      <c r="C7" s="843">
        <v>0.5</v>
      </c>
      <c r="D7" s="843">
        <f>+C7</f>
        <v>0.5</v>
      </c>
      <c r="E7" s="843">
        <f t="shared" ref="E7:G7" si="0">+D7</f>
        <v>0.5</v>
      </c>
      <c r="F7" s="843">
        <f t="shared" si="0"/>
        <v>0.5</v>
      </c>
      <c r="G7" s="843">
        <f t="shared" si="0"/>
        <v>0.5</v>
      </c>
      <c r="H7" s="850">
        <f>+$D7*(1+O$6)</f>
        <v>0.5</v>
      </c>
      <c r="I7" s="850">
        <f>+$D7*(1+P$6)</f>
        <v>0.5</v>
      </c>
      <c r="J7" s="850">
        <f>+$G7*(1+Q$6)</f>
        <v>0.5</v>
      </c>
      <c r="K7" s="850">
        <f>+$G7*(1+R$6)</f>
        <v>0.5</v>
      </c>
      <c r="L7" s="843" t="s">
        <v>15</v>
      </c>
      <c r="M7" s="843"/>
    </row>
    <row r="8" spans="1:13" ht="12.75" customHeight="1" x14ac:dyDescent="0.25">
      <c r="A8" s="757"/>
      <c r="B8" s="757" t="s">
        <v>1293</v>
      </c>
      <c r="C8" s="843">
        <v>0.5</v>
      </c>
      <c r="D8" s="843">
        <f t="shared" ref="D8:G8" si="1">+C8</f>
        <v>0.5</v>
      </c>
      <c r="E8" s="843">
        <f t="shared" si="1"/>
        <v>0.5</v>
      </c>
      <c r="F8" s="843">
        <f t="shared" si="1"/>
        <v>0.5</v>
      </c>
      <c r="G8" s="843">
        <f t="shared" si="1"/>
        <v>0.5</v>
      </c>
      <c r="H8" s="850">
        <f>+$D8*(1+O$6)</f>
        <v>0.5</v>
      </c>
      <c r="I8" s="850">
        <f>+$D8*(1+P$6)</f>
        <v>0.5</v>
      </c>
      <c r="J8" s="850">
        <f>+$G8*(1+Q$6)</f>
        <v>0.5</v>
      </c>
      <c r="K8" s="850">
        <f>+$G8*(1+R$6)</f>
        <v>0.5</v>
      </c>
      <c r="L8" s="843" t="s">
        <v>15</v>
      </c>
      <c r="M8" s="843"/>
    </row>
    <row r="9" spans="1:13" ht="12.75" customHeight="1" x14ac:dyDescent="0.25">
      <c r="A9" s="757"/>
      <c r="B9" s="757" t="s">
        <v>1294</v>
      </c>
      <c r="C9" s="843">
        <v>27</v>
      </c>
      <c r="D9" s="843">
        <v>30</v>
      </c>
      <c r="E9" s="843">
        <v>30</v>
      </c>
      <c r="F9" s="843">
        <v>30</v>
      </c>
      <c r="G9" s="843">
        <v>30</v>
      </c>
      <c r="H9" s="854">
        <v>25</v>
      </c>
      <c r="I9" s="854">
        <v>35</v>
      </c>
      <c r="J9" s="854">
        <v>25</v>
      </c>
      <c r="K9" s="854">
        <v>35</v>
      </c>
      <c r="L9" s="843" t="str">
        <f>+'[1]21 Offshore turbines'!L9</f>
        <v>C</v>
      </c>
      <c r="M9" s="843"/>
    </row>
    <row r="10" spans="1:13" ht="12.75" customHeight="1" x14ac:dyDescent="0.25">
      <c r="A10" s="757"/>
      <c r="B10" s="757" t="s">
        <v>1295</v>
      </c>
      <c r="C10" s="843">
        <v>2.5</v>
      </c>
      <c r="D10" s="843">
        <v>2.5</v>
      </c>
      <c r="E10" s="843">
        <v>2.5</v>
      </c>
      <c r="F10" s="843">
        <v>2.5</v>
      </c>
      <c r="G10" s="843">
        <v>2</v>
      </c>
      <c r="H10" s="850">
        <v>2</v>
      </c>
      <c r="I10" s="850">
        <v>3</v>
      </c>
      <c r="J10" s="850">
        <v>1.5</v>
      </c>
      <c r="K10" s="850">
        <v>2.5</v>
      </c>
      <c r="L10" s="843" t="str">
        <f>+'[1]21 Offshore turbines'!L10</f>
        <v>D</v>
      </c>
      <c r="M10" s="843"/>
    </row>
    <row r="11" spans="1:13" ht="12.75" customHeight="1" x14ac:dyDescent="0.25">
      <c r="A11" s="757"/>
      <c r="B11" s="757" t="s">
        <v>1296</v>
      </c>
      <c r="C11" s="849">
        <v>32.021161971622234</v>
      </c>
      <c r="D11" s="849">
        <v>35.184401316105664</v>
      </c>
      <c r="E11" s="849">
        <v>35.810977690703304</v>
      </c>
      <c r="F11" s="849">
        <v>35.810977690703304</v>
      </c>
      <c r="G11" s="849">
        <v>35.810977690703304</v>
      </c>
      <c r="H11" s="849">
        <v>29.906741118689812</v>
      </c>
      <c r="I11" s="849">
        <v>40.462061513521512</v>
      </c>
      <c r="J11" s="849">
        <v>26.858233268027476</v>
      </c>
      <c r="K11" s="849">
        <v>44.763722113379131</v>
      </c>
      <c r="L11" s="843" t="str">
        <f>+'[1]21 Offshore turbines'!L11</f>
        <v>E</v>
      </c>
      <c r="M11" s="843">
        <f>+'[1]21 Offshore turbines'!M11</f>
        <v>3</v>
      </c>
    </row>
    <row r="12" spans="1:13" ht="12.75" customHeight="1" x14ac:dyDescent="0.25">
      <c r="A12" s="749" t="s">
        <v>21</v>
      </c>
      <c r="B12" s="757"/>
      <c r="C12" s="843"/>
      <c r="D12" s="843"/>
      <c r="E12" s="843"/>
      <c r="F12" s="843"/>
      <c r="G12" s="843"/>
      <c r="H12" s="843"/>
      <c r="I12" s="843"/>
      <c r="J12" s="843"/>
      <c r="K12" s="843"/>
      <c r="L12" s="843"/>
      <c r="M12" s="843"/>
    </row>
    <row r="13" spans="1:13" ht="12.75" customHeight="1" x14ac:dyDescent="0.25">
      <c r="A13" s="757"/>
      <c r="B13" s="757" t="s">
        <v>1297</v>
      </c>
      <c r="C13" s="843"/>
      <c r="D13" s="843"/>
      <c r="E13" s="843"/>
      <c r="F13" s="843"/>
      <c r="G13" s="843"/>
      <c r="H13" s="843"/>
      <c r="I13" s="843"/>
      <c r="J13" s="843"/>
      <c r="K13" s="843"/>
      <c r="L13" s="843"/>
      <c r="M13" s="843"/>
    </row>
    <row r="14" spans="1:13" ht="12.75" customHeight="1" x14ac:dyDescent="0.25">
      <c r="A14" s="757"/>
      <c r="B14" s="757" t="s">
        <v>1298</v>
      </c>
      <c r="C14" s="843"/>
      <c r="D14" s="843"/>
      <c r="E14" s="843"/>
      <c r="F14" s="843"/>
      <c r="G14" s="843"/>
      <c r="H14" s="843"/>
      <c r="I14" s="843"/>
      <c r="J14" s="843"/>
      <c r="K14" s="843"/>
      <c r="L14" s="843"/>
      <c r="M14" s="843"/>
    </row>
    <row r="15" spans="1:13" ht="12.75" customHeight="1" x14ac:dyDescent="0.25">
      <c r="A15" s="757"/>
      <c r="B15" s="757" t="s">
        <v>1372</v>
      </c>
      <c r="H15" s="843"/>
      <c r="I15" s="843"/>
      <c r="J15" s="843"/>
      <c r="K15" s="843"/>
      <c r="L15" s="843"/>
      <c r="M15" s="843"/>
    </row>
    <row r="16" spans="1:13" ht="12.75" customHeight="1" x14ac:dyDescent="0.25">
      <c r="A16" s="757"/>
      <c r="B16" s="757" t="s">
        <v>1373</v>
      </c>
      <c r="C16" s="860"/>
      <c r="D16" s="860"/>
      <c r="E16" s="860"/>
      <c r="F16" s="860"/>
      <c r="G16" s="860"/>
      <c r="H16" s="843"/>
      <c r="I16" s="843"/>
      <c r="J16" s="843"/>
      <c r="K16" s="843"/>
      <c r="L16" s="843"/>
      <c r="M16" s="843"/>
    </row>
    <row r="17" spans="1:13" ht="12.75" customHeight="1" x14ac:dyDescent="0.25">
      <c r="A17" s="757"/>
      <c r="B17" s="757" t="s">
        <v>1374</v>
      </c>
      <c r="C17" s="860"/>
      <c r="D17" s="860"/>
      <c r="E17" s="860"/>
      <c r="F17" s="860"/>
      <c r="G17" s="860"/>
      <c r="H17" s="843"/>
      <c r="I17" s="843"/>
      <c r="J17" s="843"/>
      <c r="K17" s="843"/>
      <c r="L17" s="843"/>
      <c r="M17" s="843"/>
    </row>
    <row r="18" spans="1:13" ht="12.75" customHeight="1" x14ac:dyDescent="0.25">
      <c r="A18" s="749" t="s">
        <v>496</v>
      </c>
      <c r="B18" s="757"/>
      <c r="C18" s="843"/>
      <c r="D18" s="843"/>
      <c r="E18" s="843"/>
      <c r="F18" s="843"/>
      <c r="G18" s="843"/>
      <c r="H18" s="843"/>
      <c r="I18" s="843"/>
      <c r="J18" s="843"/>
      <c r="K18" s="843"/>
      <c r="L18" s="843"/>
      <c r="M18" s="843"/>
    </row>
    <row r="19" spans="1:13" ht="12.75" customHeight="1" x14ac:dyDescent="0.25">
      <c r="A19" s="757"/>
      <c r="B19" s="757" t="s">
        <v>1375</v>
      </c>
      <c r="C19" s="857">
        <f>SUM(C20:C22)</f>
        <v>1.6998694385012525</v>
      </c>
      <c r="D19" s="857">
        <f t="shared" ref="D19:G19" si="2">SUM(D20:D22)</f>
        <v>1.4880105088775295</v>
      </c>
      <c r="E19" s="857">
        <f t="shared" si="2"/>
        <v>1.3843594801771213</v>
      </c>
      <c r="F19" s="857">
        <f t="shared" si="2"/>
        <v>1.2384231360608871</v>
      </c>
      <c r="G19" s="857">
        <f t="shared" si="2"/>
        <v>1.1858710801963963</v>
      </c>
      <c r="H19" s="848">
        <f>+$D19*(1+O$6)</f>
        <v>1.4880105088775295</v>
      </c>
      <c r="I19" s="848">
        <f t="shared" ref="I19:I22" si="3">+$D19*(1+P$6)</f>
        <v>1.4880105088775295</v>
      </c>
      <c r="J19" s="848">
        <f>+$G19*(1+Q$6)</f>
        <v>1.1858710801963963</v>
      </c>
      <c r="K19" s="848">
        <f t="shared" ref="K19:K22" si="4">+$G19*(1+R$6)</f>
        <v>1.1858710801963963</v>
      </c>
      <c r="L19" s="843" t="str">
        <f>+'[1]21 Offshore turbines'!L19</f>
        <v>F</v>
      </c>
      <c r="M19" s="843">
        <f>+'[1]21 Offshore turbines'!M19</f>
        <v>3</v>
      </c>
    </row>
    <row r="20" spans="1:13" ht="12.75" customHeight="1" x14ac:dyDescent="0.25">
      <c r="A20" s="757"/>
      <c r="B20" s="757" t="s">
        <v>1376</v>
      </c>
      <c r="C20" s="857">
        <f>SUM(C26:C29)</f>
        <v>0.91583879609133056</v>
      </c>
      <c r="D20" s="857">
        <f t="shared" ref="D20:F20" si="5">SUM(D26:D29)</f>
        <v>0.84679880277910968</v>
      </c>
      <c r="E20" s="857">
        <f t="shared" si="5"/>
        <v>0.83616103184622115</v>
      </c>
      <c r="F20" s="857">
        <f t="shared" si="5"/>
        <v>0.75130626863846439</v>
      </c>
      <c r="G20" s="857">
        <f>SUM(G26:G29)</f>
        <v>0.72066390820989812</v>
      </c>
      <c r="H20" s="848">
        <f t="shared" ref="H20:H22" si="6">+$D20*(1+O$6)</f>
        <v>0.84679880277910968</v>
      </c>
      <c r="I20" s="848">
        <f t="shared" si="3"/>
        <v>0.84679880277910968</v>
      </c>
      <c r="J20" s="848">
        <f t="shared" ref="J20:J22" si="7">+$G20*(1+Q$6)</f>
        <v>0.72066390820989812</v>
      </c>
      <c r="K20" s="848">
        <f t="shared" si="4"/>
        <v>0.72066390820989812</v>
      </c>
      <c r="L20" s="843"/>
      <c r="M20" s="843">
        <f>+'[1]21 Offshore turbines'!M20</f>
        <v>3</v>
      </c>
    </row>
    <row r="21" spans="1:13" ht="12.75" customHeight="1" x14ac:dyDescent="0.25">
      <c r="A21" s="757"/>
      <c r="B21" s="757" t="s">
        <v>1377</v>
      </c>
      <c r="C21" s="857">
        <f>SUM(C30:C33)</f>
        <v>0.38968324265494858</v>
      </c>
      <c r="D21" s="857">
        <f t="shared" ref="D21:G21" si="8">SUM(D30:D33)</f>
        <v>0.3138006510975202</v>
      </c>
      <c r="E21" s="857">
        <f t="shared" si="8"/>
        <v>0.25365353163042659</v>
      </c>
      <c r="F21" s="857">
        <f t="shared" si="8"/>
        <v>0.22840906751985274</v>
      </c>
      <c r="G21" s="857">
        <f t="shared" si="8"/>
        <v>0.21927247367637298</v>
      </c>
      <c r="H21" s="848">
        <f t="shared" si="6"/>
        <v>0.3138006510975202</v>
      </c>
      <c r="I21" s="848">
        <f t="shared" si="3"/>
        <v>0.3138006510975202</v>
      </c>
      <c r="J21" s="848">
        <f t="shared" si="7"/>
        <v>0.21927247367637298</v>
      </c>
      <c r="K21" s="848">
        <f t="shared" si="4"/>
        <v>0.21927247367637298</v>
      </c>
      <c r="L21" s="843"/>
      <c r="M21" s="843">
        <f>+'[1]21 Offshore turbines'!M21</f>
        <v>3</v>
      </c>
    </row>
    <row r="22" spans="1:13" ht="12.75" customHeight="1" x14ac:dyDescent="0.25">
      <c r="A22" s="757"/>
      <c r="B22" s="757" t="s">
        <v>1378</v>
      </c>
      <c r="C22" s="857">
        <f>+C34</f>
        <v>0.39434739975497335</v>
      </c>
      <c r="D22" s="857">
        <f t="shared" ref="D22:G22" si="9">+D34</f>
        <v>0.32741105500089951</v>
      </c>
      <c r="E22" s="857">
        <f t="shared" si="9"/>
        <v>0.29454491670047361</v>
      </c>
      <c r="F22" s="857">
        <f t="shared" si="9"/>
        <v>0.25870779990257009</v>
      </c>
      <c r="G22" s="857">
        <f t="shared" si="9"/>
        <v>0.24593469831012518</v>
      </c>
      <c r="H22" s="848">
        <f t="shared" si="6"/>
        <v>0.32741105500089951</v>
      </c>
      <c r="I22" s="848">
        <f t="shared" si="3"/>
        <v>0.32741105500089951</v>
      </c>
      <c r="J22" s="848">
        <f t="shared" si="7"/>
        <v>0.24593469831012518</v>
      </c>
      <c r="K22" s="848">
        <f t="shared" si="4"/>
        <v>0.24593469831012518</v>
      </c>
      <c r="L22" s="843" t="str">
        <f>+'[1]21 Offshore turbines'!L22</f>
        <v>G</v>
      </c>
      <c r="M22" s="843">
        <f>+'[1]21 Offshore turbines'!M22</f>
        <v>3</v>
      </c>
    </row>
    <row r="23" spans="1:13" ht="12.75" customHeight="1" x14ac:dyDescent="0.25">
      <c r="A23" s="757"/>
      <c r="B23" s="757" t="s">
        <v>1379</v>
      </c>
      <c r="C23" s="858">
        <v>50000</v>
      </c>
      <c r="D23" s="858">
        <v>42000</v>
      </c>
      <c r="E23" s="858">
        <v>39000</v>
      </c>
      <c r="F23" s="858">
        <v>34000</v>
      </c>
      <c r="G23" s="858">
        <v>33000</v>
      </c>
      <c r="H23" s="858">
        <v>35700</v>
      </c>
      <c r="I23" s="858">
        <v>48299.999999999993</v>
      </c>
      <c r="J23" s="858">
        <v>24750</v>
      </c>
      <c r="K23" s="858">
        <v>49500</v>
      </c>
      <c r="L23" s="843" t="str">
        <f>+'[1]21 Offshore turbines'!L23</f>
        <v>H</v>
      </c>
      <c r="M23" s="843">
        <f>+'[1]21 Offshore turbines'!M23</f>
        <v>3</v>
      </c>
    </row>
    <row r="24" spans="1:13" ht="12.75" customHeight="1" x14ac:dyDescent="0.25">
      <c r="A24" s="757"/>
      <c r="B24" s="757" t="s">
        <v>1380</v>
      </c>
      <c r="C24" s="859">
        <v>5</v>
      </c>
      <c r="D24" s="859">
        <v>4.17212836057735</v>
      </c>
      <c r="E24" s="859">
        <v>3.8946651172509617</v>
      </c>
      <c r="F24" s="859">
        <v>3.4208033705973016</v>
      </c>
      <c r="G24" s="859">
        <v>3.2519090852418824</v>
      </c>
      <c r="H24" s="850">
        <v>3.5463091064907473</v>
      </c>
      <c r="I24" s="850">
        <v>16.6885134423094</v>
      </c>
      <c r="J24" s="850">
        <v>2.4389318139314118</v>
      </c>
      <c r="K24" s="850">
        <v>13.00763634096753</v>
      </c>
      <c r="L24" s="843" t="str">
        <f>+'[1]21 Offshore turbines'!L24</f>
        <v>H</v>
      </c>
      <c r="M24" s="843">
        <f>+'[1]21 Offshore turbines'!M24</f>
        <v>3</v>
      </c>
    </row>
    <row r="25" spans="1:13" ht="12.75" customHeight="1" x14ac:dyDescent="0.25">
      <c r="A25" s="749" t="s">
        <v>872</v>
      </c>
      <c r="B25" s="757"/>
      <c r="C25" s="843"/>
      <c r="D25" s="843"/>
      <c r="E25" s="843"/>
      <c r="F25" s="843"/>
      <c r="G25" s="843"/>
      <c r="H25" s="850"/>
      <c r="I25" s="850"/>
      <c r="J25" s="850"/>
      <c r="K25" s="850"/>
      <c r="L25" s="843"/>
      <c r="M25" s="843"/>
    </row>
    <row r="26" spans="1:13" ht="12.75" customHeight="1" x14ac:dyDescent="0.25">
      <c r="A26" s="757"/>
      <c r="B26" s="757" t="s">
        <v>1381</v>
      </c>
      <c r="C26" s="855">
        <v>0.71631898736730826</v>
      </c>
      <c r="D26" s="855">
        <v>0.65693756284960558</v>
      </c>
      <c r="E26" s="855">
        <v>0.65458175649896544</v>
      </c>
      <c r="F26" s="855">
        <v>0.58469174294586679</v>
      </c>
      <c r="G26" s="855">
        <v>0.5594848625285167</v>
      </c>
      <c r="H26" s="848">
        <v>0.55839692842216471</v>
      </c>
      <c r="I26" s="848">
        <v>2.6277502513984223</v>
      </c>
      <c r="J26" s="848">
        <v>0.41961364689638753</v>
      </c>
      <c r="K26" s="848">
        <v>2.2379394501140668</v>
      </c>
      <c r="L26" s="843"/>
      <c r="M26" s="843">
        <f>+'[1]21 Offshore turbines'!M26</f>
        <v>3</v>
      </c>
    </row>
    <row r="27" spans="1:13" ht="12.75" customHeight="1" x14ac:dyDescent="0.25">
      <c r="A27" s="757"/>
      <c r="B27" s="757" t="s">
        <v>1382</v>
      </c>
      <c r="C27" s="855">
        <v>0.1349285388827525</v>
      </c>
      <c r="D27" s="855">
        <v>0.12851495138080932</v>
      </c>
      <c r="E27" s="855">
        <v>0.12325439012539526</v>
      </c>
      <c r="F27" s="855">
        <v>0.11009445874811985</v>
      </c>
      <c r="G27" s="855">
        <v>0.10534813234663057</v>
      </c>
      <c r="H27" s="848">
        <v>0.10923770867368791</v>
      </c>
      <c r="I27" s="848">
        <v>0.51405980552323727</v>
      </c>
      <c r="J27" s="848">
        <v>7.9011099259972933E-2</v>
      </c>
      <c r="K27" s="848">
        <v>0.42139252938652227</v>
      </c>
      <c r="L27" s="843"/>
      <c r="M27" s="843" t="str">
        <f>+'[1]21 Offshore turbines'!M27</f>
        <v>3, 4</v>
      </c>
    </row>
    <row r="28" spans="1:13" ht="12.75" customHeight="1" x14ac:dyDescent="0.25">
      <c r="A28" s="757"/>
      <c r="B28" s="757" t="s">
        <v>1383</v>
      </c>
      <c r="C28" s="855">
        <v>1.2591269841269842E-2</v>
      </c>
      <c r="D28" s="855">
        <v>1.157760055869847E-2</v>
      </c>
      <c r="E28" s="855">
        <v>9.3791703247318187E-3</v>
      </c>
      <c r="F28" s="855">
        <v>9.0889391830095527E-3</v>
      </c>
      <c r="G28" s="855">
        <v>8.9781170346084731E-3</v>
      </c>
      <c r="H28" s="848">
        <v>9.8409604748936983E-3</v>
      </c>
      <c r="I28" s="848">
        <v>4.6310402234793879E-2</v>
      </c>
      <c r="J28" s="848">
        <v>6.7335877759563548E-3</v>
      </c>
      <c r="K28" s="848">
        <v>3.5912468138433892E-2</v>
      </c>
      <c r="L28" s="843"/>
      <c r="M28" s="843">
        <f>+'[1]21 Offshore turbines'!M28</f>
        <v>3</v>
      </c>
    </row>
    <row r="29" spans="1:13" ht="12.75" customHeight="1" x14ac:dyDescent="0.25">
      <c r="A29" s="757"/>
      <c r="B29" s="757" t="s">
        <v>1384</v>
      </c>
      <c r="C29" s="855">
        <v>5.1999999999999998E-2</v>
      </c>
      <c r="D29" s="855">
        <v>4.9768687989996181E-2</v>
      </c>
      <c r="E29" s="855">
        <v>4.8945714897128581E-2</v>
      </c>
      <c r="F29" s="855">
        <v>4.7431127761468225E-2</v>
      </c>
      <c r="G29" s="855">
        <v>4.6852796300142344E-2</v>
      </c>
      <c r="H29" s="848">
        <v>4.230338479149675E-2</v>
      </c>
      <c r="I29" s="848">
        <v>0.19907475195998472</v>
      </c>
      <c r="J29" s="848">
        <v>3.5139597225106761E-2</v>
      </c>
      <c r="K29" s="848">
        <v>0.18741118520056937</v>
      </c>
      <c r="L29" s="843"/>
      <c r="M29" s="843" t="str">
        <f>+'[1]21 Offshore turbines'!M29</f>
        <v>3, 5</v>
      </c>
    </row>
    <row r="30" spans="1:13" ht="12.75" customHeight="1" x14ac:dyDescent="0.25">
      <c r="A30" s="757"/>
      <c r="B30" s="757" t="s">
        <v>1385</v>
      </c>
      <c r="C30" s="855">
        <v>0.13366690099080294</v>
      </c>
      <c r="D30" s="855">
        <v>0.10708469150617805</v>
      </c>
      <c r="E30" s="855">
        <v>8.7766136930200939E-2</v>
      </c>
      <c r="F30" s="855">
        <v>7.8395303663532354E-2</v>
      </c>
      <c r="G30" s="855">
        <v>7.5015572260498903E-2</v>
      </c>
      <c r="H30" s="848">
        <v>9.1021987780251348E-2</v>
      </c>
      <c r="I30" s="848">
        <v>0.42833876602471221</v>
      </c>
      <c r="J30" s="848">
        <v>5.6261679195374177E-2</v>
      </c>
      <c r="K30" s="848">
        <v>0.30006228904199561</v>
      </c>
      <c r="L30" s="843"/>
      <c r="M30" s="843">
        <f>+'[1]21 Offshore turbines'!M30</f>
        <v>3</v>
      </c>
    </row>
    <row r="31" spans="1:13" ht="12.75" customHeight="1" x14ac:dyDescent="0.25">
      <c r="A31" s="757"/>
      <c r="B31" s="757" t="s">
        <v>1386</v>
      </c>
      <c r="C31" s="855">
        <v>0.20483380198160595</v>
      </c>
      <c r="D31" s="855">
        <v>0.16077934534551208</v>
      </c>
      <c r="E31" s="855">
        <v>0.12524619385764948</v>
      </c>
      <c r="F31" s="855">
        <v>0.1118735966239547</v>
      </c>
      <c r="G31" s="855">
        <v>0.10705056909537887</v>
      </c>
      <c r="H31" s="848">
        <v>0.13666244354368526</v>
      </c>
      <c r="I31" s="848">
        <v>0.64311738138204833</v>
      </c>
      <c r="J31" s="848">
        <v>8.0287926821534156E-2</v>
      </c>
      <c r="K31" s="848">
        <v>0.42820227638151548</v>
      </c>
      <c r="L31" s="843"/>
      <c r="M31" s="843">
        <f>+'[1]21 Offshore turbines'!M31</f>
        <v>3</v>
      </c>
    </row>
    <row r="32" spans="1:13" ht="12.75" customHeight="1" x14ac:dyDescent="0.25">
      <c r="A32" s="757"/>
      <c r="B32" s="757" t="s">
        <v>1387</v>
      </c>
      <c r="C32" s="855">
        <v>2.5182539682539685E-2</v>
      </c>
      <c r="D32" s="855">
        <v>2.2141582294875436E-2</v>
      </c>
      <c r="E32" s="855">
        <v>1.7634521441659712E-2</v>
      </c>
      <c r="F32" s="855">
        <v>1.6549304225849399E-2</v>
      </c>
      <c r="G32" s="855">
        <v>1.6144106263315316E-2</v>
      </c>
      <c r="H32" s="848">
        <v>1.8820344950644122E-2</v>
      </c>
      <c r="I32" s="848">
        <v>8.8566329179501746E-2</v>
      </c>
      <c r="J32" s="848">
        <v>1.2108079697486486E-2</v>
      </c>
      <c r="K32" s="848">
        <v>6.4576425053261263E-2</v>
      </c>
      <c r="L32" s="843"/>
      <c r="M32" s="843">
        <f>+'[1]21 Offshore turbines'!M32</f>
        <v>3</v>
      </c>
    </row>
    <row r="33" spans="1:13" ht="12.75" customHeight="1" x14ac:dyDescent="0.25">
      <c r="A33" s="757"/>
      <c r="B33" s="757" t="s">
        <v>1388</v>
      </c>
      <c r="C33" s="855">
        <v>2.5999999999999999E-2</v>
      </c>
      <c r="D33" s="855">
        <v>2.3795031950954591E-2</v>
      </c>
      <c r="E33" s="855">
        <v>2.3006679400916441E-2</v>
      </c>
      <c r="F33" s="855">
        <v>2.1590863006516275E-2</v>
      </c>
      <c r="G33" s="855">
        <v>2.1062226057179882E-2</v>
      </c>
      <c r="H33" s="848">
        <v>2.0225777158311403E-2</v>
      </c>
      <c r="I33" s="848">
        <v>9.5180127803818362E-2</v>
      </c>
      <c r="J33" s="848">
        <v>1.579666954288491E-2</v>
      </c>
      <c r="K33" s="848">
        <v>8.4248904228719529E-2</v>
      </c>
      <c r="L33" s="843"/>
      <c r="M33" s="843">
        <f>+'[1]21 Offshore turbines'!M33</f>
        <v>3</v>
      </c>
    </row>
    <row r="34" spans="1:13" ht="12.75" customHeight="1" x14ac:dyDescent="0.25">
      <c r="A34" s="757"/>
      <c r="B34" s="757" t="s">
        <v>1389</v>
      </c>
      <c r="C34" s="855">
        <v>0.39434739975497335</v>
      </c>
      <c r="D34" s="855">
        <v>0.32741105500089951</v>
      </c>
      <c r="E34" s="855">
        <v>0.29454491670047361</v>
      </c>
      <c r="F34" s="855">
        <v>0.25870779990257009</v>
      </c>
      <c r="G34" s="855">
        <v>0.24593469831012518</v>
      </c>
      <c r="H34" s="848">
        <v>0.27829939675076459</v>
      </c>
      <c r="I34" s="848">
        <v>1.309644220003598</v>
      </c>
      <c r="J34" s="848">
        <v>0.18445102373259389</v>
      </c>
      <c r="K34" s="848">
        <v>0.98373879324050073</v>
      </c>
      <c r="L34" s="843"/>
      <c r="M34" s="843" t="str">
        <f>+'[1]21 Offshore turbines'!M34</f>
        <v>3, 6</v>
      </c>
    </row>
    <row r="35" spans="1:13" ht="12.75" customHeight="1" x14ac:dyDescent="0.25">
      <c r="A35" s="757"/>
      <c r="B35" s="757" t="s">
        <v>1309</v>
      </c>
      <c r="C35" s="849">
        <v>4100</v>
      </c>
      <c r="D35" s="849">
        <v>4325</v>
      </c>
      <c r="E35" s="849">
        <v>4450</v>
      </c>
      <c r="F35" s="849">
        <v>4450</v>
      </c>
      <c r="G35" s="849">
        <v>4450</v>
      </c>
      <c r="H35" s="849">
        <v>3675</v>
      </c>
      <c r="I35" s="849">
        <v>4975</v>
      </c>
      <c r="J35" s="849">
        <v>3250</v>
      </c>
      <c r="K35" s="849">
        <v>6500</v>
      </c>
      <c r="L35" s="843" t="s">
        <v>50</v>
      </c>
      <c r="M35" s="843">
        <f>+'[1]21 Offshore turbines'!M38</f>
        <v>3</v>
      </c>
    </row>
    <row r="36" spans="1:13" ht="12.75" customHeight="1" x14ac:dyDescent="0.25">
      <c r="A36" s="757"/>
      <c r="B36" s="757" t="s">
        <v>1390</v>
      </c>
      <c r="C36" s="849">
        <v>103.5</v>
      </c>
      <c r="D36" s="849">
        <v>115.5</v>
      </c>
      <c r="E36" s="849">
        <v>138</v>
      </c>
      <c r="F36" s="849">
        <v>138</v>
      </c>
      <c r="G36" s="849">
        <v>138</v>
      </c>
      <c r="H36" s="849">
        <v>98.174999999999997</v>
      </c>
      <c r="I36" s="849">
        <v>132.82499999999999</v>
      </c>
      <c r="J36" s="849">
        <v>103.5</v>
      </c>
      <c r="K36" s="849">
        <v>207</v>
      </c>
      <c r="L36" s="843"/>
      <c r="M36" s="843">
        <f>+'[1]21 Offshore turbines'!M39</f>
        <v>1</v>
      </c>
    </row>
    <row r="37" spans="1:13" ht="12.75" customHeight="1" x14ac:dyDescent="0.25">
      <c r="A37" s="757"/>
      <c r="B37" s="757" t="s">
        <v>1391</v>
      </c>
      <c r="C37" s="843">
        <v>167</v>
      </c>
      <c r="D37" s="843">
        <v>191</v>
      </c>
      <c r="E37" s="843">
        <v>236</v>
      </c>
      <c r="F37" s="843">
        <v>236</v>
      </c>
      <c r="G37" s="843">
        <v>236</v>
      </c>
      <c r="H37" s="849">
        <v>162.35</v>
      </c>
      <c r="I37" s="849">
        <v>219.64999999999998</v>
      </c>
      <c r="J37" s="849">
        <v>177</v>
      </c>
      <c r="K37" s="849">
        <v>354</v>
      </c>
      <c r="L37" s="843"/>
      <c r="M37" s="843">
        <f>+'[1]21 Offshore turbines'!M40</f>
        <v>1</v>
      </c>
    </row>
    <row r="38" spans="1:13" ht="12.75" customHeight="1" x14ac:dyDescent="0.25">
      <c r="A38" s="757"/>
      <c r="B38" s="757" t="s">
        <v>1392</v>
      </c>
      <c r="C38" s="850">
        <v>31.229347669713519</v>
      </c>
      <c r="D38" s="850">
        <v>28.421685820819974</v>
      </c>
      <c r="E38" s="850">
        <v>27.924398173010637</v>
      </c>
      <c r="F38" s="850">
        <v>27.924398173010637</v>
      </c>
      <c r="G38" s="850">
        <v>27.924398173010637</v>
      </c>
      <c r="H38" s="850">
        <v>33.437277436258796</v>
      </c>
      <c r="I38" s="850">
        <v>24.714509409408674</v>
      </c>
      <c r="J38" s="850">
        <v>37.232530897347516</v>
      </c>
      <c r="K38" s="850">
        <v>22.339518538408509</v>
      </c>
      <c r="L38" s="843" t="str">
        <f>+'[1]21 Offshore turbines'!L41</f>
        <v>E</v>
      </c>
      <c r="M38" s="843">
        <f>+'[1]21 Offshore turbines'!M41</f>
        <v>3</v>
      </c>
    </row>
    <row r="39" spans="1:13" ht="12.75" customHeight="1" x14ac:dyDescent="0.25">
      <c r="A39" s="757"/>
      <c r="B39" s="757" t="s">
        <v>1393</v>
      </c>
      <c r="C39" s="849">
        <v>383.49213581610559</v>
      </c>
      <c r="D39" s="849">
        <v>349.01443072699834</v>
      </c>
      <c r="E39" s="849">
        <v>342.90780614456048</v>
      </c>
      <c r="F39" s="849">
        <v>342.90780614456048</v>
      </c>
      <c r="G39" s="849">
        <v>342.90780614456048</v>
      </c>
      <c r="H39" s="849">
        <v>410.6052126199981</v>
      </c>
      <c r="I39" s="849">
        <v>303.49080932782471</v>
      </c>
      <c r="J39" s="849">
        <v>457.21040819274737</v>
      </c>
      <c r="K39" s="849">
        <v>190.50433674697805</v>
      </c>
      <c r="L39" s="843" t="str">
        <f>+'[1]21 Offshore turbines'!L42</f>
        <v>I</v>
      </c>
      <c r="M39" s="843">
        <f>+'[1]21 Offshore turbines'!M42</f>
        <v>1</v>
      </c>
    </row>
    <row r="40" spans="1:13" ht="12.75" customHeight="1" x14ac:dyDescent="0.25">
      <c r="A40" s="757"/>
      <c r="B40" s="757"/>
      <c r="C40" s="757"/>
      <c r="D40" s="757"/>
      <c r="E40" s="757"/>
      <c r="F40" s="757"/>
      <c r="G40" s="757"/>
      <c r="H40" s="844"/>
      <c r="I40" s="844"/>
      <c r="J40" s="844"/>
      <c r="K40" s="844"/>
      <c r="L40" s="844"/>
      <c r="M40" s="844"/>
    </row>
    <row r="41" spans="1:13" ht="12.75" customHeight="1" x14ac:dyDescent="0.25">
      <c r="A41" s="851" t="s">
        <v>38</v>
      </c>
      <c r="B41" s="757"/>
      <c r="C41" s="757"/>
      <c r="D41" s="757"/>
      <c r="E41" s="757"/>
      <c r="F41" s="757"/>
      <c r="G41" s="757"/>
      <c r="H41" s="845"/>
      <c r="I41" s="845"/>
      <c r="J41" s="845"/>
      <c r="K41" s="845"/>
      <c r="L41" s="845"/>
      <c r="M41" s="845"/>
    </row>
    <row r="42" spans="1:13" ht="12.75" customHeight="1" x14ac:dyDescent="0.25">
      <c r="A42" s="852"/>
      <c r="B42" s="757" t="s">
        <v>1411</v>
      </c>
      <c r="C42" s="757"/>
      <c r="D42" s="757"/>
      <c r="E42" s="757"/>
      <c r="F42" s="757"/>
      <c r="G42" s="757"/>
      <c r="H42" s="845"/>
      <c r="I42" s="845"/>
      <c r="J42" s="845"/>
      <c r="K42" s="845"/>
      <c r="L42" s="845"/>
      <c r="M42" s="845"/>
    </row>
    <row r="43" spans="1:13" ht="12.75" customHeight="1" x14ac:dyDescent="0.25">
      <c r="A43" s="852"/>
      <c r="B43" s="853" t="s">
        <v>1394</v>
      </c>
      <c r="C43" s="757"/>
      <c r="D43" s="757"/>
      <c r="E43" s="757"/>
      <c r="F43" s="757"/>
      <c r="G43" s="757"/>
      <c r="H43" s="845"/>
      <c r="I43" s="845"/>
      <c r="J43" s="845"/>
      <c r="K43" s="845"/>
      <c r="L43" s="845"/>
      <c r="M43" s="845"/>
    </row>
    <row r="44" spans="1:13" ht="12.75" customHeight="1" x14ac:dyDescent="0.25">
      <c r="A44" s="852"/>
      <c r="B44" s="853" t="s">
        <v>1395</v>
      </c>
      <c r="C44" s="757"/>
      <c r="D44" s="757"/>
      <c r="E44" s="757"/>
      <c r="F44" s="757"/>
      <c r="G44" s="757"/>
      <c r="H44" s="845"/>
      <c r="I44" s="845"/>
      <c r="J44" s="845"/>
      <c r="K44" s="845"/>
      <c r="L44" s="845"/>
      <c r="M44" s="845"/>
    </row>
    <row r="45" spans="1:13" ht="12.75" customHeight="1" x14ac:dyDescent="0.25">
      <c r="A45" s="852"/>
      <c r="B45" s="853" t="s">
        <v>1396</v>
      </c>
      <c r="C45" s="757"/>
      <c r="D45" s="757"/>
      <c r="E45" s="757"/>
      <c r="F45" s="757"/>
      <c r="G45" s="757"/>
      <c r="H45" s="845"/>
      <c r="I45" s="845"/>
      <c r="J45" s="845"/>
      <c r="K45" s="845"/>
      <c r="L45" s="845"/>
      <c r="M45" s="845"/>
    </row>
    <row r="46" spans="1:13" ht="12.75" customHeight="1" x14ac:dyDescent="0.25">
      <c r="A46" s="757"/>
      <c r="B46" s="853" t="s">
        <v>1397</v>
      </c>
      <c r="C46" s="757"/>
      <c r="D46" s="757"/>
      <c r="E46" s="757"/>
      <c r="F46" s="757"/>
      <c r="G46" s="757"/>
      <c r="H46" s="757"/>
      <c r="I46" s="757"/>
      <c r="J46" s="757"/>
      <c r="K46" s="757"/>
      <c r="L46" s="757"/>
      <c r="M46" s="757"/>
    </row>
    <row r="47" spans="1:13" ht="12.75" customHeight="1" x14ac:dyDescent="0.25">
      <c r="A47" s="757"/>
      <c r="B47" s="853" t="s">
        <v>1410</v>
      </c>
      <c r="C47" s="757"/>
      <c r="D47" s="757"/>
      <c r="E47" s="757"/>
      <c r="F47" s="757"/>
      <c r="G47" s="757"/>
      <c r="H47" s="757"/>
      <c r="I47" s="757"/>
      <c r="J47" s="757"/>
      <c r="K47" s="757"/>
      <c r="L47" s="757"/>
      <c r="M47" s="757"/>
    </row>
    <row r="48" spans="1:13" ht="12.75" customHeight="1" x14ac:dyDescent="0.25">
      <c r="A48" s="757"/>
      <c r="B48" s="853" t="s">
        <v>1399</v>
      </c>
      <c r="C48" s="757"/>
      <c r="D48" s="757"/>
      <c r="E48" s="757"/>
      <c r="F48" s="757"/>
      <c r="G48" s="757"/>
      <c r="H48" s="757"/>
      <c r="I48" s="757"/>
      <c r="J48" s="757"/>
      <c r="K48" s="757"/>
      <c r="L48" s="757"/>
      <c r="M48" s="757"/>
    </row>
    <row r="49" spans="1:13" ht="12.75" customHeight="1" x14ac:dyDescent="0.25">
      <c r="A49" s="757"/>
      <c r="B49" s="853" t="s">
        <v>1400</v>
      </c>
      <c r="C49" s="757"/>
      <c r="D49" s="757"/>
      <c r="E49" s="757"/>
      <c r="F49" s="757"/>
      <c r="G49" s="757"/>
      <c r="H49" s="757"/>
      <c r="I49" s="757"/>
      <c r="J49" s="757"/>
      <c r="K49" s="757"/>
      <c r="L49" s="757"/>
      <c r="M49" s="757"/>
    </row>
    <row r="50" spans="1:13" ht="12.75" customHeight="1" x14ac:dyDescent="0.25">
      <c r="A50" s="757"/>
      <c r="B50" s="853" t="s">
        <v>1413</v>
      </c>
      <c r="C50" s="757"/>
      <c r="D50" s="757"/>
      <c r="E50" s="757"/>
      <c r="F50" s="757"/>
      <c r="G50" s="757"/>
      <c r="H50" s="757"/>
      <c r="I50" s="757"/>
      <c r="J50" s="757"/>
      <c r="K50" s="757"/>
      <c r="L50" s="757"/>
      <c r="M50" s="757"/>
    </row>
    <row r="51" spans="1:13" ht="12.75" customHeight="1" x14ac:dyDescent="0.25">
      <c r="A51" s="757"/>
      <c r="B51" s="853" t="s">
        <v>1401</v>
      </c>
      <c r="C51" s="757"/>
      <c r="D51" s="757"/>
      <c r="E51" s="757"/>
      <c r="F51" s="757"/>
      <c r="G51" s="757"/>
      <c r="H51" s="757"/>
      <c r="I51" s="757"/>
      <c r="J51" s="757"/>
      <c r="K51" s="757"/>
      <c r="L51" s="757"/>
      <c r="M51" s="757"/>
    </row>
    <row r="52" spans="1:13" ht="12.75" customHeight="1" x14ac:dyDescent="0.25">
      <c r="A52" s="757"/>
      <c r="B52" s="853" t="s">
        <v>1402</v>
      </c>
      <c r="C52" s="757"/>
      <c r="D52" s="757"/>
      <c r="E52" s="757"/>
      <c r="F52" s="757"/>
      <c r="G52" s="757"/>
      <c r="H52" s="757"/>
      <c r="I52" s="757"/>
      <c r="J52" s="757"/>
      <c r="K52" s="757"/>
      <c r="L52" s="757"/>
      <c r="M52" s="757"/>
    </row>
    <row r="53" spans="1:13" ht="12.75" customHeight="1" x14ac:dyDescent="0.25">
      <c r="A53" s="757"/>
      <c r="B53" s="757"/>
      <c r="C53" s="757"/>
      <c r="D53" s="757"/>
      <c r="E53" s="757"/>
      <c r="F53" s="757"/>
      <c r="G53" s="757"/>
      <c r="H53" s="757"/>
      <c r="I53" s="757"/>
      <c r="J53" s="757"/>
      <c r="K53" s="757"/>
      <c r="L53" s="757"/>
      <c r="M53" s="757"/>
    </row>
    <row r="54" spans="1:13" ht="12.75" customHeight="1" x14ac:dyDescent="0.25">
      <c r="A54" s="851" t="s">
        <v>87</v>
      </c>
      <c r="B54" s="757"/>
      <c r="C54" s="841"/>
      <c r="D54" s="841"/>
      <c r="E54" s="841"/>
      <c r="F54" s="841"/>
      <c r="G54" s="841"/>
      <c r="H54" s="841"/>
      <c r="I54" s="841"/>
      <c r="J54" s="841"/>
      <c r="K54" s="757"/>
      <c r="L54" s="757"/>
      <c r="M54" s="757"/>
    </row>
    <row r="55" spans="1:13" ht="12.75" customHeight="1" x14ac:dyDescent="0.25">
      <c r="A55" s="757"/>
      <c r="B55" s="853" t="s">
        <v>1403</v>
      </c>
      <c r="C55" s="757"/>
      <c r="D55" s="757"/>
      <c r="E55" s="757"/>
      <c r="F55" s="757"/>
      <c r="G55" s="757"/>
      <c r="H55" s="841"/>
      <c r="I55" s="841"/>
      <c r="J55" s="841"/>
      <c r="K55" s="757"/>
      <c r="L55" s="757"/>
      <c r="M55" s="757"/>
    </row>
    <row r="56" spans="1:13" ht="12.75" customHeight="1" x14ac:dyDescent="0.25">
      <c r="A56" s="757"/>
      <c r="B56" s="853" t="s">
        <v>1404</v>
      </c>
      <c r="C56" s="757"/>
      <c r="D56" s="757"/>
      <c r="E56" s="757"/>
      <c r="F56" s="757"/>
      <c r="G56" s="757"/>
      <c r="H56" s="841"/>
      <c r="I56" s="841"/>
      <c r="J56" s="841"/>
      <c r="K56" s="757"/>
      <c r="L56" s="757"/>
      <c r="M56" s="757"/>
    </row>
    <row r="57" spans="1:13" ht="12.75" customHeight="1" x14ac:dyDescent="0.25">
      <c r="A57" s="757"/>
      <c r="B57" s="853" t="s">
        <v>1405</v>
      </c>
      <c r="C57" s="757"/>
      <c r="D57" s="757"/>
      <c r="E57" s="757"/>
      <c r="F57" s="757"/>
      <c r="G57" s="757"/>
      <c r="H57" s="841"/>
      <c r="I57" s="841"/>
      <c r="J57" s="841"/>
      <c r="K57" s="757"/>
      <c r="L57" s="757"/>
      <c r="M57" s="757"/>
    </row>
    <row r="58" spans="1:13" ht="12.75" customHeight="1" x14ac:dyDescent="0.25">
      <c r="A58" s="757"/>
      <c r="B58" s="757" t="s">
        <v>1406</v>
      </c>
      <c r="C58" s="757"/>
      <c r="D58" s="757"/>
      <c r="E58" s="757"/>
      <c r="F58" s="757"/>
      <c r="G58" s="757"/>
      <c r="H58" s="841"/>
      <c r="I58" s="841"/>
      <c r="J58" s="841"/>
      <c r="K58" s="757"/>
      <c r="L58" s="757"/>
      <c r="M58" s="757"/>
    </row>
    <row r="59" spans="1:13" ht="12.75" customHeight="1" x14ac:dyDescent="0.25">
      <c r="A59" s="757"/>
      <c r="B59" s="757" t="s">
        <v>1407</v>
      </c>
      <c r="C59" s="757"/>
      <c r="D59" s="757"/>
      <c r="E59" s="757"/>
      <c r="F59" s="757"/>
      <c r="G59" s="757"/>
      <c r="H59" s="841"/>
      <c r="I59" s="841"/>
      <c r="J59" s="841"/>
      <c r="K59" s="757"/>
      <c r="L59" s="757"/>
      <c r="M59" s="757"/>
    </row>
    <row r="60" spans="1:13" ht="12.75" customHeight="1" x14ac:dyDescent="0.25">
      <c r="A60" s="757"/>
      <c r="B60" s="757" t="s">
        <v>1408</v>
      </c>
      <c r="C60" s="841"/>
      <c r="D60" s="841"/>
      <c r="E60" s="841"/>
      <c r="F60" s="841"/>
      <c r="G60" s="841"/>
      <c r="H60" s="841"/>
      <c r="I60" s="841"/>
      <c r="J60" s="841"/>
      <c r="K60" s="757"/>
      <c r="L60" s="757"/>
      <c r="M60" s="757"/>
    </row>
  </sheetData>
  <mergeCells count="1">
    <mergeCell ref="C1:M1"/>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N191"/>
  <sheetViews>
    <sheetView showGridLines="0" zoomScaleNormal="85" workbookViewId="0"/>
  </sheetViews>
  <sheetFormatPr defaultColWidth="9.140625" defaultRowHeight="12.75" x14ac:dyDescent="0.2"/>
  <cols>
    <col min="1" max="1" width="3.42578125" style="744" customWidth="1"/>
    <col min="2" max="2" width="69.28515625" style="744" customWidth="1"/>
    <col min="3" max="13" width="9.140625" style="744" customWidth="1"/>
    <col min="14" max="14" width="18.140625" style="744" bestFit="1" customWidth="1"/>
    <col min="15" max="16384" width="9.140625" style="744"/>
  </cols>
  <sheetData>
    <row r="1" spans="1:13" x14ac:dyDescent="0.2">
      <c r="A1" s="743" t="s">
        <v>0</v>
      </c>
      <c r="B1" s="743"/>
      <c r="C1" s="994" t="s">
        <v>1366</v>
      </c>
      <c r="D1" s="994"/>
      <c r="E1" s="994"/>
      <c r="F1" s="994"/>
      <c r="G1" s="994"/>
      <c r="H1" s="994"/>
      <c r="I1" s="994"/>
      <c r="J1" s="994"/>
      <c r="K1" s="994"/>
      <c r="L1" s="994"/>
      <c r="M1" s="994"/>
    </row>
    <row r="2" spans="1:13" x14ac:dyDescent="0.2">
      <c r="A2" s="745" t="s">
        <v>1281</v>
      </c>
      <c r="B2" s="746"/>
      <c r="C2" s="747">
        <v>2015</v>
      </c>
      <c r="D2" s="747">
        <v>2020</v>
      </c>
      <c r="E2" s="747">
        <v>2030</v>
      </c>
      <c r="F2" s="747">
        <v>2040</v>
      </c>
      <c r="G2" s="747">
        <v>2050</v>
      </c>
      <c r="H2" s="748">
        <v>2020</v>
      </c>
      <c r="I2" s="748">
        <v>2020</v>
      </c>
      <c r="J2" s="748">
        <v>2050</v>
      </c>
      <c r="K2" s="748">
        <v>2050</v>
      </c>
      <c r="L2" s="748" t="s">
        <v>103</v>
      </c>
      <c r="M2" s="748" t="s">
        <v>103</v>
      </c>
    </row>
    <row r="3" spans="1:13" x14ac:dyDescent="0.2">
      <c r="A3" s="745" t="s">
        <v>1282</v>
      </c>
      <c r="B3" s="745"/>
      <c r="C3" s="747" t="s">
        <v>1283</v>
      </c>
      <c r="D3" s="747" t="s">
        <v>1283</v>
      </c>
      <c r="E3" s="747" t="s">
        <v>1283</v>
      </c>
      <c r="F3" s="747" t="s">
        <v>1283</v>
      </c>
      <c r="G3" s="747" t="s">
        <v>1283</v>
      </c>
      <c r="H3" s="748" t="s">
        <v>1284</v>
      </c>
      <c r="I3" s="748" t="s">
        <v>1285</v>
      </c>
      <c r="J3" s="748" t="s">
        <v>1284</v>
      </c>
      <c r="K3" s="748" t="s">
        <v>1285</v>
      </c>
      <c r="L3" s="748" t="s">
        <v>1286</v>
      </c>
      <c r="M3" s="748" t="s">
        <v>1287</v>
      </c>
    </row>
    <row r="4" spans="1:13" x14ac:dyDescent="0.2">
      <c r="A4" s="745" t="s">
        <v>1288</v>
      </c>
      <c r="B4" s="745" t="s">
        <v>1289</v>
      </c>
      <c r="C4" s="745"/>
      <c r="D4" s="745"/>
      <c r="E4" s="745"/>
      <c r="F4" s="745"/>
      <c r="G4" s="745"/>
      <c r="H4" s="745"/>
      <c r="I4" s="745"/>
      <c r="J4" s="745"/>
      <c r="K4" s="745"/>
      <c r="L4" s="745"/>
      <c r="M4" s="745"/>
    </row>
    <row r="5" spans="1:13" x14ac:dyDescent="0.2">
      <c r="A5" s="749" t="s">
        <v>6</v>
      </c>
      <c r="B5" s="750"/>
      <c r="C5" s="751"/>
      <c r="D5" s="751"/>
      <c r="E5" s="751"/>
      <c r="F5" s="751"/>
      <c r="G5" s="751"/>
      <c r="H5" s="751"/>
      <c r="I5" s="751"/>
      <c r="J5" s="751"/>
      <c r="K5" s="751"/>
      <c r="L5" s="752"/>
      <c r="M5" s="752"/>
    </row>
    <row r="6" spans="1:13" x14ac:dyDescent="0.2">
      <c r="A6" s="750"/>
      <c r="B6" s="750" t="s">
        <v>1290</v>
      </c>
      <c r="C6" s="753">
        <v>6.0000000000000001E-3</v>
      </c>
      <c r="D6" s="753">
        <v>6.0000000000000001E-3</v>
      </c>
      <c r="E6" s="753">
        <v>6.0000000000000001E-3</v>
      </c>
      <c r="F6" s="753">
        <v>6.0000000000000001E-3</v>
      </c>
      <c r="G6" s="754">
        <v>6.0000000000000001E-3</v>
      </c>
      <c r="H6" s="755"/>
      <c r="I6" s="755"/>
      <c r="J6" s="755"/>
      <c r="K6" s="755"/>
      <c r="L6" s="756" t="s">
        <v>1291</v>
      </c>
      <c r="M6" s="756"/>
    </row>
    <row r="7" spans="1:13" x14ac:dyDescent="0.2">
      <c r="A7" s="750"/>
      <c r="B7" s="757" t="s">
        <v>1292</v>
      </c>
      <c r="C7" s="758">
        <v>0</v>
      </c>
      <c r="D7" s="758">
        <v>0</v>
      </c>
      <c r="E7" s="758">
        <v>0</v>
      </c>
      <c r="F7" s="758">
        <v>0</v>
      </c>
      <c r="G7" s="758">
        <v>0</v>
      </c>
      <c r="H7" s="759"/>
      <c r="I7" s="759"/>
      <c r="J7" s="759"/>
      <c r="K7" s="759"/>
      <c r="L7" s="756"/>
      <c r="M7" s="756"/>
    </row>
    <row r="8" spans="1:13" x14ac:dyDescent="0.2">
      <c r="A8" s="750"/>
      <c r="B8" s="757" t="s">
        <v>1293</v>
      </c>
      <c r="C8" s="758">
        <v>0</v>
      </c>
      <c r="D8" s="758">
        <v>0</v>
      </c>
      <c r="E8" s="758">
        <v>0</v>
      </c>
      <c r="F8" s="758">
        <v>0</v>
      </c>
      <c r="G8" s="758">
        <v>0</v>
      </c>
      <c r="H8" s="759"/>
      <c r="I8" s="759"/>
      <c r="J8" s="759"/>
      <c r="K8" s="759"/>
      <c r="L8" s="756"/>
      <c r="M8" s="756"/>
    </row>
    <row r="9" spans="1:13" x14ac:dyDescent="0.2">
      <c r="A9" s="750"/>
      <c r="B9" s="757" t="s">
        <v>1294</v>
      </c>
      <c r="C9" s="755">
        <v>30</v>
      </c>
      <c r="D9" s="755">
        <v>35</v>
      </c>
      <c r="E9" s="755">
        <v>40</v>
      </c>
      <c r="F9" s="760">
        <v>40</v>
      </c>
      <c r="G9" s="755">
        <v>40</v>
      </c>
      <c r="H9" s="755"/>
      <c r="I9" s="755"/>
      <c r="J9" s="755"/>
      <c r="K9" s="755"/>
      <c r="L9" s="756"/>
      <c r="M9" s="756"/>
    </row>
    <row r="10" spans="1:13" x14ac:dyDescent="0.2">
      <c r="A10" s="750"/>
      <c r="B10" s="757" t="s">
        <v>1295</v>
      </c>
      <c r="C10" s="760">
        <v>0</v>
      </c>
      <c r="D10" s="760">
        <v>0</v>
      </c>
      <c r="E10" s="760">
        <v>0</v>
      </c>
      <c r="F10" s="760">
        <v>0</v>
      </c>
      <c r="G10" s="761">
        <v>0</v>
      </c>
      <c r="H10" s="755"/>
      <c r="I10" s="755"/>
      <c r="J10" s="755"/>
      <c r="K10" s="755"/>
      <c r="L10" s="756"/>
      <c r="M10" s="756"/>
    </row>
    <row r="11" spans="1:13" x14ac:dyDescent="0.2">
      <c r="A11" s="750"/>
      <c r="B11" s="757" t="s">
        <v>1296</v>
      </c>
      <c r="C11" s="761">
        <f>C39*C33</f>
        <v>6.3636363636363642</v>
      </c>
      <c r="D11" s="761">
        <f>D39*D33</f>
        <v>5.1219512195121952</v>
      </c>
      <c r="E11" s="761">
        <f t="shared" ref="E11:F11" si="0">E39*E33</f>
        <v>4.5652173913043477</v>
      </c>
      <c r="F11" s="761">
        <f t="shared" si="0"/>
        <v>4.2857142857142856</v>
      </c>
      <c r="G11" s="761">
        <f>G39*G33</f>
        <v>4.0384615384615383</v>
      </c>
      <c r="H11" s="755"/>
      <c r="I11" s="755"/>
      <c r="J11" s="755"/>
      <c r="K11" s="755"/>
      <c r="L11" s="756"/>
      <c r="M11" s="756">
        <v>6</v>
      </c>
    </row>
    <row r="12" spans="1:13" x14ac:dyDescent="0.2">
      <c r="A12" s="749" t="s">
        <v>21</v>
      </c>
      <c r="B12" s="750"/>
      <c r="C12" s="755"/>
      <c r="D12" s="755"/>
      <c r="E12" s="755"/>
      <c r="F12" s="755"/>
      <c r="G12" s="755"/>
      <c r="H12" s="755"/>
      <c r="I12" s="755"/>
      <c r="J12" s="755"/>
      <c r="K12" s="755"/>
      <c r="L12" s="756"/>
      <c r="M12" s="756"/>
    </row>
    <row r="13" spans="1:13" x14ac:dyDescent="0.2">
      <c r="A13" s="750"/>
      <c r="B13" s="757" t="s">
        <v>1297</v>
      </c>
      <c r="C13" s="760"/>
      <c r="D13" s="760"/>
      <c r="E13" s="760"/>
      <c r="F13" s="760"/>
      <c r="G13" s="760"/>
      <c r="H13" s="755"/>
      <c r="I13" s="755"/>
      <c r="J13" s="755"/>
      <c r="K13" s="755"/>
      <c r="L13" s="756"/>
      <c r="M13" s="756"/>
    </row>
    <row r="14" spans="1:13" x14ac:dyDescent="0.2">
      <c r="A14" s="750"/>
      <c r="B14" s="757" t="s">
        <v>1298</v>
      </c>
      <c r="C14" s="760"/>
      <c r="D14" s="760"/>
      <c r="E14" s="760"/>
      <c r="F14" s="760"/>
      <c r="G14" s="760"/>
      <c r="H14" s="755"/>
      <c r="I14" s="755"/>
      <c r="J14" s="755"/>
      <c r="K14" s="755"/>
      <c r="L14" s="756"/>
      <c r="M14" s="756"/>
    </row>
    <row r="15" spans="1:13" s="2" customFormat="1" ht="12.75" customHeight="1" x14ac:dyDescent="0.25">
      <c r="A15" s="757"/>
      <c r="B15" s="757" t="s">
        <v>1372</v>
      </c>
      <c r="C15" s="757"/>
      <c r="D15" s="757"/>
      <c r="E15" s="757"/>
      <c r="F15" s="757"/>
      <c r="G15" s="757"/>
      <c r="H15" s="757"/>
      <c r="I15" s="757"/>
      <c r="J15" s="757"/>
      <c r="K15" s="757"/>
      <c r="L15" s="843"/>
      <c r="M15" s="843"/>
    </row>
    <row r="16" spans="1:13" s="2" customFormat="1" ht="12.75" customHeight="1" x14ac:dyDescent="0.25">
      <c r="A16" s="757"/>
      <c r="B16" s="757" t="s">
        <v>1373</v>
      </c>
      <c r="C16" s="757"/>
      <c r="D16" s="757"/>
      <c r="E16" s="757"/>
      <c r="F16" s="757"/>
      <c r="G16" s="757"/>
      <c r="H16" s="757"/>
      <c r="I16" s="757"/>
      <c r="J16" s="757"/>
      <c r="K16" s="757"/>
      <c r="L16" s="843"/>
      <c r="M16" s="843"/>
    </row>
    <row r="17" spans="1:13" s="2" customFormat="1" ht="12.75" customHeight="1" x14ac:dyDescent="0.25">
      <c r="A17" s="757"/>
      <c r="B17" s="757" t="s">
        <v>1374</v>
      </c>
      <c r="C17" s="757"/>
      <c r="D17" s="757"/>
      <c r="E17" s="757"/>
      <c r="F17" s="757"/>
      <c r="G17" s="757"/>
      <c r="H17" s="757"/>
      <c r="I17" s="757"/>
      <c r="J17" s="757"/>
      <c r="K17" s="757"/>
      <c r="L17" s="843"/>
      <c r="M17" s="843"/>
    </row>
    <row r="18" spans="1:13" x14ac:dyDescent="0.2">
      <c r="A18" s="749" t="s">
        <v>496</v>
      </c>
      <c r="B18" s="750"/>
      <c r="C18" s="762"/>
      <c r="D18" s="762"/>
      <c r="E18" s="762"/>
      <c r="F18" s="762"/>
      <c r="G18" s="762"/>
      <c r="H18" s="752"/>
      <c r="I18" s="752"/>
      <c r="J18" s="752"/>
      <c r="K18" s="752"/>
      <c r="L18" s="752"/>
      <c r="M18" s="752"/>
    </row>
    <row r="19" spans="1:13" x14ac:dyDescent="0.2">
      <c r="A19" s="750"/>
      <c r="B19" s="757" t="s">
        <v>1299</v>
      </c>
      <c r="C19" s="763">
        <f>SUM(C45:C49)</f>
        <v>1.592699340422655</v>
      </c>
      <c r="D19" s="763">
        <v>1.1827956989247312</v>
      </c>
      <c r="E19" s="763">
        <v>0.80004393976631849</v>
      </c>
      <c r="F19" s="763">
        <v>0.66583155060956378</v>
      </c>
      <c r="G19" s="763">
        <v>0.6055371214120937</v>
      </c>
      <c r="H19" s="764">
        <v>1.129032258064516</v>
      </c>
      <c r="I19" s="764">
        <v>1.236559139784946</v>
      </c>
      <c r="J19" s="764">
        <v>0.51584115033042133</v>
      </c>
      <c r="K19" s="764">
        <v>0.80614633383073597</v>
      </c>
      <c r="L19" s="756" t="s">
        <v>1300</v>
      </c>
      <c r="M19" s="756" t="s">
        <v>1215</v>
      </c>
    </row>
    <row r="20" spans="1:13" x14ac:dyDescent="0.2">
      <c r="A20" s="750"/>
      <c r="B20" s="757" t="s">
        <v>1301</v>
      </c>
      <c r="C20" s="763">
        <f>C19*C33</f>
        <v>1.672334307443788</v>
      </c>
      <c r="D20" s="763">
        <f>D19*D33</f>
        <v>1.2419354838709677</v>
      </c>
      <c r="E20" s="763">
        <f>E19*E33</f>
        <v>0.84004613675463446</v>
      </c>
      <c r="F20" s="763">
        <f>F19*F33</f>
        <v>0.69912312814004196</v>
      </c>
      <c r="G20" s="763">
        <f>G19*G33</f>
        <v>0.63581397748269841</v>
      </c>
      <c r="H20" s="764">
        <f>H19*$D$33</f>
        <v>1.1854838709677418</v>
      </c>
      <c r="I20" s="764">
        <f>I19*$D$33</f>
        <v>1.2983870967741933</v>
      </c>
      <c r="J20" s="764">
        <f>J19*$G$33</f>
        <v>0.54163320784694247</v>
      </c>
      <c r="K20" s="764">
        <f>K19*$G$33</f>
        <v>0.84645365052227284</v>
      </c>
      <c r="L20" s="756" t="s">
        <v>861</v>
      </c>
      <c r="M20" s="756" t="s">
        <v>1215</v>
      </c>
    </row>
    <row r="21" spans="1:13" x14ac:dyDescent="0.2">
      <c r="A21" s="750"/>
      <c r="B21" s="757" t="s">
        <v>1302</v>
      </c>
      <c r="C21" s="763"/>
      <c r="D21" s="764">
        <f>D48*D$33</f>
        <v>0.28260333744713417</v>
      </c>
      <c r="E21" s="764">
        <f>E48*E$33</f>
        <v>0.22767481236000653</v>
      </c>
      <c r="F21" s="764">
        <f>F48*F$33</f>
        <v>0.2043736988086059</v>
      </c>
      <c r="G21" s="764">
        <f>G48*G$33</f>
        <v>0.19296114068300602</v>
      </c>
      <c r="H21" s="764">
        <f>H48*$D$33</f>
        <v>0.26975773119953711</v>
      </c>
      <c r="I21" s="764">
        <f>I48*$D$33</f>
        <v>0.29544894369473113</v>
      </c>
      <c r="J21" s="764">
        <f>J48*$G$33</f>
        <v>0.17165932892342373</v>
      </c>
      <c r="K21" s="764">
        <f>K48*$G$33</f>
        <v>0.21402531121195303</v>
      </c>
      <c r="L21" s="756"/>
      <c r="M21" s="756"/>
    </row>
    <row r="22" spans="1:13" x14ac:dyDescent="0.2">
      <c r="A22" s="750"/>
      <c r="B22" s="757" t="s">
        <v>1303</v>
      </c>
      <c r="C22" s="763">
        <f>SUM(C40:C42)</f>
        <v>0.81386936295597667</v>
      </c>
      <c r="D22" s="763">
        <f>SUM(D40:D42)</f>
        <v>0.74560082841513886</v>
      </c>
      <c r="E22" s="763">
        <f>SUM(E40:E42)</f>
        <v>0.44227863109054866</v>
      </c>
      <c r="F22" s="763">
        <f>SUM(F40:F42)</f>
        <v>0.34206467465640006</v>
      </c>
      <c r="G22" s="763">
        <f>SUM(G40:G42)</f>
        <v>0.29869424594994221</v>
      </c>
      <c r="H22" s="764"/>
      <c r="I22" s="764"/>
      <c r="J22" s="764"/>
      <c r="K22" s="764"/>
      <c r="L22" s="756" t="s">
        <v>1304</v>
      </c>
      <c r="M22" s="756"/>
    </row>
    <row r="23" spans="1:13" x14ac:dyDescent="0.2">
      <c r="A23" s="750"/>
      <c r="B23" s="757" t="s">
        <v>1305</v>
      </c>
      <c r="C23" s="763">
        <f>SUM(C43:C44)</f>
        <v>0.85846494448781119</v>
      </c>
      <c r="D23" s="763">
        <f>SUM(D43:D44)</f>
        <v>0.21112903225806454</v>
      </c>
      <c r="E23" s="763">
        <f>SUM(E43:E44)</f>
        <v>0.17009269330407922</v>
      </c>
      <c r="F23" s="763">
        <f>SUM(F43:F44)</f>
        <v>0.15268475467503606</v>
      </c>
      <c r="G23" s="763">
        <f>SUM(G43:G44)</f>
        <v>0.14415859084975022</v>
      </c>
      <c r="H23" s="764"/>
      <c r="I23" s="764"/>
      <c r="J23" s="764"/>
      <c r="K23" s="764"/>
      <c r="L23" s="756" t="s">
        <v>1304</v>
      </c>
      <c r="M23" s="756"/>
    </row>
    <row r="24" spans="1:13" x14ac:dyDescent="0.2">
      <c r="A24" s="750"/>
      <c r="B24" s="757" t="s">
        <v>1306</v>
      </c>
      <c r="C24" s="755">
        <f>MROUND(C50*C33,100)</f>
        <v>16700</v>
      </c>
      <c r="D24" s="755">
        <f>MROUND(D50*D33,100)</f>
        <v>13400</v>
      </c>
      <c r="E24" s="755">
        <f>MROUND(E50*E33,100)</f>
        <v>10700</v>
      </c>
      <c r="F24" s="755">
        <f>MROUND(F50*F33,100)</f>
        <v>9600</v>
      </c>
      <c r="G24" s="755">
        <f>MROUND(G50*G33,100)</f>
        <v>8900</v>
      </c>
      <c r="H24" s="755">
        <f>MROUND(H50*$D$33,100)</f>
        <v>12100</v>
      </c>
      <c r="I24" s="755">
        <f>MROUND(I50*$D$33,100)</f>
        <v>14800</v>
      </c>
      <c r="J24" s="755">
        <f>MROUND(J50*$G$33,100)</f>
        <v>8100</v>
      </c>
      <c r="K24" s="755">
        <f>MROUND(K50*$G$33,100)</f>
        <v>9900</v>
      </c>
      <c r="L24" s="756" t="s">
        <v>297</v>
      </c>
      <c r="M24" s="756"/>
    </row>
    <row r="25" spans="1:13" x14ac:dyDescent="0.2">
      <c r="A25" s="750"/>
      <c r="B25" s="757" t="s">
        <v>1307</v>
      </c>
      <c r="C25" s="755" t="str">
        <f>IF(C51="","",MROUND(C51*$C$33,100))</f>
        <v/>
      </c>
      <c r="D25" s="755" t="str">
        <f t="shared" ref="D25:K26" si="1">IF(D51="","",MROUND(D51*$C$33,100))</f>
        <v/>
      </c>
      <c r="E25" s="755" t="str">
        <f t="shared" si="1"/>
        <v/>
      </c>
      <c r="F25" s="755" t="str">
        <f t="shared" si="1"/>
        <v/>
      </c>
      <c r="G25" s="755" t="str">
        <f t="shared" si="1"/>
        <v/>
      </c>
      <c r="H25" s="755" t="str">
        <f t="shared" si="1"/>
        <v/>
      </c>
      <c r="I25" s="755" t="str">
        <f t="shared" si="1"/>
        <v/>
      </c>
      <c r="J25" s="755" t="str">
        <f t="shared" si="1"/>
        <v/>
      </c>
      <c r="K25" s="755" t="str">
        <f t="shared" si="1"/>
        <v/>
      </c>
      <c r="L25" s="756"/>
      <c r="M25" s="756"/>
    </row>
    <row r="26" spans="1:13" x14ac:dyDescent="0.2">
      <c r="A26" s="750"/>
      <c r="B26" s="757" t="s">
        <v>1308</v>
      </c>
      <c r="C26" s="755" t="str">
        <f>IF(C52="","",MROUND(C52*$C$33,100))</f>
        <v/>
      </c>
      <c r="D26" s="755">
        <f>MROUND(D52*D33,100)</f>
        <v>13400</v>
      </c>
      <c r="E26" s="755">
        <f>MROUND(E52*E33,100)</f>
        <v>10700</v>
      </c>
      <c r="F26" s="755">
        <f>MROUND(F52*F33,100)</f>
        <v>9600</v>
      </c>
      <c r="G26" s="755">
        <f>MROUND(G52*G33,100)</f>
        <v>8900</v>
      </c>
      <c r="H26" s="755" t="str">
        <f>IF(H52="","",MROUND(H52*$C$33,100))</f>
        <v/>
      </c>
      <c r="I26" s="755" t="str">
        <f t="shared" si="1"/>
        <v/>
      </c>
      <c r="J26" s="755" t="str">
        <f t="shared" si="1"/>
        <v/>
      </c>
      <c r="K26" s="755" t="str">
        <f t="shared" si="1"/>
        <v/>
      </c>
      <c r="L26" s="756"/>
      <c r="M26" s="756"/>
    </row>
    <row r="27" spans="1:13" x14ac:dyDescent="0.2">
      <c r="A27" s="749" t="s">
        <v>872</v>
      </c>
      <c r="B27" s="750"/>
      <c r="C27" s="765"/>
      <c r="D27" s="765"/>
      <c r="E27" s="765"/>
      <c r="F27" s="765"/>
      <c r="G27" s="765"/>
      <c r="H27" s="765"/>
      <c r="I27" s="765"/>
      <c r="J27" s="765"/>
      <c r="K27" s="765"/>
      <c r="L27" s="756"/>
      <c r="M27" s="756"/>
    </row>
    <row r="28" spans="1:13" x14ac:dyDescent="0.2">
      <c r="A28" s="750"/>
      <c r="B28" s="757" t="s">
        <v>1309</v>
      </c>
      <c r="C28" s="766">
        <v>981.45684945000016</v>
      </c>
      <c r="D28" s="766">
        <f>D31*D33</f>
        <v>1060.8444000000002</v>
      </c>
      <c r="E28" s="766">
        <f t="shared" ref="E28:G28" si="2">E31*E33</f>
        <v>1171.8630000000003</v>
      </c>
      <c r="F28" s="766">
        <f t="shared" si="2"/>
        <v>1184.1984000000002</v>
      </c>
      <c r="G28" s="766">
        <f t="shared" si="2"/>
        <v>1196.5338000000002</v>
      </c>
      <c r="H28" s="755"/>
      <c r="I28" s="755"/>
      <c r="J28" s="755"/>
      <c r="K28" s="755"/>
      <c r="L28" s="756" t="s">
        <v>52</v>
      </c>
      <c r="M28" s="756"/>
    </row>
    <row r="29" spans="1:13" x14ac:dyDescent="0.2">
      <c r="A29" s="750"/>
      <c r="B29" s="757" t="s">
        <v>1310</v>
      </c>
      <c r="C29" s="755">
        <v>1068</v>
      </c>
      <c r="D29" s="766">
        <v>1068</v>
      </c>
      <c r="E29" s="766">
        <v>1068</v>
      </c>
      <c r="F29" s="766">
        <v>1068</v>
      </c>
      <c r="G29" s="765">
        <v>1068</v>
      </c>
      <c r="H29" s="767"/>
      <c r="I29" s="767"/>
      <c r="J29" s="767"/>
      <c r="K29" s="767"/>
      <c r="L29" s="756" t="s">
        <v>39</v>
      </c>
      <c r="M29" s="756">
        <v>1</v>
      </c>
    </row>
    <row r="30" spans="1:13" x14ac:dyDescent="0.2">
      <c r="A30" s="750"/>
      <c r="B30" s="757" t="s">
        <v>1311</v>
      </c>
      <c r="C30" s="768">
        <f>C6*C33</f>
        <v>6.3E-3</v>
      </c>
      <c r="D30" s="768">
        <f>D6*D33</f>
        <v>6.3E-3</v>
      </c>
      <c r="E30" s="768">
        <f>E6*E33</f>
        <v>6.3E-3</v>
      </c>
      <c r="F30" s="768">
        <f>F6*F33</f>
        <v>6.3E-3</v>
      </c>
      <c r="G30" s="769">
        <f>G6*G33</f>
        <v>6.3E-3</v>
      </c>
      <c r="H30" s="755"/>
      <c r="I30" s="755"/>
      <c r="J30" s="755"/>
      <c r="K30" s="755"/>
      <c r="L30" s="756" t="s">
        <v>1291</v>
      </c>
      <c r="M30" s="756"/>
    </row>
    <row r="31" spans="1:13" x14ac:dyDescent="0.2">
      <c r="A31" s="750"/>
      <c r="B31" s="757" t="s">
        <v>1312</v>
      </c>
      <c r="C31" s="755">
        <v>934.72080900000003</v>
      </c>
      <c r="D31" s="755">
        <f>D29*D34*D35</f>
        <v>1010.3280000000001</v>
      </c>
      <c r="E31" s="755">
        <f t="shared" ref="E31:G31" si="3">E29*E34*E35</f>
        <v>1116.0600000000002</v>
      </c>
      <c r="F31" s="755">
        <f t="shared" si="3"/>
        <v>1127.8080000000002</v>
      </c>
      <c r="G31" s="755">
        <f t="shared" si="3"/>
        <v>1139.556</v>
      </c>
      <c r="H31" s="755"/>
      <c r="I31" s="755"/>
      <c r="J31" s="755"/>
      <c r="K31" s="755"/>
      <c r="L31" s="756" t="s">
        <v>1313</v>
      </c>
      <c r="M31" s="756"/>
    </row>
    <row r="32" spans="1:13" x14ac:dyDescent="0.2">
      <c r="A32" s="750"/>
      <c r="B32" s="757" t="s">
        <v>1314</v>
      </c>
      <c r="C32" s="770">
        <v>5.0000000000000001E-3</v>
      </c>
      <c r="D32" s="770">
        <v>4.0000000000000001E-3</v>
      </c>
      <c r="E32" s="770">
        <v>3.0000000000000001E-3</v>
      </c>
      <c r="F32" s="770">
        <v>3.0000000000000001E-3</v>
      </c>
      <c r="G32" s="770">
        <v>3.0000000000000001E-3</v>
      </c>
      <c r="H32" s="771"/>
      <c r="I32" s="771"/>
      <c r="J32" s="772"/>
      <c r="K32" s="772"/>
      <c r="L32" s="773"/>
      <c r="M32" s="773"/>
    </row>
    <row r="33" spans="1:14" x14ac:dyDescent="0.2">
      <c r="A33" s="750"/>
      <c r="B33" s="757" t="s">
        <v>1315</v>
      </c>
      <c r="C33" s="774">
        <v>1.05</v>
      </c>
      <c r="D33" s="774">
        <v>1.05</v>
      </c>
      <c r="E33" s="774">
        <v>1.05</v>
      </c>
      <c r="F33" s="774">
        <v>1.05</v>
      </c>
      <c r="G33" s="775">
        <v>1.05</v>
      </c>
      <c r="H33" s="765"/>
      <c r="I33" s="765"/>
      <c r="J33" s="765"/>
      <c r="K33" s="765"/>
      <c r="L33" s="756" t="s">
        <v>23</v>
      </c>
      <c r="M33" s="756">
        <v>6</v>
      </c>
    </row>
    <row r="34" spans="1:14" x14ac:dyDescent="0.2">
      <c r="A34" s="750"/>
      <c r="B34" s="757" t="s">
        <v>1316</v>
      </c>
      <c r="C34" s="776">
        <v>1.1000000000000001</v>
      </c>
      <c r="D34" s="776">
        <v>1.1000000000000001</v>
      </c>
      <c r="E34" s="776">
        <v>1.1000000000000001</v>
      </c>
      <c r="F34" s="776">
        <v>1.1000000000000001</v>
      </c>
      <c r="G34" s="775">
        <v>1.1000000000000001</v>
      </c>
      <c r="H34" s="765"/>
      <c r="I34" s="765"/>
      <c r="J34" s="765"/>
      <c r="K34" s="765"/>
      <c r="L34" s="756" t="s">
        <v>44</v>
      </c>
      <c r="M34" s="756"/>
    </row>
    <row r="35" spans="1:14" x14ac:dyDescent="0.2">
      <c r="A35" s="750"/>
      <c r="B35" s="757" t="s">
        <v>1317</v>
      </c>
      <c r="C35" s="774">
        <v>0.79</v>
      </c>
      <c r="D35" s="774">
        <v>0.86</v>
      </c>
      <c r="E35" s="774">
        <v>0.95</v>
      </c>
      <c r="F35" s="774">
        <v>0.96</v>
      </c>
      <c r="G35" s="774">
        <v>0.97</v>
      </c>
      <c r="H35" s="765"/>
      <c r="I35" s="765"/>
      <c r="J35" s="765"/>
      <c r="K35" s="765"/>
      <c r="L35" s="756" t="s">
        <v>46</v>
      </c>
      <c r="M35" s="756"/>
    </row>
    <row r="36" spans="1:14" x14ac:dyDescent="0.2">
      <c r="A36" s="750"/>
      <c r="B36" s="757" t="s">
        <v>1318</v>
      </c>
      <c r="C36" s="774"/>
      <c r="D36" s="774"/>
      <c r="E36" s="774"/>
      <c r="F36" s="774"/>
      <c r="G36" s="774"/>
      <c r="H36" s="765"/>
      <c r="I36" s="765"/>
      <c r="J36" s="765"/>
      <c r="K36" s="765"/>
      <c r="L36" s="756"/>
      <c r="M36" s="756">
        <v>3</v>
      </c>
    </row>
    <row r="37" spans="1:14" x14ac:dyDescent="0.2">
      <c r="A37" s="750"/>
      <c r="B37" s="757" t="s">
        <v>1319</v>
      </c>
      <c r="C37" s="777">
        <v>0.16500000000000001</v>
      </c>
      <c r="D37" s="778">
        <v>0.20499999999999999</v>
      </c>
      <c r="E37" s="779">
        <v>0.23</v>
      </c>
      <c r="F37" s="777">
        <v>0.245</v>
      </c>
      <c r="G37" s="780">
        <v>0.26</v>
      </c>
      <c r="H37" s="778"/>
      <c r="I37" s="778"/>
      <c r="J37" s="778"/>
      <c r="K37" s="778"/>
      <c r="L37" s="756" t="s">
        <v>860</v>
      </c>
      <c r="M37" s="756">
        <v>3</v>
      </c>
    </row>
    <row r="38" spans="1:14" x14ac:dyDescent="0.2">
      <c r="A38" s="750"/>
      <c r="B38" s="757" t="s">
        <v>1320</v>
      </c>
      <c r="C38" s="781">
        <v>10</v>
      </c>
      <c r="D38" s="781">
        <v>12.5</v>
      </c>
      <c r="E38" s="781">
        <v>15</v>
      </c>
      <c r="F38" s="761">
        <v>15</v>
      </c>
      <c r="G38" s="781">
        <v>15</v>
      </c>
      <c r="H38" s="755"/>
      <c r="I38" s="755"/>
      <c r="J38" s="755"/>
      <c r="K38" s="755"/>
      <c r="L38" s="756"/>
      <c r="M38" s="756">
        <v>6</v>
      </c>
    </row>
    <row r="39" spans="1:14" x14ac:dyDescent="0.2">
      <c r="A39" s="750"/>
      <c r="B39" s="757" t="s">
        <v>1321</v>
      </c>
      <c r="C39" s="761">
        <f>1/C37</f>
        <v>6.0606060606060606</v>
      </c>
      <c r="D39" s="761">
        <f>1/D37</f>
        <v>4.8780487804878048</v>
      </c>
      <c r="E39" s="761">
        <f t="shared" ref="E39:G39" si="4">1/E37</f>
        <v>4.3478260869565215</v>
      </c>
      <c r="F39" s="761">
        <f t="shared" si="4"/>
        <v>4.0816326530612246</v>
      </c>
      <c r="G39" s="761">
        <f t="shared" si="4"/>
        <v>3.8461538461538458</v>
      </c>
      <c r="H39" s="755"/>
      <c r="I39" s="755"/>
      <c r="J39" s="755"/>
      <c r="K39" s="755"/>
      <c r="L39" s="756"/>
      <c r="M39" s="756">
        <v>6</v>
      </c>
      <c r="N39" s="782"/>
    </row>
    <row r="40" spans="1:14" x14ac:dyDescent="0.2">
      <c r="A40" s="750"/>
      <c r="B40" s="757" t="s">
        <v>1322</v>
      </c>
      <c r="C40" s="763">
        <f>C45*C$33</f>
        <v>0.81386936295597667</v>
      </c>
      <c r="D40" s="764">
        <f>D45*D$33</f>
        <v>0.49112224520949099</v>
      </c>
      <c r="E40" s="764">
        <f>E45*E$33</f>
        <v>0.27220925575450466</v>
      </c>
      <c r="F40" s="764">
        <f>F45*F$33</f>
        <v>0.20270848811033715</v>
      </c>
      <c r="G40" s="764">
        <f>G45*G$33</f>
        <v>0.17327385818089722</v>
      </c>
      <c r="H40" s="764">
        <f t="shared" ref="H40:I42" si="5">H45*$D$33</f>
        <v>0.4687985067908777</v>
      </c>
      <c r="I40" s="764">
        <f t="shared" si="5"/>
        <v>0.51344598362810412</v>
      </c>
      <c r="J40" s="764">
        <f t="shared" ref="J40:K42" si="6">J45*$G$33</f>
        <v>0.13645213058703315</v>
      </c>
      <c r="K40" s="764">
        <f t="shared" si="6"/>
        <v>0.32638863625056225</v>
      </c>
      <c r="L40" s="756" t="s">
        <v>861</v>
      </c>
      <c r="M40" s="756"/>
    </row>
    <row r="41" spans="1:14" x14ac:dyDescent="0.2">
      <c r="A41" s="750"/>
      <c r="B41" s="757" t="s">
        <v>1323</v>
      </c>
      <c r="C41" s="763"/>
      <c r="D41" s="764">
        <f t="shared" ref="D41:G42" si="7">D46*D$33</f>
        <v>0.22317925561785704</v>
      </c>
      <c r="E41" s="764">
        <f t="shared" si="7"/>
        <v>0.14485357781603872</v>
      </c>
      <c r="F41" s="764">
        <f t="shared" si="7"/>
        <v>0.11672107046030304</v>
      </c>
      <c r="G41" s="764">
        <f t="shared" si="7"/>
        <v>0.10404925320103582</v>
      </c>
      <c r="H41" s="764">
        <f t="shared" si="5"/>
        <v>0.21303474399886352</v>
      </c>
      <c r="I41" s="764">
        <f t="shared" si="5"/>
        <v>0.2333237672368505</v>
      </c>
      <c r="J41" s="764">
        <f t="shared" si="6"/>
        <v>8.6265562549470057E-2</v>
      </c>
      <c r="K41" s="764">
        <f t="shared" si="6"/>
        <v>0.12244029609125834</v>
      </c>
      <c r="L41" s="756"/>
      <c r="M41" s="756"/>
    </row>
    <row r="42" spans="1:14" x14ac:dyDescent="0.2">
      <c r="A42" s="750"/>
      <c r="B42" s="757" t="s">
        <v>1324</v>
      </c>
      <c r="C42" s="763"/>
      <c r="D42" s="764">
        <f t="shared" si="7"/>
        <v>3.1299327587790825E-2</v>
      </c>
      <c r="E42" s="764">
        <f t="shared" si="7"/>
        <v>2.5215797520005249E-2</v>
      </c>
      <c r="F42" s="764">
        <f t="shared" si="7"/>
        <v>2.2635116085759868E-2</v>
      </c>
      <c r="G42" s="764">
        <f t="shared" si="7"/>
        <v>2.1371134568009129E-2</v>
      </c>
      <c r="H42" s="764">
        <f t="shared" si="5"/>
        <v>2.9876630879254875E-2</v>
      </c>
      <c r="I42" s="764">
        <f>I47*$D$33</f>
        <v>3.2722024296326771E-2</v>
      </c>
      <c r="J42" s="764">
        <f>J47*$G$33</f>
        <v>1.9011882938147023E-2</v>
      </c>
      <c r="K42" s="764">
        <f t="shared" si="6"/>
        <v>2.3704066583979864E-2</v>
      </c>
      <c r="L42" s="756"/>
      <c r="M42" s="756"/>
    </row>
    <row r="43" spans="1:14" x14ac:dyDescent="0.2">
      <c r="A43" s="750"/>
      <c r="B43" s="783" t="s">
        <v>1325</v>
      </c>
      <c r="C43" s="763"/>
      <c r="D43" s="764"/>
      <c r="E43" s="764"/>
      <c r="F43" s="764"/>
      <c r="G43" s="764"/>
      <c r="H43" s="764"/>
      <c r="I43" s="764"/>
      <c r="J43" s="764"/>
      <c r="K43" s="764"/>
      <c r="L43" s="756"/>
      <c r="M43" s="756"/>
    </row>
    <row r="44" spans="1:14" x14ac:dyDescent="0.2">
      <c r="A44" s="750"/>
      <c r="B44" s="757" t="s">
        <v>1326</v>
      </c>
      <c r="C44" s="763">
        <f>C49*C$33</f>
        <v>0.85846494448781119</v>
      </c>
      <c r="D44" s="764">
        <f>D49*D$33</f>
        <v>0.21112903225806454</v>
      </c>
      <c r="E44" s="764">
        <f>E49*E$33</f>
        <v>0.17009269330407922</v>
      </c>
      <c r="F44" s="764">
        <f>F49*F$33</f>
        <v>0.15268475467503606</v>
      </c>
      <c r="G44" s="764">
        <f>G49*G$33</f>
        <v>0.14415859084975022</v>
      </c>
      <c r="H44" s="764">
        <f>H49*$D$33</f>
        <v>0.20153225806451611</v>
      </c>
      <c r="I44" s="764">
        <f>I49*$D$33</f>
        <v>0.22072580645161285</v>
      </c>
      <c r="J44" s="764">
        <f>J49*$G$33</f>
        <v>0.12824430284886842</v>
      </c>
      <c r="K44" s="764">
        <f>K49*$G$33</f>
        <v>0.15989534038451944</v>
      </c>
      <c r="L44" s="756"/>
      <c r="M44" s="756"/>
    </row>
    <row r="45" spans="1:14" x14ac:dyDescent="0.2">
      <c r="A45" s="750"/>
      <c r="B45" s="757" t="s">
        <v>1327</v>
      </c>
      <c r="C45" s="763">
        <v>0.77511367900569206</v>
      </c>
      <c r="D45" s="763">
        <v>0.46773547162808665</v>
      </c>
      <c r="E45" s="763">
        <v>0.25924691024238539</v>
      </c>
      <c r="F45" s="784">
        <v>0.19305570296222585</v>
      </c>
      <c r="G45" s="763">
        <v>0.16502272207704496</v>
      </c>
      <c r="H45" s="764">
        <v>0.44647476837226446</v>
      </c>
      <c r="I45" s="764">
        <v>0.48899617488390867</v>
      </c>
      <c r="J45" s="764">
        <v>0.12995441008288872</v>
      </c>
      <c r="K45" s="764">
        <v>0.31084632023863068</v>
      </c>
      <c r="L45" s="756" t="s">
        <v>861</v>
      </c>
      <c r="M45" s="756"/>
    </row>
    <row r="46" spans="1:14" x14ac:dyDescent="0.2">
      <c r="A46" s="750"/>
      <c r="B46" s="757" t="s">
        <v>1328</v>
      </c>
      <c r="C46" s="763"/>
      <c r="D46" s="763">
        <v>0.2125516720170067</v>
      </c>
      <c r="E46" s="763">
        <v>0.13795578839622735</v>
      </c>
      <c r="F46" s="784">
        <v>0.11116292424790765</v>
      </c>
      <c r="G46" s="763">
        <v>9.9094526858129348E-2</v>
      </c>
      <c r="H46" s="764">
        <v>0.20289023237987</v>
      </c>
      <c r="I46" s="764">
        <v>0.22221311165414331</v>
      </c>
      <c r="J46" s="785">
        <v>8.2157678618542909E-2</v>
      </c>
      <c r="K46" s="785">
        <v>0.11660980580119841</v>
      </c>
      <c r="L46" s="756"/>
      <c r="M46" s="756"/>
    </row>
    <row r="47" spans="1:14" x14ac:dyDescent="0.2">
      <c r="A47" s="750"/>
      <c r="B47" s="757" t="s">
        <v>1329</v>
      </c>
      <c r="C47" s="763"/>
      <c r="D47" s="763">
        <v>2.9808883416943644E-2</v>
      </c>
      <c r="E47" s="763">
        <v>2.4015045257147854E-2</v>
      </c>
      <c r="F47" s="784">
        <v>2.1557253415009397E-2</v>
      </c>
      <c r="G47" s="763">
        <v>2.0353461493342027E-2</v>
      </c>
      <c r="H47" s="764">
        <v>2.8453934170718929E-2</v>
      </c>
      <c r="I47" s="764">
        <v>3.1163832663168349E-2</v>
      </c>
      <c r="J47" s="764">
        <v>1.810655517918764E-2</v>
      </c>
      <c r="K47" s="764">
        <v>2.2575301508552251E-2</v>
      </c>
      <c r="L47" s="756"/>
      <c r="M47" s="756"/>
    </row>
    <row r="48" spans="1:14" x14ac:dyDescent="0.2">
      <c r="A48" s="750"/>
      <c r="B48" s="757" t="s">
        <v>1330</v>
      </c>
      <c r="C48" s="763"/>
      <c r="D48" s="763">
        <v>0.2691460356639373</v>
      </c>
      <c r="E48" s="763">
        <v>0.21683315462857763</v>
      </c>
      <c r="F48" s="784">
        <v>0.19464161791295798</v>
      </c>
      <c r="G48" s="763">
        <v>0.1837725149361962</v>
      </c>
      <c r="H48" s="764">
        <v>0.2569121249519401</v>
      </c>
      <c r="I48" s="764">
        <v>0.28137994637593439</v>
      </c>
      <c r="J48" s="764">
        <v>0.16348507516516544</v>
      </c>
      <c r="K48" s="764">
        <v>0.20383362972566954</v>
      </c>
      <c r="L48" s="756"/>
      <c r="M48" s="756"/>
    </row>
    <row r="49" spans="1:13" x14ac:dyDescent="0.2">
      <c r="A49" s="750"/>
      <c r="B49" s="757" t="s">
        <v>1331</v>
      </c>
      <c r="C49" s="784">
        <v>0.81758566141696298</v>
      </c>
      <c r="D49" s="784">
        <v>0.20107526881720431</v>
      </c>
      <c r="E49" s="763">
        <v>0.16199304124198022</v>
      </c>
      <c r="F49" s="784">
        <v>0.14541405207146291</v>
      </c>
      <c r="G49" s="763">
        <v>0.13729389604738115</v>
      </c>
      <c r="H49" s="764">
        <v>0.1919354838709677</v>
      </c>
      <c r="I49" s="764">
        <v>0.2102150537634408</v>
      </c>
      <c r="J49" s="764">
        <v>0.12213743128463658</v>
      </c>
      <c r="K49" s="764">
        <v>0.15228127655668516</v>
      </c>
      <c r="L49" s="756"/>
      <c r="M49" s="756"/>
    </row>
    <row r="50" spans="1:13" x14ac:dyDescent="0.2">
      <c r="A50" s="750"/>
      <c r="B50" s="757" t="s">
        <v>1332</v>
      </c>
      <c r="C50" s="760">
        <v>15900</v>
      </c>
      <c r="D50" s="755">
        <f>D52</f>
        <v>12800</v>
      </c>
      <c r="E50" s="755">
        <f t="shared" ref="E50" si="8">E52</f>
        <v>10200</v>
      </c>
      <c r="F50" s="755">
        <f>F52</f>
        <v>9100</v>
      </c>
      <c r="G50" s="755">
        <f>G52</f>
        <v>8500</v>
      </c>
      <c r="H50" s="765">
        <f>MROUND(D50*0.9,100)</f>
        <v>11500</v>
      </c>
      <c r="I50" s="765">
        <f>MROUND(D50*1.1,100)</f>
        <v>14100</v>
      </c>
      <c r="J50" s="765">
        <f>MROUND(G50*0.9,100)</f>
        <v>7700</v>
      </c>
      <c r="K50" s="765">
        <f>MROUND(G50*1.1,100)</f>
        <v>9400</v>
      </c>
      <c r="L50" s="756" t="s">
        <v>297</v>
      </c>
      <c r="M50" s="756"/>
    </row>
    <row r="51" spans="1:13" x14ac:dyDescent="0.2">
      <c r="A51" s="750"/>
      <c r="B51" s="757" t="s">
        <v>1333</v>
      </c>
      <c r="C51" s="763"/>
      <c r="D51" s="763"/>
      <c r="E51" s="763"/>
      <c r="F51" s="763"/>
      <c r="G51" s="763"/>
      <c r="H51" s="765"/>
      <c r="I51" s="765"/>
      <c r="J51" s="765"/>
      <c r="K51" s="765"/>
      <c r="L51" s="756"/>
      <c r="M51" s="756"/>
    </row>
    <row r="52" spans="1:13" x14ac:dyDescent="0.2">
      <c r="A52" s="750"/>
      <c r="B52" s="757" t="s">
        <v>1334</v>
      </c>
      <c r="C52" s="755"/>
      <c r="D52" s="755">
        <v>12800</v>
      </c>
      <c r="E52" s="755">
        <v>10200</v>
      </c>
      <c r="F52" s="755">
        <v>9100</v>
      </c>
      <c r="G52" s="755">
        <v>8500</v>
      </c>
      <c r="H52" s="765"/>
      <c r="I52" s="765"/>
      <c r="J52" s="765"/>
      <c r="K52" s="765"/>
      <c r="L52" s="756"/>
      <c r="M52" s="756"/>
    </row>
    <row r="53" spans="1:13" x14ac:dyDescent="0.2">
      <c r="A53" s="750"/>
      <c r="B53" s="757"/>
      <c r="C53" s="755"/>
      <c r="D53" s="755"/>
      <c r="E53" s="755"/>
      <c r="F53" s="755"/>
      <c r="G53" s="755"/>
      <c r="H53" s="765"/>
      <c r="I53" s="765"/>
      <c r="J53" s="765"/>
      <c r="K53" s="765"/>
      <c r="L53" s="756"/>
      <c r="M53" s="756"/>
    </row>
    <row r="54" spans="1:13" x14ac:dyDescent="0.2">
      <c r="A54" s="750"/>
      <c r="B54" s="757" t="s">
        <v>1299</v>
      </c>
      <c r="C54" s="755"/>
      <c r="D54" s="755"/>
      <c r="E54" s="755"/>
      <c r="F54" s="755"/>
      <c r="G54" s="755"/>
      <c r="H54" s="765"/>
      <c r="I54" s="765"/>
      <c r="J54" s="765"/>
      <c r="K54" s="765"/>
      <c r="L54" s="756"/>
      <c r="M54" s="756"/>
    </row>
    <row r="55" spans="1:13" x14ac:dyDescent="0.2">
      <c r="A55" s="750"/>
      <c r="B55" s="757" t="s">
        <v>1327</v>
      </c>
      <c r="C55" s="755"/>
      <c r="D55" s="786">
        <f>D45/D$19</f>
        <v>0.39544908055829142</v>
      </c>
      <c r="E55" s="755"/>
      <c r="F55" s="755"/>
      <c r="G55" s="755"/>
      <c r="H55" s="765"/>
      <c r="I55" s="765"/>
      <c r="J55" s="765"/>
      <c r="K55" s="765"/>
      <c r="L55" s="756"/>
      <c r="M55" s="756"/>
    </row>
    <row r="56" spans="1:13" x14ac:dyDescent="0.2">
      <c r="A56" s="750"/>
      <c r="B56" s="757" t="s">
        <v>1328</v>
      </c>
      <c r="C56" s="755"/>
      <c r="D56" s="786">
        <f>D46/D$19</f>
        <v>0.17970277725074202</v>
      </c>
      <c r="E56" s="755"/>
      <c r="F56" s="755"/>
      <c r="G56" s="755"/>
      <c r="H56" s="765"/>
      <c r="I56" s="765"/>
      <c r="J56" s="765"/>
      <c r="K56" s="765"/>
      <c r="L56" s="756"/>
      <c r="M56" s="756"/>
    </row>
    <row r="57" spans="1:13" x14ac:dyDescent="0.2">
      <c r="A57" s="750"/>
      <c r="B57" s="757" t="s">
        <v>1329</v>
      </c>
      <c r="C57" s="755"/>
      <c r="D57" s="786">
        <f>D47/D$19</f>
        <v>2.5202055979779626E-2</v>
      </c>
      <c r="E57" s="755"/>
      <c r="F57" s="755"/>
      <c r="G57" s="755"/>
      <c r="H57" s="765"/>
      <c r="I57" s="765"/>
      <c r="J57" s="765"/>
      <c r="K57" s="765"/>
      <c r="L57" s="756"/>
      <c r="M57" s="756"/>
    </row>
    <row r="58" spans="1:13" x14ac:dyDescent="0.2">
      <c r="A58" s="750"/>
      <c r="B58" s="757" t="s">
        <v>1330</v>
      </c>
      <c r="C58" s="755"/>
      <c r="D58" s="786">
        <f>D48/D$19</f>
        <v>0.22755073924314698</v>
      </c>
      <c r="E58" s="755"/>
      <c r="F58" s="755"/>
      <c r="G58" s="755"/>
      <c r="H58" s="765"/>
      <c r="I58" s="765"/>
      <c r="J58" s="765"/>
      <c r="K58" s="765"/>
      <c r="L58" s="756"/>
      <c r="M58" s="756"/>
    </row>
    <row r="59" spans="1:13" x14ac:dyDescent="0.2">
      <c r="B59" s="757" t="s">
        <v>1331</v>
      </c>
      <c r="C59" s="774"/>
      <c r="D59" s="786">
        <f>D49/D$19</f>
        <v>0.16999999999999998</v>
      </c>
      <c r="E59" s="787"/>
      <c r="F59" s="787"/>
      <c r="G59" s="787"/>
      <c r="H59" s="788"/>
      <c r="I59" s="788"/>
      <c r="J59" s="789"/>
      <c r="K59" s="789"/>
      <c r="L59" s="756"/>
      <c r="M59" s="756"/>
    </row>
    <row r="60" spans="1:13" x14ac:dyDescent="0.2">
      <c r="A60" s="790" t="s">
        <v>38</v>
      </c>
      <c r="B60" s="791"/>
      <c r="C60" s="792"/>
      <c r="D60" s="792"/>
      <c r="E60" s="792"/>
      <c r="F60" s="792"/>
      <c r="G60" s="792"/>
      <c r="H60" s="791"/>
      <c r="I60" s="791"/>
      <c r="J60" s="791"/>
      <c r="K60" s="791"/>
      <c r="L60" s="791"/>
      <c r="M60" s="791"/>
    </row>
    <row r="61" spans="1:13" x14ac:dyDescent="0.2">
      <c r="A61" s="757"/>
      <c r="B61" s="793" t="s">
        <v>499</v>
      </c>
      <c r="C61" s="792"/>
      <c r="D61" s="792"/>
      <c r="E61" s="792"/>
      <c r="F61" s="792"/>
      <c r="G61" s="792"/>
      <c r="H61" s="791"/>
      <c r="I61" s="791"/>
      <c r="J61" s="791"/>
      <c r="K61" s="791"/>
      <c r="L61" s="791"/>
      <c r="M61" s="791"/>
    </row>
    <row r="62" spans="1:13" x14ac:dyDescent="0.2">
      <c r="A62" s="757"/>
      <c r="B62" s="793" t="s">
        <v>875</v>
      </c>
      <c r="C62" s="794"/>
      <c r="D62" s="794"/>
      <c r="E62" s="794"/>
      <c r="F62" s="794"/>
      <c r="G62" s="794"/>
      <c r="H62" s="795"/>
      <c r="I62" s="795"/>
      <c r="J62" s="795"/>
      <c r="K62" s="795"/>
      <c r="L62" s="795"/>
      <c r="M62" s="795"/>
    </row>
    <row r="63" spans="1:13" x14ac:dyDescent="0.2">
      <c r="A63" s="757"/>
      <c r="B63" s="793" t="s">
        <v>862</v>
      </c>
      <c r="C63" s="794"/>
      <c r="D63" s="794"/>
      <c r="E63" s="794"/>
      <c r="F63" s="794"/>
      <c r="G63" s="794"/>
      <c r="H63" s="795"/>
      <c r="I63" s="795"/>
      <c r="J63" s="795"/>
      <c r="K63" s="795"/>
      <c r="L63" s="795"/>
      <c r="M63" s="795"/>
    </row>
    <row r="64" spans="1:13" x14ac:dyDescent="0.2">
      <c r="A64" s="757"/>
      <c r="B64" s="793" t="s">
        <v>863</v>
      </c>
      <c r="C64" s="792"/>
      <c r="D64" s="792"/>
      <c r="E64" s="792"/>
      <c r="F64" s="792"/>
      <c r="G64" s="792"/>
      <c r="H64" s="791"/>
      <c r="I64" s="791"/>
      <c r="J64" s="791"/>
      <c r="K64" s="791"/>
      <c r="L64" s="791"/>
      <c r="M64" s="791"/>
    </row>
    <row r="65" spans="1:13" x14ac:dyDescent="0.2">
      <c r="A65" s="757"/>
      <c r="B65" s="793" t="s">
        <v>1335</v>
      </c>
      <c r="C65" s="796"/>
      <c r="D65" s="796"/>
      <c r="E65" s="796"/>
      <c r="F65" s="796"/>
      <c r="G65" s="796"/>
      <c r="H65" s="791"/>
      <c r="I65" s="791"/>
      <c r="J65" s="791"/>
      <c r="K65" s="791"/>
      <c r="L65" s="791"/>
      <c r="M65" s="791"/>
    </row>
    <row r="66" spans="1:13" x14ac:dyDescent="0.2">
      <c r="A66" s="757"/>
      <c r="B66" s="793" t="s">
        <v>500</v>
      </c>
      <c r="C66" s="792"/>
      <c r="D66" s="792"/>
      <c r="E66" s="792"/>
      <c r="F66" s="792"/>
      <c r="G66" s="792"/>
      <c r="H66" s="791"/>
      <c r="I66" s="791"/>
      <c r="J66" s="791"/>
      <c r="K66" s="791"/>
      <c r="L66" s="791"/>
      <c r="M66" s="791"/>
    </row>
    <row r="67" spans="1:13" x14ac:dyDescent="0.2">
      <c r="A67" s="757"/>
      <c r="B67" s="793" t="s">
        <v>1336</v>
      </c>
      <c r="C67" s="792"/>
      <c r="D67" s="792"/>
      <c r="E67" s="792"/>
      <c r="F67" s="792"/>
      <c r="G67" s="792"/>
      <c r="H67" s="791"/>
      <c r="I67" s="791"/>
      <c r="J67" s="791"/>
      <c r="K67" s="791"/>
      <c r="L67" s="791"/>
      <c r="M67" s="791"/>
    </row>
    <row r="68" spans="1:13" x14ac:dyDescent="0.2">
      <c r="A68" s="757"/>
      <c r="B68" s="793" t="s">
        <v>528</v>
      </c>
      <c r="C68" s="792"/>
      <c r="D68" s="792"/>
      <c r="E68" s="792"/>
      <c r="F68" s="792"/>
      <c r="G68" s="792"/>
      <c r="H68" s="791"/>
      <c r="I68" s="791"/>
      <c r="J68" s="791"/>
      <c r="K68" s="791"/>
      <c r="L68" s="791"/>
      <c r="M68" s="791"/>
    </row>
    <row r="69" spans="1:13" x14ac:dyDescent="0.2">
      <c r="A69" s="757"/>
      <c r="B69" s="793" t="s">
        <v>1337</v>
      </c>
      <c r="C69" s="792"/>
      <c r="D69" s="792"/>
      <c r="E69" s="792"/>
      <c r="F69" s="792"/>
      <c r="G69" s="792"/>
      <c r="H69" s="791"/>
      <c r="I69" s="791"/>
      <c r="J69" s="791"/>
      <c r="K69" s="791"/>
      <c r="L69" s="791"/>
      <c r="M69" s="791"/>
    </row>
    <row r="70" spans="1:13" x14ac:dyDescent="0.2">
      <c r="A70" s="757"/>
      <c r="B70" s="793" t="s">
        <v>1338</v>
      </c>
      <c r="C70" s="792"/>
      <c r="D70" s="792"/>
      <c r="E70" s="792"/>
      <c r="F70" s="792"/>
      <c r="G70" s="792"/>
      <c r="H70" s="791"/>
      <c r="I70" s="791"/>
      <c r="J70" s="791"/>
      <c r="K70" s="791"/>
      <c r="L70" s="791"/>
      <c r="M70" s="791"/>
    </row>
    <row r="71" spans="1:13" x14ac:dyDescent="0.2">
      <c r="A71" s="757"/>
      <c r="B71" s="793" t="s">
        <v>864</v>
      </c>
      <c r="C71" s="797"/>
      <c r="D71" s="797"/>
      <c r="E71" s="797"/>
      <c r="F71" s="797"/>
      <c r="G71" s="797"/>
      <c r="H71" s="791"/>
      <c r="I71" s="791"/>
      <c r="J71" s="791"/>
      <c r="K71" s="791"/>
      <c r="L71" s="791"/>
      <c r="M71" s="791"/>
    </row>
    <row r="72" spans="1:13" x14ac:dyDescent="0.2">
      <c r="A72" s="757"/>
      <c r="B72" s="793" t="s">
        <v>865</v>
      </c>
      <c r="C72" s="792"/>
      <c r="D72" s="792"/>
      <c r="E72" s="792"/>
      <c r="F72" s="792"/>
      <c r="G72" s="792"/>
      <c r="H72" s="791"/>
      <c r="I72" s="791"/>
      <c r="J72" s="791"/>
      <c r="K72" s="791"/>
      <c r="L72" s="791"/>
      <c r="M72" s="791"/>
    </row>
    <row r="73" spans="1:13" x14ac:dyDescent="0.2">
      <c r="A73" s="757"/>
      <c r="B73" s="793" t="s">
        <v>1339</v>
      </c>
      <c r="C73" s="792"/>
      <c r="D73" s="792"/>
      <c r="E73" s="792"/>
      <c r="F73" s="792"/>
      <c r="G73" s="792"/>
      <c r="H73" s="798"/>
      <c r="I73" s="798"/>
      <c r="J73" s="798"/>
      <c r="K73" s="798"/>
      <c r="L73" s="798"/>
      <c r="M73" s="798"/>
    </row>
    <row r="74" spans="1:13" x14ac:dyDescent="0.2">
      <c r="A74" s="757"/>
      <c r="B74" s="793" t="s">
        <v>296</v>
      </c>
      <c r="C74" s="792"/>
      <c r="D74" s="792"/>
      <c r="E74" s="792"/>
      <c r="F74" s="792"/>
      <c r="G74" s="792"/>
      <c r="H74" s="791"/>
    </row>
    <row r="75" spans="1:13" x14ac:dyDescent="0.2">
      <c r="A75" s="757"/>
      <c r="B75" s="793" t="s">
        <v>866</v>
      </c>
      <c r="C75" s="799"/>
      <c r="D75" s="799"/>
      <c r="E75" s="799"/>
      <c r="F75" s="799"/>
      <c r="G75" s="799"/>
      <c r="H75" s="791"/>
      <c r="I75" s="791"/>
      <c r="J75" s="791"/>
      <c r="K75" s="791"/>
      <c r="L75" s="791"/>
      <c r="M75" s="791"/>
    </row>
    <row r="76" spans="1:13" x14ac:dyDescent="0.2">
      <c r="A76" s="757"/>
      <c r="B76" s="793" t="s">
        <v>531</v>
      </c>
      <c r="C76" s="800"/>
      <c r="D76" s="800"/>
      <c r="E76" s="800"/>
      <c r="F76" s="800"/>
      <c r="G76" s="800"/>
      <c r="H76" s="791"/>
    </row>
    <row r="77" spans="1:13" x14ac:dyDescent="0.2">
      <c r="A77" s="757"/>
      <c r="B77" s="793" t="s">
        <v>1340</v>
      </c>
      <c r="C77" s="792"/>
      <c r="D77" s="792"/>
      <c r="E77" s="792"/>
      <c r="F77" s="792"/>
      <c r="G77" s="792"/>
      <c r="H77" s="791"/>
    </row>
    <row r="78" spans="1:13" x14ac:dyDescent="0.2">
      <c r="A78" s="757"/>
      <c r="B78" s="793" t="s">
        <v>867</v>
      </c>
      <c r="C78" s="792"/>
      <c r="D78" s="792"/>
      <c r="E78" s="792"/>
      <c r="F78" s="792"/>
      <c r="G78" s="792"/>
      <c r="H78" s="791"/>
    </row>
    <row r="79" spans="1:13" x14ac:dyDescent="0.2">
      <c r="A79" s="757"/>
      <c r="B79" s="801" t="s">
        <v>868</v>
      </c>
      <c r="C79" s="801">
        <v>2015</v>
      </c>
      <c r="D79" s="801">
        <v>2016</v>
      </c>
      <c r="E79" s="801">
        <v>2017</v>
      </c>
      <c r="F79" s="801">
        <v>2018</v>
      </c>
      <c r="G79" s="801">
        <v>2019</v>
      </c>
      <c r="H79" s="801">
        <v>2020</v>
      </c>
    </row>
    <row r="80" spans="1:13" ht="18" customHeight="1" x14ac:dyDescent="0.2">
      <c r="A80" s="757"/>
      <c r="B80" s="802" t="s">
        <v>869</v>
      </c>
      <c r="C80" s="803">
        <v>1</v>
      </c>
      <c r="D80" s="803">
        <v>1.002</v>
      </c>
      <c r="E80" s="803">
        <v>1.014</v>
      </c>
      <c r="F80" s="803">
        <v>1.03</v>
      </c>
      <c r="G80" s="803">
        <v>1.0429999999999999</v>
      </c>
      <c r="H80" s="803">
        <v>1.0620000000000001</v>
      </c>
    </row>
    <row r="81" spans="1:13" x14ac:dyDescent="0.2">
      <c r="A81" s="757"/>
      <c r="B81" s="793" t="s">
        <v>1341</v>
      </c>
    </row>
    <row r="82" spans="1:13" x14ac:dyDescent="0.2">
      <c r="A82" s="757"/>
      <c r="B82" s="793" t="s">
        <v>1342</v>
      </c>
      <c r="C82" s="792"/>
      <c r="D82" s="792"/>
      <c r="E82" s="792"/>
      <c r="F82" s="792"/>
      <c r="G82" s="792"/>
      <c r="H82" s="791"/>
      <c r="I82" s="791"/>
    </row>
    <row r="83" spans="1:13" x14ac:dyDescent="0.2">
      <c r="A83" s="757"/>
      <c r="B83" s="793" t="s">
        <v>1343</v>
      </c>
      <c r="C83" s="792"/>
      <c r="D83" s="792"/>
      <c r="E83" s="792"/>
      <c r="F83" s="792"/>
      <c r="G83" s="792"/>
      <c r="H83" s="791"/>
      <c r="I83" s="791"/>
    </row>
    <row r="84" spans="1:13" x14ac:dyDescent="0.2">
      <c r="A84" s="757"/>
      <c r="B84" s="793" t="s">
        <v>1344</v>
      </c>
      <c r="C84" s="792"/>
      <c r="D84" s="792"/>
      <c r="E84" s="792"/>
      <c r="F84" s="792"/>
      <c r="G84" s="792"/>
      <c r="H84" s="791"/>
      <c r="I84" s="791"/>
    </row>
    <row r="85" spans="1:13" x14ac:dyDescent="0.2">
      <c r="A85" s="757"/>
      <c r="B85" s="793" t="s">
        <v>1345</v>
      </c>
      <c r="C85" s="792"/>
      <c r="D85" s="792"/>
      <c r="E85" s="792"/>
      <c r="F85" s="792"/>
      <c r="G85" s="792"/>
      <c r="H85" s="791"/>
      <c r="I85" s="791"/>
    </row>
    <row r="86" spans="1:13" x14ac:dyDescent="0.2">
      <c r="A86" s="757"/>
      <c r="B86" s="793" t="s">
        <v>1346</v>
      </c>
      <c r="C86" s="792"/>
      <c r="D86" s="792"/>
      <c r="E86" s="792"/>
      <c r="F86" s="792"/>
      <c r="G86" s="792"/>
      <c r="H86" s="791"/>
      <c r="I86" s="791"/>
    </row>
    <row r="87" spans="1:13" x14ac:dyDescent="0.2">
      <c r="A87" s="757"/>
      <c r="B87" s="793" t="s">
        <v>1347</v>
      </c>
      <c r="C87" s="792"/>
      <c r="D87" s="792"/>
      <c r="E87" s="792"/>
      <c r="F87" s="792"/>
      <c r="G87" s="792"/>
      <c r="H87" s="791"/>
      <c r="I87" s="791"/>
      <c r="J87" s="791"/>
      <c r="K87" s="791"/>
      <c r="L87" s="791"/>
      <c r="M87" s="791"/>
    </row>
    <row r="88" spans="1:13" x14ac:dyDescent="0.2">
      <c r="A88" s="757"/>
      <c r="B88" s="793" t="s">
        <v>1348</v>
      </c>
      <c r="D88" s="804"/>
      <c r="H88" s="791"/>
      <c r="I88" s="791"/>
      <c r="J88" s="791"/>
      <c r="K88" s="791"/>
      <c r="L88" s="791"/>
      <c r="M88" s="791"/>
    </row>
    <row r="89" spans="1:13" x14ac:dyDescent="0.2">
      <c r="A89" s="757"/>
      <c r="B89" s="793" t="s">
        <v>1349</v>
      </c>
      <c r="D89" s="805"/>
      <c r="E89" s="805"/>
      <c r="F89" s="805"/>
      <c r="G89" s="805"/>
      <c r="H89" s="806"/>
      <c r="I89" s="806"/>
      <c r="J89" s="806"/>
      <c r="K89" s="806"/>
      <c r="L89" s="806"/>
      <c r="M89" s="806"/>
    </row>
    <row r="90" spans="1:13" x14ac:dyDescent="0.2">
      <c r="A90" s="757"/>
      <c r="B90" s="793" t="s">
        <v>1350</v>
      </c>
      <c r="H90" s="806"/>
      <c r="I90" s="806"/>
      <c r="J90" s="806"/>
      <c r="K90" s="806"/>
      <c r="L90" s="806"/>
      <c r="M90" s="806"/>
    </row>
    <row r="91" spans="1:13" x14ac:dyDescent="0.2">
      <c r="A91" s="757"/>
      <c r="B91" s="793"/>
      <c r="C91" s="798"/>
      <c r="D91" s="798"/>
      <c r="E91" s="798"/>
      <c r="F91" s="798"/>
      <c r="G91" s="798"/>
      <c r="H91" s="798"/>
      <c r="I91" s="798"/>
      <c r="J91" s="798"/>
      <c r="K91" s="798"/>
      <c r="L91" s="798"/>
      <c r="M91" s="798"/>
    </row>
    <row r="92" spans="1:13" x14ac:dyDescent="0.2">
      <c r="A92" s="790" t="s">
        <v>87</v>
      </c>
      <c r="B92" s="807"/>
      <c r="C92" s="798"/>
      <c r="D92" s="798"/>
      <c r="E92" s="798"/>
      <c r="F92" s="798"/>
      <c r="G92" s="798"/>
      <c r="H92" s="798"/>
      <c r="I92" s="798"/>
      <c r="J92" s="798"/>
      <c r="K92" s="798"/>
      <c r="L92" s="798"/>
      <c r="M92" s="798"/>
    </row>
    <row r="93" spans="1:13" x14ac:dyDescent="0.2">
      <c r="A93" s="757"/>
      <c r="B93" s="808"/>
    </row>
    <row r="94" spans="1:13" x14ac:dyDescent="0.2">
      <c r="A94" s="757"/>
      <c r="B94" s="808" t="s">
        <v>1351</v>
      </c>
    </row>
    <row r="95" spans="1:13" x14ac:dyDescent="0.2">
      <c r="A95" s="757"/>
      <c r="B95" s="808" t="s">
        <v>1352</v>
      </c>
    </row>
    <row r="96" spans="1:13" x14ac:dyDescent="0.2">
      <c r="A96" s="757"/>
      <c r="B96" s="809" t="s">
        <v>1353</v>
      </c>
    </row>
    <row r="97" spans="1:2" x14ac:dyDescent="0.2">
      <c r="A97" s="757"/>
      <c r="B97" s="808" t="s">
        <v>1354</v>
      </c>
    </row>
    <row r="98" spans="1:2" x14ac:dyDescent="0.2">
      <c r="A98" s="757"/>
      <c r="B98" s="808" t="s">
        <v>1355</v>
      </c>
    </row>
    <row r="99" spans="1:2" x14ac:dyDescent="0.2">
      <c r="A99" s="757"/>
      <c r="B99" s="808" t="s">
        <v>1356</v>
      </c>
    </row>
    <row r="100" spans="1:2" x14ac:dyDescent="0.2">
      <c r="A100" s="757"/>
      <c r="B100" s="808"/>
    </row>
    <row r="101" spans="1:2" x14ac:dyDescent="0.2">
      <c r="A101" s="757"/>
      <c r="B101" s="809"/>
    </row>
    <row r="102" spans="1:2" x14ac:dyDescent="0.2">
      <c r="B102" s="809"/>
    </row>
    <row r="103" spans="1:2" x14ac:dyDescent="0.2">
      <c r="B103" s="808"/>
    </row>
    <row r="104" spans="1:2" x14ac:dyDescent="0.2">
      <c r="B104" s="810"/>
    </row>
    <row r="105" spans="1:2" x14ac:dyDescent="0.2">
      <c r="B105" s="757"/>
    </row>
    <row r="106" spans="1:2" x14ac:dyDescent="0.2">
      <c r="B106" s="808"/>
    </row>
    <row r="107" spans="1:2" x14ac:dyDescent="0.2">
      <c r="B107" s="811"/>
    </row>
    <row r="108" spans="1:2" x14ac:dyDescent="0.2">
      <c r="B108" s="809"/>
    </row>
    <row r="109" spans="1:2" x14ac:dyDescent="0.2">
      <c r="B109" s="808"/>
    </row>
    <row r="110" spans="1:2" x14ac:dyDescent="0.2">
      <c r="B110" s="808"/>
    </row>
    <row r="111" spans="1:2" x14ac:dyDescent="0.2">
      <c r="B111" s="809"/>
    </row>
    <row r="112" spans="1:2" x14ac:dyDescent="0.2">
      <c r="B112" s="809"/>
    </row>
    <row r="113" spans="2:8" x14ac:dyDescent="0.2">
      <c r="B113" s="809"/>
    </row>
    <row r="114" spans="2:8" x14ac:dyDescent="0.2">
      <c r="B114" s="809"/>
    </row>
    <row r="115" spans="2:8" x14ac:dyDescent="0.2">
      <c r="B115" s="809"/>
    </row>
    <row r="116" spans="2:8" x14ac:dyDescent="0.2">
      <c r="B116" s="809"/>
    </row>
    <row r="117" spans="2:8" x14ac:dyDescent="0.2">
      <c r="B117" s="809"/>
    </row>
    <row r="118" spans="2:8" x14ac:dyDescent="0.2">
      <c r="B118" s="809"/>
    </row>
    <row r="119" spans="2:8" x14ac:dyDescent="0.2">
      <c r="B119" s="809"/>
    </row>
    <row r="120" spans="2:8" x14ac:dyDescent="0.2">
      <c r="B120" s="809"/>
    </row>
    <row r="121" spans="2:8" x14ac:dyDescent="0.2">
      <c r="B121" s="809"/>
    </row>
    <row r="122" spans="2:8" x14ac:dyDescent="0.2">
      <c r="B122" s="809"/>
    </row>
    <row r="123" spans="2:8" x14ac:dyDescent="0.2">
      <c r="B123" s="809"/>
    </row>
    <row r="124" spans="2:8" ht="15" customHeight="1" x14ac:dyDescent="0.2">
      <c r="B124" s="809"/>
      <c r="C124" s="558"/>
      <c r="D124" s="558"/>
      <c r="E124" s="558"/>
      <c r="F124" s="558"/>
      <c r="G124" s="558"/>
      <c r="H124" s="558"/>
    </row>
    <row r="125" spans="2:8" x14ac:dyDescent="0.2">
      <c r="B125" s="809"/>
    </row>
    <row r="126" spans="2:8" x14ac:dyDescent="0.2">
      <c r="B126" s="809"/>
    </row>
    <row r="127" spans="2:8" x14ac:dyDescent="0.2">
      <c r="B127" s="809"/>
    </row>
    <row r="128" spans="2:8" x14ac:dyDescent="0.2">
      <c r="B128" s="809"/>
    </row>
    <row r="129" spans="2:2" x14ac:dyDescent="0.2">
      <c r="B129" s="809"/>
    </row>
    <row r="130" spans="2:2" x14ac:dyDescent="0.2">
      <c r="B130" s="809"/>
    </row>
    <row r="131" spans="2:2" x14ac:dyDescent="0.2">
      <c r="B131" s="809"/>
    </row>
    <row r="132" spans="2:2" x14ac:dyDescent="0.2">
      <c r="B132" s="809"/>
    </row>
    <row r="133" spans="2:2" x14ac:dyDescent="0.2">
      <c r="B133" s="809"/>
    </row>
    <row r="134" spans="2:2" x14ac:dyDescent="0.2">
      <c r="B134" s="757"/>
    </row>
    <row r="135" spans="2:2" x14ac:dyDescent="0.2">
      <c r="B135" s="757"/>
    </row>
    <row r="136" spans="2:2" x14ac:dyDescent="0.2">
      <c r="B136" s="757"/>
    </row>
    <row r="137" spans="2:2" x14ac:dyDescent="0.2">
      <c r="B137" s="757"/>
    </row>
    <row r="138" spans="2:2" x14ac:dyDescent="0.2">
      <c r="B138" s="757"/>
    </row>
    <row r="139" spans="2:2" x14ac:dyDescent="0.2">
      <c r="B139" s="757"/>
    </row>
    <row r="140" spans="2:2" x14ac:dyDescent="0.2">
      <c r="B140" s="757"/>
    </row>
    <row r="141" spans="2:2" x14ac:dyDescent="0.2">
      <c r="B141" s="757"/>
    </row>
    <row r="142" spans="2:2" x14ac:dyDescent="0.2">
      <c r="B142" s="757"/>
    </row>
    <row r="143" spans="2:2" x14ac:dyDescent="0.2">
      <c r="B143" s="757"/>
    </row>
    <row r="144" spans="2:2" x14ac:dyDescent="0.2">
      <c r="B144" s="757"/>
    </row>
    <row r="145" spans="2:2" x14ac:dyDescent="0.2">
      <c r="B145" s="757"/>
    </row>
    <row r="146" spans="2:2" x14ac:dyDescent="0.2">
      <c r="B146" s="757"/>
    </row>
    <row r="147" spans="2:2" x14ac:dyDescent="0.2">
      <c r="B147" s="757"/>
    </row>
    <row r="148" spans="2:2" x14ac:dyDescent="0.2">
      <c r="B148" s="757"/>
    </row>
    <row r="149" spans="2:2" x14ac:dyDescent="0.2">
      <c r="B149" s="757"/>
    </row>
    <row r="150" spans="2:2" x14ac:dyDescent="0.2">
      <c r="B150" s="757"/>
    </row>
    <row r="151" spans="2:2" x14ac:dyDescent="0.2">
      <c r="B151" s="757"/>
    </row>
    <row r="152" spans="2:2" x14ac:dyDescent="0.2">
      <c r="B152" s="757"/>
    </row>
    <row r="153" spans="2:2" x14ac:dyDescent="0.2">
      <c r="B153" s="757"/>
    </row>
    <row r="154" spans="2:2" x14ac:dyDescent="0.2">
      <c r="B154" s="757"/>
    </row>
    <row r="155" spans="2:2" x14ac:dyDescent="0.2">
      <c r="B155" s="757"/>
    </row>
    <row r="156" spans="2:2" x14ac:dyDescent="0.2">
      <c r="B156" s="757"/>
    </row>
    <row r="157" spans="2:2" x14ac:dyDescent="0.2">
      <c r="B157" s="757"/>
    </row>
    <row r="158" spans="2:2" x14ac:dyDescent="0.2">
      <c r="B158" s="757"/>
    </row>
    <row r="159" spans="2:2" x14ac:dyDescent="0.2">
      <c r="B159" s="757"/>
    </row>
    <row r="160" spans="2:2" x14ac:dyDescent="0.2">
      <c r="B160" s="757"/>
    </row>
    <row r="161" spans="2:2" x14ac:dyDescent="0.2">
      <c r="B161" s="757"/>
    </row>
    <row r="162" spans="2:2" x14ac:dyDescent="0.2">
      <c r="B162" s="757"/>
    </row>
    <row r="163" spans="2:2" x14ac:dyDescent="0.2">
      <c r="B163" s="757"/>
    </row>
    <row r="164" spans="2:2" x14ac:dyDescent="0.2">
      <c r="B164" s="757"/>
    </row>
    <row r="165" spans="2:2" x14ac:dyDescent="0.2">
      <c r="B165" s="757"/>
    </row>
    <row r="166" spans="2:2" x14ac:dyDescent="0.2">
      <c r="B166" s="757"/>
    </row>
    <row r="167" spans="2:2" x14ac:dyDescent="0.2">
      <c r="B167" s="757"/>
    </row>
    <row r="168" spans="2:2" x14ac:dyDescent="0.2">
      <c r="B168" s="757"/>
    </row>
    <row r="169" spans="2:2" x14ac:dyDescent="0.2">
      <c r="B169" s="757"/>
    </row>
    <row r="170" spans="2:2" x14ac:dyDescent="0.2">
      <c r="B170" s="757"/>
    </row>
    <row r="171" spans="2:2" x14ac:dyDescent="0.2">
      <c r="B171" s="757"/>
    </row>
    <row r="172" spans="2:2" x14ac:dyDescent="0.2">
      <c r="B172" s="757"/>
    </row>
    <row r="173" spans="2:2" x14ac:dyDescent="0.2">
      <c r="B173" s="757"/>
    </row>
    <row r="174" spans="2:2" x14ac:dyDescent="0.2">
      <c r="B174" s="757"/>
    </row>
    <row r="175" spans="2:2" x14ac:dyDescent="0.2">
      <c r="B175" s="757"/>
    </row>
    <row r="176" spans="2:2" x14ac:dyDescent="0.2">
      <c r="B176" s="757"/>
    </row>
    <row r="177" spans="2:2" x14ac:dyDescent="0.2">
      <c r="B177" s="757"/>
    </row>
    <row r="178" spans="2:2" x14ac:dyDescent="0.2">
      <c r="B178" s="757"/>
    </row>
    <row r="179" spans="2:2" x14ac:dyDescent="0.2">
      <c r="B179" s="757"/>
    </row>
    <row r="180" spans="2:2" x14ac:dyDescent="0.2">
      <c r="B180" s="757"/>
    </row>
    <row r="181" spans="2:2" x14ac:dyDescent="0.2">
      <c r="B181" s="757"/>
    </row>
    <row r="182" spans="2:2" x14ac:dyDescent="0.2">
      <c r="B182" s="757"/>
    </row>
    <row r="183" spans="2:2" x14ac:dyDescent="0.2">
      <c r="B183" s="757"/>
    </row>
    <row r="184" spans="2:2" x14ac:dyDescent="0.2">
      <c r="B184" s="757"/>
    </row>
    <row r="185" spans="2:2" x14ac:dyDescent="0.2">
      <c r="B185" s="757"/>
    </row>
    <row r="186" spans="2:2" x14ac:dyDescent="0.2">
      <c r="B186" s="757"/>
    </row>
    <row r="187" spans="2:2" x14ac:dyDescent="0.2">
      <c r="B187" s="757"/>
    </row>
    <row r="188" spans="2:2" x14ac:dyDescent="0.2">
      <c r="B188" s="757"/>
    </row>
    <row r="189" spans="2:2" x14ac:dyDescent="0.2">
      <c r="B189" s="757"/>
    </row>
    <row r="190" spans="2:2" x14ac:dyDescent="0.2">
      <c r="B190" s="757"/>
    </row>
    <row r="191" spans="2:2" x14ac:dyDescent="0.2">
      <c r="B191" s="757"/>
    </row>
  </sheetData>
  <mergeCells count="1">
    <mergeCell ref="C1:M1"/>
  </mergeCells>
  <hyperlinks>
    <hyperlink ref="C1" location="INDEX" display="22 Photovoltaics: LARGE scale utility systems" xr:uid="{00000000-0004-0000-2E00-000000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B128"/>
  <sheetViews>
    <sheetView showGridLines="0" zoomScaleNormal="85" workbookViewId="0"/>
  </sheetViews>
  <sheetFormatPr defaultColWidth="9.140625" defaultRowHeight="12.75" x14ac:dyDescent="0.2"/>
  <cols>
    <col min="1" max="1" width="3.42578125" style="757" customWidth="1"/>
    <col min="2" max="2" width="69.28515625" style="757" customWidth="1"/>
    <col min="3" max="13" width="9.140625" style="757" customWidth="1"/>
    <col min="14" max="16384" width="9.140625" style="757"/>
  </cols>
  <sheetData>
    <row r="1" spans="1:13" s="744" customFormat="1" x14ac:dyDescent="0.2">
      <c r="A1" s="743" t="s">
        <v>0</v>
      </c>
      <c r="B1" s="743"/>
      <c r="C1" s="994" t="s">
        <v>1365</v>
      </c>
      <c r="D1" s="994"/>
      <c r="E1" s="994"/>
      <c r="F1" s="994"/>
      <c r="G1" s="994"/>
      <c r="H1" s="994"/>
      <c r="I1" s="994"/>
      <c r="J1" s="994"/>
      <c r="K1" s="994"/>
      <c r="L1" s="994"/>
      <c r="M1" s="994"/>
    </row>
    <row r="2" spans="1:13" s="744" customFormat="1" x14ac:dyDescent="0.2">
      <c r="A2" s="745" t="s">
        <v>1281</v>
      </c>
      <c r="B2" s="746"/>
      <c r="C2" s="747">
        <v>2015</v>
      </c>
      <c r="D2" s="747">
        <v>2020</v>
      </c>
      <c r="E2" s="747">
        <v>2030</v>
      </c>
      <c r="F2" s="747">
        <v>2040</v>
      </c>
      <c r="G2" s="747">
        <v>2050</v>
      </c>
      <c r="H2" s="748">
        <v>2020</v>
      </c>
      <c r="I2" s="748">
        <v>2020</v>
      </c>
      <c r="J2" s="748">
        <v>2050</v>
      </c>
      <c r="K2" s="748">
        <v>2050</v>
      </c>
      <c r="L2" s="748" t="s">
        <v>103</v>
      </c>
      <c r="M2" s="748" t="s">
        <v>103</v>
      </c>
    </row>
    <row r="3" spans="1:13" s="744" customFormat="1" x14ac:dyDescent="0.2">
      <c r="A3" s="745" t="s">
        <v>1282</v>
      </c>
      <c r="B3" s="745"/>
      <c r="C3" s="747" t="s">
        <v>1283</v>
      </c>
      <c r="D3" s="747" t="s">
        <v>1283</v>
      </c>
      <c r="E3" s="747" t="s">
        <v>1283</v>
      </c>
      <c r="F3" s="747" t="s">
        <v>1283</v>
      </c>
      <c r="G3" s="747" t="s">
        <v>1283</v>
      </c>
      <c r="H3" s="748" t="s">
        <v>1284</v>
      </c>
      <c r="I3" s="748" t="s">
        <v>1285</v>
      </c>
      <c r="J3" s="748" t="s">
        <v>1284</v>
      </c>
      <c r="K3" s="748" t="s">
        <v>1285</v>
      </c>
      <c r="L3" s="748" t="s">
        <v>1286</v>
      </c>
      <c r="M3" s="748" t="s">
        <v>1287</v>
      </c>
    </row>
    <row r="4" spans="1:13" s="744" customFormat="1" x14ac:dyDescent="0.2">
      <c r="A4" s="745" t="s">
        <v>1288</v>
      </c>
      <c r="B4" s="745" t="s">
        <v>1289</v>
      </c>
      <c r="C4" s="745"/>
      <c r="D4" s="745"/>
      <c r="E4" s="745"/>
      <c r="F4" s="745"/>
      <c r="G4" s="745"/>
      <c r="H4" s="745"/>
      <c r="I4" s="745"/>
      <c r="J4" s="745"/>
      <c r="K4" s="745"/>
      <c r="L4" s="745"/>
      <c r="M4" s="745"/>
    </row>
    <row r="5" spans="1:13" x14ac:dyDescent="0.2">
      <c r="A5" s="752" t="s">
        <v>6</v>
      </c>
      <c r="B5" s="750"/>
      <c r="C5" s="751"/>
      <c r="D5" s="751"/>
      <c r="E5" s="751"/>
      <c r="F5" s="751"/>
      <c r="G5" s="751"/>
      <c r="H5" s="751"/>
      <c r="I5" s="751"/>
      <c r="J5" s="751"/>
      <c r="K5" s="751"/>
      <c r="L5" s="752"/>
      <c r="M5" s="752"/>
    </row>
    <row r="6" spans="1:13" x14ac:dyDescent="0.2">
      <c r="A6" s="750"/>
      <c r="B6" s="750" t="s">
        <v>1290</v>
      </c>
      <c r="C6" s="781">
        <v>0.1</v>
      </c>
      <c r="D6" s="781">
        <v>0.1</v>
      </c>
      <c r="E6" s="781">
        <v>0.1</v>
      </c>
      <c r="F6" s="781">
        <v>0.1</v>
      </c>
      <c r="G6" s="761">
        <v>0.1</v>
      </c>
      <c r="H6" s="755"/>
      <c r="I6" s="755"/>
      <c r="J6" s="755"/>
      <c r="K6" s="755"/>
      <c r="L6" s="756" t="s">
        <v>1357</v>
      </c>
      <c r="M6" s="756"/>
    </row>
    <row r="7" spans="1:13" x14ac:dyDescent="0.2">
      <c r="A7" s="750"/>
      <c r="B7" s="757" t="s">
        <v>1292</v>
      </c>
      <c r="C7" s="758">
        <v>0</v>
      </c>
      <c r="D7" s="758">
        <v>0</v>
      </c>
      <c r="E7" s="758">
        <v>0</v>
      </c>
      <c r="F7" s="758">
        <v>0</v>
      </c>
      <c r="G7" s="758">
        <v>0</v>
      </c>
      <c r="H7" s="759"/>
      <c r="I7" s="759"/>
      <c r="J7" s="759"/>
      <c r="K7" s="759"/>
      <c r="L7" s="756"/>
      <c r="M7" s="756"/>
    </row>
    <row r="8" spans="1:13" x14ac:dyDescent="0.2">
      <c r="A8" s="750"/>
      <c r="B8" s="757" t="s">
        <v>1293</v>
      </c>
      <c r="C8" s="758">
        <v>0</v>
      </c>
      <c r="D8" s="758">
        <v>0</v>
      </c>
      <c r="E8" s="758">
        <v>0</v>
      </c>
      <c r="F8" s="758">
        <v>0</v>
      </c>
      <c r="G8" s="758">
        <v>0</v>
      </c>
      <c r="H8" s="759"/>
      <c r="I8" s="759"/>
      <c r="J8" s="759"/>
      <c r="K8" s="759"/>
      <c r="L8" s="756"/>
      <c r="M8" s="756"/>
    </row>
    <row r="9" spans="1:13" x14ac:dyDescent="0.2">
      <c r="A9" s="750"/>
      <c r="B9" s="757" t="s">
        <v>1294</v>
      </c>
      <c r="C9" s="755">
        <v>30</v>
      </c>
      <c r="D9" s="755">
        <v>35</v>
      </c>
      <c r="E9" s="755">
        <v>40</v>
      </c>
      <c r="F9" s="755">
        <v>40</v>
      </c>
      <c r="G9" s="755">
        <v>40</v>
      </c>
      <c r="H9" s="755"/>
      <c r="I9" s="755"/>
      <c r="J9" s="755"/>
      <c r="K9" s="755"/>
      <c r="L9" s="756"/>
      <c r="M9" s="756"/>
    </row>
    <row r="10" spans="1:13" x14ac:dyDescent="0.2">
      <c r="A10" s="750"/>
      <c r="B10" s="757" t="s">
        <v>1295</v>
      </c>
      <c r="C10" s="760">
        <v>0</v>
      </c>
      <c r="D10" s="760">
        <v>0</v>
      </c>
      <c r="E10" s="760">
        <v>0</v>
      </c>
      <c r="F10" s="760">
        <v>0</v>
      </c>
      <c r="G10" s="760">
        <v>0</v>
      </c>
      <c r="H10" s="755"/>
      <c r="I10" s="755"/>
      <c r="J10" s="755"/>
      <c r="K10" s="755"/>
      <c r="L10" s="756"/>
      <c r="M10" s="756"/>
    </row>
    <row r="11" spans="1:13" x14ac:dyDescent="0.2">
      <c r="A11" s="750"/>
      <c r="B11" s="757" t="s">
        <v>1296</v>
      </c>
      <c r="C11" s="761">
        <f>C39*C33</f>
        <v>6.666666666666667</v>
      </c>
      <c r="D11" s="761">
        <f>D39*D33</f>
        <v>5.3658536585365857</v>
      </c>
      <c r="E11" s="761">
        <f t="shared" ref="E11:F11" si="0">E39*E33</f>
        <v>4.7826086956521738</v>
      </c>
      <c r="F11" s="761">
        <f t="shared" si="0"/>
        <v>4.4897959183673475</v>
      </c>
      <c r="G11" s="761">
        <f>G39*G33</f>
        <v>4.2307692307692308</v>
      </c>
      <c r="H11" s="755"/>
      <c r="I11" s="755"/>
      <c r="J11" s="755"/>
      <c r="K11" s="755"/>
      <c r="L11" s="756"/>
      <c r="M11" s="756">
        <v>6</v>
      </c>
    </row>
    <row r="12" spans="1:13" x14ac:dyDescent="0.2">
      <c r="A12" s="752" t="s">
        <v>21</v>
      </c>
      <c r="B12" s="750"/>
      <c r="C12" s="755"/>
      <c r="D12" s="755"/>
      <c r="E12" s="755"/>
      <c r="F12" s="755"/>
      <c r="G12" s="755"/>
      <c r="H12" s="755"/>
      <c r="I12" s="755"/>
      <c r="J12" s="755"/>
      <c r="K12" s="755"/>
      <c r="L12" s="756"/>
      <c r="M12" s="756"/>
    </row>
    <row r="13" spans="1:13" x14ac:dyDescent="0.2">
      <c r="A13" s="750"/>
      <c r="B13" s="757" t="s">
        <v>1297</v>
      </c>
      <c r="C13" s="760"/>
      <c r="D13" s="760"/>
      <c r="E13" s="760"/>
      <c r="F13" s="760"/>
      <c r="G13" s="760"/>
      <c r="H13" s="755"/>
      <c r="I13" s="755"/>
      <c r="J13" s="755"/>
      <c r="K13" s="755"/>
      <c r="L13" s="756"/>
      <c r="M13" s="756"/>
    </row>
    <row r="14" spans="1:13" x14ac:dyDescent="0.2">
      <c r="A14" s="750"/>
      <c r="B14" s="757" t="s">
        <v>1298</v>
      </c>
      <c r="C14" s="760"/>
      <c r="D14" s="760"/>
      <c r="E14" s="760"/>
      <c r="F14" s="760"/>
      <c r="G14" s="760"/>
      <c r="H14" s="755"/>
      <c r="I14" s="755"/>
      <c r="J14" s="755"/>
      <c r="K14" s="755"/>
      <c r="L14" s="756"/>
      <c r="M14" s="756"/>
    </row>
    <row r="15" spans="1:13" s="2" customFormat="1" ht="12.75" customHeight="1" x14ac:dyDescent="0.25">
      <c r="A15" s="757"/>
      <c r="B15" s="757" t="s">
        <v>1372</v>
      </c>
      <c r="C15" s="757"/>
      <c r="D15" s="757"/>
      <c r="E15" s="757"/>
      <c r="F15" s="757"/>
      <c r="G15" s="757"/>
      <c r="H15" s="757"/>
      <c r="I15" s="757"/>
      <c r="J15" s="757"/>
      <c r="K15" s="757"/>
      <c r="L15" s="843"/>
      <c r="M15" s="843"/>
    </row>
    <row r="16" spans="1:13" s="2" customFormat="1" ht="12.75" customHeight="1" x14ac:dyDescent="0.25">
      <c r="A16" s="757"/>
      <c r="B16" s="757" t="s">
        <v>1373</v>
      </c>
      <c r="C16" s="757"/>
      <c r="D16" s="757"/>
      <c r="E16" s="757"/>
      <c r="F16" s="757"/>
      <c r="G16" s="757"/>
      <c r="H16" s="757"/>
      <c r="I16" s="757"/>
      <c r="J16" s="757"/>
      <c r="K16" s="757"/>
      <c r="L16" s="843"/>
      <c r="M16" s="843"/>
    </row>
    <row r="17" spans="1:28" s="2" customFormat="1" ht="12.75" customHeight="1" x14ac:dyDescent="0.25">
      <c r="A17" s="757"/>
      <c r="B17" s="757" t="s">
        <v>1374</v>
      </c>
      <c r="C17" s="757"/>
      <c r="D17" s="757"/>
      <c r="E17" s="757"/>
      <c r="F17" s="757"/>
      <c r="G17" s="757"/>
      <c r="H17" s="757"/>
      <c r="I17" s="757"/>
      <c r="J17" s="757"/>
      <c r="K17" s="757"/>
      <c r="L17" s="843"/>
      <c r="M17" s="843"/>
    </row>
    <row r="18" spans="1:28" x14ac:dyDescent="0.2">
      <c r="A18" s="752" t="s">
        <v>496</v>
      </c>
      <c r="B18" s="750"/>
      <c r="C18" s="762"/>
      <c r="D18" s="762"/>
      <c r="E18" s="762"/>
      <c r="F18" s="762"/>
      <c r="G18" s="762"/>
      <c r="H18" s="762"/>
      <c r="I18" s="762"/>
      <c r="J18" s="762"/>
      <c r="K18" s="762"/>
      <c r="L18" s="752"/>
      <c r="M18" s="752"/>
    </row>
    <row r="19" spans="1:28" x14ac:dyDescent="0.2">
      <c r="A19" s="750"/>
      <c r="B19" s="757" t="s">
        <v>1299</v>
      </c>
      <c r="C19" s="763">
        <f>SUM(C45:C49)</f>
        <v>1.2976040066291454</v>
      </c>
      <c r="D19" s="763">
        <v>0.793010752688172</v>
      </c>
      <c r="E19" s="763">
        <v>0.51436990392275428</v>
      </c>
      <c r="F19" s="763">
        <v>0.41865090803072624</v>
      </c>
      <c r="G19" s="763">
        <v>0.3762743693691622</v>
      </c>
      <c r="H19" s="764">
        <v>0.77956989247311825</v>
      </c>
      <c r="I19" s="764">
        <v>0.84005376344086014</v>
      </c>
      <c r="J19" s="764">
        <v>0.32541202570519218</v>
      </c>
      <c r="K19" s="764">
        <v>0.5342369667411645</v>
      </c>
      <c r="L19" s="756" t="s">
        <v>1300</v>
      </c>
      <c r="M19" s="756" t="s">
        <v>1215</v>
      </c>
      <c r="P19" s="744"/>
      <c r="Q19" s="744"/>
      <c r="R19" s="744"/>
      <c r="S19" s="744"/>
      <c r="T19" s="744"/>
      <c r="U19" s="744"/>
      <c r="V19" s="744"/>
      <c r="W19" s="744"/>
      <c r="X19" s="744"/>
      <c r="Y19" s="744"/>
      <c r="Z19" s="744"/>
      <c r="AA19" s="744"/>
      <c r="AB19" s="744"/>
    </row>
    <row r="20" spans="1:28" x14ac:dyDescent="0.2">
      <c r="A20" s="750"/>
      <c r="B20" s="757" t="s">
        <v>1301</v>
      </c>
      <c r="C20" s="763">
        <f>C19*C33</f>
        <v>1.4273644072920602</v>
      </c>
      <c r="D20" s="763">
        <f>D19*D33</f>
        <v>0.87231182795698925</v>
      </c>
      <c r="E20" s="763">
        <f>E19*E33</f>
        <v>0.56580689431502973</v>
      </c>
      <c r="F20" s="763">
        <f>F19*F33</f>
        <v>0.4605159988337989</v>
      </c>
      <c r="G20" s="763">
        <f>G19*G33</f>
        <v>0.41390180630607848</v>
      </c>
      <c r="H20" s="764">
        <f>H19*$D$33</f>
        <v>0.85752688172043012</v>
      </c>
      <c r="I20" s="764">
        <f>I19*$D$33</f>
        <v>0.92405913978494625</v>
      </c>
      <c r="J20" s="764">
        <f>J19*$G$33</f>
        <v>0.35795322827571141</v>
      </c>
      <c r="K20" s="764">
        <f>K19*$G$33</f>
        <v>0.587660663415281</v>
      </c>
      <c r="L20" s="756" t="s">
        <v>861</v>
      </c>
      <c r="M20" s="756" t="s">
        <v>1215</v>
      </c>
    </row>
    <row r="21" spans="1:28" x14ac:dyDescent="0.2">
      <c r="A21" s="750"/>
      <c r="B21" s="757" t="s">
        <v>1302</v>
      </c>
      <c r="C21" s="764">
        <f>C48*C$33</f>
        <v>0</v>
      </c>
      <c r="D21" s="764">
        <f>D48*D$33</f>
        <v>0.1308467741935484</v>
      </c>
      <c r="E21" s="764">
        <f>E48*E$33</f>
        <v>0.10541458933761214</v>
      </c>
      <c r="F21" s="764">
        <f>F48*F$33</f>
        <v>9.4626055943562257E-2</v>
      </c>
      <c r="G21" s="764">
        <f>G48*G$33</f>
        <v>8.9341983824950219E-2</v>
      </c>
      <c r="H21" s="764">
        <f>H48*$D$33</f>
        <v>0.12862903225806452</v>
      </c>
      <c r="I21" s="764">
        <f>I48*$D$33</f>
        <v>0.13860887096774191</v>
      </c>
      <c r="J21" s="764">
        <f>J48*$G$33</f>
        <v>8.1852606260082103E-2</v>
      </c>
      <c r="K21" s="764">
        <f>K48*$G$33</f>
        <v>0.10040924964775037</v>
      </c>
      <c r="L21" s="756"/>
      <c r="M21" s="756"/>
    </row>
    <row r="22" spans="1:28" x14ac:dyDescent="0.2">
      <c r="A22" s="750"/>
      <c r="B22" s="757" t="s">
        <v>1303</v>
      </c>
      <c r="C22" s="763">
        <f>C40+C41+C42</f>
        <v>0.81359771215647436</v>
      </c>
      <c r="D22" s="763">
        <f t="shared" ref="D22:K22" si="1">D40+D41+D42</f>
        <v>0.65423387096774188</v>
      </c>
      <c r="E22" s="763">
        <f t="shared" si="1"/>
        <v>0.39011591208567614</v>
      </c>
      <c r="F22" s="763">
        <f t="shared" si="1"/>
        <v>0.30280590559452847</v>
      </c>
      <c r="G22" s="763">
        <f t="shared" si="1"/>
        <v>0.26499849993116142</v>
      </c>
      <c r="H22" s="763">
        <f t="shared" si="1"/>
        <v>0.64314516129032262</v>
      </c>
      <c r="I22" s="763">
        <f t="shared" si="1"/>
        <v>0.69304435483870974</v>
      </c>
      <c r="J22" s="763">
        <f t="shared" si="1"/>
        <v>0.22153221784224122</v>
      </c>
      <c r="K22" s="763">
        <f t="shared" si="1"/>
        <v>0.42031191400236367</v>
      </c>
      <c r="L22" s="756" t="s">
        <v>1304</v>
      </c>
      <c r="M22" s="756"/>
    </row>
    <row r="23" spans="1:28" x14ac:dyDescent="0.2">
      <c r="A23" s="750"/>
      <c r="B23" s="757" t="s">
        <v>1305</v>
      </c>
      <c r="C23" s="763">
        <f>SUM(C43:C44)</f>
        <v>0.6137666951355859</v>
      </c>
      <c r="D23" s="763">
        <f t="shared" ref="D23:K23" si="2">SUM(D43:D44)</f>
        <v>8.7231182795698928E-2</v>
      </c>
      <c r="E23" s="763">
        <f t="shared" si="2"/>
        <v>7.0276392891741438E-2</v>
      </c>
      <c r="F23" s="763">
        <f t="shared" si="2"/>
        <v>6.3084037295708176E-2</v>
      </c>
      <c r="G23" s="763">
        <f t="shared" si="2"/>
        <v>5.9561322549966829E-2</v>
      </c>
      <c r="H23" s="763">
        <f t="shared" si="2"/>
        <v>8.5752688172043012E-2</v>
      </c>
      <c r="I23" s="763">
        <f t="shared" si="2"/>
        <v>9.2405913978494625E-2</v>
      </c>
      <c r="J23" s="763">
        <f t="shared" si="2"/>
        <v>5.4568404173388076E-2</v>
      </c>
      <c r="K23" s="763">
        <f t="shared" si="2"/>
        <v>6.6939499765166943E-2</v>
      </c>
      <c r="L23" s="756" t="s">
        <v>1304</v>
      </c>
      <c r="M23" s="756"/>
    </row>
    <row r="24" spans="1:28" x14ac:dyDescent="0.2">
      <c r="A24" s="750"/>
      <c r="B24" s="757" t="s">
        <v>1306</v>
      </c>
      <c r="C24" s="755">
        <f>MROUND(C50*C33,100)</f>
        <v>14300</v>
      </c>
      <c r="D24" s="755">
        <f>MROUND(D50*D33,100)</f>
        <v>10600</v>
      </c>
      <c r="E24" s="755">
        <f>MROUND(E50*E33,100)</f>
        <v>8900</v>
      </c>
      <c r="F24" s="755">
        <f>MROUND(F50*F33,100)</f>
        <v>8000</v>
      </c>
      <c r="G24" s="755">
        <f>MROUND(G50*G33,100)</f>
        <v>7500</v>
      </c>
      <c r="H24" s="755">
        <f>MROUND(H50*$D$33,100)</f>
        <v>9500</v>
      </c>
      <c r="I24" s="755">
        <f>MROUND(I50*$D$33,100)</f>
        <v>11700</v>
      </c>
      <c r="J24" s="755">
        <f>MROUND(J50*$G$33,100)</f>
        <v>6700</v>
      </c>
      <c r="K24" s="755">
        <f>MROUND(K50*$G$33,100)</f>
        <v>8300</v>
      </c>
      <c r="L24" s="756" t="s">
        <v>297</v>
      </c>
      <c r="M24" s="756"/>
    </row>
    <row r="25" spans="1:28" x14ac:dyDescent="0.2">
      <c r="A25" s="750"/>
      <c r="B25" s="757" t="s">
        <v>1307</v>
      </c>
      <c r="C25" s="755" t="str">
        <f>IF(C51="","",MROUND(C51*$C$33,100))</f>
        <v/>
      </c>
      <c r="D25" s="755" t="str">
        <f t="shared" ref="D25:K26" si="3">IF(D51="","",MROUND(D51*$C$33,100))</f>
        <v/>
      </c>
      <c r="E25" s="755" t="str">
        <f t="shared" si="3"/>
        <v/>
      </c>
      <c r="F25" s="755" t="str">
        <f t="shared" si="3"/>
        <v/>
      </c>
      <c r="G25" s="755" t="str">
        <f t="shared" si="3"/>
        <v/>
      </c>
      <c r="H25" s="755" t="str">
        <f t="shared" si="3"/>
        <v/>
      </c>
      <c r="I25" s="755" t="str">
        <f t="shared" si="3"/>
        <v/>
      </c>
      <c r="J25" s="755" t="str">
        <f t="shared" si="3"/>
        <v/>
      </c>
      <c r="K25" s="755" t="str">
        <f t="shared" si="3"/>
        <v/>
      </c>
      <c r="L25" s="756"/>
      <c r="M25" s="756"/>
    </row>
    <row r="26" spans="1:28" x14ac:dyDescent="0.2">
      <c r="A26" s="750"/>
      <c r="B26" s="757" t="s">
        <v>1308</v>
      </c>
      <c r="C26" s="755">
        <f>IF(C52="","",MROUND(C52*C33,100))</f>
        <v>14300</v>
      </c>
      <c r="D26" s="755">
        <f>IF(D52="","",MROUND(D52*D33,100))</f>
        <v>10600</v>
      </c>
      <c r="E26" s="755">
        <f>IF(E52="","",MROUND(E52*E33,100))</f>
        <v>8900</v>
      </c>
      <c r="F26" s="755">
        <f>IF(F52="","",MROUND(F52*F33,100))</f>
        <v>8000</v>
      </c>
      <c r="G26" s="755">
        <f>IF(G52="","",MROUND(G52*G33,100))</f>
        <v>7500</v>
      </c>
      <c r="H26" s="755" t="str">
        <f t="shared" si="3"/>
        <v/>
      </c>
      <c r="I26" s="755" t="str">
        <f t="shared" si="3"/>
        <v/>
      </c>
      <c r="J26" s="755" t="str">
        <f t="shared" si="3"/>
        <v/>
      </c>
      <c r="K26" s="755" t="str">
        <f t="shared" si="3"/>
        <v/>
      </c>
      <c r="L26" s="756"/>
      <c r="M26" s="756"/>
    </row>
    <row r="27" spans="1:28" x14ac:dyDescent="0.2">
      <c r="A27" s="812" t="s">
        <v>872</v>
      </c>
      <c r="B27" s="750"/>
      <c r="C27" s="765"/>
      <c r="D27" s="765"/>
      <c r="E27" s="765"/>
      <c r="F27" s="765"/>
      <c r="G27" s="765"/>
      <c r="H27" s="765"/>
      <c r="I27" s="765"/>
      <c r="J27" s="765"/>
      <c r="K27" s="765"/>
      <c r="L27" s="756"/>
      <c r="M27" s="756"/>
    </row>
    <row r="28" spans="1:28" x14ac:dyDescent="0.2">
      <c r="A28" s="750"/>
      <c r="B28" s="757" t="s">
        <v>1309</v>
      </c>
      <c r="C28" s="766">
        <v>1045.6515927000003</v>
      </c>
      <c r="D28" s="766">
        <f>D31*D33</f>
        <v>1111.3608000000002</v>
      </c>
      <c r="E28" s="766">
        <f>E31*E33</f>
        <v>1227.6660000000004</v>
      </c>
      <c r="F28" s="766">
        <f t="shared" ref="F28:G28" si="4">F31*F33</f>
        <v>1240.5888000000004</v>
      </c>
      <c r="G28" s="766">
        <f t="shared" si="4"/>
        <v>1253.5116</v>
      </c>
      <c r="H28" s="755"/>
      <c r="I28" s="755"/>
      <c r="J28" s="755"/>
      <c r="K28" s="755"/>
      <c r="L28" s="756" t="s">
        <v>52</v>
      </c>
      <c r="M28" s="756"/>
    </row>
    <row r="29" spans="1:28" x14ac:dyDescent="0.2">
      <c r="A29" s="750"/>
      <c r="B29" s="757" t="s">
        <v>1310</v>
      </c>
      <c r="C29" s="755">
        <v>1068</v>
      </c>
      <c r="D29" s="755">
        <v>1068</v>
      </c>
      <c r="E29" s="755">
        <v>1068</v>
      </c>
      <c r="F29" s="755">
        <v>1068</v>
      </c>
      <c r="G29" s="765">
        <v>1068</v>
      </c>
      <c r="H29" s="767"/>
      <c r="I29" s="767"/>
      <c r="J29" s="767"/>
      <c r="K29" s="767"/>
      <c r="L29" s="756" t="s">
        <v>39</v>
      </c>
      <c r="M29" s="756">
        <v>1</v>
      </c>
    </row>
    <row r="30" spans="1:28" x14ac:dyDescent="0.2">
      <c r="A30" s="750"/>
      <c r="B30" s="757" t="s">
        <v>1311</v>
      </c>
      <c r="C30" s="763">
        <f>C6*C33</f>
        <v>0.11000000000000001</v>
      </c>
      <c r="D30" s="763">
        <f>D6*D33</f>
        <v>0.11000000000000001</v>
      </c>
      <c r="E30" s="763">
        <f>E6*E33</f>
        <v>0.11000000000000001</v>
      </c>
      <c r="F30" s="763">
        <f>F6*F33</f>
        <v>0.11000000000000001</v>
      </c>
      <c r="G30" s="774">
        <f>G6*G33</f>
        <v>0.11000000000000001</v>
      </c>
      <c r="H30" s="755"/>
      <c r="I30" s="755"/>
      <c r="J30" s="755"/>
      <c r="K30" s="755"/>
      <c r="L30" s="756" t="s">
        <v>1357</v>
      </c>
      <c r="M30" s="756"/>
    </row>
    <row r="31" spans="1:28" x14ac:dyDescent="0.2">
      <c r="A31" s="750"/>
      <c r="B31" s="757" t="s">
        <v>1312</v>
      </c>
      <c r="C31" s="755">
        <v>950.59235700000011</v>
      </c>
      <c r="D31" s="755">
        <f>D29*D34*D35</f>
        <v>1010.3280000000001</v>
      </c>
      <c r="E31" s="755">
        <f>E29*E34*E35</f>
        <v>1116.0600000000002</v>
      </c>
      <c r="F31" s="755">
        <f t="shared" ref="F31:G31" si="5">F29*F34*F35</f>
        <v>1127.8080000000002</v>
      </c>
      <c r="G31" s="755">
        <f t="shared" si="5"/>
        <v>1139.556</v>
      </c>
      <c r="H31" s="755"/>
      <c r="I31" s="755"/>
      <c r="J31" s="755"/>
      <c r="K31" s="755"/>
      <c r="L31" s="756" t="s">
        <v>1313</v>
      </c>
      <c r="M31" s="756"/>
    </row>
    <row r="32" spans="1:28" x14ac:dyDescent="0.2">
      <c r="A32" s="750"/>
      <c r="B32" s="757" t="s">
        <v>1314</v>
      </c>
      <c r="C32" s="770">
        <v>5.0000000000000001E-3</v>
      </c>
      <c r="D32" s="770">
        <v>4.0000000000000001E-3</v>
      </c>
      <c r="E32" s="770">
        <v>3.0000000000000001E-3</v>
      </c>
      <c r="F32" s="770">
        <v>3.0000000000000001E-3</v>
      </c>
      <c r="G32" s="770">
        <v>3.0000000000000001E-3</v>
      </c>
      <c r="H32" s="771"/>
      <c r="I32" s="771"/>
      <c r="J32" s="772"/>
      <c r="K32" s="772"/>
      <c r="L32" s="773"/>
      <c r="M32" s="773"/>
    </row>
    <row r="33" spans="1:28" x14ac:dyDescent="0.2">
      <c r="A33" s="750"/>
      <c r="B33" s="757" t="s">
        <v>1315</v>
      </c>
      <c r="C33" s="813">
        <v>1.1000000000000001</v>
      </c>
      <c r="D33" s="813">
        <v>1.1000000000000001</v>
      </c>
      <c r="E33" s="813">
        <v>1.1000000000000001</v>
      </c>
      <c r="F33" s="813">
        <v>1.1000000000000001</v>
      </c>
      <c r="G33" s="775">
        <v>1.1000000000000001</v>
      </c>
      <c r="H33" s="765"/>
      <c r="I33" s="765"/>
      <c r="J33" s="765"/>
      <c r="K33" s="765"/>
      <c r="L33" s="756" t="s">
        <v>23</v>
      </c>
      <c r="M33" s="756">
        <v>6</v>
      </c>
    </row>
    <row r="34" spans="1:28" x14ac:dyDescent="0.2">
      <c r="A34" s="750"/>
      <c r="B34" s="757" t="s">
        <v>1316</v>
      </c>
      <c r="C34" s="814">
        <v>1.1000000000000001</v>
      </c>
      <c r="D34" s="815">
        <v>1.1000000000000001</v>
      </c>
      <c r="E34" s="815">
        <v>1.1000000000000001</v>
      </c>
      <c r="F34" s="815">
        <v>1.1000000000000001</v>
      </c>
      <c r="G34" s="775">
        <v>1.1000000000000001</v>
      </c>
      <c r="H34" s="765"/>
      <c r="I34" s="765"/>
      <c r="J34" s="765"/>
      <c r="K34" s="765"/>
      <c r="L34" s="756" t="s">
        <v>44</v>
      </c>
      <c r="M34" s="756"/>
    </row>
    <row r="35" spans="1:28" x14ac:dyDescent="0.2">
      <c r="A35" s="750"/>
      <c r="B35" s="757" t="s">
        <v>1317</v>
      </c>
      <c r="C35" s="774">
        <v>0.81</v>
      </c>
      <c r="D35" s="774">
        <v>0.86</v>
      </c>
      <c r="E35" s="774">
        <v>0.95</v>
      </c>
      <c r="F35" s="774">
        <v>0.96</v>
      </c>
      <c r="G35" s="774">
        <v>0.97</v>
      </c>
      <c r="H35" s="765"/>
      <c r="I35" s="765"/>
      <c r="J35" s="765"/>
      <c r="K35" s="765"/>
      <c r="L35" s="756" t="s">
        <v>46</v>
      </c>
      <c r="M35" s="756"/>
    </row>
    <row r="36" spans="1:28" x14ac:dyDescent="0.2">
      <c r="A36" s="750"/>
      <c r="B36" s="757" t="s">
        <v>1318</v>
      </c>
      <c r="C36" s="774">
        <v>0</v>
      </c>
      <c r="D36" s="774">
        <v>0</v>
      </c>
      <c r="E36" s="774">
        <v>0</v>
      </c>
      <c r="F36" s="774">
        <v>0.01</v>
      </c>
      <c r="G36" s="774">
        <v>0.02</v>
      </c>
      <c r="H36" s="765"/>
      <c r="I36" s="765"/>
      <c r="J36" s="765"/>
      <c r="K36" s="765"/>
      <c r="L36" s="756"/>
      <c r="M36" s="756">
        <v>3</v>
      </c>
    </row>
    <row r="37" spans="1:28" x14ac:dyDescent="0.2">
      <c r="A37" s="750"/>
      <c r="B37" s="757" t="s">
        <v>1319</v>
      </c>
      <c r="C37" s="777">
        <v>0.16500000000000001</v>
      </c>
      <c r="D37" s="778">
        <v>0.20499999999999999</v>
      </c>
      <c r="E37" s="779">
        <v>0.23</v>
      </c>
      <c r="F37" s="777">
        <v>0.245</v>
      </c>
      <c r="G37" s="780">
        <v>0.26</v>
      </c>
      <c r="H37" s="778"/>
      <c r="I37" s="778"/>
      <c r="J37" s="778"/>
      <c r="K37" s="778"/>
      <c r="L37" s="756" t="s">
        <v>860</v>
      </c>
      <c r="M37" s="756">
        <v>3</v>
      </c>
    </row>
    <row r="38" spans="1:28" x14ac:dyDescent="0.2">
      <c r="A38" s="750"/>
      <c r="B38" s="757" t="s">
        <v>1320</v>
      </c>
      <c r="C38" s="781">
        <v>10</v>
      </c>
      <c r="D38" s="781">
        <v>12.5</v>
      </c>
      <c r="E38" s="781">
        <v>15</v>
      </c>
      <c r="F38" s="761">
        <v>15</v>
      </c>
      <c r="G38" s="781">
        <v>15</v>
      </c>
      <c r="H38" s="755"/>
      <c r="I38" s="755"/>
      <c r="J38" s="755"/>
      <c r="K38" s="755"/>
      <c r="L38" s="756"/>
      <c r="M38" s="756">
        <v>6</v>
      </c>
    </row>
    <row r="39" spans="1:28" x14ac:dyDescent="0.2">
      <c r="A39" s="750"/>
      <c r="B39" s="757" t="s">
        <v>1321</v>
      </c>
      <c r="C39" s="761">
        <f>1/C37</f>
        <v>6.0606060606060606</v>
      </c>
      <c r="D39" s="761">
        <f t="shared" ref="D39:G39" si="6">1/D37</f>
        <v>4.8780487804878048</v>
      </c>
      <c r="E39" s="761">
        <f t="shared" si="6"/>
        <v>4.3478260869565215</v>
      </c>
      <c r="F39" s="761">
        <f t="shared" si="6"/>
        <v>4.0816326530612246</v>
      </c>
      <c r="G39" s="761">
        <f t="shared" si="6"/>
        <v>3.8461538461538458</v>
      </c>
      <c r="H39" s="755"/>
      <c r="I39" s="755"/>
      <c r="J39" s="755"/>
      <c r="K39" s="755"/>
      <c r="L39" s="756" t="s">
        <v>1304</v>
      </c>
      <c r="M39" s="756">
        <v>6</v>
      </c>
    </row>
    <row r="40" spans="1:28" x14ac:dyDescent="0.2">
      <c r="A40" s="750"/>
      <c r="B40" s="757" t="s">
        <v>1322</v>
      </c>
      <c r="C40" s="763">
        <f>C45*C$33</f>
        <v>0.81359771215647436</v>
      </c>
      <c r="D40" s="764">
        <f>D45*D$33</f>
        <v>0.43615591397849462</v>
      </c>
      <c r="E40" s="764">
        <f>E45*E$33</f>
        <v>0.24174363489963416</v>
      </c>
      <c r="F40" s="764">
        <f>F45*F$33</f>
        <v>0.18002138320012376</v>
      </c>
      <c r="G40" s="764">
        <f>G45*G$33</f>
        <v>0.15388107282990734</v>
      </c>
      <c r="H40" s="764">
        <f t="shared" ref="H40:I42" si="7">H45*$D$33</f>
        <v>0.42876344086021506</v>
      </c>
      <c r="I40" s="764">
        <f t="shared" si="7"/>
        <v>0.46202956989247312</v>
      </c>
      <c r="J40" s="764">
        <f t="shared" ref="J40:K42" si="8">J45*$G$33</f>
        <v>0.12479921368286703</v>
      </c>
      <c r="K40" s="764">
        <f t="shared" si="8"/>
        <v>0.28985926690275554</v>
      </c>
      <c r="L40" s="756" t="s">
        <v>861</v>
      </c>
      <c r="M40" s="756"/>
    </row>
    <row r="41" spans="1:28" x14ac:dyDescent="0.2">
      <c r="A41" s="750"/>
      <c r="B41" s="757" t="s">
        <v>1323</v>
      </c>
      <c r="C41" s="763"/>
      <c r="D41" s="764">
        <f t="shared" ref="D41:G42" si="9">D46*D$33</f>
        <v>0.17446236559139786</v>
      </c>
      <c r="E41" s="764">
        <f t="shared" si="9"/>
        <v>0.11323408074017127</v>
      </c>
      <c r="F41" s="764">
        <f t="shared" si="9"/>
        <v>9.1242503746550616E-2</v>
      </c>
      <c r="G41" s="764">
        <f t="shared" si="9"/>
        <v>8.1336765826270641E-2</v>
      </c>
      <c r="H41" s="764">
        <f t="shared" si="7"/>
        <v>0.17150537634408602</v>
      </c>
      <c r="I41" s="764">
        <f t="shared" si="7"/>
        <v>0.18481182795698925</v>
      </c>
      <c r="J41" s="764">
        <f t="shared" si="8"/>
        <v>6.9448802072680144E-2</v>
      </c>
      <c r="K41" s="764">
        <f t="shared" si="8"/>
        <v>9.6982897217024661E-2</v>
      </c>
      <c r="L41" s="756"/>
      <c r="M41" s="756"/>
    </row>
    <row r="42" spans="1:28" x14ac:dyDescent="0.2">
      <c r="A42" s="750"/>
      <c r="B42" s="757" t="s">
        <v>1324</v>
      </c>
      <c r="C42" s="763"/>
      <c r="D42" s="764">
        <f t="shared" si="9"/>
        <v>4.3615591397849464E-2</v>
      </c>
      <c r="E42" s="764">
        <f t="shared" si="9"/>
        <v>3.5138196445870719E-2</v>
      </c>
      <c r="F42" s="764">
        <f t="shared" si="9"/>
        <v>3.1542018647854088E-2</v>
      </c>
      <c r="G42" s="764">
        <f t="shared" si="9"/>
        <v>2.9780661274983414E-2</v>
      </c>
      <c r="H42" s="764">
        <f t="shared" si="7"/>
        <v>4.2876344086021506E-2</v>
      </c>
      <c r="I42" s="764">
        <f t="shared" si="7"/>
        <v>4.6202956989247312E-2</v>
      </c>
      <c r="J42" s="764">
        <f t="shared" si="8"/>
        <v>2.7284202086694038E-2</v>
      </c>
      <c r="K42" s="764">
        <f t="shared" si="8"/>
        <v>3.3469749882583472E-2</v>
      </c>
      <c r="L42" s="756"/>
      <c r="M42" s="756"/>
    </row>
    <row r="43" spans="1:28" x14ac:dyDescent="0.2">
      <c r="A43" s="750"/>
      <c r="B43" s="783" t="s">
        <v>1325</v>
      </c>
      <c r="C43" s="763"/>
      <c r="D43" s="764"/>
      <c r="E43" s="764"/>
      <c r="F43" s="764"/>
      <c r="G43" s="764"/>
      <c r="H43" s="764"/>
      <c r="I43" s="764"/>
      <c r="J43" s="764"/>
      <c r="K43" s="764"/>
      <c r="L43" s="756"/>
      <c r="M43" s="756"/>
      <c r="P43" s="744"/>
      <c r="Q43" s="744"/>
      <c r="R43" s="744"/>
      <c r="S43" s="744"/>
      <c r="T43" s="744"/>
      <c r="U43" s="744"/>
      <c r="V43" s="744"/>
      <c r="W43" s="744"/>
      <c r="X43" s="744"/>
      <c r="Y43" s="744"/>
      <c r="Z43" s="744"/>
      <c r="AA43" s="744"/>
      <c r="AB43" s="744"/>
    </row>
    <row r="44" spans="1:28" x14ac:dyDescent="0.2">
      <c r="A44" s="750"/>
      <c r="B44" s="757" t="s">
        <v>1326</v>
      </c>
      <c r="C44" s="763">
        <f>C49*C$33</f>
        <v>0.6137666951355859</v>
      </c>
      <c r="D44" s="764">
        <f>D49*D$33</f>
        <v>8.7231182795698928E-2</v>
      </c>
      <c r="E44" s="764">
        <f>E49*E$33</f>
        <v>7.0276392891741438E-2</v>
      </c>
      <c r="F44" s="764">
        <f>F49*F$33</f>
        <v>6.3084037295708176E-2</v>
      </c>
      <c r="G44" s="764">
        <f>G49*G$33</f>
        <v>5.9561322549966829E-2</v>
      </c>
      <c r="H44" s="764">
        <f>H49*$D$33</f>
        <v>8.5752688172043012E-2</v>
      </c>
      <c r="I44" s="764">
        <f>I49*$D$33</f>
        <v>9.2405913978494625E-2</v>
      </c>
      <c r="J44" s="764">
        <f>J49*$G$33</f>
        <v>5.4568404173388076E-2</v>
      </c>
      <c r="K44" s="764">
        <f>K49*$G$33</f>
        <v>6.6939499765166943E-2</v>
      </c>
      <c r="L44" s="756"/>
      <c r="M44" s="756"/>
      <c r="P44" s="744"/>
      <c r="Q44" s="744"/>
      <c r="R44" s="744"/>
      <c r="S44" s="744"/>
      <c r="T44" s="744"/>
      <c r="U44" s="744"/>
      <c r="V44" s="744"/>
      <c r="W44" s="744"/>
      <c r="X44" s="744"/>
      <c r="Y44" s="744"/>
      <c r="Z44" s="744"/>
      <c r="AA44" s="744"/>
      <c r="AB44" s="744"/>
    </row>
    <row r="45" spans="1:28" x14ac:dyDescent="0.2">
      <c r="A45" s="750"/>
      <c r="B45" s="757" t="s">
        <v>1327</v>
      </c>
      <c r="C45" s="763">
        <v>0.73963428377861296</v>
      </c>
      <c r="D45" s="763">
        <v>0.396505376344086</v>
      </c>
      <c r="E45" s="763">
        <v>0.21976694081784923</v>
      </c>
      <c r="F45" s="784">
        <v>0.1636558029092034</v>
      </c>
      <c r="G45" s="763">
        <v>0.13989188439082484</v>
      </c>
      <c r="H45" s="764">
        <v>0.38978494623655913</v>
      </c>
      <c r="I45" s="764">
        <v>0.42002688172043007</v>
      </c>
      <c r="J45" s="764">
        <v>0.1134538306207882</v>
      </c>
      <c r="K45" s="764">
        <v>0.26350842445705047</v>
      </c>
      <c r="L45" s="756" t="s">
        <v>861</v>
      </c>
      <c r="M45" s="756"/>
      <c r="P45" s="744"/>
      <c r="Q45" s="744"/>
      <c r="R45" s="744"/>
      <c r="S45" s="744"/>
      <c r="T45" s="744"/>
      <c r="U45" s="744"/>
      <c r="V45" s="744"/>
      <c r="W45" s="744"/>
      <c r="X45" s="744"/>
      <c r="Y45" s="744"/>
      <c r="Z45" s="744"/>
      <c r="AA45" s="744"/>
      <c r="AB45" s="744"/>
    </row>
    <row r="46" spans="1:28" x14ac:dyDescent="0.2">
      <c r="A46" s="750"/>
      <c r="B46" s="757" t="s">
        <v>1328</v>
      </c>
      <c r="C46" s="763"/>
      <c r="D46" s="763">
        <v>0.15860215053763441</v>
      </c>
      <c r="E46" s="763">
        <v>0.10294007340015569</v>
      </c>
      <c r="F46" s="784">
        <v>8.2947730678682371E-2</v>
      </c>
      <c r="G46" s="763">
        <v>7.3942514387518754E-2</v>
      </c>
      <c r="H46" s="764">
        <v>0.15591397849462366</v>
      </c>
      <c r="I46" s="764">
        <v>0.16801075268817203</v>
      </c>
      <c r="J46" s="785">
        <v>6.3135274611527403E-2</v>
      </c>
      <c r="K46" s="785">
        <v>8.8166270197295143E-2</v>
      </c>
      <c r="L46" s="756"/>
      <c r="M46" s="756"/>
      <c r="P46" s="744"/>
      <c r="Q46" s="744"/>
      <c r="R46" s="744"/>
      <c r="S46" s="744"/>
      <c r="T46" s="744"/>
      <c r="U46" s="744"/>
      <c r="V46" s="744"/>
      <c r="W46" s="744"/>
      <c r="X46" s="744"/>
      <c r="Y46" s="744"/>
      <c r="Z46" s="744"/>
      <c r="AA46" s="744"/>
      <c r="AB46" s="744"/>
    </row>
    <row r="47" spans="1:28" x14ac:dyDescent="0.2">
      <c r="A47" s="750"/>
      <c r="B47" s="757" t="s">
        <v>1329</v>
      </c>
      <c r="C47" s="763"/>
      <c r="D47" s="763">
        <v>3.9650537634408602E-2</v>
      </c>
      <c r="E47" s="763">
        <v>3.1943814950791558E-2</v>
      </c>
      <c r="F47" s="784">
        <v>2.8674562407140079E-2</v>
      </c>
      <c r="G47" s="763">
        <v>2.7073328431803101E-2</v>
      </c>
      <c r="H47" s="764">
        <v>3.8978494623655914E-2</v>
      </c>
      <c r="I47" s="764">
        <v>4.2002688172043008E-2</v>
      </c>
      <c r="J47" s="764">
        <v>2.4803820078812759E-2</v>
      </c>
      <c r="K47" s="764">
        <v>3.0427045347803151E-2</v>
      </c>
      <c r="L47" s="756"/>
      <c r="M47" s="756"/>
      <c r="P47" s="744"/>
      <c r="Q47" s="744"/>
      <c r="R47" s="744"/>
      <c r="S47" s="744"/>
      <c r="T47" s="744"/>
      <c r="U47" s="744"/>
      <c r="V47" s="744"/>
      <c r="W47" s="744"/>
      <c r="X47" s="744"/>
      <c r="Y47" s="744"/>
      <c r="Z47" s="744"/>
      <c r="AA47" s="744"/>
      <c r="AB47" s="744"/>
    </row>
    <row r="48" spans="1:28" x14ac:dyDescent="0.2">
      <c r="A48" s="750"/>
      <c r="B48" s="757" t="s">
        <v>1330</v>
      </c>
      <c r="C48" s="763"/>
      <c r="D48" s="763">
        <v>0.1189516129032258</v>
      </c>
      <c r="E48" s="763">
        <v>9.5831444852374659E-2</v>
      </c>
      <c r="F48" s="784">
        <v>8.6023687221420231E-2</v>
      </c>
      <c r="G48" s="763">
        <v>8.1219985295409289E-2</v>
      </c>
      <c r="H48" s="764">
        <v>0.11693548387096774</v>
      </c>
      <c r="I48" s="764">
        <v>0.126008064516129</v>
      </c>
      <c r="J48" s="764">
        <v>7.441146023643827E-2</v>
      </c>
      <c r="K48" s="764">
        <v>9.1281136043409428E-2</v>
      </c>
      <c r="L48" s="756"/>
      <c r="M48" s="756"/>
      <c r="P48" s="744"/>
      <c r="Q48" s="744"/>
      <c r="R48" s="744"/>
      <c r="S48" s="744"/>
      <c r="T48" s="744"/>
      <c r="U48" s="744"/>
      <c r="V48" s="744"/>
      <c r="W48" s="744"/>
      <c r="X48" s="744"/>
      <c r="Y48" s="744"/>
      <c r="Z48" s="744"/>
      <c r="AA48" s="744"/>
      <c r="AB48" s="744"/>
    </row>
    <row r="49" spans="1:28" x14ac:dyDescent="0.2">
      <c r="A49" s="750"/>
      <c r="B49" s="757" t="s">
        <v>1331</v>
      </c>
      <c r="C49" s="784">
        <v>0.55796972285053259</v>
      </c>
      <c r="D49" s="784">
        <v>7.9301075268817203E-2</v>
      </c>
      <c r="E49" s="763">
        <v>6.3887629901583115E-2</v>
      </c>
      <c r="F49" s="784">
        <v>5.7349124814280159E-2</v>
      </c>
      <c r="G49" s="763">
        <v>5.4146656863606202E-2</v>
      </c>
      <c r="H49" s="764">
        <v>7.7956989247311828E-2</v>
      </c>
      <c r="I49" s="764">
        <v>8.4005376344086016E-2</v>
      </c>
      <c r="J49" s="764">
        <v>4.9607640157625518E-2</v>
      </c>
      <c r="K49" s="764">
        <v>6.0854090695606301E-2</v>
      </c>
      <c r="L49" s="756"/>
      <c r="M49" s="756"/>
      <c r="P49" s="744"/>
      <c r="Q49" s="744"/>
      <c r="R49" s="744"/>
      <c r="S49" s="744"/>
      <c r="T49" s="744"/>
      <c r="U49" s="744"/>
      <c r="V49" s="744"/>
      <c r="W49" s="744"/>
      <c r="X49" s="744"/>
      <c r="Y49" s="744"/>
      <c r="Z49" s="744"/>
      <c r="AA49" s="744"/>
      <c r="AB49" s="744"/>
    </row>
    <row r="50" spans="1:28" x14ac:dyDescent="0.2">
      <c r="A50" s="750"/>
      <c r="B50" s="757" t="s">
        <v>1332</v>
      </c>
      <c r="C50" s="755">
        <v>13000</v>
      </c>
      <c r="D50" s="755">
        <v>9600</v>
      </c>
      <c r="E50" s="755">
        <v>8100</v>
      </c>
      <c r="F50" s="755">
        <v>7300</v>
      </c>
      <c r="G50" s="765">
        <v>6800</v>
      </c>
      <c r="H50" s="765">
        <f>MROUND(D50*0.9,100)</f>
        <v>8600</v>
      </c>
      <c r="I50" s="765">
        <f>MROUND(D50*1.1,100)</f>
        <v>10600</v>
      </c>
      <c r="J50" s="765">
        <f>MROUND(G50*0.9,100)</f>
        <v>6100</v>
      </c>
      <c r="K50" s="765">
        <f>MROUND(G50*1.1,100)</f>
        <v>7500</v>
      </c>
      <c r="L50" s="756" t="s">
        <v>297</v>
      </c>
      <c r="M50" s="756"/>
      <c r="P50" s="744"/>
      <c r="Q50" s="744"/>
      <c r="R50" s="744"/>
      <c r="S50" s="744"/>
      <c r="T50" s="744"/>
      <c r="U50" s="744"/>
      <c r="V50" s="744"/>
      <c r="W50" s="744"/>
      <c r="X50" s="744"/>
      <c r="Y50" s="744"/>
      <c r="Z50" s="744"/>
      <c r="AA50" s="744"/>
      <c r="AB50" s="744"/>
    </row>
    <row r="51" spans="1:28" x14ac:dyDescent="0.2">
      <c r="A51" s="750"/>
      <c r="B51" s="757" t="s">
        <v>1333</v>
      </c>
      <c r="C51" s="755"/>
      <c r="D51" s="755"/>
      <c r="E51" s="755"/>
      <c r="F51" s="755"/>
      <c r="G51" s="765"/>
      <c r="H51" s="765"/>
      <c r="I51" s="765"/>
      <c r="J51" s="765"/>
      <c r="K51" s="765"/>
      <c r="L51" s="756"/>
      <c r="M51" s="756"/>
      <c r="P51" s="744"/>
      <c r="Q51" s="744"/>
      <c r="R51" s="744"/>
      <c r="S51" s="744"/>
      <c r="T51" s="744"/>
      <c r="U51" s="744"/>
      <c r="V51" s="744"/>
      <c r="W51" s="744"/>
      <c r="X51" s="744"/>
      <c r="Y51" s="744"/>
      <c r="Z51" s="744"/>
      <c r="AA51" s="744"/>
      <c r="AB51" s="744"/>
    </row>
    <row r="52" spans="1:28" x14ac:dyDescent="0.2">
      <c r="A52" s="750"/>
      <c r="B52" s="757" t="s">
        <v>1334</v>
      </c>
      <c r="C52" s="755">
        <v>13000</v>
      </c>
      <c r="D52" s="755">
        <v>9600</v>
      </c>
      <c r="E52" s="755">
        <v>8100</v>
      </c>
      <c r="F52" s="755">
        <v>7300</v>
      </c>
      <c r="G52" s="765">
        <v>6800</v>
      </c>
      <c r="H52" s="765"/>
      <c r="I52" s="765"/>
      <c r="J52" s="765"/>
      <c r="K52" s="765"/>
      <c r="L52" s="756"/>
      <c r="M52" s="756"/>
      <c r="P52" s="744"/>
      <c r="Q52" s="744"/>
      <c r="R52" s="744"/>
      <c r="S52" s="744"/>
      <c r="T52" s="744"/>
      <c r="U52" s="744"/>
      <c r="V52" s="744"/>
      <c r="W52" s="744"/>
      <c r="X52" s="744"/>
      <c r="Y52" s="744"/>
      <c r="Z52" s="744"/>
      <c r="AA52" s="744"/>
      <c r="AB52" s="744"/>
    </row>
    <row r="53" spans="1:28" x14ac:dyDescent="0.2">
      <c r="B53" s="816"/>
      <c r="C53" s="817"/>
      <c r="D53" s="817"/>
      <c r="E53" s="817"/>
      <c r="F53" s="817"/>
      <c r="G53" s="817"/>
      <c r="P53" s="744"/>
      <c r="Q53" s="744"/>
      <c r="R53" s="744"/>
      <c r="S53" s="744"/>
      <c r="T53" s="744"/>
      <c r="U53" s="744"/>
      <c r="V53" s="744"/>
      <c r="W53" s="744"/>
      <c r="X53" s="744"/>
      <c r="Y53" s="744"/>
      <c r="Z53" s="744"/>
      <c r="AA53" s="744"/>
      <c r="AB53" s="744"/>
    </row>
    <row r="54" spans="1:28" s="744" customFormat="1" x14ac:dyDescent="0.2">
      <c r="A54" s="790" t="s">
        <v>38</v>
      </c>
      <c r="B54" s="791"/>
      <c r="C54" s="818"/>
      <c r="D54" s="818"/>
      <c r="E54" s="818"/>
      <c r="F54" s="818"/>
      <c r="G54" s="818"/>
      <c r="H54" s="791"/>
      <c r="I54" s="791"/>
      <c r="J54" s="791"/>
      <c r="K54" s="791"/>
      <c r="L54" s="791"/>
      <c r="M54" s="791"/>
    </row>
    <row r="55" spans="1:28" s="744" customFormat="1" x14ac:dyDescent="0.2">
      <c r="A55" s="757"/>
      <c r="B55" s="793" t="s">
        <v>499</v>
      </c>
      <c r="C55" s="818"/>
      <c r="D55" s="818"/>
      <c r="E55" s="818"/>
      <c r="F55" s="818"/>
      <c r="G55" s="818"/>
      <c r="H55" s="791"/>
      <c r="I55" s="791"/>
      <c r="J55" s="791"/>
      <c r="K55" s="791"/>
      <c r="L55" s="791"/>
      <c r="M55" s="791"/>
    </row>
    <row r="56" spans="1:28" s="744" customFormat="1" x14ac:dyDescent="0.2">
      <c r="A56" s="757"/>
      <c r="B56" s="793" t="s">
        <v>875</v>
      </c>
      <c r="C56" s="819"/>
      <c r="D56" s="819"/>
      <c r="E56" s="819"/>
      <c r="F56" s="819"/>
      <c r="G56" s="819"/>
      <c r="H56" s="795"/>
      <c r="I56" s="795"/>
      <c r="J56" s="795"/>
      <c r="K56" s="795"/>
      <c r="L56" s="795"/>
      <c r="M56" s="795"/>
    </row>
    <row r="57" spans="1:28" s="744" customFormat="1" x14ac:dyDescent="0.2">
      <c r="A57" s="757"/>
      <c r="B57" s="793" t="s">
        <v>862</v>
      </c>
      <c r="C57" s="819"/>
      <c r="D57" s="819"/>
      <c r="E57" s="819"/>
      <c r="F57" s="819"/>
      <c r="G57" s="819"/>
      <c r="H57" s="795"/>
      <c r="I57" s="795"/>
      <c r="J57" s="795"/>
      <c r="K57" s="795"/>
      <c r="L57" s="795"/>
      <c r="M57" s="795"/>
    </row>
    <row r="58" spans="1:28" s="744" customFormat="1" x14ac:dyDescent="0.2">
      <c r="A58" s="757"/>
      <c r="B58" s="793" t="s">
        <v>863</v>
      </c>
      <c r="C58" s="818"/>
      <c r="D58" s="818"/>
      <c r="E58" s="818"/>
      <c r="F58" s="818"/>
      <c r="G58" s="818"/>
      <c r="H58" s="791"/>
      <c r="I58" s="791"/>
      <c r="J58" s="791"/>
      <c r="K58" s="791"/>
      <c r="L58" s="791"/>
      <c r="M58" s="791"/>
    </row>
    <row r="59" spans="1:28" s="744" customFormat="1" x14ac:dyDescent="0.2">
      <c r="A59" s="757"/>
      <c r="B59" s="793" t="s">
        <v>1335</v>
      </c>
      <c r="C59" s="820"/>
      <c r="D59" s="820"/>
      <c r="E59" s="820"/>
      <c r="F59" s="820"/>
      <c r="G59" s="820"/>
      <c r="H59" s="791"/>
      <c r="I59" s="791"/>
      <c r="J59" s="791"/>
      <c r="K59" s="791"/>
      <c r="L59" s="791"/>
      <c r="M59" s="791"/>
    </row>
    <row r="60" spans="1:28" s="744" customFormat="1" x14ac:dyDescent="0.2">
      <c r="A60" s="757"/>
      <c r="B60" s="793" t="s">
        <v>500</v>
      </c>
      <c r="C60" s="818"/>
      <c r="D60" s="818"/>
      <c r="E60" s="818"/>
      <c r="F60" s="818"/>
      <c r="G60" s="818"/>
      <c r="H60" s="791"/>
      <c r="I60" s="791"/>
      <c r="J60" s="791"/>
      <c r="K60" s="791"/>
      <c r="L60" s="791"/>
      <c r="M60" s="791"/>
    </row>
    <row r="61" spans="1:28" s="744" customFormat="1" x14ac:dyDescent="0.2">
      <c r="A61" s="757"/>
      <c r="B61" s="793" t="s">
        <v>1336</v>
      </c>
      <c r="C61" s="818"/>
      <c r="D61" s="818"/>
      <c r="E61" s="818"/>
      <c r="F61" s="818"/>
      <c r="G61" s="818"/>
      <c r="H61" s="791"/>
      <c r="I61" s="791"/>
      <c r="J61" s="791"/>
      <c r="K61" s="791"/>
      <c r="L61" s="791"/>
      <c r="M61" s="791"/>
    </row>
    <row r="62" spans="1:28" s="744" customFormat="1" x14ac:dyDescent="0.2">
      <c r="A62" s="757"/>
      <c r="B62" s="793" t="s">
        <v>528</v>
      </c>
      <c r="C62" s="818"/>
      <c r="D62" s="818"/>
      <c r="E62" s="818"/>
      <c r="F62" s="818"/>
      <c r="G62" s="818"/>
      <c r="H62" s="791"/>
      <c r="I62" s="791"/>
      <c r="J62" s="791"/>
      <c r="K62" s="791"/>
      <c r="L62" s="791"/>
      <c r="M62" s="791"/>
    </row>
    <row r="63" spans="1:28" s="744" customFormat="1" x14ac:dyDescent="0.2">
      <c r="A63" s="757"/>
      <c r="B63" s="793" t="s">
        <v>1337</v>
      </c>
      <c r="C63" s="818"/>
      <c r="D63" s="818"/>
      <c r="E63" s="818"/>
      <c r="F63" s="818"/>
      <c r="G63" s="818"/>
      <c r="H63" s="791"/>
      <c r="I63" s="791"/>
      <c r="J63" s="791"/>
      <c r="K63" s="791"/>
      <c r="L63" s="791"/>
      <c r="M63" s="791"/>
    </row>
    <row r="64" spans="1:28" s="744" customFormat="1" x14ac:dyDescent="0.2">
      <c r="A64" s="757"/>
      <c r="B64" s="793" t="s">
        <v>1338</v>
      </c>
      <c r="C64" s="818"/>
      <c r="D64" s="818"/>
      <c r="E64" s="818"/>
      <c r="F64" s="818"/>
      <c r="G64" s="818"/>
      <c r="H64" s="791"/>
      <c r="I64" s="791"/>
      <c r="J64" s="791"/>
      <c r="K64" s="791"/>
      <c r="L64" s="791"/>
      <c r="M64" s="791"/>
    </row>
    <row r="65" spans="1:13" s="744" customFormat="1" x14ac:dyDescent="0.2">
      <c r="A65" s="757"/>
      <c r="B65" s="793" t="s">
        <v>864</v>
      </c>
      <c r="C65" s="821"/>
      <c r="D65" s="821"/>
      <c r="E65" s="821"/>
      <c r="F65" s="821"/>
      <c r="G65" s="821"/>
      <c r="H65" s="791"/>
      <c r="I65" s="791"/>
      <c r="J65" s="791"/>
      <c r="K65" s="791"/>
      <c r="L65" s="791"/>
      <c r="M65" s="791"/>
    </row>
    <row r="66" spans="1:13" s="744" customFormat="1" x14ac:dyDescent="0.2">
      <c r="A66" s="757"/>
      <c r="B66" s="793" t="s">
        <v>865</v>
      </c>
      <c r="C66" s="818"/>
      <c r="D66" s="818"/>
      <c r="E66" s="818"/>
      <c r="F66" s="818"/>
      <c r="G66" s="818"/>
      <c r="H66" s="791"/>
      <c r="I66" s="791"/>
      <c r="J66" s="791"/>
      <c r="K66" s="791"/>
      <c r="L66" s="791"/>
      <c r="M66" s="791"/>
    </row>
    <row r="67" spans="1:13" s="744" customFormat="1" x14ac:dyDescent="0.2">
      <c r="A67" s="757"/>
      <c r="B67" s="793" t="s">
        <v>1339</v>
      </c>
      <c r="C67" s="818"/>
      <c r="D67" s="818"/>
      <c r="E67" s="818"/>
      <c r="F67" s="818"/>
      <c r="G67" s="818"/>
      <c r="H67" s="798"/>
      <c r="I67" s="798"/>
      <c r="J67" s="798"/>
      <c r="K67" s="798"/>
      <c r="L67" s="798"/>
      <c r="M67" s="798"/>
    </row>
    <row r="68" spans="1:13" s="744" customFormat="1" x14ac:dyDescent="0.2">
      <c r="A68" s="757"/>
      <c r="B68" s="793" t="s">
        <v>296</v>
      </c>
      <c r="C68" s="818"/>
      <c r="D68" s="818"/>
      <c r="E68" s="818"/>
      <c r="F68" s="818"/>
      <c r="G68" s="818"/>
      <c r="H68" s="791"/>
    </row>
    <row r="69" spans="1:13" s="744" customFormat="1" x14ac:dyDescent="0.2">
      <c r="A69" s="757"/>
      <c r="B69" s="793" t="s">
        <v>866</v>
      </c>
      <c r="C69" s="822"/>
      <c r="D69" s="822"/>
      <c r="E69" s="822"/>
      <c r="F69" s="822"/>
      <c r="G69" s="822"/>
      <c r="H69" s="791"/>
      <c r="I69" s="791"/>
      <c r="J69" s="791"/>
      <c r="K69" s="791"/>
      <c r="L69" s="791"/>
      <c r="M69" s="791"/>
    </row>
    <row r="70" spans="1:13" s="744" customFormat="1" x14ac:dyDescent="0.2">
      <c r="A70" s="757"/>
      <c r="B70" s="793" t="s">
        <v>531</v>
      </c>
      <c r="C70" s="823"/>
      <c r="D70" s="823"/>
      <c r="E70" s="823"/>
      <c r="F70" s="823"/>
      <c r="G70" s="823"/>
      <c r="H70" s="791"/>
    </row>
    <row r="71" spans="1:13" s="744" customFormat="1" x14ac:dyDescent="0.2">
      <c r="A71" s="757"/>
      <c r="B71" s="793" t="s">
        <v>1340</v>
      </c>
      <c r="C71" s="818"/>
      <c r="D71" s="818"/>
      <c r="E71" s="818"/>
      <c r="F71" s="818"/>
      <c r="G71" s="818"/>
      <c r="H71" s="791"/>
    </row>
    <row r="72" spans="1:13" s="744" customFormat="1" x14ac:dyDescent="0.2">
      <c r="A72" s="757"/>
      <c r="B72" s="793" t="s">
        <v>867</v>
      </c>
      <c r="C72" s="818"/>
      <c r="D72" s="818"/>
      <c r="E72" s="818"/>
      <c r="F72" s="818"/>
      <c r="G72" s="818"/>
      <c r="H72" s="791"/>
    </row>
    <row r="73" spans="1:13" s="744" customFormat="1" x14ac:dyDescent="0.2">
      <c r="A73" s="757"/>
      <c r="B73" s="801" t="s">
        <v>868</v>
      </c>
      <c r="C73" s="801">
        <v>2015</v>
      </c>
      <c r="D73" s="801">
        <v>2016</v>
      </c>
      <c r="E73" s="801">
        <v>2017</v>
      </c>
      <c r="F73" s="801">
        <v>2018</v>
      </c>
      <c r="G73" s="801">
        <v>2019</v>
      </c>
      <c r="H73" s="801">
        <v>2020</v>
      </c>
    </row>
    <row r="74" spans="1:13" s="744" customFormat="1" ht="18" customHeight="1" x14ac:dyDescent="0.2">
      <c r="A74" s="757"/>
      <c r="B74" s="802" t="s">
        <v>869</v>
      </c>
      <c r="C74" s="803">
        <v>1</v>
      </c>
      <c r="D74" s="803">
        <v>1.002</v>
      </c>
      <c r="E74" s="803">
        <v>1.014</v>
      </c>
      <c r="F74" s="803">
        <v>1.03</v>
      </c>
      <c r="G74" s="803">
        <v>1.0429999999999999</v>
      </c>
      <c r="H74" s="803">
        <v>1.0620000000000001</v>
      </c>
    </row>
    <row r="75" spans="1:13" s="744" customFormat="1" x14ac:dyDescent="0.2">
      <c r="A75" s="757"/>
      <c r="B75" s="793" t="s">
        <v>1341</v>
      </c>
    </row>
    <row r="76" spans="1:13" s="744" customFormat="1" x14ac:dyDescent="0.2">
      <c r="A76" s="757"/>
      <c r="B76" s="793" t="s">
        <v>1342</v>
      </c>
      <c r="C76" s="818"/>
      <c r="D76" s="818"/>
      <c r="E76" s="818"/>
      <c r="F76" s="818"/>
      <c r="G76" s="818"/>
      <c r="H76" s="791"/>
      <c r="I76" s="791"/>
    </row>
    <row r="77" spans="1:13" s="744" customFormat="1" x14ac:dyDescent="0.2">
      <c r="A77" s="757"/>
      <c r="B77" s="793" t="s">
        <v>1343</v>
      </c>
      <c r="C77" s="818"/>
      <c r="D77" s="818"/>
      <c r="E77" s="818"/>
      <c r="F77" s="818"/>
      <c r="G77" s="818"/>
      <c r="H77" s="791"/>
      <c r="I77" s="791"/>
    </row>
    <row r="78" spans="1:13" s="744" customFormat="1" x14ac:dyDescent="0.2">
      <c r="A78" s="757"/>
      <c r="B78" s="793" t="s">
        <v>1344</v>
      </c>
      <c r="C78" s="818"/>
      <c r="D78" s="818"/>
      <c r="E78" s="818"/>
      <c r="F78" s="818"/>
      <c r="G78" s="818"/>
      <c r="H78" s="791"/>
      <c r="I78" s="791"/>
    </row>
    <row r="79" spans="1:13" s="744" customFormat="1" x14ac:dyDescent="0.2">
      <c r="A79" s="757"/>
      <c r="B79" s="793" t="s">
        <v>1345</v>
      </c>
      <c r="C79" s="818"/>
      <c r="D79" s="818"/>
      <c r="E79" s="818"/>
      <c r="F79" s="818"/>
      <c r="G79" s="818"/>
      <c r="H79" s="791"/>
      <c r="I79" s="791"/>
    </row>
    <row r="80" spans="1:13" s="744" customFormat="1" x14ac:dyDescent="0.2">
      <c r="A80" s="757"/>
      <c r="B80" s="793" t="s">
        <v>1346</v>
      </c>
      <c r="C80" s="818"/>
      <c r="D80" s="818"/>
      <c r="E80" s="818"/>
      <c r="F80" s="818"/>
      <c r="G80" s="818"/>
      <c r="H80" s="791"/>
      <c r="I80" s="791"/>
    </row>
    <row r="81" spans="1:13" s="744" customFormat="1" x14ac:dyDescent="0.2">
      <c r="A81" s="757"/>
      <c r="B81" s="793" t="s">
        <v>1347</v>
      </c>
      <c r="C81" s="818"/>
      <c r="D81" s="818"/>
      <c r="E81" s="818"/>
      <c r="F81" s="818"/>
      <c r="G81" s="818"/>
      <c r="H81" s="791"/>
      <c r="I81" s="791"/>
      <c r="J81" s="791"/>
      <c r="K81" s="791"/>
      <c r="L81" s="791"/>
      <c r="M81" s="791"/>
    </row>
    <row r="82" spans="1:13" s="744" customFormat="1" x14ac:dyDescent="0.2">
      <c r="A82" s="757"/>
      <c r="B82" s="793" t="s">
        <v>1348</v>
      </c>
      <c r="C82" s="824"/>
      <c r="D82" s="825"/>
      <c r="E82" s="824"/>
      <c r="F82" s="824"/>
      <c r="G82" s="824"/>
      <c r="H82" s="791"/>
      <c r="I82" s="791"/>
      <c r="J82" s="791"/>
      <c r="K82" s="791"/>
      <c r="L82" s="791"/>
      <c r="M82" s="791"/>
    </row>
    <row r="83" spans="1:13" s="744" customFormat="1" x14ac:dyDescent="0.2">
      <c r="A83" s="757"/>
      <c r="B83" s="793" t="s">
        <v>1349</v>
      </c>
      <c r="C83" s="824"/>
      <c r="D83" s="826"/>
      <c r="E83" s="826"/>
      <c r="F83" s="826"/>
      <c r="G83" s="826"/>
      <c r="H83" s="806"/>
      <c r="I83" s="806"/>
      <c r="J83" s="806"/>
      <c r="K83" s="806"/>
      <c r="L83" s="806"/>
      <c r="M83" s="806"/>
    </row>
    <row r="84" spans="1:13" s="744" customFormat="1" x14ac:dyDescent="0.2">
      <c r="A84" s="757"/>
      <c r="B84" s="793" t="s">
        <v>1350</v>
      </c>
      <c r="C84" s="824"/>
      <c r="D84" s="824"/>
      <c r="E84" s="824"/>
      <c r="F84" s="824"/>
      <c r="G84" s="824"/>
      <c r="H84" s="806"/>
      <c r="I84" s="806"/>
      <c r="J84" s="806"/>
      <c r="K84" s="806"/>
      <c r="L84" s="806"/>
      <c r="M84" s="806"/>
    </row>
    <row r="85" spans="1:13" s="744" customFormat="1" x14ac:dyDescent="0.2">
      <c r="A85" s="757"/>
      <c r="B85" s="793"/>
      <c r="C85" s="798"/>
      <c r="D85" s="798"/>
      <c r="E85" s="798"/>
      <c r="F85" s="798"/>
      <c r="G85" s="798"/>
      <c r="H85" s="798"/>
      <c r="I85" s="798"/>
      <c r="J85" s="798"/>
      <c r="K85" s="798"/>
      <c r="L85" s="798"/>
      <c r="M85" s="798"/>
    </row>
    <row r="86" spans="1:13" s="744" customFormat="1" x14ac:dyDescent="0.2">
      <c r="A86" s="790" t="s">
        <v>87</v>
      </c>
      <c r="B86" s="807"/>
      <c r="C86" s="798"/>
      <c r="D86" s="798"/>
      <c r="E86" s="798"/>
      <c r="F86" s="798"/>
      <c r="G86" s="798"/>
      <c r="H86" s="798"/>
      <c r="I86" s="798"/>
      <c r="J86" s="798"/>
      <c r="K86" s="798"/>
      <c r="L86" s="798"/>
      <c r="M86" s="798"/>
    </row>
    <row r="87" spans="1:13" s="744" customFormat="1" x14ac:dyDescent="0.2">
      <c r="A87" s="757"/>
      <c r="B87" s="808"/>
      <c r="C87" s="798"/>
      <c r="D87" s="798"/>
      <c r="E87" s="798"/>
      <c r="F87" s="798"/>
      <c r="G87" s="798"/>
      <c r="H87" s="798"/>
      <c r="I87" s="798"/>
      <c r="J87" s="798"/>
      <c r="K87" s="798"/>
      <c r="L87" s="798"/>
      <c r="M87" s="798"/>
    </row>
    <row r="88" spans="1:13" s="744" customFormat="1" x14ac:dyDescent="0.2">
      <c r="A88" s="757"/>
      <c r="B88" s="808" t="s">
        <v>1351</v>
      </c>
    </row>
    <row r="89" spans="1:13" x14ac:dyDescent="0.2">
      <c r="B89" s="808" t="s">
        <v>1352</v>
      </c>
    </row>
    <row r="90" spans="1:13" x14ac:dyDescent="0.2">
      <c r="B90" s="809" t="s">
        <v>1353</v>
      </c>
    </row>
    <row r="91" spans="1:13" x14ac:dyDescent="0.2">
      <c r="B91" s="808" t="s">
        <v>1354</v>
      </c>
    </row>
    <row r="92" spans="1:13" x14ac:dyDescent="0.2">
      <c r="B92" s="808" t="s">
        <v>1355</v>
      </c>
    </row>
    <row r="93" spans="1:13" x14ac:dyDescent="0.2">
      <c r="B93" s="808" t="s">
        <v>1356</v>
      </c>
    </row>
    <row r="94" spans="1:13" x14ac:dyDescent="0.2">
      <c r="B94" s="808"/>
    </row>
    <row r="95" spans="1:13" x14ac:dyDescent="0.2">
      <c r="B95" s="809"/>
    </row>
    <row r="96" spans="1:13" x14ac:dyDescent="0.2">
      <c r="B96" s="809"/>
    </row>
    <row r="97" spans="2:2" x14ac:dyDescent="0.2">
      <c r="B97" s="809"/>
    </row>
    <row r="98" spans="2:2" x14ac:dyDescent="0.2">
      <c r="B98" s="808"/>
    </row>
    <row r="99" spans="2:2" x14ac:dyDescent="0.2">
      <c r="B99" s="810"/>
    </row>
    <row r="101" spans="2:2" x14ac:dyDescent="0.2">
      <c r="B101" s="808"/>
    </row>
    <row r="102" spans="2:2" x14ac:dyDescent="0.2">
      <c r="B102" s="811"/>
    </row>
    <row r="103" spans="2:2" x14ac:dyDescent="0.2">
      <c r="B103" s="809"/>
    </row>
    <row r="104" spans="2:2" x14ac:dyDescent="0.2">
      <c r="B104" s="808"/>
    </row>
    <row r="105" spans="2:2" x14ac:dyDescent="0.2">
      <c r="B105" s="808"/>
    </row>
    <row r="106" spans="2:2" x14ac:dyDescent="0.2">
      <c r="B106" s="809"/>
    </row>
    <row r="107" spans="2:2" x14ac:dyDescent="0.2">
      <c r="B107" s="809"/>
    </row>
    <row r="108" spans="2:2" x14ac:dyDescent="0.2">
      <c r="B108" s="809"/>
    </row>
    <row r="109" spans="2:2" x14ac:dyDescent="0.2">
      <c r="B109" s="809"/>
    </row>
    <row r="110" spans="2:2" x14ac:dyDescent="0.2">
      <c r="B110" s="809"/>
    </row>
    <row r="111" spans="2:2" x14ac:dyDescent="0.2">
      <c r="B111" s="809"/>
    </row>
    <row r="112" spans="2:2" x14ac:dyDescent="0.2">
      <c r="B112" s="809"/>
    </row>
    <row r="113" spans="2:8" x14ac:dyDescent="0.2">
      <c r="B113" s="809"/>
    </row>
    <row r="114" spans="2:8" x14ac:dyDescent="0.2">
      <c r="B114" s="809"/>
    </row>
    <row r="115" spans="2:8" x14ac:dyDescent="0.2">
      <c r="B115" s="809"/>
    </row>
    <row r="116" spans="2:8" x14ac:dyDescent="0.2">
      <c r="B116" s="809"/>
    </row>
    <row r="117" spans="2:8" x14ac:dyDescent="0.2">
      <c r="B117" s="809"/>
    </row>
    <row r="118" spans="2:8" x14ac:dyDescent="0.2">
      <c r="B118" s="809"/>
    </row>
    <row r="119" spans="2:8" ht="15" customHeight="1" x14ac:dyDescent="0.2">
      <c r="B119" s="809"/>
      <c r="C119" s="558"/>
      <c r="D119" s="558"/>
      <c r="E119" s="558"/>
      <c r="F119" s="558"/>
      <c r="G119" s="558"/>
      <c r="H119" s="558"/>
    </row>
    <row r="120" spans="2:8" x14ac:dyDescent="0.2">
      <c r="B120" s="809"/>
    </row>
    <row r="121" spans="2:8" x14ac:dyDescent="0.2">
      <c r="B121" s="809"/>
    </row>
    <row r="122" spans="2:8" x14ac:dyDescent="0.2">
      <c r="B122" s="809"/>
    </row>
    <row r="123" spans="2:8" x14ac:dyDescent="0.2">
      <c r="B123" s="809"/>
    </row>
    <row r="124" spans="2:8" x14ac:dyDescent="0.2">
      <c r="B124" s="809"/>
    </row>
    <row r="125" spans="2:8" x14ac:dyDescent="0.2">
      <c r="B125" s="809"/>
    </row>
    <row r="126" spans="2:8" x14ac:dyDescent="0.2">
      <c r="B126" s="809"/>
    </row>
    <row r="127" spans="2:8" x14ac:dyDescent="0.2">
      <c r="B127" s="809"/>
    </row>
    <row r="128" spans="2:8" x14ac:dyDescent="0.2">
      <c r="B128" s="809"/>
    </row>
  </sheetData>
  <mergeCells count="1">
    <mergeCell ref="C1:M1"/>
  </mergeCells>
  <hyperlinks>
    <hyperlink ref="C1" location="INDEX" display="22 Photovoltaics: LARGE scale utility systems" xr:uid="{00000000-0004-0000-2F00-000000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B128"/>
  <sheetViews>
    <sheetView showGridLines="0" zoomScaleNormal="125" workbookViewId="0"/>
  </sheetViews>
  <sheetFormatPr defaultColWidth="9.140625" defaultRowHeight="12.75" customHeight="1" x14ac:dyDescent="0.2"/>
  <cols>
    <col min="1" max="1" width="3.42578125" style="757" customWidth="1"/>
    <col min="2" max="2" width="69.28515625" style="757" customWidth="1"/>
    <col min="3" max="13" width="9.140625" style="757" customWidth="1"/>
    <col min="14" max="16384" width="9.140625" style="757"/>
  </cols>
  <sheetData>
    <row r="1" spans="1:15" s="744" customFormat="1" ht="12.75" customHeight="1" x14ac:dyDescent="0.2">
      <c r="A1" s="743" t="s">
        <v>0</v>
      </c>
      <c r="B1" s="743"/>
      <c r="C1" s="994" t="s">
        <v>1364</v>
      </c>
      <c r="D1" s="994"/>
      <c r="E1" s="994"/>
      <c r="F1" s="994"/>
      <c r="G1" s="994"/>
      <c r="H1" s="994"/>
      <c r="I1" s="994"/>
      <c r="J1" s="994"/>
      <c r="K1" s="994"/>
      <c r="L1" s="994"/>
      <c r="M1" s="994"/>
    </row>
    <row r="2" spans="1:15" s="744" customFormat="1" ht="12.75" customHeight="1" x14ac:dyDescent="0.2">
      <c r="A2" s="745" t="s">
        <v>1281</v>
      </c>
      <c r="B2" s="746"/>
      <c r="C2" s="747">
        <v>2015</v>
      </c>
      <c r="D2" s="747">
        <v>2020</v>
      </c>
      <c r="E2" s="747">
        <v>2030</v>
      </c>
      <c r="F2" s="747">
        <v>2040</v>
      </c>
      <c r="G2" s="747">
        <v>2050</v>
      </c>
      <c r="H2" s="748">
        <v>2020</v>
      </c>
      <c r="I2" s="748">
        <v>2020</v>
      </c>
      <c r="J2" s="748">
        <v>2050</v>
      </c>
      <c r="K2" s="748">
        <v>2050</v>
      </c>
      <c r="L2" s="748" t="s">
        <v>103</v>
      </c>
      <c r="M2" s="748" t="s">
        <v>103</v>
      </c>
    </row>
    <row r="3" spans="1:15" s="744" customFormat="1" ht="12.75" customHeight="1" x14ac:dyDescent="0.2">
      <c r="A3" s="745" t="s">
        <v>1282</v>
      </c>
      <c r="B3" s="745"/>
      <c r="C3" s="747" t="s">
        <v>1283</v>
      </c>
      <c r="D3" s="747" t="s">
        <v>1283</v>
      </c>
      <c r="E3" s="747" t="s">
        <v>1283</v>
      </c>
      <c r="F3" s="747" t="s">
        <v>1283</v>
      </c>
      <c r="G3" s="747" t="s">
        <v>1283</v>
      </c>
      <c r="H3" s="748" t="s">
        <v>1284</v>
      </c>
      <c r="I3" s="748" t="s">
        <v>1285</v>
      </c>
      <c r="J3" s="748" t="s">
        <v>1284</v>
      </c>
      <c r="K3" s="748" t="s">
        <v>1285</v>
      </c>
      <c r="L3" s="748" t="s">
        <v>1286</v>
      </c>
      <c r="M3" s="748" t="s">
        <v>1287</v>
      </c>
    </row>
    <row r="4" spans="1:15" s="744" customFormat="1" ht="12.75" customHeight="1" x14ac:dyDescent="0.2">
      <c r="A4" s="745" t="s">
        <v>1288</v>
      </c>
      <c r="B4" s="745" t="s">
        <v>1289</v>
      </c>
      <c r="C4" s="745"/>
      <c r="D4" s="745"/>
      <c r="E4" s="745"/>
      <c r="F4" s="745"/>
      <c r="G4" s="745"/>
      <c r="H4" s="745"/>
      <c r="I4" s="745"/>
      <c r="J4" s="745"/>
      <c r="K4" s="745"/>
      <c r="L4" s="745"/>
      <c r="M4" s="745"/>
    </row>
    <row r="5" spans="1:15" ht="12.75" customHeight="1" x14ac:dyDescent="0.2">
      <c r="A5" s="752" t="s">
        <v>6</v>
      </c>
      <c r="B5" s="750"/>
      <c r="C5" s="751"/>
      <c r="D5" s="827"/>
      <c r="E5" s="827"/>
      <c r="F5" s="827"/>
      <c r="G5" s="827"/>
      <c r="H5" s="751"/>
      <c r="I5" s="751"/>
      <c r="J5" s="751"/>
      <c r="K5" s="751"/>
      <c r="L5" s="752"/>
      <c r="M5" s="752"/>
    </row>
    <row r="6" spans="1:15" ht="12.75" customHeight="1" x14ac:dyDescent="0.2">
      <c r="A6" s="750"/>
      <c r="B6" s="750" t="s">
        <v>1290</v>
      </c>
      <c r="C6" s="781">
        <v>4</v>
      </c>
      <c r="D6" s="813">
        <f>D30/D33</f>
        <v>40</v>
      </c>
      <c r="E6" s="813">
        <f t="shared" ref="E6:G6" si="0">E30/E33</f>
        <v>40</v>
      </c>
      <c r="F6" s="813">
        <f t="shared" si="0"/>
        <v>40</v>
      </c>
      <c r="G6" s="813">
        <f t="shared" si="0"/>
        <v>40</v>
      </c>
      <c r="H6" s="755"/>
      <c r="I6" s="755"/>
      <c r="J6" s="755"/>
      <c r="K6" s="755"/>
      <c r="L6" s="756"/>
      <c r="M6" s="756"/>
    </row>
    <row r="7" spans="1:15" ht="12.75" customHeight="1" x14ac:dyDescent="0.2">
      <c r="A7" s="750"/>
      <c r="B7" s="757" t="s">
        <v>1292</v>
      </c>
      <c r="C7" s="758">
        <v>0</v>
      </c>
      <c r="D7" s="758">
        <v>0</v>
      </c>
      <c r="E7" s="758">
        <v>0</v>
      </c>
      <c r="F7" s="758">
        <v>0</v>
      </c>
      <c r="G7" s="758">
        <v>0</v>
      </c>
      <c r="H7" s="759"/>
      <c r="I7" s="759"/>
      <c r="J7" s="759"/>
      <c r="K7" s="759"/>
      <c r="L7" s="756"/>
      <c r="M7" s="756"/>
    </row>
    <row r="8" spans="1:15" ht="12.75" customHeight="1" x14ac:dyDescent="0.2">
      <c r="A8" s="750"/>
      <c r="B8" s="757" t="s">
        <v>1293</v>
      </c>
      <c r="C8" s="758">
        <v>0</v>
      </c>
      <c r="D8" s="758">
        <v>0</v>
      </c>
      <c r="E8" s="758">
        <v>0</v>
      </c>
      <c r="F8" s="758">
        <v>0</v>
      </c>
      <c r="G8" s="758">
        <v>0</v>
      </c>
      <c r="H8" s="759"/>
      <c r="I8" s="759"/>
      <c r="J8" s="759"/>
      <c r="K8" s="759"/>
      <c r="L8" s="756"/>
      <c r="M8" s="756"/>
    </row>
    <row r="9" spans="1:15" ht="12.75" customHeight="1" x14ac:dyDescent="0.2">
      <c r="A9" s="750"/>
      <c r="B9" s="757" t="s">
        <v>1294</v>
      </c>
      <c r="C9" s="755">
        <v>30</v>
      </c>
      <c r="D9" s="755">
        <v>35</v>
      </c>
      <c r="E9" s="755">
        <v>40</v>
      </c>
      <c r="F9" s="760">
        <v>40</v>
      </c>
      <c r="G9" s="755">
        <v>40</v>
      </c>
      <c r="H9" s="755"/>
      <c r="I9" s="755"/>
      <c r="J9" s="755"/>
      <c r="K9" s="755"/>
      <c r="L9" s="756"/>
      <c r="M9" s="756"/>
    </row>
    <row r="10" spans="1:15" ht="12.75" customHeight="1" x14ac:dyDescent="0.25">
      <c r="A10" s="750"/>
      <c r="B10" s="757" t="s">
        <v>1295</v>
      </c>
      <c r="C10" s="761">
        <v>0.5</v>
      </c>
      <c r="D10" s="761">
        <v>0.5</v>
      </c>
      <c r="E10" s="761">
        <v>0.5</v>
      </c>
      <c r="F10" s="761">
        <v>0.5</v>
      </c>
      <c r="G10" s="761">
        <v>0.5</v>
      </c>
      <c r="H10" s="755"/>
      <c r="I10" s="755"/>
      <c r="J10" s="755"/>
      <c r="K10" s="755"/>
      <c r="L10" s="756"/>
      <c r="M10" s="756"/>
      <c r="O10" s="742"/>
    </row>
    <row r="11" spans="1:15" ht="12.75" customHeight="1" x14ac:dyDescent="0.25">
      <c r="A11" s="750"/>
      <c r="B11" s="757" t="s">
        <v>1296</v>
      </c>
      <c r="C11" s="761">
        <f>C39*C33</f>
        <v>20.25</v>
      </c>
      <c r="D11" s="761">
        <f>D39*D33</f>
        <v>13.75</v>
      </c>
      <c r="E11" s="761">
        <f t="shared" ref="E11:F11" si="1">E39*E33</f>
        <v>12.255434782608694</v>
      </c>
      <c r="F11" s="761">
        <f t="shared" si="1"/>
        <v>11.505102040816325</v>
      </c>
      <c r="G11" s="761">
        <f>G39*G33</f>
        <v>10.841346153846153</v>
      </c>
      <c r="H11" s="755"/>
      <c r="I11" s="755"/>
      <c r="J11" s="755"/>
      <c r="K11" s="755"/>
      <c r="L11" s="756" t="s">
        <v>870</v>
      </c>
      <c r="M11" s="756">
        <v>6</v>
      </c>
      <c r="O11" s="742"/>
    </row>
    <row r="12" spans="1:15" ht="12.75" customHeight="1" x14ac:dyDescent="0.25">
      <c r="A12" s="752" t="s">
        <v>21</v>
      </c>
      <c r="B12" s="750"/>
      <c r="C12" s="755"/>
      <c r="D12" s="755"/>
      <c r="E12" s="755"/>
      <c r="F12" s="755"/>
      <c r="G12" s="755"/>
      <c r="H12" s="755"/>
      <c r="I12" s="755"/>
      <c r="J12" s="755"/>
      <c r="K12" s="755"/>
      <c r="L12" s="756"/>
      <c r="M12" s="756"/>
      <c r="O12" s="742"/>
    </row>
    <row r="13" spans="1:15" ht="12.75" customHeight="1" x14ac:dyDescent="0.25">
      <c r="A13" s="750"/>
      <c r="B13" s="757" t="s">
        <v>1297</v>
      </c>
      <c r="C13" s="760"/>
      <c r="D13" s="760"/>
      <c r="E13" s="760"/>
      <c r="F13" s="760"/>
      <c r="G13" s="760"/>
      <c r="H13" s="755"/>
      <c r="I13" s="755"/>
      <c r="J13" s="755"/>
      <c r="K13" s="755"/>
      <c r="L13" s="756" t="s">
        <v>31</v>
      </c>
      <c r="M13" s="756"/>
      <c r="O13" s="742"/>
    </row>
    <row r="14" spans="1:15" ht="12.75" customHeight="1" x14ac:dyDescent="0.25">
      <c r="A14" s="750"/>
      <c r="B14" s="757" t="s">
        <v>1298</v>
      </c>
      <c r="C14" s="760"/>
      <c r="D14" s="760"/>
      <c r="E14" s="760"/>
      <c r="F14" s="760"/>
      <c r="G14" s="760"/>
      <c r="H14" s="755"/>
      <c r="I14" s="755"/>
      <c r="J14" s="755"/>
      <c r="K14" s="755"/>
      <c r="L14" s="756" t="s">
        <v>31</v>
      </c>
      <c r="M14" s="756"/>
      <c r="O14" s="742"/>
    </row>
    <row r="15" spans="1:15" s="2" customFormat="1" ht="12.75" customHeight="1" x14ac:dyDescent="0.25">
      <c r="A15" s="757"/>
      <c r="B15" s="757" t="s">
        <v>1372</v>
      </c>
      <c r="C15" s="757"/>
      <c r="D15" s="757"/>
      <c r="E15" s="757"/>
      <c r="F15" s="757"/>
      <c r="G15" s="757"/>
      <c r="H15" s="757"/>
      <c r="I15" s="757"/>
      <c r="J15" s="757"/>
      <c r="K15" s="757"/>
      <c r="L15" s="843"/>
      <c r="M15" s="843"/>
    </row>
    <row r="16" spans="1:15" s="2" customFormat="1" ht="12.75" customHeight="1" x14ac:dyDescent="0.25">
      <c r="A16" s="757"/>
      <c r="B16" s="757" t="s">
        <v>1373</v>
      </c>
      <c r="C16" s="757"/>
      <c r="D16" s="757"/>
      <c r="E16" s="757"/>
      <c r="F16" s="757"/>
      <c r="G16" s="757"/>
      <c r="H16" s="757"/>
      <c r="I16" s="757"/>
      <c r="J16" s="757"/>
      <c r="K16" s="757"/>
      <c r="L16" s="843"/>
      <c r="M16" s="843"/>
    </row>
    <row r="17" spans="1:28" s="2" customFormat="1" ht="12.75" customHeight="1" x14ac:dyDescent="0.25">
      <c r="A17" s="757"/>
      <c r="B17" s="757" t="s">
        <v>1374</v>
      </c>
      <c r="C17" s="757"/>
      <c r="D17" s="757"/>
      <c r="E17" s="757"/>
      <c r="F17" s="757"/>
      <c r="G17" s="757"/>
      <c r="H17" s="757"/>
      <c r="I17" s="757"/>
      <c r="J17" s="757"/>
      <c r="K17" s="757"/>
      <c r="L17" s="843"/>
      <c r="M17" s="843"/>
    </row>
    <row r="18" spans="1:28" ht="12.75" customHeight="1" x14ac:dyDescent="0.25">
      <c r="A18" s="752" t="s">
        <v>496</v>
      </c>
      <c r="B18" s="750"/>
      <c r="C18" s="828"/>
      <c r="D18" s="828"/>
      <c r="E18" s="828"/>
      <c r="F18" s="828"/>
      <c r="G18" s="828"/>
      <c r="H18" s="828"/>
      <c r="I18" s="828"/>
      <c r="J18" s="828"/>
      <c r="K18" s="828"/>
      <c r="L18" s="752"/>
      <c r="M18" s="752"/>
      <c r="O18" s="742"/>
    </row>
    <row r="19" spans="1:28" ht="12.75" customHeight="1" x14ac:dyDescent="0.2">
      <c r="A19" s="750"/>
      <c r="B19" s="757" t="s">
        <v>1299</v>
      </c>
      <c r="C19" s="763">
        <v>1.146743525104309</v>
      </c>
      <c r="D19" s="763">
        <v>0.45</v>
      </c>
      <c r="E19" s="763">
        <v>0.30698497897436133</v>
      </c>
      <c r="F19" s="763">
        <v>0.25665970685941469</v>
      </c>
      <c r="G19" s="763">
        <v>0.23406155627915703</v>
      </c>
      <c r="H19" s="764">
        <v>0.435</v>
      </c>
      <c r="I19" s="764">
        <v>0.48</v>
      </c>
      <c r="J19" s="764">
        <v>0.20265820107405616</v>
      </c>
      <c r="K19" s="764">
        <v>0.32018666721109235</v>
      </c>
      <c r="L19" s="756" t="s">
        <v>1358</v>
      </c>
      <c r="M19" s="756" t="s">
        <v>1215</v>
      </c>
      <c r="O19" s="744"/>
      <c r="P19" s="744"/>
      <c r="Q19" s="744"/>
      <c r="R19" s="744"/>
      <c r="S19" s="744"/>
      <c r="T19" s="744"/>
      <c r="U19" s="744"/>
      <c r="V19" s="744"/>
      <c r="W19" s="744"/>
      <c r="X19" s="744"/>
      <c r="Y19" s="744"/>
      <c r="Z19" s="744"/>
      <c r="AA19" s="744"/>
      <c r="AB19" s="744"/>
    </row>
    <row r="20" spans="1:28" ht="12.75" customHeight="1" x14ac:dyDescent="0.25">
      <c r="A20" s="750"/>
      <c r="B20" s="757" t="s">
        <v>1301</v>
      </c>
      <c r="C20" s="763">
        <f>C19*C33</f>
        <v>1.5481037588908173</v>
      </c>
      <c r="D20" s="764">
        <f>D19*D$33</f>
        <v>0.5625</v>
      </c>
      <c r="E20" s="764">
        <f>E19*E$33</f>
        <v>0.38373122371795165</v>
      </c>
      <c r="F20" s="764">
        <f>F19*F$33</f>
        <v>0.32082463357426838</v>
      </c>
      <c r="G20" s="764">
        <f>G19*G$33</f>
        <v>0.29257694534894629</v>
      </c>
      <c r="H20" s="764">
        <f>H19*$D$33</f>
        <v>0.54374999999999996</v>
      </c>
      <c r="I20" s="764">
        <f>I19*$D$33</f>
        <v>0.6</v>
      </c>
      <c r="J20" s="764">
        <f>J19*$G$33</f>
        <v>0.25332275134257021</v>
      </c>
      <c r="K20" s="764">
        <f>K19*$G$33</f>
        <v>0.4002333340138654</v>
      </c>
      <c r="L20" s="756" t="s">
        <v>1358</v>
      </c>
      <c r="M20" s="756" t="s">
        <v>1215</v>
      </c>
      <c r="O20" s="742"/>
    </row>
    <row r="21" spans="1:28" ht="12.75" customHeight="1" x14ac:dyDescent="0.25">
      <c r="A21" s="750"/>
      <c r="B21" s="757" t="s">
        <v>1302</v>
      </c>
      <c r="C21" s="764">
        <f>C48*C$33</f>
        <v>0.14334294063803862</v>
      </c>
      <c r="D21" s="764">
        <f>D48*D$33</f>
        <v>0.1277608695652174</v>
      </c>
      <c r="E21" s="764">
        <f>E48*E$33</f>
        <v>0.10292848013747727</v>
      </c>
      <c r="F21" s="764">
        <f>F48*F$33</f>
        <v>9.2394384694525503E-2</v>
      </c>
      <c r="G21" s="764">
        <f>G48*G$33</f>
        <v>8.7234932710477442E-2</v>
      </c>
      <c r="H21" s="764">
        <f>H48*$D$33</f>
        <v>0.12350217391304348</v>
      </c>
      <c r="I21" s="764">
        <f>I48*$D$33</f>
        <v>0.13627826086956521</v>
      </c>
      <c r="J21" s="764">
        <f>J48*$G$33</f>
        <v>7.8590149020846267E-2</v>
      </c>
      <c r="K21" s="764">
        <f>K48*$G$33</f>
        <v>9.8720939155459778E-2</v>
      </c>
      <c r="L21" s="756" t="s">
        <v>1359</v>
      </c>
      <c r="M21" s="756"/>
      <c r="O21" s="742"/>
    </row>
    <row r="22" spans="1:28" ht="12.75" customHeight="1" x14ac:dyDescent="0.25">
      <c r="A22" s="750"/>
      <c r="B22" s="757" t="s">
        <v>1303</v>
      </c>
      <c r="C22" s="764">
        <f>SUM(C40:C42)</f>
        <v>1.0894063488490937</v>
      </c>
      <c r="D22" s="764">
        <f>SUM(D40:D42)</f>
        <v>0.34914130434782603</v>
      </c>
      <c r="E22" s="764">
        <f t="shared" ref="E22:K22" si="2">SUM(E40:E42)</f>
        <v>0.21184223812848924</v>
      </c>
      <c r="F22" s="764">
        <f t="shared" si="2"/>
        <v>0.16652742605607534</v>
      </c>
      <c r="G22" s="764">
        <f t="shared" si="2"/>
        <v>0.14689594363259767</v>
      </c>
      <c r="H22" s="764">
        <f t="shared" si="2"/>
        <v>0.33750326086956517</v>
      </c>
      <c r="I22" s="764">
        <f t="shared" si="2"/>
        <v>0.37241739130434781</v>
      </c>
      <c r="J22" s="764">
        <f t="shared" si="2"/>
        <v>0.12207840600224425</v>
      </c>
      <c r="K22" s="764">
        <f t="shared" si="2"/>
        <v>0.23537087743036023</v>
      </c>
      <c r="L22" s="756" t="s">
        <v>1304</v>
      </c>
      <c r="M22" s="756"/>
      <c r="O22" s="742"/>
    </row>
    <row r="23" spans="1:28" ht="12.75" customHeight="1" x14ac:dyDescent="0.25">
      <c r="A23" s="750"/>
      <c r="B23" s="757" t="s">
        <v>1305</v>
      </c>
      <c r="C23" s="764">
        <f>SUM(C43:C44)</f>
        <v>0.315354469403685</v>
      </c>
      <c r="D23" s="764">
        <f>SUM(D43:D44)</f>
        <v>8.5597826086956527E-2</v>
      </c>
      <c r="E23" s="764">
        <f t="shared" ref="E23:K23" si="3">SUM(E43:E44)</f>
        <v>6.8960505451985163E-2</v>
      </c>
      <c r="F23" s="764">
        <f t="shared" si="3"/>
        <v>6.1902822823667547E-2</v>
      </c>
      <c r="G23" s="764">
        <f t="shared" si="3"/>
        <v>5.8446069005871175E-2</v>
      </c>
      <c r="H23" s="764">
        <f t="shared" si="3"/>
        <v>8.2744565217391292E-2</v>
      </c>
      <c r="I23" s="764">
        <f t="shared" si="3"/>
        <v>9.1304347826086957E-2</v>
      </c>
      <c r="J23" s="764">
        <f t="shared" si="3"/>
        <v>5.2654196319479693E-2</v>
      </c>
      <c r="K23" s="764">
        <f t="shared" si="3"/>
        <v>6.6141517428045415E-2</v>
      </c>
      <c r="L23" s="756" t="s">
        <v>1304</v>
      </c>
      <c r="M23" s="756"/>
      <c r="O23" s="742"/>
    </row>
    <row r="24" spans="1:28" ht="12.75" customHeight="1" x14ac:dyDescent="0.25">
      <c r="A24" s="750"/>
      <c r="B24" s="757" t="s">
        <v>1306</v>
      </c>
      <c r="C24" s="755">
        <f>MROUND(C51*C33,100)</f>
        <v>13600</v>
      </c>
      <c r="D24" s="755">
        <f>MROUND(D51*D$33,100)</f>
        <v>11300</v>
      </c>
      <c r="E24" s="755">
        <f>MROUND(E51*E$33,100)</f>
        <v>9500</v>
      </c>
      <c r="F24" s="755">
        <f>MROUND(F51*F$33,100)</f>
        <v>8100</v>
      </c>
      <c r="G24" s="755">
        <f>MROUND(G51*G$33,100)</f>
        <v>7400</v>
      </c>
      <c r="H24" s="755">
        <f t="shared" ref="H24:I24" si="4">MROUND(H51*$D$33,100)</f>
        <v>10100</v>
      </c>
      <c r="I24" s="755">
        <f t="shared" si="4"/>
        <v>12400</v>
      </c>
      <c r="J24" s="755">
        <f>MROUND(J51*$G$33,100)</f>
        <v>6600</v>
      </c>
      <c r="K24" s="755">
        <f>MROUND(K51*$G$33,100)</f>
        <v>8100</v>
      </c>
      <c r="L24" s="756"/>
      <c r="M24" s="756"/>
      <c r="O24" s="742"/>
    </row>
    <row r="25" spans="1:28" ht="12.75" customHeight="1" x14ac:dyDescent="0.25">
      <c r="A25" s="750"/>
      <c r="B25" s="757" t="s">
        <v>1307</v>
      </c>
      <c r="C25" s="755" t="str">
        <f t="shared" ref="C25:G26" si="5">IF(C52="","",MROUND(C52*C$33,100))</f>
        <v/>
      </c>
      <c r="D25" s="755">
        <f t="shared" si="5"/>
        <v>4400</v>
      </c>
      <c r="E25" s="755">
        <f t="shared" si="5"/>
        <v>3900</v>
      </c>
      <c r="F25" s="755">
        <f t="shared" si="5"/>
        <v>3100</v>
      </c>
      <c r="G25" s="755">
        <f t="shared" si="5"/>
        <v>2500</v>
      </c>
      <c r="H25" s="755" t="str">
        <f t="shared" ref="H25:K26" si="6">IF(H52="","",MROUND(H52*$D$33,100))</f>
        <v/>
      </c>
      <c r="I25" s="755" t="str">
        <f t="shared" si="6"/>
        <v/>
      </c>
      <c r="J25" s="755" t="str">
        <f t="shared" si="6"/>
        <v/>
      </c>
      <c r="K25" s="755" t="str">
        <f t="shared" si="6"/>
        <v/>
      </c>
      <c r="L25" s="756" t="s">
        <v>871</v>
      </c>
      <c r="M25" s="756"/>
      <c r="O25" s="742"/>
    </row>
    <row r="26" spans="1:28" ht="12.75" customHeight="1" x14ac:dyDescent="0.25">
      <c r="A26" s="750"/>
      <c r="B26" s="757" t="s">
        <v>1308</v>
      </c>
      <c r="C26" s="755" t="str">
        <f t="shared" si="5"/>
        <v/>
      </c>
      <c r="D26" s="755">
        <f t="shared" si="5"/>
        <v>6900</v>
      </c>
      <c r="E26" s="755">
        <f t="shared" si="5"/>
        <v>5600</v>
      </c>
      <c r="F26" s="755">
        <f t="shared" si="5"/>
        <v>5000</v>
      </c>
      <c r="G26" s="755">
        <f t="shared" si="5"/>
        <v>4900</v>
      </c>
      <c r="H26" s="755" t="str">
        <f t="shared" si="6"/>
        <v/>
      </c>
      <c r="I26" s="755" t="str">
        <f t="shared" si="6"/>
        <v/>
      </c>
      <c r="J26" s="755" t="str">
        <f t="shared" si="6"/>
        <v/>
      </c>
      <c r="K26" s="755" t="str">
        <f t="shared" si="6"/>
        <v/>
      </c>
      <c r="L26" s="756"/>
      <c r="M26" s="756"/>
      <c r="O26" s="742"/>
    </row>
    <row r="27" spans="1:28" ht="12.75" customHeight="1" x14ac:dyDescent="0.25">
      <c r="A27" s="812" t="s">
        <v>872</v>
      </c>
      <c r="B27" s="750"/>
      <c r="C27" s="765"/>
      <c r="D27" s="765"/>
      <c r="E27" s="765"/>
      <c r="F27" s="765"/>
      <c r="G27" s="765"/>
      <c r="H27" s="765"/>
      <c r="I27" s="765"/>
      <c r="J27" s="765"/>
      <c r="K27" s="765"/>
      <c r="L27" s="756"/>
      <c r="M27" s="756"/>
      <c r="O27" s="742"/>
    </row>
    <row r="28" spans="1:28" ht="12.75" customHeight="1" x14ac:dyDescent="0.25">
      <c r="A28" s="750"/>
      <c r="B28" s="757" t="s">
        <v>1309</v>
      </c>
      <c r="C28" s="755">
        <v>1324.79793</v>
      </c>
      <c r="D28" s="755">
        <f>D31*D33</f>
        <v>1343.277</v>
      </c>
      <c r="E28" s="755">
        <f>E31*E33</f>
        <v>1483.8525</v>
      </c>
      <c r="F28" s="755">
        <f>F31*F33</f>
        <v>1499.4719999999998</v>
      </c>
      <c r="G28" s="755">
        <f>G31*G33</f>
        <v>1515.0914999999998</v>
      </c>
      <c r="H28" s="755"/>
      <c r="I28" s="755"/>
      <c r="J28" s="755"/>
      <c r="K28" s="755"/>
      <c r="L28" s="756" t="s">
        <v>52</v>
      </c>
      <c r="M28" s="756"/>
      <c r="O28" s="742"/>
    </row>
    <row r="29" spans="1:28" ht="12.75" customHeight="1" x14ac:dyDescent="0.2">
      <c r="A29" s="750"/>
      <c r="B29" s="757" t="s">
        <v>1310</v>
      </c>
      <c r="C29" s="755">
        <v>1068</v>
      </c>
      <c r="D29" s="755">
        <v>1068</v>
      </c>
      <c r="E29" s="755">
        <v>1068</v>
      </c>
      <c r="F29" s="755">
        <v>1068</v>
      </c>
      <c r="G29" s="765">
        <v>1068</v>
      </c>
      <c r="H29" s="767"/>
      <c r="I29" s="767"/>
      <c r="J29" s="767"/>
      <c r="K29" s="767"/>
      <c r="L29" s="756" t="s">
        <v>39</v>
      </c>
      <c r="M29" s="756">
        <v>1</v>
      </c>
    </row>
    <row r="30" spans="1:28" ht="12.75" customHeight="1" x14ac:dyDescent="0.2">
      <c r="A30" s="750"/>
      <c r="B30" s="757" t="s">
        <v>1311</v>
      </c>
      <c r="C30" s="781">
        <v>5.4</v>
      </c>
      <c r="D30" s="813">
        <v>50</v>
      </c>
      <c r="E30" s="813">
        <v>50</v>
      </c>
      <c r="F30" s="813">
        <v>50</v>
      </c>
      <c r="G30" s="813">
        <v>50</v>
      </c>
      <c r="H30" s="755"/>
      <c r="I30" s="755"/>
      <c r="J30" s="755"/>
      <c r="K30" s="755"/>
      <c r="L30" s="756" t="s">
        <v>20</v>
      </c>
      <c r="M30" s="756"/>
    </row>
    <row r="31" spans="1:28" ht="12.75" customHeight="1" x14ac:dyDescent="0.2">
      <c r="A31" s="750"/>
      <c r="B31" s="757" t="s">
        <v>1312</v>
      </c>
      <c r="C31" s="755">
        <v>981.33179999999982</v>
      </c>
      <c r="D31" s="755">
        <f>D29*D34*D35</f>
        <v>1074.6215999999999</v>
      </c>
      <c r="E31" s="755">
        <f t="shared" ref="E31:G31" si="7">E29*E34*E35</f>
        <v>1187.0819999999999</v>
      </c>
      <c r="F31" s="755">
        <f t="shared" si="7"/>
        <v>1199.5775999999998</v>
      </c>
      <c r="G31" s="755">
        <f t="shared" si="7"/>
        <v>1212.0731999999998</v>
      </c>
      <c r="H31" s="755"/>
      <c r="I31" s="755"/>
      <c r="J31" s="755"/>
      <c r="K31" s="755"/>
      <c r="L31" s="756" t="s">
        <v>873</v>
      </c>
      <c r="M31" s="756"/>
    </row>
    <row r="32" spans="1:28" ht="12.75" customHeight="1" x14ac:dyDescent="0.2">
      <c r="A32" s="750"/>
      <c r="B32" s="757" t="s">
        <v>1314</v>
      </c>
      <c r="C32" s="770">
        <v>5.0000000000000001E-3</v>
      </c>
      <c r="D32" s="770">
        <v>4.0000000000000001E-3</v>
      </c>
      <c r="E32" s="770">
        <v>3.0000000000000001E-3</v>
      </c>
      <c r="F32" s="770">
        <v>3.0000000000000001E-3</v>
      </c>
      <c r="G32" s="770">
        <v>3.0000000000000001E-3</v>
      </c>
      <c r="H32" s="771">
        <v>3.0000000000000001E-3</v>
      </c>
      <c r="I32" s="771">
        <v>5.0000000000000001E-3</v>
      </c>
      <c r="J32" s="772"/>
      <c r="K32" s="772"/>
      <c r="L32" s="773" t="s">
        <v>498</v>
      </c>
      <c r="M32" s="773"/>
    </row>
    <row r="33" spans="1:28" ht="12.75" customHeight="1" x14ac:dyDescent="0.2">
      <c r="A33" s="750"/>
      <c r="B33" s="757" t="s">
        <v>1315</v>
      </c>
      <c r="C33" s="774">
        <v>1.35</v>
      </c>
      <c r="D33" s="774">
        <v>1.25</v>
      </c>
      <c r="E33" s="774">
        <v>1.25</v>
      </c>
      <c r="F33" s="774">
        <v>1.25</v>
      </c>
      <c r="G33" s="775">
        <v>1.25</v>
      </c>
      <c r="H33" s="765"/>
      <c r="I33" s="765"/>
      <c r="J33" s="765"/>
      <c r="K33" s="765"/>
      <c r="L33" s="756" t="s">
        <v>23</v>
      </c>
      <c r="M33" s="756">
        <v>6</v>
      </c>
    </row>
    <row r="34" spans="1:28" ht="12.75" customHeight="1" x14ac:dyDescent="0.2">
      <c r="A34" s="750"/>
      <c r="B34" s="757" t="s">
        <v>1316</v>
      </c>
      <c r="C34" s="774">
        <v>1.1499999999999999</v>
      </c>
      <c r="D34" s="774">
        <v>1.17</v>
      </c>
      <c r="E34" s="774">
        <v>1.17</v>
      </c>
      <c r="F34" s="774">
        <v>1.17</v>
      </c>
      <c r="G34" s="775">
        <v>1.17</v>
      </c>
      <c r="H34" s="765"/>
      <c r="I34" s="765"/>
      <c r="J34" s="765"/>
      <c r="K34" s="765"/>
      <c r="L34" s="756" t="s">
        <v>44</v>
      </c>
      <c r="M34" s="756"/>
    </row>
    <row r="35" spans="1:28" ht="12.75" customHeight="1" x14ac:dyDescent="0.2">
      <c r="A35" s="750"/>
      <c r="B35" s="757" t="s">
        <v>1317</v>
      </c>
      <c r="C35" s="774">
        <v>0.81</v>
      </c>
      <c r="D35" s="774">
        <v>0.86</v>
      </c>
      <c r="E35" s="774">
        <v>0.95</v>
      </c>
      <c r="F35" s="774">
        <v>0.96</v>
      </c>
      <c r="G35" s="774">
        <v>0.97</v>
      </c>
      <c r="H35" s="765"/>
      <c r="I35" s="765"/>
      <c r="J35" s="765"/>
      <c r="K35" s="765"/>
      <c r="L35" s="756" t="s">
        <v>46</v>
      </c>
      <c r="M35" s="756"/>
    </row>
    <row r="36" spans="1:28" ht="12.75" customHeight="1" x14ac:dyDescent="0.2">
      <c r="A36" s="750"/>
      <c r="B36" s="757" t="s">
        <v>1318</v>
      </c>
      <c r="C36" s="774">
        <v>0</v>
      </c>
      <c r="D36" s="774">
        <v>0.01</v>
      </c>
      <c r="E36" s="774">
        <v>0.05</v>
      </c>
      <c r="F36" s="774">
        <v>0.05</v>
      </c>
      <c r="G36" s="774">
        <v>0.05</v>
      </c>
      <c r="H36" s="765"/>
      <c r="I36" s="765"/>
      <c r="J36" s="765"/>
      <c r="K36" s="765"/>
      <c r="L36" s="756" t="s">
        <v>35</v>
      </c>
      <c r="M36" s="756">
        <v>3</v>
      </c>
    </row>
    <row r="37" spans="1:28" ht="12.75" customHeight="1" x14ac:dyDescent="0.2">
      <c r="A37" s="750"/>
      <c r="B37" s="757" t="s">
        <v>1319</v>
      </c>
      <c r="C37" s="777">
        <v>0.16500000000000001</v>
      </c>
      <c r="D37" s="778">
        <v>0.20499999999999999</v>
      </c>
      <c r="E37" s="779">
        <v>0.23</v>
      </c>
      <c r="F37" s="777">
        <v>0.245</v>
      </c>
      <c r="G37" s="780">
        <v>0.26</v>
      </c>
      <c r="H37" s="778">
        <v>0.2</v>
      </c>
      <c r="I37" s="778">
        <v>0.21</v>
      </c>
      <c r="J37" s="778"/>
      <c r="K37" s="778"/>
      <c r="L37" s="756" t="s">
        <v>860</v>
      </c>
      <c r="M37" s="756">
        <v>3</v>
      </c>
    </row>
    <row r="38" spans="1:28" ht="12.75" customHeight="1" x14ac:dyDescent="0.2">
      <c r="A38" s="750"/>
      <c r="B38" s="757" t="s">
        <v>1320</v>
      </c>
      <c r="C38" s="781">
        <v>10</v>
      </c>
      <c r="D38" s="781">
        <v>12.5</v>
      </c>
      <c r="E38" s="781">
        <v>15</v>
      </c>
      <c r="F38" s="761">
        <v>15</v>
      </c>
      <c r="G38" s="781">
        <v>15</v>
      </c>
      <c r="H38" s="755"/>
      <c r="I38" s="755"/>
      <c r="J38" s="755"/>
      <c r="K38" s="755"/>
      <c r="L38" s="756"/>
      <c r="M38" s="756">
        <v>6</v>
      </c>
    </row>
    <row r="39" spans="1:28" ht="12.75" customHeight="1" x14ac:dyDescent="0.2">
      <c r="A39" s="750"/>
      <c r="B39" s="757" t="s">
        <v>1321</v>
      </c>
      <c r="C39" s="761">
        <v>15</v>
      </c>
      <c r="D39" s="761">
        <v>11</v>
      </c>
      <c r="E39" s="781">
        <f>$D$39/(E37/$D$37)</f>
        <v>9.8043478260869552</v>
      </c>
      <c r="F39" s="781">
        <f t="shared" ref="F39:G39" si="8">$D$39/(F37/$D$37)</f>
        <v>9.204081632653061</v>
      </c>
      <c r="G39" s="781">
        <f t="shared" si="8"/>
        <v>8.6730769230769234</v>
      </c>
      <c r="H39" s="755"/>
      <c r="I39" s="755"/>
      <c r="J39" s="755"/>
      <c r="K39" s="755"/>
      <c r="L39" s="756" t="s">
        <v>870</v>
      </c>
      <c r="M39" s="756">
        <v>6</v>
      </c>
    </row>
    <row r="40" spans="1:28" ht="12.75" customHeight="1" x14ac:dyDescent="0.2">
      <c r="A40" s="750"/>
      <c r="B40" s="757" t="s">
        <v>1322</v>
      </c>
      <c r="C40" s="764">
        <f t="shared" ref="C40:G42" si="9">C45*C$33</f>
        <v>0.88872623195583955</v>
      </c>
      <c r="D40" s="764">
        <f t="shared" si="9"/>
        <v>0.25679347826086951</v>
      </c>
      <c r="E40" s="764">
        <f t="shared" si="9"/>
        <v>0.14233026966674045</v>
      </c>
      <c r="F40" s="764">
        <f t="shared" si="9"/>
        <v>0.10599034811109313</v>
      </c>
      <c r="G40" s="764">
        <f t="shared" si="9"/>
        <v>9.0599839791360645E-2</v>
      </c>
      <c r="H40" s="764">
        <f t="shared" ref="H40:I42" si="10">H45*$D$33</f>
        <v>0.24823369565217387</v>
      </c>
      <c r="I40" s="764">
        <f t="shared" si="10"/>
        <v>0.27391304347826084</v>
      </c>
      <c r="J40" s="764">
        <f t="shared" ref="J40:K42" si="11">J45*$G$33</f>
        <v>7.2252825392086745E-2</v>
      </c>
      <c r="K40" s="764">
        <f t="shared" si="11"/>
        <v>0.17065908536041177</v>
      </c>
      <c r="L40" s="756"/>
      <c r="M40" s="756"/>
    </row>
    <row r="41" spans="1:28" ht="12.75" customHeight="1" x14ac:dyDescent="0.2">
      <c r="A41" s="750"/>
      <c r="B41" s="757" t="s">
        <v>1323</v>
      </c>
      <c r="C41" s="764">
        <f t="shared" si="9"/>
        <v>0.11467435251043091</v>
      </c>
      <c r="D41" s="764">
        <f t="shared" si="9"/>
        <v>3.1206521739130435E-2</v>
      </c>
      <c r="E41" s="764">
        <f t="shared" si="9"/>
        <v>2.0254464567473672E-2</v>
      </c>
      <c r="F41" s="764">
        <f t="shared" si="9"/>
        <v>1.6320775928076809E-2</v>
      </c>
      <c r="G41" s="764">
        <f t="shared" si="9"/>
        <v>1.4548911694186198E-2</v>
      </c>
      <c r="H41" s="764">
        <f t="shared" si="10"/>
        <v>3.0166304347826085E-2</v>
      </c>
      <c r="I41" s="764">
        <f t="shared" si="10"/>
        <v>3.3286956521739124E-2</v>
      </c>
      <c r="J41" s="764">
        <f t="shared" si="11"/>
        <v>1.2215440381957718E-2</v>
      </c>
      <c r="K41" s="764">
        <f t="shared" si="11"/>
        <v>1.7467851049916026E-2</v>
      </c>
      <c r="L41" s="756"/>
      <c r="M41" s="756"/>
      <c r="O41" s="744"/>
      <c r="P41" s="744"/>
      <c r="Q41" s="744"/>
      <c r="R41" s="744"/>
      <c r="S41" s="744"/>
      <c r="T41" s="744"/>
      <c r="U41" s="744"/>
      <c r="V41" s="744"/>
      <c r="W41" s="744"/>
      <c r="X41" s="744"/>
      <c r="Y41" s="744"/>
      <c r="Z41" s="744"/>
      <c r="AA41" s="744"/>
      <c r="AB41" s="744"/>
    </row>
    <row r="42" spans="1:28" ht="12.75" customHeight="1" x14ac:dyDescent="0.2">
      <c r="A42" s="750"/>
      <c r="B42" s="757" t="s">
        <v>1324</v>
      </c>
      <c r="C42" s="764">
        <f t="shared" si="9"/>
        <v>8.6005764382823174E-2</v>
      </c>
      <c r="D42" s="764">
        <f t="shared" si="9"/>
        <v>6.1141304347826088E-2</v>
      </c>
      <c r="E42" s="764">
        <f t="shared" si="9"/>
        <v>4.9257503894275113E-2</v>
      </c>
      <c r="F42" s="764">
        <f t="shared" si="9"/>
        <v>4.4216302016905393E-2</v>
      </c>
      <c r="G42" s="764">
        <f t="shared" si="9"/>
        <v>4.1747192147050839E-2</v>
      </c>
      <c r="H42" s="764">
        <f t="shared" si="10"/>
        <v>5.9103260869565216E-2</v>
      </c>
      <c r="I42" s="764">
        <f t="shared" si="10"/>
        <v>6.5217391304347824E-2</v>
      </c>
      <c r="J42" s="764">
        <f t="shared" si="11"/>
        <v>3.7610140228199779E-2</v>
      </c>
      <c r="K42" s="764">
        <f t="shared" si="11"/>
        <v>4.7243941020032446E-2</v>
      </c>
      <c r="L42" s="756"/>
      <c r="M42" s="756"/>
      <c r="O42" s="744"/>
      <c r="P42" s="744"/>
      <c r="Q42" s="744"/>
      <c r="R42" s="744"/>
      <c r="S42" s="744"/>
      <c r="T42" s="744"/>
      <c r="U42" s="744"/>
      <c r="V42" s="744"/>
      <c r="W42" s="744"/>
      <c r="X42" s="744"/>
      <c r="Y42" s="744"/>
      <c r="Z42" s="744"/>
      <c r="AA42" s="744"/>
      <c r="AB42" s="744"/>
    </row>
    <row r="43" spans="1:28" ht="12.75" customHeight="1" x14ac:dyDescent="0.2">
      <c r="A43" s="750"/>
      <c r="B43" s="757" t="s">
        <v>1325</v>
      </c>
      <c r="C43" s="764">
        <f t="shared" ref="C43:G44" si="12">C49*C$33</f>
        <v>8.6005764382823174E-2</v>
      </c>
      <c r="D43" s="764">
        <f t="shared" si="12"/>
        <v>3.6684782608695655E-2</v>
      </c>
      <c r="E43" s="764">
        <f t="shared" si="12"/>
        <v>2.9554502336565071E-2</v>
      </c>
      <c r="F43" s="764">
        <f t="shared" si="12"/>
        <v>2.6529781210143235E-2</v>
      </c>
      <c r="G43" s="764">
        <f t="shared" si="12"/>
        <v>2.5048315288230504E-2</v>
      </c>
      <c r="H43" s="764">
        <f>H49*$D$33</f>
        <v>3.5461956521739127E-2</v>
      </c>
      <c r="I43" s="764">
        <f>I49*$D$33</f>
        <v>3.9130434782608692E-2</v>
      </c>
      <c r="J43" s="764">
        <f t="shared" ref="J43:K44" si="13">J49*$G$33</f>
        <v>2.2566084136919868E-2</v>
      </c>
      <c r="K43" s="764">
        <f t="shared" si="13"/>
        <v>2.8346364612019462E-2</v>
      </c>
      <c r="L43" s="756" t="s">
        <v>1359</v>
      </c>
      <c r="M43" s="756"/>
      <c r="O43" s="744"/>
      <c r="P43" s="744"/>
      <c r="Q43" s="744"/>
      <c r="R43" s="744"/>
      <c r="S43" s="744"/>
      <c r="T43" s="744"/>
      <c r="U43" s="744"/>
      <c r="V43" s="744"/>
      <c r="W43" s="744"/>
      <c r="X43" s="744"/>
      <c r="Y43" s="744"/>
      <c r="Z43" s="744"/>
      <c r="AA43" s="744"/>
      <c r="AB43" s="744"/>
    </row>
    <row r="44" spans="1:28" ht="12.75" customHeight="1" x14ac:dyDescent="0.2">
      <c r="A44" s="750"/>
      <c r="B44" s="757" t="s">
        <v>1326</v>
      </c>
      <c r="C44" s="764">
        <f t="shared" si="12"/>
        <v>0.22934870502086183</v>
      </c>
      <c r="D44" s="764">
        <f t="shared" si="12"/>
        <v>4.8913043478260872E-2</v>
      </c>
      <c r="E44" s="764">
        <f t="shared" si="12"/>
        <v>3.9406003115420092E-2</v>
      </c>
      <c r="F44" s="764">
        <f t="shared" si="12"/>
        <v>3.5373041613524316E-2</v>
      </c>
      <c r="G44" s="764">
        <f t="shared" si="12"/>
        <v>3.3397753717640671E-2</v>
      </c>
      <c r="H44" s="764">
        <f>H50*$D$33</f>
        <v>4.7282608695652172E-2</v>
      </c>
      <c r="I44" s="764">
        <f>I50*$D$33</f>
        <v>5.2173913043478258E-2</v>
      </c>
      <c r="J44" s="764">
        <f t="shared" si="13"/>
        <v>3.0088112182559825E-2</v>
      </c>
      <c r="K44" s="764">
        <f t="shared" si="13"/>
        <v>3.7795152816025947E-2</v>
      </c>
      <c r="L44" s="756"/>
      <c r="M44" s="756"/>
      <c r="O44" s="744"/>
      <c r="P44" s="744"/>
      <c r="Q44" s="744"/>
      <c r="R44" s="744"/>
      <c r="S44" s="744"/>
      <c r="T44" s="744"/>
      <c r="U44" s="744"/>
      <c r="V44" s="744"/>
      <c r="W44" s="744"/>
      <c r="X44" s="744"/>
      <c r="Y44" s="744"/>
      <c r="Z44" s="744"/>
      <c r="AA44" s="744"/>
      <c r="AB44" s="744"/>
    </row>
    <row r="45" spans="1:28" ht="12.75" customHeight="1" x14ac:dyDescent="0.2">
      <c r="A45" s="750"/>
      <c r="B45" s="757" t="s">
        <v>1327</v>
      </c>
      <c r="C45" s="763">
        <v>0.6583157273746959</v>
      </c>
      <c r="D45" s="763">
        <v>0.20543478260869563</v>
      </c>
      <c r="E45" s="763">
        <v>0.11386421573339235</v>
      </c>
      <c r="F45" s="784">
        <v>8.4792278488874509E-2</v>
      </c>
      <c r="G45" s="763">
        <v>7.2479871833088516E-2</v>
      </c>
      <c r="H45" s="764">
        <v>0.19858695652173911</v>
      </c>
      <c r="I45" s="764">
        <v>0.21913043478260869</v>
      </c>
      <c r="J45" s="764">
        <v>5.780226031366939E-2</v>
      </c>
      <c r="K45" s="764">
        <v>0.13652726828832942</v>
      </c>
      <c r="L45" s="756"/>
      <c r="M45" s="756"/>
      <c r="O45" s="744"/>
      <c r="P45" s="744"/>
      <c r="Q45" s="744"/>
      <c r="R45" s="744"/>
      <c r="S45" s="744"/>
      <c r="T45" s="744"/>
      <c r="U45" s="744"/>
      <c r="V45" s="744"/>
      <c r="W45" s="744"/>
      <c r="X45" s="744"/>
      <c r="Y45" s="744"/>
      <c r="Z45" s="744"/>
      <c r="AA45" s="744"/>
      <c r="AB45" s="744"/>
    </row>
    <row r="46" spans="1:28" ht="12.75" customHeight="1" x14ac:dyDescent="0.2">
      <c r="A46" s="750"/>
      <c r="B46" s="757" t="s">
        <v>1328</v>
      </c>
      <c r="C46" s="763">
        <v>8.4943964822541407E-2</v>
      </c>
      <c r="D46" s="763">
        <v>2.4965217391304348E-2</v>
      </c>
      <c r="E46" s="763">
        <v>1.6203571653978937E-2</v>
      </c>
      <c r="F46" s="784">
        <v>1.3056620742461446E-2</v>
      </c>
      <c r="G46" s="763">
        <v>1.1639129355348958E-2</v>
      </c>
      <c r="H46" s="764">
        <v>2.4133043478260868E-2</v>
      </c>
      <c r="I46" s="764">
        <v>2.66295652173913E-2</v>
      </c>
      <c r="J46" s="785">
        <v>9.7723523055661746E-3</v>
      </c>
      <c r="K46" s="785">
        <v>1.397428083993282E-2</v>
      </c>
      <c r="L46" s="756"/>
      <c r="M46" s="756"/>
      <c r="O46" s="744"/>
      <c r="P46" s="744"/>
      <c r="Q46" s="744"/>
      <c r="R46" s="744"/>
      <c r="S46" s="744"/>
      <c r="T46" s="744"/>
      <c r="U46" s="744"/>
      <c r="V46" s="744"/>
      <c r="W46" s="744"/>
      <c r="X46" s="744"/>
      <c r="Y46" s="744"/>
      <c r="Z46" s="744"/>
      <c r="AA46" s="744"/>
      <c r="AB46" s="744"/>
    </row>
    <row r="47" spans="1:28" ht="12.75" customHeight="1" x14ac:dyDescent="0.2">
      <c r="A47" s="750"/>
      <c r="B47" s="757" t="s">
        <v>1329</v>
      </c>
      <c r="C47" s="763">
        <v>6.3707973616906055E-2</v>
      </c>
      <c r="D47" s="763">
        <v>4.8913043478260872E-2</v>
      </c>
      <c r="E47" s="763">
        <v>3.9406003115420092E-2</v>
      </c>
      <c r="F47" s="784">
        <v>3.5373041613524316E-2</v>
      </c>
      <c r="G47" s="763">
        <v>3.3397753717640671E-2</v>
      </c>
      <c r="H47" s="764">
        <v>4.7282608695652172E-2</v>
      </c>
      <c r="I47" s="764">
        <v>5.2173913043478258E-2</v>
      </c>
      <c r="J47" s="764">
        <v>3.0088112182559822E-2</v>
      </c>
      <c r="K47" s="764">
        <v>3.7795152816025954E-2</v>
      </c>
      <c r="L47" s="756" t="s">
        <v>497</v>
      </c>
      <c r="M47" s="756"/>
      <c r="O47" s="744"/>
      <c r="P47" s="744"/>
      <c r="Q47" s="744"/>
      <c r="R47" s="744"/>
      <c r="S47" s="744"/>
      <c r="T47" s="744"/>
      <c r="U47" s="744"/>
      <c r="V47" s="744"/>
      <c r="W47" s="744"/>
      <c r="X47" s="744"/>
      <c r="Y47" s="744"/>
      <c r="Z47" s="744"/>
      <c r="AA47" s="744"/>
      <c r="AB47" s="744"/>
    </row>
    <row r="48" spans="1:28" ht="12.75" customHeight="1" x14ac:dyDescent="0.2">
      <c r="A48" s="750"/>
      <c r="B48" s="757" t="s">
        <v>1330</v>
      </c>
      <c r="C48" s="763">
        <v>0.10617995602817676</v>
      </c>
      <c r="D48" s="763">
        <v>0.10220869565217391</v>
      </c>
      <c r="E48" s="763">
        <v>8.2342784109981818E-2</v>
      </c>
      <c r="F48" s="784">
        <v>7.3915507755620405E-2</v>
      </c>
      <c r="G48" s="763">
        <v>6.9787946168381951E-2</v>
      </c>
      <c r="H48" s="764">
        <v>9.8801739130434788E-2</v>
      </c>
      <c r="I48" s="764">
        <v>0.10902260869565217</v>
      </c>
      <c r="J48" s="764">
        <v>6.2872119216677014E-2</v>
      </c>
      <c r="K48" s="764">
        <v>7.8976751324367822E-2</v>
      </c>
      <c r="L48" s="756" t="s">
        <v>1359</v>
      </c>
      <c r="M48" s="756"/>
      <c r="O48" s="744"/>
      <c r="P48" s="744"/>
      <c r="Q48" s="744"/>
      <c r="R48" s="744"/>
      <c r="S48" s="744"/>
      <c r="T48" s="744"/>
      <c r="U48" s="744"/>
      <c r="V48" s="744"/>
      <c r="W48" s="744"/>
      <c r="X48" s="744"/>
      <c r="Y48" s="744"/>
      <c r="Z48" s="744"/>
      <c r="AA48" s="744"/>
      <c r="AB48" s="744"/>
    </row>
    <row r="49" spans="1:28" ht="12.75" customHeight="1" x14ac:dyDescent="0.2">
      <c r="A49" s="750"/>
      <c r="B49" s="757" t="s">
        <v>1360</v>
      </c>
      <c r="C49" s="763">
        <v>6.3707973616906055E-2</v>
      </c>
      <c r="D49" s="763">
        <v>2.9347826086956522E-2</v>
      </c>
      <c r="E49" s="763">
        <v>2.3643601869252056E-2</v>
      </c>
      <c r="F49" s="784">
        <v>2.1223824968114587E-2</v>
      </c>
      <c r="G49" s="763">
        <v>2.0038652230584403E-2</v>
      </c>
      <c r="H49" s="764">
        <v>2.8369565217391302E-2</v>
      </c>
      <c r="I49" s="764">
        <v>3.1304347826086952E-2</v>
      </c>
      <c r="J49" s="764">
        <v>1.8052867309535894E-2</v>
      </c>
      <c r="K49" s="764">
        <v>2.2677091689615569E-2</v>
      </c>
      <c r="L49" s="756" t="s">
        <v>1359</v>
      </c>
      <c r="M49" s="756"/>
      <c r="O49" s="744"/>
      <c r="P49" s="744"/>
      <c r="Q49" s="744"/>
      <c r="R49" s="744"/>
      <c r="S49" s="744"/>
      <c r="T49" s="744"/>
      <c r="U49" s="744"/>
      <c r="V49" s="744"/>
      <c r="W49" s="744"/>
      <c r="X49" s="744"/>
      <c r="Y49" s="744"/>
      <c r="Z49" s="744"/>
      <c r="AA49" s="744"/>
      <c r="AB49" s="744"/>
    </row>
    <row r="50" spans="1:28" ht="12.75" customHeight="1" x14ac:dyDescent="0.2">
      <c r="A50" s="750"/>
      <c r="B50" s="757" t="s">
        <v>1331</v>
      </c>
      <c r="C50" s="784">
        <v>0.16988792964508281</v>
      </c>
      <c r="D50" s="784">
        <v>3.9130434782608699E-2</v>
      </c>
      <c r="E50" s="763">
        <v>3.1524802492336072E-2</v>
      </c>
      <c r="F50" s="784">
        <v>2.8298433290819453E-2</v>
      </c>
      <c r="G50" s="763">
        <v>2.6718202974112537E-2</v>
      </c>
      <c r="H50" s="764">
        <v>3.7826086956521739E-2</v>
      </c>
      <c r="I50" s="764">
        <v>4.1739130434782605E-2</v>
      </c>
      <c r="J50" s="764">
        <v>2.4070489746047859E-2</v>
      </c>
      <c r="K50" s="764">
        <v>3.0236122252820758E-2</v>
      </c>
      <c r="L50" s="756"/>
      <c r="M50" s="756"/>
      <c r="O50" s="744"/>
      <c r="P50" s="744"/>
      <c r="Q50" s="744"/>
      <c r="R50" s="744"/>
      <c r="S50" s="744"/>
      <c r="T50" s="744"/>
      <c r="U50" s="744"/>
      <c r="V50" s="744"/>
      <c r="W50" s="744"/>
      <c r="X50" s="744"/>
      <c r="Y50" s="744"/>
      <c r="Z50" s="744"/>
      <c r="AA50" s="744"/>
      <c r="AB50" s="744"/>
    </row>
    <row r="51" spans="1:28" ht="12.75" customHeight="1" x14ac:dyDescent="0.2">
      <c r="A51" s="750"/>
      <c r="B51" s="757" t="s">
        <v>1332</v>
      </c>
      <c r="C51" s="755">
        <v>10100</v>
      </c>
      <c r="D51" s="755">
        <f>SUM(D52:D53)</f>
        <v>9000</v>
      </c>
      <c r="E51" s="755">
        <f t="shared" ref="E51:G51" si="14">SUM(E52:E53)</f>
        <v>7600</v>
      </c>
      <c r="F51" s="755">
        <f t="shared" si="14"/>
        <v>6500</v>
      </c>
      <c r="G51" s="755">
        <f t="shared" si="14"/>
        <v>5900</v>
      </c>
      <c r="H51" s="765">
        <f>MROUND(D51*0.9,100)</f>
        <v>8100</v>
      </c>
      <c r="I51" s="765">
        <f>MROUND(D51*1.1,100)</f>
        <v>9900</v>
      </c>
      <c r="J51" s="765">
        <f>MROUND(G51*0.9,100)</f>
        <v>5300</v>
      </c>
      <c r="K51" s="765">
        <f>MROUND(G51*1.1,100)</f>
        <v>6500</v>
      </c>
      <c r="M51" s="756"/>
      <c r="O51" s="744"/>
      <c r="P51" s="744"/>
      <c r="Q51" s="744"/>
      <c r="R51" s="744"/>
      <c r="S51" s="744"/>
      <c r="T51" s="744"/>
      <c r="U51" s="744"/>
      <c r="V51" s="744"/>
      <c r="W51" s="744"/>
      <c r="X51" s="744"/>
      <c r="Y51" s="744"/>
      <c r="Z51" s="744"/>
      <c r="AA51" s="744"/>
      <c r="AB51" s="744"/>
    </row>
    <row r="52" spans="1:28" ht="12.75" customHeight="1" x14ac:dyDescent="0.2">
      <c r="A52" s="750"/>
      <c r="B52" s="757" t="s">
        <v>1333</v>
      </c>
      <c r="C52" s="755"/>
      <c r="D52" s="755">
        <v>3500</v>
      </c>
      <c r="E52" s="755">
        <v>3100</v>
      </c>
      <c r="F52" s="755">
        <v>2500</v>
      </c>
      <c r="G52" s="765">
        <v>2000</v>
      </c>
      <c r="H52" s="829"/>
      <c r="I52" s="829"/>
      <c r="J52" s="829"/>
      <c r="K52" s="829"/>
      <c r="L52" s="756" t="s">
        <v>871</v>
      </c>
      <c r="M52" s="756">
        <v>6</v>
      </c>
      <c r="O52" s="744"/>
      <c r="P52" s="744"/>
      <c r="Q52" s="744"/>
      <c r="R52" s="744"/>
      <c r="S52" s="744"/>
      <c r="T52" s="744"/>
      <c r="U52" s="744"/>
      <c r="V52" s="744"/>
      <c r="W52" s="744"/>
      <c r="X52" s="744"/>
      <c r="Y52" s="744"/>
      <c r="Z52" s="744"/>
      <c r="AA52" s="744"/>
      <c r="AB52" s="744"/>
    </row>
    <row r="53" spans="1:28" ht="12.75" customHeight="1" x14ac:dyDescent="0.2">
      <c r="A53" s="750"/>
      <c r="B53" s="757" t="s">
        <v>1334</v>
      </c>
      <c r="C53" s="755"/>
      <c r="D53" s="755">
        <v>5500</v>
      </c>
      <c r="E53" s="755">
        <v>4500</v>
      </c>
      <c r="F53" s="755">
        <v>4000</v>
      </c>
      <c r="G53" s="755">
        <v>3900</v>
      </c>
      <c r="H53" s="829"/>
      <c r="I53" s="829"/>
      <c r="J53" s="829"/>
      <c r="K53" s="829"/>
      <c r="L53" s="756" t="s">
        <v>874</v>
      </c>
      <c r="M53" s="756"/>
    </row>
    <row r="54" spans="1:28" ht="12.75" customHeight="1" x14ac:dyDescent="0.2">
      <c r="B54" s="830"/>
      <c r="C54" s="831"/>
      <c r="D54" s="755"/>
      <c r="E54" s="755"/>
      <c r="F54" s="755"/>
      <c r="G54" s="765"/>
      <c r="H54" s="832"/>
      <c r="I54" s="832"/>
      <c r="J54" s="833"/>
      <c r="K54" s="833"/>
      <c r="L54" s="756"/>
      <c r="M54" s="756"/>
    </row>
    <row r="55" spans="1:28" s="744" customFormat="1" ht="12.75" customHeight="1" x14ac:dyDescent="0.2">
      <c r="A55" s="790" t="s">
        <v>38</v>
      </c>
      <c r="B55" s="791"/>
      <c r="C55" s="818"/>
      <c r="D55" s="834"/>
      <c r="E55" s="834"/>
      <c r="F55" s="834"/>
      <c r="G55" s="834"/>
      <c r="H55" s="791"/>
      <c r="I55" s="791"/>
      <c r="J55" s="791"/>
      <c r="K55" s="791"/>
      <c r="L55" s="791"/>
      <c r="M55" s="791"/>
    </row>
    <row r="56" spans="1:28" s="744" customFormat="1" ht="12.75" customHeight="1" x14ac:dyDescent="0.2">
      <c r="A56" s="757"/>
      <c r="B56" s="793" t="s">
        <v>499</v>
      </c>
      <c r="C56" s="818"/>
      <c r="D56" s="818"/>
      <c r="E56" s="818"/>
      <c r="F56" s="818"/>
      <c r="G56" s="818"/>
      <c r="H56" s="791"/>
      <c r="I56" s="791"/>
      <c r="J56" s="791"/>
      <c r="K56" s="791"/>
      <c r="L56" s="791"/>
      <c r="M56" s="791"/>
    </row>
    <row r="57" spans="1:28" s="744" customFormat="1" ht="12.75" customHeight="1" x14ac:dyDescent="0.2">
      <c r="A57" s="757"/>
      <c r="B57" s="793" t="s">
        <v>875</v>
      </c>
      <c r="C57" s="819"/>
      <c r="D57" s="819"/>
      <c r="E57" s="819"/>
      <c r="F57" s="819"/>
      <c r="G57" s="819"/>
      <c r="H57" s="795"/>
      <c r="I57" s="795"/>
      <c r="J57" s="795"/>
      <c r="K57" s="795"/>
      <c r="L57" s="795"/>
      <c r="M57" s="795"/>
    </row>
    <row r="58" spans="1:28" s="744" customFormat="1" ht="12.75" customHeight="1" x14ac:dyDescent="0.2">
      <c r="A58" s="757"/>
      <c r="B58" s="793" t="s">
        <v>862</v>
      </c>
      <c r="C58" s="819"/>
      <c r="D58" s="819"/>
      <c r="E58" s="819"/>
      <c r="F58" s="819"/>
      <c r="G58" s="819"/>
      <c r="H58" s="795"/>
      <c r="I58" s="795"/>
      <c r="J58" s="795"/>
      <c r="K58" s="795"/>
      <c r="L58" s="795"/>
      <c r="M58" s="795"/>
    </row>
    <row r="59" spans="1:28" s="744" customFormat="1" ht="12.75" customHeight="1" x14ac:dyDescent="0.2">
      <c r="A59" s="757"/>
      <c r="B59" s="793" t="s">
        <v>863</v>
      </c>
      <c r="C59" s="818"/>
      <c r="D59" s="818"/>
      <c r="E59" s="818"/>
      <c r="F59" s="818"/>
      <c r="G59" s="818"/>
      <c r="H59" s="791"/>
      <c r="I59" s="791"/>
      <c r="J59" s="791"/>
      <c r="K59" s="791"/>
      <c r="L59" s="791"/>
      <c r="M59" s="791"/>
    </row>
    <row r="60" spans="1:28" s="744" customFormat="1" ht="12.75" customHeight="1" x14ac:dyDescent="0.2">
      <c r="A60" s="757"/>
      <c r="B60" s="793" t="s">
        <v>1335</v>
      </c>
      <c r="C60" s="820"/>
      <c r="D60" s="820"/>
      <c r="E60" s="820"/>
      <c r="F60" s="820"/>
      <c r="G60" s="820"/>
      <c r="H60" s="791"/>
      <c r="I60" s="791"/>
      <c r="J60" s="791"/>
      <c r="K60" s="791"/>
      <c r="L60" s="791"/>
      <c r="M60" s="791"/>
    </row>
    <row r="61" spans="1:28" s="744" customFormat="1" ht="12.75" customHeight="1" x14ac:dyDescent="0.2">
      <c r="A61" s="757"/>
      <c r="B61" s="793" t="s">
        <v>500</v>
      </c>
      <c r="C61" s="818"/>
      <c r="D61" s="818"/>
      <c r="E61" s="818"/>
      <c r="F61" s="818"/>
      <c r="G61" s="818"/>
      <c r="H61" s="791"/>
      <c r="I61" s="791"/>
      <c r="J61" s="791"/>
      <c r="K61" s="791"/>
      <c r="L61" s="791"/>
      <c r="M61" s="791"/>
    </row>
    <row r="62" spans="1:28" s="744" customFormat="1" ht="12.75" customHeight="1" x14ac:dyDescent="0.2">
      <c r="A62" s="757"/>
      <c r="B62" s="793" t="s">
        <v>1336</v>
      </c>
      <c r="C62" s="818"/>
      <c r="D62" s="818"/>
      <c r="E62" s="818"/>
      <c r="F62" s="818"/>
      <c r="G62" s="818"/>
      <c r="H62" s="791"/>
      <c r="I62" s="791"/>
      <c r="J62" s="791"/>
      <c r="K62" s="791"/>
      <c r="L62" s="791"/>
      <c r="M62" s="791"/>
    </row>
    <row r="63" spans="1:28" s="744" customFormat="1" ht="12.75" customHeight="1" x14ac:dyDescent="0.2">
      <c r="A63" s="757"/>
      <c r="B63" s="793" t="s">
        <v>528</v>
      </c>
      <c r="C63" s="818"/>
      <c r="D63" s="818"/>
      <c r="E63" s="818"/>
      <c r="F63" s="818"/>
      <c r="G63" s="818"/>
      <c r="H63" s="791"/>
      <c r="I63" s="791"/>
      <c r="J63" s="791"/>
      <c r="K63" s="791"/>
      <c r="L63" s="791"/>
      <c r="M63" s="791"/>
    </row>
    <row r="64" spans="1:28" s="744" customFormat="1" ht="12.75" customHeight="1" x14ac:dyDescent="0.2">
      <c r="A64" s="757"/>
      <c r="B64" s="793" t="s">
        <v>1337</v>
      </c>
      <c r="C64" s="818"/>
      <c r="D64" s="818"/>
      <c r="E64" s="818"/>
      <c r="F64" s="818"/>
      <c r="G64" s="818"/>
      <c r="H64" s="791"/>
      <c r="I64" s="791"/>
      <c r="J64" s="791"/>
      <c r="K64" s="791"/>
      <c r="L64" s="791"/>
      <c r="M64" s="791"/>
    </row>
    <row r="65" spans="1:13" s="744" customFormat="1" ht="12.75" customHeight="1" x14ac:dyDescent="0.2">
      <c r="A65" s="757"/>
      <c r="B65" s="793" t="s">
        <v>1338</v>
      </c>
      <c r="C65" s="818"/>
      <c r="D65" s="818"/>
      <c r="E65" s="818"/>
      <c r="F65" s="818"/>
      <c r="G65" s="818"/>
      <c r="H65" s="791"/>
      <c r="I65" s="791"/>
      <c r="J65" s="791"/>
      <c r="K65" s="791"/>
      <c r="L65" s="791"/>
      <c r="M65" s="791"/>
    </row>
    <row r="66" spans="1:13" s="744" customFormat="1" ht="12.75" customHeight="1" x14ac:dyDescent="0.2">
      <c r="A66" s="757"/>
      <c r="B66" s="793" t="s">
        <v>864</v>
      </c>
      <c r="C66" s="821"/>
      <c r="D66" s="821"/>
      <c r="E66" s="821"/>
      <c r="F66" s="821"/>
      <c r="G66" s="821"/>
      <c r="H66" s="791"/>
      <c r="I66" s="791"/>
      <c r="J66" s="791"/>
      <c r="K66" s="791"/>
      <c r="L66" s="791"/>
      <c r="M66" s="791"/>
    </row>
    <row r="67" spans="1:13" s="744" customFormat="1" ht="12.75" customHeight="1" x14ac:dyDescent="0.2">
      <c r="A67" s="757"/>
      <c r="B67" s="793" t="s">
        <v>865</v>
      </c>
      <c r="C67" s="818"/>
      <c r="D67" s="818"/>
      <c r="E67" s="818"/>
      <c r="F67" s="818"/>
      <c r="G67" s="818"/>
      <c r="H67" s="791"/>
      <c r="I67" s="791"/>
      <c r="J67" s="791"/>
      <c r="K67" s="791"/>
      <c r="L67" s="791"/>
      <c r="M67" s="791"/>
    </row>
    <row r="68" spans="1:13" s="744" customFormat="1" ht="12.75" customHeight="1" x14ac:dyDescent="0.2">
      <c r="A68" s="757"/>
      <c r="B68" s="793" t="s">
        <v>1339</v>
      </c>
      <c r="C68" s="818"/>
      <c r="D68" s="818"/>
      <c r="E68" s="818"/>
      <c r="F68" s="818"/>
      <c r="G68" s="818"/>
      <c r="H68" s="798"/>
      <c r="I68" s="798"/>
      <c r="J68" s="798"/>
      <c r="K68" s="798"/>
      <c r="L68" s="798"/>
      <c r="M68" s="798"/>
    </row>
    <row r="69" spans="1:13" s="744" customFormat="1" ht="12.75" customHeight="1" x14ac:dyDescent="0.2">
      <c r="A69" s="757"/>
      <c r="B69" s="793" t="s">
        <v>296</v>
      </c>
      <c r="C69" s="818"/>
      <c r="D69" s="818"/>
      <c r="E69" s="818"/>
      <c r="F69" s="818"/>
      <c r="G69" s="818"/>
      <c r="H69" s="791"/>
    </row>
    <row r="70" spans="1:13" s="744" customFormat="1" ht="12.75" customHeight="1" x14ac:dyDescent="0.2">
      <c r="A70" s="757"/>
      <c r="B70" s="793" t="s">
        <v>866</v>
      </c>
      <c r="C70" s="822"/>
      <c r="D70" s="822"/>
      <c r="E70" s="822"/>
      <c r="F70" s="822"/>
      <c r="G70" s="822"/>
      <c r="H70" s="791"/>
      <c r="I70" s="791"/>
      <c r="J70" s="791"/>
      <c r="K70" s="791"/>
      <c r="L70" s="791"/>
      <c r="M70" s="791"/>
    </row>
    <row r="71" spans="1:13" s="744" customFormat="1" ht="12.75" customHeight="1" x14ac:dyDescent="0.2">
      <c r="A71" s="757"/>
      <c r="B71" s="793" t="s">
        <v>531</v>
      </c>
      <c r="C71" s="823"/>
      <c r="D71" s="823"/>
      <c r="E71" s="823"/>
      <c r="F71" s="823"/>
      <c r="G71" s="823"/>
      <c r="H71" s="791"/>
    </row>
    <row r="72" spans="1:13" s="744" customFormat="1" ht="12.75" customHeight="1" x14ac:dyDescent="0.2">
      <c r="A72" s="757"/>
      <c r="B72" s="793" t="s">
        <v>1340</v>
      </c>
      <c r="C72" s="818"/>
      <c r="D72" s="818"/>
      <c r="E72" s="818"/>
      <c r="F72" s="818"/>
      <c r="G72" s="818"/>
      <c r="H72" s="791"/>
    </row>
    <row r="73" spans="1:13" s="744" customFormat="1" ht="12.75" customHeight="1" x14ac:dyDescent="0.2">
      <c r="A73" s="757"/>
      <c r="B73" s="793" t="s">
        <v>867</v>
      </c>
      <c r="C73" s="818"/>
      <c r="D73" s="818"/>
      <c r="E73" s="818"/>
      <c r="F73" s="818"/>
      <c r="G73" s="818"/>
      <c r="H73" s="791"/>
    </row>
    <row r="74" spans="1:13" s="744" customFormat="1" ht="12.75" customHeight="1" x14ac:dyDescent="0.2">
      <c r="A74" s="757"/>
      <c r="B74" s="801" t="s">
        <v>868</v>
      </c>
      <c r="C74" s="801">
        <v>2015</v>
      </c>
      <c r="D74" s="801">
        <v>2016</v>
      </c>
      <c r="E74" s="801">
        <v>2017</v>
      </c>
      <c r="F74" s="801">
        <v>2018</v>
      </c>
      <c r="G74" s="801">
        <v>2019</v>
      </c>
      <c r="H74" s="801">
        <v>2020</v>
      </c>
    </row>
    <row r="75" spans="1:13" s="744" customFormat="1" ht="12.75" customHeight="1" x14ac:dyDescent="0.2">
      <c r="A75" s="757"/>
      <c r="B75" s="802" t="s">
        <v>869</v>
      </c>
      <c r="C75" s="803">
        <v>1</v>
      </c>
      <c r="D75" s="803">
        <v>1.002</v>
      </c>
      <c r="E75" s="803">
        <v>1.014</v>
      </c>
      <c r="F75" s="803">
        <v>1.03</v>
      </c>
      <c r="G75" s="803">
        <v>1.0429999999999999</v>
      </c>
      <c r="H75" s="803">
        <v>1.0620000000000001</v>
      </c>
    </row>
    <row r="76" spans="1:13" s="744" customFormat="1" ht="12.75" customHeight="1" x14ac:dyDescent="0.2">
      <c r="A76" s="757"/>
      <c r="B76" s="793" t="s">
        <v>1341</v>
      </c>
      <c r="C76" s="818"/>
      <c r="D76" s="818"/>
      <c r="E76" s="818"/>
      <c r="F76" s="818"/>
      <c r="G76" s="818"/>
      <c r="H76" s="791"/>
      <c r="I76" s="791"/>
    </row>
    <row r="77" spans="1:13" s="744" customFormat="1" ht="12.75" customHeight="1" x14ac:dyDescent="0.2">
      <c r="A77" s="757"/>
      <c r="B77" s="793" t="s">
        <v>1342</v>
      </c>
      <c r="C77" s="818"/>
      <c r="D77" s="818"/>
      <c r="E77" s="818"/>
      <c r="F77" s="818"/>
      <c r="G77" s="818"/>
      <c r="H77" s="791"/>
      <c r="I77" s="791"/>
    </row>
    <row r="78" spans="1:13" s="744" customFormat="1" ht="12.75" customHeight="1" x14ac:dyDescent="0.2">
      <c r="A78" s="757"/>
      <c r="B78" s="793" t="s">
        <v>1343</v>
      </c>
      <c r="C78" s="818"/>
      <c r="D78" s="818"/>
      <c r="E78" s="818"/>
      <c r="F78" s="818"/>
      <c r="G78" s="818"/>
      <c r="H78" s="791"/>
      <c r="I78" s="791"/>
    </row>
    <row r="79" spans="1:13" s="744" customFormat="1" ht="12.75" customHeight="1" x14ac:dyDescent="0.2">
      <c r="A79" s="757"/>
      <c r="B79" s="793" t="s">
        <v>1344</v>
      </c>
      <c r="C79" s="818"/>
      <c r="D79" s="818"/>
      <c r="E79" s="818"/>
      <c r="F79" s="818"/>
      <c r="G79" s="818"/>
      <c r="H79" s="791"/>
      <c r="I79" s="791"/>
    </row>
    <row r="80" spans="1:13" s="744" customFormat="1" ht="12.75" customHeight="1" x14ac:dyDescent="0.2">
      <c r="A80" s="757"/>
      <c r="B80" s="793" t="s">
        <v>1345</v>
      </c>
      <c r="C80" s="818"/>
      <c r="D80" s="818"/>
      <c r="E80" s="818"/>
      <c r="F80" s="818"/>
      <c r="G80" s="818"/>
      <c r="H80" s="791"/>
      <c r="I80" s="791"/>
      <c r="J80" s="791"/>
      <c r="K80" s="791"/>
      <c r="L80" s="791"/>
      <c r="M80" s="791"/>
    </row>
    <row r="81" spans="1:13" s="744" customFormat="1" ht="12.75" customHeight="1" x14ac:dyDescent="0.2">
      <c r="A81" s="757"/>
      <c r="B81" s="793" t="s">
        <v>1346</v>
      </c>
      <c r="C81" s="824"/>
      <c r="D81" s="825"/>
      <c r="E81" s="824"/>
      <c r="F81" s="824"/>
      <c r="G81" s="824"/>
      <c r="H81" s="791"/>
      <c r="I81" s="791"/>
      <c r="J81" s="791"/>
      <c r="K81" s="791"/>
      <c r="L81" s="791"/>
      <c r="M81" s="791"/>
    </row>
    <row r="82" spans="1:13" s="744" customFormat="1" ht="12.75" customHeight="1" x14ac:dyDescent="0.2">
      <c r="A82" s="757"/>
      <c r="B82" s="793" t="s">
        <v>1347</v>
      </c>
      <c r="C82" s="824"/>
      <c r="D82" s="826"/>
      <c r="E82" s="826"/>
      <c r="F82" s="826"/>
      <c r="G82" s="826"/>
      <c r="H82" s="806"/>
      <c r="I82" s="806"/>
      <c r="J82" s="806"/>
      <c r="K82" s="806"/>
      <c r="L82" s="806"/>
      <c r="M82" s="806"/>
    </row>
    <row r="83" spans="1:13" s="744" customFormat="1" ht="12.75" customHeight="1" x14ac:dyDescent="0.2">
      <c r="A83" s="757"/>
      <c r="B83" s="793" t="s">
        <v>1348</v>
      </c>
      <c r="C83" s="824"/>
      <c r="D83" s="824"/>
      <c r="E83" s="824"/>
      <c r="F83" s="824"/>
      <c r="G83" s="824"/>
      <c r="H83" s="806"/>
      <c r="I83" s="806"/>
      <c r="J83" s="806"/>
      <c r="K83" s="806"/>
      <c r="L83" s="806"/>
      <c r="M83" s="806"/>
    </row>
    <row r="84" spans="1:13" s="744" customFormat="1" ht="12.75" customHeight="1" x14ac:dyDescent="0.2">
      <c r="A84" s="757"/>
      <c r="B84" s="793" t="s">
        <v>1349</v>
      </c>
      <c r="C84" s="798"/>
      <c r="D84" s="798"/>
      <c r="E84" s="798"/>
      <c r="F84" s="798"/>
      <c r="G84" s="798"/>
      <c r="H84" s="798"/>
      <c r="I84" s="798"/>
      <c r="J84" s="806"/>
      <c r="K84" s="806"/>
      <c r="L84" s="806"/>
      <c r="M84" s="806"/>
    </row>
    <row r="85" spans="1:13" s="744" customFormat="1" ht="12.75" customHeight="1" x14ac:dyDescent="0.2">
      <c r="A85" s="757"/>
      <c r="B85" s="793" t="s">
        <v>1350</v>
      </c>
      <c r="C85" s="798"/>
      <c r="D85" s="798"/>
      <c r="E85" s="798"/>
      <c r="F85" s="798"/>
      <c r="G85" s="798"/>
      <c r="H85" s="798"/>
      <c r="I85" s="798"/>
      <c r="J85" s="798"/>
      <c r="K85" s="798"/>
      <c r="L85" s="798"/>
      <c r="M85" s="798"/>
    </row>
    <row r="86" spans="1:13" s="744" customFormat="1" ht="12.75" customHeight="1" x14ac:dyDescent="0.2">
      <c r="A86" s="757"/>
      <c r="B86" s="793"/>
      <c r="C86" s="798"/>
      <c r="D86" s="798"/>
      <c r="E86" s="798"/>
      <c r="F86" s="798"/>
      <c r="G86" s="798"/>
      <c r="H86" s="798"/>
      <c r="I86" s="798"/>
      <c r="J86" s="798"/>
      <c r="K86" s="798"/>
      <c r="L86" s="798"/>
      <c r="M86" s="798"/>
    </row>
    <row r="87" spans="1:13" s="744" customFormat="1" ht="12.75" customHeight="1" x14ac:dyDescent="0.2">
      <c r="A87" s="790" t="s">
        <v>87</v>
      </c>
      <c r="B87" s="807"/>
    </row>
    <row r="88" spans="1:13" ht="12.75" customHeight="1" x14ac:dyDescent="0.2">
      <c r="B88" s="808"/>
    </row>
    <row r="89" spans="1:13" ht="12.75" customHeight="1" x14ac:dyDescent="0.2">
      <c r="B89" s="808" t="s">
        <v>1351</v>
      </c>
    </row>
    <row r="90" spans="1:13" ht="12.75" customHeight="1" x14ac:dyDescent="0.2">
      <c r="B90" s="808" t="s">
        <v>1352</v>
      </c>
    </row>
    <row r="91" spans="1:13" ht="12.75" customHeight="1" x14ac:dyDescent="0.2">
      <c r="B91" s="809" t="s">
        <v>1353</v>
      </c>
    </row>
    <row r="92" spans="1:13" ht="12.75" customHeight="1" x14ac:dyDescent="0.2">
      <c r="B92" s="808" t="s">
        <v>1354</v>
      </c>
    </row>
    <row r="93" spans="1:13" ht="12.75" customHeight="1" x14ac:dyDescent="0.2">
      <c r="B93" s="808" t="s">
        <v>1355</v>
      </c>
    </row>
    <row r="94" spans="1:13" ht="12.75" customHeight="1" x14ac:dyDescent="0.2">
      <c r="B94" s="808" t="s">
        <v>1356</v>
      </c>
    </row>
    <row r="95" spans="1:13" ht="12.75" customHeight="1" x14ac:dyDescent="0.2">
      <c r="B95" s="808"/>
    </row>
    <row r="96" spans="1:13" ht="12.75" customHeight="1" x14ac:dyDescent="0.2">
      <c r="B96" s="809"/>
    </row>
    <row r="97" spans="2:2" ht="12.75" customHeight="1" x14ac:dyDescent="0.2">
      <c r="B97" s="809"/>
    </row>
    <row r="98" spans="2:2" ht="12.75" customHeight="1" x14ac:dyDescent="0.2">
      <c r="B98" s="808"/>
    </row>
    <row r="99" spans="2:2" ht="12.75" customHeight="1" x14ac:dyDescent="0.2">
      <c r="B99" s="810"/>
    </row>
    <row r="101" spans="2:2" ht="12.75" customHeight="1" x14ac:dyDescent="0.2">
      <c r="B101" s="808"/>
    </row>
    <row r="102" spans="2:2" ht="12.75" customHeight="1" x14ac:dyDescent="0.2">
      <c r="B102" s="811"/>
    </row>
    <row r="103" spans="2:2" ht="12.75" customHeight="1" x14ac:dyDescent="0.2">
      <c r="B103" s="809"/>
    </row>
    <row r="104" spans="2:2" ht="12.75" customHeight="1" x14ac:dyDescent="0.2">
      <c r="B104" s="808"/>
    </row>
    <row r="105" spans="2:2" ht="12.75" customHeight="1" x14ac:dyDescent="0.2">
      <c r="B105" s="808"/>
    </row>
    <row r="106" spans="2:2" ht="12.75" customHeight="1" x14ac:dyDescent="0.2">
      <c r="B106" s="809"/>
    </row>
    <row r="107" spans="2:2" ht="12.75" customHeight="1" x14ac:dyDescent="0.2">
      <c r="B107" s="809"/>
    </row>
    <row r="108" spans="2:2" ht="12.75" customHeight="1" x14ac:dyDescent="0.2">
      <c r="B108" s="809"/>
    </row>
    <row r="109" spans="2:2" ht="12.75" customHeight="1" x14ac:dyDescent="0.2">
      <c r="B109" s="809"/>
    </row>
    <row r="110" spans="2:2" ht="12.75" customHeight="1" x14ac:dyDescent="0.2">
      <c r="B110" s="809"/>
    </row>
    <row r="111" spans="2:2" ht="12.75" customHeight="1" x14ac:dyDescent="0.2">
      <c r="B111" s="809"/>
    </row>
    <row r="112" spans="2:2" ht="12.75" customHeight="1" x14ac:dyDescent="0.2">
      <c r="B112" s="809"/>
    </row>
    <row r="113" spans="2:8" ht="12.75" customHeight="1" x14ac:dyDescent="0.2">
      <c r="B113" s="809"/>
    </row>
    <row r="114" spans="2:8" ht="12.75" customHeight="1" x14ac:dyDescent="0.2">
      <c r="B114" s="809"/>
    </row>
    <row r="115" spans="2:8" ht="12.75" customHeight="1" x14ac:dyDescent="0.2">
      <c r="B115" s="809"/>
    </row>
    <row r="116" spans="2:8" ht="12.75" customHeight="1" x14ac:dyDescent="0.2">
      <c r="B116" s="809"/>
    </row>
    <row r="117" spans="2:8" ht="12.75" customHeight="1" x14ac:dyDescent="0.2">
      <c r="B117" s="809"/>
    </row>
    <row r="118" spans="2:8" ht="12.75" customHeight="1" x14ac:dyDescent="0.2">
      <c r="B118" s="809"/>
      <c r="C118" s="558"/>
      <c r="D118" s="558"/>
      <c r="E118" s="558"/>
      <c r="F118" s="558"/>
      <c r="G118" s="558"/>
      <c r="H118" s="558"/>
    </row>
    <row r="119" spans="2:8" ht="12.75" customHeight="1" x14ac:dyDescent="0.2">
      <c r="B119" s="809"/>
    </row>
    <row r="120" spans="2:8" ht="12.75" customHeight="1" x14ac:dyDescent="0.2">
      <c r="B120" s="809"/>
    </row>
    <row r="121" spans="2:8" ht="12.75" customHeight="1" x14ac:dyDescent="0.2">
      <c r="B121" s="809"/>
    </row>
    <row r="122" spans="2:8" ht="12.75" customHeight="1" x14ac:dyDescent="0.2">
      <c r="B122" s="809"/>
    </row>
    <row r="123" spans="2:8" ht="12.75" customHeight="1" x14ac:dyDescent="0.2">
      <c r="B123" s="809"/>
    </row>
    <row r="124" spans="2:8" ht="12.75" customHeight="1" x14ac:dyDescent="0.2">
      <c r="B124" s="809"/>
    </row>
    <row r="125" spans="2:8" ht="12.75" customHeight="1" x14ac:dyDescent="0.2">
      <c r="B125" s="809"/>
    </row>
    <row r="126" spans="2:8" ht="12.75" customHeight="1" x14ac:dyDescent="0.2">
      <c r="B126" s="809"/>
    </row>
    <row r="127" spans="2:8" ht="12.75" customHeight="1" x14ac:dyDescent="0.2">
      <c r="B127" s="809"/>
    </row>
    <row r="128" spans="2:8" ht="12.75" customHeight="1" x14ac:dyDescent="0.2">
      <c r="B128" s="809"/>
    </row>
  </sheetData>
  <mergeCells count="1">
    <mergeCell ref="C1:M1"/>
  </mergeCells>
  <hyperlinks>
    <hyperlink ref="C1" location="INDEX" display="22 Photovoltaics: LARGE scale utility systems" xr:uid="{00000000-0004-0000-30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F75"/>
  <sheetViews>
    <sheetView showGridLines="0" zoomScaleNormal="100"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7" width="9.140625" style="2" customWidth="1"/>
    <col min="18" max="18" width="49.8554687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2:32" ht="14.25" customHeight="1" x14ac:dyDescent="0.25">
      <c r="H1" s="322"/>
    </row>
    <row r="2" spans="2:32" ht="14.25" customHeight="1" x14ac:dyDescent="0.25">
      <c r="R2" s="1"/>
      <c r="S2" s="1"/>
      <c r="T2" s="1"/>
      <c r="U2" s="1"/>
      <c r="V2" s="1"/>
      <c r="W2" s="1"/>
      <c r="X2" s="1"/>
      <c r="Y2" s="1"/>
      <c r="Z2" s="1"/>
      <c r="AA2" s="1"/>
      <c r="AB2" s="1"/>
      <c r="AC2" s="1"/>
      <c r="AD2" s="1"/>
      <c r="AE2" s="1"/>
      <c r="AF2" s="1"/>
    </row>
    <row r="3" spans="2:32" ht="24" customHeight="1" x14ac:dyDescent="0.25">
      <c r="B3" s="391" t="s">
        <v>0</v>
      </c>
      <c r="C3" s="895" t="s">
        <v>828</v>
      </c>
      <c r="D3" s="901"/>
      <c r="E3" s="901"/>
      <c r="F3" s="901"/>
      <c r="G3" s="901"/>
      <c r="H3" s="901"/>
      <c r="I3" s="901"/>
      <c r="J3" s="901"/>
      <c r="K3" s="901"/>
      <c r="L3" s="902"/>
      <c r="R3" s="315"/>
      <c r="S3" s="903"/>
      <c r="T3" s="904"/>
      <c r="U3" s="904"/>
      <c r="V3" s="904"/>
      <c r="W3" s="904"/>
      <c r="X3" s="904"/>
      <c r="Y3" s="1"/>
      <c r="Z3" s="315"/>
      <c r="AA3" s="880"/>
      <c r="AB3" s="881"/>
      <c r="AC3" s="881"/>
      <c r="AD3" s="881"/>
      <c r="AE3" s="881"/>
      <c r="AF3" s="881"/>
    </row>
    <row r="4" spans="2:32" ht="23.25" customHeight="1" x14ac:dyDescent="0.25">
      <c r="B4" s="152"/>
      <c r="C4" s="370">
        <v>2015</v>
      </c>
      <c r="D4" s="370">
        <v>2020</v>
      </c>
      <c r="E4" s="370">
        <v>2030</v>
      </c>
      <c r="F4" s="370">
        <v>2050</v>
      </c>
      <c r="G4" s="898" t="s">
        <v>2</v>
      </c>
      <c r="H4" s="899"/>
      <c r="I4" s="898" t="s">
        <v>3</v>
      </c>
      <c r="J4" s="899"/>
      <c r="K4" s="370" t="s">
        <v>4</v>
      </c>
      <c r="L4" s="370" t="s">
        <v>5</v>
      </c>
      <c r="R4" s="49"/>
      <c r="S4" s="317"/>
      <c r="T4" s="317"/>
      <c r="U4" s="317"/>
      <c r="V4" s="317"/>
      <c r="W4" s="317"/>
      <c r="X4" s="317"/>
      <c r="Y4" s="1"/>
      <c r="Z4" s="49"/>
      <c r="AA4" s="317"/>
      <c r="AB4" s="317"/>
      <c r="AC4" s="317"/>
      <c r="AD4" s="317"/>
      <c r="AE4" s="317"/>
      <c r="AF4" s="317"/>
    </row>
    <row r="5" spans="2:32" ht="15" customHeight="1" x14ac:dyDescent="0.25">
      <c r="B5" s="388" t="s">
        <v>6</v>
      </c>
      <c r="C5" s="389"/>
      <c r="D5" s="389"/>
      <c r="E5" s="389"/>
      <c r="F5" s="389"/>
      <c r="G5" s="389" t="s">
        <v>7</v>
      </c>
      <c r="H5" s="389" t="s">
        <v>8</v>
      </c>
      <c r="I5" s="389" t="s">
        <v>7</v>
      </c>
      <c r="J5" s="389" t="s">
        <v>8</v>
      </c>
      <c r="K5" s="389"/>
      <c r="L5" s="390"/>
      <c r="R5" s="884"/>
      <c r="S5" s="884"/>
      <c r="T5" s="884"/>
      <c r="U5" s="884"/>
      <c r="V5" s="884"/>
      <c r="W5" s="884"/>
      <c r="X5" s="884"/>
      <c r="Y5" s="1"/>
      <c r="Z5" s="884"/>
      <c r="AA5" s="884"/>
      <c r="AB5" s="884"/>
      <c r="AC5" s="884"/>
      <c r="AD5" s="884"/>
      <c r="AE5" s="884"/>
      <c r="AF5" s="884"/>
    </row>
    <row r="6" spans="2:32" ht="15" customHeight="1" x14ac:dyDescent="0.25">
      <c r="B6" s="156" t="s">
        <v>9</v>
      </c>
      <c r="C6" s="153">
        <v>300</v>
      </c>
      <c r="D6" s="153">
        <v>300</v>
      </c>
      <c r="E6" s="153">
        <v>300</v>
      </c>
      <c r="F6" s="156"/>
      <c r="G6" s="339">
        <v>200</v>
      </c>
      <c r="H6" s="339">
        <v>400</v>
      </c>
      <c r="I6" s="340"/>
      <c r="J6" s="340"/>
      <c r="K6" s="394"/>
      <c r="L6" s="394"/>
      <c r="R6" s="316"/>
      <c r="S6" s="172"/>
      <c r="T6" s="172"/>
      <c r="U6" s="172"/>
      <c r="V6" s="172"/>
      <c r="W6" s="172"/>
      <c r="X6" s="172"/>
      <c r="Y6" s="1"/>
      <c r="Z6" s="316"/>
      <c r="AA6" s="885"/>
      <c r="AB6" s="886"/>
      <c r="AC6" s="886"/>
      <c r="AD6" s="886"/>
      <c r="AE6" s="886"/>
      <c r="AF6" s="886"/>
    </row>
    <row r="7" spans="2:32" ht="22.5" x14ac:dyDescent="0.25">
      <c r="B7" s="350" t="s">
        <v>513</v>
      </c>
      <c r="C7" s="392">
        <v>-1</v>
      </c>
      <c r="D7" s="341">
        <v>-1</v>
      </c>
      <c r="E7" s="341">
        <v>-1</v>
      </c>
      <c r="F7" s="392"/>
      <c r="G7" s="342" t="s">
        <v>96</v>
      </c>
      <c r="H7" s="343">
        <v>-2</v>
      </c>
      <c r="I7" s="351"/>
      <c r="J7" s="352"/>
      <c r="K7" s="352" t="s">
        <v>502</v>
      </c>
      <c r="L7" s="353">
        <v>10</v>
      </c>
      <c r="R7" s="316"/>
      <c r="S7" s="172"/>
      <c r="T7" s="172"/>
      <c r="U7" s="50"/>
      <c r="V7" s="50"/>
      <c r="W7" s="50"/>
      <c r="X7" s="172"/>
      <c r="Y7" s="1"/>
      <c r="Z7" s="316"/>
      <c r="AA7" s="172"/>
      <c r="AB7" s="172"/>
      <c r="AC7" s="172"/>
      <c r="AD7" s="172"/>
      <c r="AE7" s="172"/>
      <c r="AF7" s="172"/>
    </row>
    <row r="8" spans="2:32" ht="27.75" customHeight="1" x14ac:dyDescent="0.25">
      <c r="B8" s="354" t="s">
        <v>514</v>
      </c>
      <c r="C8" s="149">
        <v>-1</v>
      </c>
      <c r="D8" s="149">
        <v>-1</v>
      </c>
      <c r="E8" s="149">
        <v>-1</v>
      </c>
      <c r="F8" s="344"/>
      <c r="G8" s="342" t="s">
        <v>96</v>
      </c>
      <c r="H8" s="345">
        <v>-2</v>
      </c>
      <c r="I8" s="353"/>
      <c r="J8" s="353"/>
      <c r="K8" s="353" t="s">
        <v>502</v>
      </c>
      <c r="L8" s="353">
        <v>10</v>
      </c>
      <c r="R8" s="316"/>
      <c r="S8" s="172"/>
      <c r="T8" s="172"/>
      <c r="U8" s="173"/>
      <c r="V8" s="173"/>
      <c r="W8" s="173"/>
      <c r="X8" s="51"/>
      <c r="Y8" s="1"/>
      <c r="Z8" s="316"/>
      <c r="AA8" s="172"/>
      <c r="AB8" s="172"/>
      <c r="AC8" s="172"/>
      <c r="AD8" s="172"/>
      <c r="AE8" s="172"/>
      <c r="AF8" s="172"/>
    </row>
    <row r="9" spans="2:32" x14ac:dyDescent="0.25">
      <c r="B9" s="350" t="s">
        <v>824</v>
      </c>
      <c r="C9" s="342" t="s">
        <v>517</v>
      </c>
      <c r="D9" s="342" t="s">
        <v>517</v>
      </c>
      <c r="E9" s="342" t="s">
        <v>517</v>
      </c>
      <c r="F9" s="149"/>
      <c r="G9" s="342" t="s">
        <v>116</v>
      </c>
      <c r="H9" s="342" t="s">
        <v>518</v>
      </c>
      <c r="I9" s="353"/>
      <c r="J9" s="353"/>
      <c r="K9" s="353" t="s">
        <v>502</v>
      </c>
      <c r="L9" s="353">
        <v>10</v>
      </c>
      <c r="R9" s="316"/>
      <c r="S9" s="172"/>
      <c r="T9" s="172"/>
      <c r="U9" s="173"/>
      <c r="V9" s="173"/>
      <c r="W9" s="172"/>
      <c r="X9" s="51"/>
      <c r="Y9" s="1"/>
      <c r="Z9" s="316"/>
      <c r="AA9" s="172"/>
      <c r="AB9" s="173"/>
      <c r="AC9" s="173"/>
      <c r="AD9" s="173"/>
      <c r="AE9" s="172"/>
      <c r="AF9" s="172"/>
    </row>
    <row r="10" spans="2:32" x14ac:dyDescent="0.25">
      <c r="B10" s="350" t="s">
        <v>825</v>
      </c>
      <c r="C10" s="342" t="s">
        <v>98</v>
      </c>
      <c r="D10" s="342" t="s">
        <v>98</v>
      </c>
      <c r="E10" s="342" t="s">
        <v>98</v>
      </c>
      <c r="F10" s="149"/>
      <c r="G10" s="149">
        <v>-0.01</v>
      </c>
      <c r="H10" s="342" t="s">
        <v>516</v>
      </c>
      <c r="I10" s="353"/>
      <c r="J10" s="353"/>
      <c r="K10" s="353" t="s">
        <v>39</v>
      </c>
      <c r="L10" s="353">
        <v>10</v>
      </c>
      <c r="R10" s="316"/>
      <c r="S10" s="172"/>
      <c r="T10" s="172"/>
      <c r="U10" s="173"/>
      <c r="V10" s="173"/>
      <c r="W10" s="173"/>
      <c r="X10" s="51"/>
      <c r="Y10" s="1"/>
      <c r="Z10" s="316"/>
      <c r="AA10" s="172"/>
      <c r="AB10" s="172"/>
      <c r="AC10" s="172"/>
      <c r="AD10" s="172"/>
      <c r="AE10" s="172"/>
      <c r="AF10" s="172"/>
    </row>
    <row r="11" spans="2:32" x14ac:dyDescent="0.25">
      <c r="B11" s="350" t="s">
        <v>13</v>
      </c>
      <c r="C11" s="342" t="s">
        <v>98</v>
      </c>
      <c r="D11" s="342" t="s">
        <v>98</v>
      </c>
      <c r="E11" s="342" t="s">
        <v>98</v>
      </c>
      <c r="F11" s="149"/>
      <c r="G11" s="342" t="s">
        <v>100</v>
      </c>
      <c r="H11" s="342" t="s">
        <v>101</v>
      </c>
      <c r="I11" s="353"/>
      <c r="J11" s="353"/>
      <c r="K11" s="353" t="s">
        <v>39</v>
      </c>
      <c r="L11" s="353">
        <v>10</v>
      </c>
      <c r="R11" s="316"/>
      <c r="S11" s="172"/>
      <c r="T11" s="172"/>
      <c r="U11" s="173"/>
      <c r="V11" s="173"/>
      <c r="W11" s="173"/>
      <c r="X11" s="51"/>
      <c r="Y11" s="1"/>
      <c r="Z11" s="17"/>
      <c r="AA11" s="173"/>
      <c r="AB11" s="173"/>
      <c r="AC11" s="173"/>
      <c r="AD11" s="173"/>
      <c r="AE11" s="173"/>
      <c r="AF11" s="172"/>
    </row>
    <row r="12" spans="2:32" x14ac:dyDescent="0.25">
      <c r="B12" s="355" t="s">
        <v>73</v>
      </c>
      <c r="C12" s="342" t="s">
        <v>98</v>
      </c>
      <c r="D12" s="342" t="s">
        <v>98</v>
      </c>
      <c r="E12" s="342" t="s">
        <v>98</v>
      </c>
      <c r="F12" s="394"/>
      <c r="G12" s="342" t="s">
        <v>98</v>
      </c>
      <c r="H12" s="342" t="s">
        <v>98</v>
      </c>
      <c r="I12" s="339"/>
      <c r="J12" s="339"/>
      <c r="K12" s="339" t="s">
        <v>39</v>
      </c>
      <c r="L12" s="353">
        <v>10</v>
      </c>
      <c r="R12" s="316"/>
      <c r="S12" s="172"/>
      <c r="T12" s="172"/>
      <c r="U12" s="173"/>
      <c r="V12" s="173"/>
      <c r="W12" s="173"/>
      <c r="X12" s="51"/>
      <c r="Y12" s="1"/>
      <c r="Z12" s="17"/>
      <c r="AA12" s="173"/>
      <c r="AB12" s="173"/>
      <c r="AC12" s="173"/>
      <c r="AD12" s="173"/>
      <c r="AE12" s="173"/>
      <c r="AF12" s="172"/>
    </row>
    <row r="13" spans="2:32" x14ac:dyDescent="0.25">
      <c r="B13" s="355" t="s">
        <v>16</v>
      </c>
      <c r="C13" s="339">
        <v>15</v>
      </c>
      <c r="D13" s="339">
        <v>15</v>
      </c>
      <c r="E13" s="339">
        <v>15</v>
      </c>
      <c r="F13" s="339"/>
      <c r="G13" s="339"/>
      <c r="H13" s="339"/>
      <c r="I13" s="339"/>
      <c r="J13" s="339"/>
      <c r="K13" s="339" t="s">
        <v>20</v>
      </c>
      <c r="L13" s="353">
        <v>10</v>
      </c>
      <c r="R13" s="316"/>
      <c r="S13" s="172"/>
      <c r="T13" s="172"/>
      <c r="U13" s="173"/>
      <c r="V13" s="173"/>
      <c r="W13" s="173"/>
      <c r="X13" s="51"/>
      <c r="Y13" s="1"/>
      <c r="Z13" s="316"/>
      <c r="AA13" s="172"/>
      <c r="AB13" s="172"/>
      <c r="AC13" s="172"/>
      <c r="AD13" s="172"/>
      <c r="AE13" s="172"/>
      <c r="AF13" s="172"/>
    </row>
    <row r="14" spans="2:32" x14ac:dyDescent="0.25">
      <c r="B14" s="355" t="s">
        <v>18</v>
      </c>
      <c r="C14" s="339">
        <v>2.5</v>
      </c>
      <c r="D14" s="339">
        <v>2.5</v>
      </c>
      <c r="E14" s="339">
        <v>2.5</v>
      </c>
      <c r="F14" s="339"/>
      <c r="G14" s="339">
        <v>2</v>
      </c>
      <c r="H14" s="339">
        <v>3</v>
      </c>
      <c r="I14" s="339"/>
      <c r="J14" s="339"/>
      <c r="K14" s="339" t="s">
        <v>20</v>
      </c>
      <c r="L14" s="353">
        <v>10</v>
      </c>
      <c r="R14" s="316"/>
      <c r="S14" s="172"/>
      <c r="T14" s="172"/>
      <c r="U14" s="173"/>
      <c r="V14" s="173"/>
      <c r="W14" s="173"/>
      <c r="X14" s="51"/>
      <c r="Y14" s="1"/>
      <c r="Z14" s="316"/>
      <c r="AA14" s="172"/>
      <c r="AB14" s="172"/>
      <c r="AC14" s="172"/>
      <c r="AD14" s="172"/>
      <c r="AE14" s="172"/>
      <c r="AF14" s="172"/>
    </row>
    <row r="15" spans="2:32" x14ac:dyDescent="0.25">
      <c r="B15" s="356" t="s">
        <v>19</v>
      </c>
      <c r="C15" s="342" t="s">
        <v>519</v>
      </c>
      <c r="D15" s="342" t="s">
        <v>519</v>
      </c>
      <c r="E15" s="342" t="s">
        <v>519</v>
      </c>
      <c r="F15" s="149"/>
      <c r="G15" s="335" t="s">
        <v>520</v>
      </c>
      <c r="H15" s="335" t="s">
        <v>521</v>
      </c>
      <c r="I15" s="339"/>
      <c r="J15" s="339"/>
      <c r="K15" s="339" t="s">
        <v>102</v>
      </c>
      <c r="L15" s="353">
        <v>10</v>
      </c>
      <c r="R15" s="316"/>
      <c r="S15" s="172"/>
      <c r="T15" s="172"/>
      <c r="U15" s="173"/>
      <c r="V15" s="173"/>
      <c r="W15" s="173"/>
      <c r="X15" s="51"/>
      <c r="Y15" s="1"/>
      <c r="Z15" s="316"/>
      <c r="AA15" s="172"/>
      <c r="AB15" s="172"/>
      <c r="AC15" s="172"/>
      <c r="AD15" s="172"/>
      <c r="AE15" s="172"/>
      <c r="AF15" s="172"/>
    </row>
    <row r="16" spans="2:32" x14ac:dyDescent="0.25">
      <c r="B16" s="357" t="s">
        <v>21</v>
      </c>
      <c r="C16" s="358"/>
      <c r="D16" s="358"/>
      <c r="E16" s="358"/>
      <c r="F16" s="358"/>
      <c r="G16" s="358"/>
      <c r="H16" s="358"/>
      <c r="I16" s="358"/>
      <c r="J16" s="358"/>
      <c r="K16" s="358"/>
      <c r="L16" s="359"/>
      <c r="R16" s="316"/>
      <c r="S16" s="172"/>
      <c r="T16" s="172"/>
      <c r="U16" s="173"/>
      <c r="V16" s="173"/>
      <c r="W16" s="173"/>
      <c r="X16" s="51"/>
      <c r="Y16" s="1"/>
      <c r="Z16" s="316"/>
      <c r="AA16" s="172"/>
      <c r="AB16" s="172"/>
      <c r="AC16" s="172"/>
      <c r="AD16" s="172"/>
      <c r="AE16" s="172"/>
      <c r="AF16" s="172"/>
    </row>
    <row r="17" spans="2:32" x14ac:dyDescent="0.25">
      <c r="B17" s="355" t="s">
        <v>22</v>
      </c>
      <c r="C17" s="360" t="s">
        <v>117</v>
      </c>
      <c r="D17" s="360" t="s">
        <v>96</v>
      </c>
      <c r="E17" s="360" t="s">
        <v>96</v>
      </c>
      <c r="F17" s="339"/>
      <c r="G17" s="360" t="s">
        <v>96</v>
      </c>
      <c r="H17" s="360" t="s">
        <v>118</v>
      </c>
      <c r="I17" s="339"/>
      <c r="J17" s="339"/>
      <c r="K17" s="339" t="s">
        <v>119</v>
      </c>
      <c r="L17" s="353">
        <v>10</v>
      </c>
      <c r="R17" s="316"/>
      <c r="S17" s="172"/>
      <c r="T17" s="172"/>
      <c r="U17" s="173"/>
      <c r="V17" s="173"/>
      <c r="W17" s="173"/>
      <c r="X17" s="51"/>
      <c r="Y17" s="1"/>
      <c r="Z17" s="316"/>
      <c r="AA17" s="172"/>
      <c r="AB17" s="172"/>
      <c r="AC17" s="172"/>
      <c r="AD17" s="172"/>
      <c r="AE17" s="172"/>
      <c r="AF17" s="172"/>
    </row>
    <row r="18" spans="2:32" x14ac:dyDescent="0.25">
      <c r="B18" s="355" t="s">
        <v>24</v>
      </c>
      <c r="C18" s="360" t="s">
        <v>117</v>
      </c>
      <c r="D18" s="360" t="s">
        <v>96</v>
      </c>
      <c r="E18" s="360" t="s">
        <v>96</v>
      </c>
      <c r="F18" s="339"/>
      <c r="G18" s="360" t="s">
        <v>96</v>
      </c>
      <c r="H18" s="360" t="s">
        <v>118</v>
      </c>
      <c r="I18" s="339"/>
      <c r="J18" s="339"/>
      <c r="K18" s="339" t="s">
        <v>119</v>
      </c>
      <c r="L18" s="353">
        <v>10</v>
      </c>
      <c r="R18" s="316"/>
      <c r="S18" s="172"/>
      <c r="T18" s="172"/>
      <c r="U18" s="173"/>
      <c r="V18" s="173"/>
      <c r="W18" s="173"/>
      <c r="X18" s="51"/>
      <c r="Y18" s="1"/>
      <c r="Z18" s="316"/>
      <c r="AA18" s="172"/>
      <c r="AB18" s="172"/>
      <c r="AC18" s="172"/>
      <c r="AD18" s="172"/>
      <c r="AE18" s="172"/>
      <c r="AF18" s="172"/>
    </row>
    <row r="19" spans="2:32" x14ac:dyDescent="0.25">
      <c r="B19" s="355" t="s">
        <v>75</v>
      </c>
      <c r="C19" s="360" t="s">
        <v>521</v>
      </c>
      <c r="D19" s="360" t="s">
        <v>521</v>
      </c>
      <c r="E19" s="360" t="s">
        <v>98</v>
      </c>
      <c r="F19" s="339"/>
      <c r="G19" s="360" t="s">
        <v>98</v>
      </c>
      <c r="H19" s="360" t="s">
        <v>522</v>
      </c>
      <c r="I19" s="339"/>
      <c r="J19" s="339"/>
      <c r="K19" s="339" t="s">
        <v>39</v>
      </c>
      <c r="L19" s="353">
        <v>10</v>
      </c>
      <c r="R19" s="316"/>
      <c r="S19" s="172"/>
      <c r="T19" s="172"/>
      <c r="U19" s="173"/>
      <c r="V19" s="173"/>
      <c r="W19" s="173"/>
      <c r="X19" s="51"/>
      <c r="Y19" s="1"/>
      <c r="Z19" s="316"/>
      <c r="AA19" s="172"/>
      <c r="AB19" s="172"/>
      <c r="AC19" s="172"/>
      <c r="AD19" s="172"/>
      <c r="AE19" s="172"/>
      <c r="AF19" s="172"/>
    </row>
    <row r="20" spans="2:32" x14ac:dyDescent="0.25">
      <c r="B20" s="355" t="s">
        <v>76</v>
      </c>
      <c r="C20" s="360" t="s">
        <v>121</v>
      </c>
      <c r="D20" s="360" t="s">
        <v>121</v>
      </c>
      <c r="E20" s="360" t="s">
        <v>98</v>
      </c>
      <c r="F20" s="339"/>
      <c r="G20" s="360" t="s">
        <v>98</v>
      </c>
      <c r="H20" s="360" t="s">
        <v>120</v>
      </c>
      <c r="I20" s="339"/>
      <c r="J20" s="339"/>
      <c r="K20" s="339" t="s">
        <v>119</v>
      </c>
      <c r="L20" s="353">
        <v>10</v>
      </c>
      <c r="R20" s="316"/>
      <c r="S20" s="172"/>
      <c r="T20" s="172"/>
      <c r="U20" s="173"/>
      <c r="V20" s="173"/>
      <c r="W20" s="173"/>
      <c r="X20" s="51"/>
      <c r="Y20" s="1"/>
      <c r="Z20" s="316"/>
      <c r="AA20" s="172"/>
      <c r="AB20" s="172"/>
      <c r="AC20" s="172"/>
      <c r="AD20" s="172"/>
      <c r="AE20" s="172"/>
      <c r="AF20" s="172"/>
    </row>
    <row r="21" spans="2:32" x14ac:dyDescent="0.25">
      <c r="B21" s="355" t="s">
        <v>77</v>
      </c>
      <c r="C21" s="360" t="s">
        <v>101</v>
      </c>
      <c r="D21" s="360" t="s">
        <v>101</v>
      </c>
      <c r="E21" s="360" t="s">
        <v>101</v>
      </c>
      <c r="F21" s="339"/>
      <c r="G21" s="360" t="s">
        <v>98</v>
      </c>
      <c r="H21" s="360" t="s">
        <v>120</v>
      </c>
      <c r="I21" s="339"/>
      <c r="J21" s="339"/>
      <c r="K21" s="339" t="s">
        <v>119</v>
      </c>
      <c r="L21" s="353">
        <v>10</v>
      </c>
      <c r="R21" s="316"/>
      <c r="S21" s="172"/>
      <c r="T21" s="172"/>
      <c r="U21" s="173"/>
      <c r="V21" s="173"/>
      <c r="W21" s="173"/>
      <c r="X21" s="51"/>
      <c r="Y21" s="1"/>
      <c r="Z21" s="316"/>
      <c r="AA21" s="172"/>
      <c r="AB21" s="172"/>
      <c r="AC21" s="172"/>
      <c r="AD21" s="172"/>
      <c r="AE21" s="172"/>
      <c r="AF21" s="172"/>
    </row>
    <row r="22" spans="2:32" x14ac:dyDescent="0.25">
      <c r="B22" s="357" t="s">
        <v>78</v>
      </c>
      <c r="C22" s="358"/>
      <c r="D22" s="358"/>
      <c r="E22" s="358"/>
      <c r="F22" s="358"/>
      <c r="G22" s="358"/>
      <c r="H22" s="358"/>
      <c r="I22" s="358"/>
      <c r="J22" s="358"/>
      <c r="K22" s="358"/>
      <c r="L22" s="359"/>
      <c r="R22" s="316"/>
      <c r="S22" s="52"/>
      <c r="T22" s="52"/>
      <c r="U22" s="172"/>
      <c r="V22" s="172"/>
      <c r="W22" s="172"/>
      <c r="X22" s="172"/>
      <c r="Y22" s="1"/>
      <c r="Z22" s="884"/>
      <c r="AA22" s="884"/>
      <c r="AB22" s="884"/>
      <c r="AC22" s="884"/>
      <c r="AD22" s="884"/>
      <c r="AE22" s="884"/>
      <c r="AF22" s="884"/>
    </row>
    <row r="23" spans="2:32" x14ac:dyDescent="0.25">
      <c r="B23" s="355" t="s">
        <v>511</v>
      </c>
      <c r="C23" s="361">
        <v>98</v>
      </c>
      <c r="D23" s="361">
        <v>98</v>
      </c>
      <c r="E23" s="361">
        <v>98</v>
      </c>
      <c r="F23" s="339"/>
      <c r="G23" s="339" t="s">
        <v>103</v>
      </c>
      <c r="H23" s="339" t="s">
        <v>103</v>
      </c>
      <c r="I23" s="339"/>
      <c r="J23" s="339"/>
      <c r="K23" s="353"/>
      <c r="L23" s="352"/>
      <c r="R23" s="884"/>
      <c r="S23" s="886"/>
      <c r="T23" s="886"/>
      <c r="U23" s="886"/>
      <c r="V23" s="886"/>
      <c r="W23" s="886"/>
      <c r="X23" s="886"/>
      <c r="Y23" s="1"/>
      <c r="Z23" s="316"/>
      <c r="AA23" s="172"/>
      <c r="AB23" s="172"/>
      <c r="AC23" s="172"/>
      <c r="AD23" s="172"/>
      <c r="AE23" s="172"/>
      <c r="AF23" s="172"/>
    </row>
    <row r="24" spans="2:32" ht="15" customHeight="1" x14ac:dyDescent="0.25">
      <c r="B24" s="355" t="s">
        <v>826</v>
      </c>
      <c r="C24" s="361">
        <v>30</v>
      </c>
      <c r="D24" s="361">
        <v>24</v>
      </c>
      <c r="E24" s="361">
        <v>20</v>
      </c>
      <c r="F24" s="339"/>
      <c r="G24" s="339">
        <v>19</v>
      </c>
      <c r="H24" s="339">
        <v>53</v>
      </c>
      <c r="I24" s="339"/>
      <c r="J24" s="339"/>
      <c r="K24" s="339" t="s">
        <v>31</v>
      </c>
      <c r="L24" s="353"/>
      <c r="R24" s="316"/>
      <c r="S24" s="172"/>
      <c r="T24" s="173"/>
      <c r="U24" s="173"/>
      <c r="V24" s="173"/>
      <c r="W24" s="173"/>
      <c r="X24" s="51"/>
      <c r="Y24" s="1"/>
      <c r="Z24" s="316"/>
      <c r="AA24" s="172"/>
      <c r="AB24" s="172"/>
      <c r="AC24" s="172"/>
      <c r="AD24" s="172"/>
      <c r="AE24" s="172"/>
      <c r="AF24" s="172"/>
    </row>
    <row r="25" spans="2:32" x14ac:dyDescent="0.25">
      <c r="B25" s="355" t="s">
        <v>79</v>
      </c>
      <c r="C25" s="361">
        <v>3</v>
      </c>
      <c r="D25" s="361">
        <v>2</v>
      </c>
      <c r="E25" s="361">
        <v>2</v>
      </c>
      <c r="F25" s="360"/>
      <c r="G25" s="360">
        <v>0</v>
      </c>
      <c r="H25" s="360">
        <v>0.5</v>
      </c>
      <c r="I25" s="360"/>
      <c r="J25" s="360"/>
      <c r="K25" s="339" t="s">
        <v>31</v>
      </c>
      <c r="L25" s="353"/>
      <c r="R25" s="316"/>
      <c r="S25" s="172"/>
      <c r="T25" s="173"/>
      <c r="U25" s="173"/>
      <c r="V25" s="173"/>
      <c r="W25" s="173"/>
      <c r="X25" s="51"/>
      <c r="Y25" s="1"/>
      <c r="Z25" s="316"/>
      <c r="AA25" s="42"/>
      <c r="AB25" s="42"/>
      <c r="AC25" s="42"/>
      <c r="AD25" s="42"/>
      <c r="AE25" s="172"/>
      <c r="AF25" s="172"/>
    </row>
    <row r="26" spans="2:32" x14ac:dyDescent="0.25">
      <c r="B26" s="355" t="s">
        <v>80</v>
      </c>
      <c r="C26" s="361">
        <v>10</v>
      </c>
      <c r="D26" s="361">
        <v>8</v>
      </c>
      <c r="E26" s="361">
        <v>6</v>
      </c>
      <c r="F26" s="362"/>
      <c r="G26" s="362">
        <v>2</v>
      </c>
      <c r="H26" s="362">
        <v>20</v>
      </c>
      <c r="I26" s="363"/>
      <c r="J26" s="363"/>
      <c r="K26" s="363" t="s">
        <v>31</v>
      </c>
      <c r="L26" s="353"/>
      <c r="R26" s="316"/>
      <c r="S26" s="172"/>
      <c r="T26" s="173"/>
      <c r="U26" s="173"/>
      <c r="V26" s="173"/>
      <c r="W26" s="173"/>
      <c r="X26" s="51"/>
      <c r="Y26" s="1"/>
      <c r="Z26" s="884"/>
      <c r="AA26" s="884"/>
      <c r="AB26" s="884"/>
      <c r="AC26" s="884"/>
      <c r="AD26" s="884"/>
      <c r="AE26" s="884"/>
      <c r="AF26" s="884"/>
    </row>
    <row r="27" spans="2:32" x14ac:dyDescent="0.25">
      <c r="B27" s="355" t="s">
        <v>413</v>
      </c>
      <c r="C27" s="361">
        <v>0.3</v>
      </c>
      <c r="D27" s="361">
        <v>0.3</v>
      </c>
      <c r="E27" s="361">
        <v>0.3</v>
      </c>
      <c r="F27" s="362"/>
      <c r="G27" s="362"/>
      <c r="H27" s="362"/>
      <c r="I27" s="363"/>
      <c r="J27" s="363"/>
      <c r="K27" s="363"/>
      <c r="L27" s="353"/>
      <c r="R27" s="316"/>
      <c r="S27" s="172"/>
      <c r="T27" s="173"/>
      <c r="U27" s="173"/>
      <c r="V27" s="173"/>
      <c r="W27" s="173"/>
      <c r="X27" s="51"/>
      <c r="Y27" s="1"/>
      <c r="Z27" s="315"/>
      <c r="AA27" s="315"/>
      <c r="AB27" s="315"/>
      <c r="AC27" s="315"/>
      <c r="AD27" s="315"/>
      <c r="AE27" s="315"/>
      <c r="AF27" s="315"/>
    </row>
    <row r="28" spans="2:32" x14ac:dyDescent="0.25">
      <c r="B28" s="357" t="s">
        <v>827</v>
      </c>
      <c r="C28" s="364"/>
      <c r="D28" s="364"/>
      <c r="E28" s="364"/>
      <c r="F28" s="364"/>
      <c r="G28" s="364"/>
      <c r="H28" s="364"/>
      <c r="I28" s="364"/>
      <c r="J28" s="364"/>
      <c r="K28" s="364"/>
      <c r="L28" s="365"/>
      <c r="R28" s="316"/>
      <c r="S28" s="172"/>
      <c r="T28" s="173"/>
      <c r="U28" s="173"/>
      <c r="V28" s="173"/>
      <c r="W28" s="172"/>
      <c r="X28" s="51"/>
      <c r="Y28" s="1"/>
      <c r="Z28" s="316"/>
      <c r="AA28" s="172"/>
      <c r="AB28" s="172"/>
      <c r="AC28" s="172"/>
      <c r="AD28" s="172"/>
      <c r="AE28" s="172"/>
      <c r="AF28" s="172"/>
    </row>
    <row r="29" spans="2:32" ht="16.5" customHeight="1" x14ac:dyDescent="0.25">
      <c r="B29" s="355" t="s">
        <v>26</v>
      </c>
      <c r="C29" s="160">
        <v>1.6107382550335569</v>
      </c>
      <c r="D29" s="160">
        <v>1.6107382550335569</v>
      </c>
      <c r="E29" s="160">
        <v>1.6107382550335569</v>
      </c>
      <c r="F29" s="394"/>
      <c r="G29" s="160">
        <v>1.3422818791946309</v>
      </c>
      <c r="H29" s="160">
        <v>2.1476510067114094</v>
      </c>
      <c r="I29" s="339"/>
      <c r="J29" s="339"/>
      <c r="K29" s="339" t="s">
        <v>104</v>
      </c>
      <c r="L29" s="353" t="s">
        <v>523</v>
      </c>
      <c r="R29" s="53"/>
      <c r="S29" s="315"/>
      <c r="T29" s="315"/>
      <c r="U29" s="315"/>
      <c r="V29" s="315"/>
      <c r="W29" s="315"/>
      <c r="X29" s="315"/>
      <c r="Y29" s="1"/>
      <c r="Z29" s="316"/>
      <c r="AA29" s="45"/>
      <c r="AB29" s="45"/>
      <c r="AC29" s="45"/>
      <c r="AD29" s="45"/>
      <c r="AE29" s="172"/>
      <c r="AF29" s="172"/>
    </row>
    <row r="30" spans="2:32" ht="16.5" customHeight="1" x14ac:dyDescent="0.25">
      <c r="B30" s="355" t="s">
        <v>28</v>
      </c>
      <c r="C30" s="394" t="s">
        <v>103</v>
      </c>
      <c r="D30" s="394" t="s">
        <v>103</v>
      </c>
      <c r="E30" s="394" t="s">
        <v>103</v>
      </c>
      <c r="F30" s="394"/>
      <c r="G30" s="394" t="s">
        <v>103</v>
      </c>
      <c r="H30" s="394" t="s">
        <v>103</v>
      </c>
      <c r="I30" s="339"/>
      <c r="J30" s="339"/>
      <c r="K30" s="339"/>
      <c r="L30" s="353"/>
      <c r="R30" s="49"/>
      <c r="S30" s="315"/>
      <c r="T30" s="315"/>
      <c r="U30" s="315"/>
      <c r="V30" s="315"/>
      <c r="W30" s="315"/>
      <c r="X30" s="315"/>
      <c r="Y30" s="1"/>
      <c r="Z30" s="316"/>
      <c r="AA30" s="45"/>
      <c r="AB30" s="45"/>
      <c r="AC30" s="45"/>
      <c r="AD30" s="45"/>
      <c r="AE30" s="172"/>
      <c r="AF30" s="172"/>
    </row>
    <row r="31" spans="2:32" ht="16.5" customHeight="1" x14ac:dyDescent="0.25">
      <c r="B31" s="355" t="s">
        <v>29</v>
      </c>
      <c r="C31" s="394" t="s">
        <v>103</v>
      </c>
      <c r="D31" s="394" t="s">
        <v>103</v>
      </c>
      <c r="E31" s="394" t="s">
        <v>103</v>
      </c>
      <c r="F31" s="394"/>
      <c r="G31" s="394" t="s">
        <v>103</v>
      </c>
      <c r="H31" s="394" t="s">
        <v>103</v>
      </c>
      <c r="I31" s="339"/>
      <c r="J31" s="339"/>
      <c r="K31" s="339"/>
      <c r="L31" s="339"/>
      <c r="R31" s="316"/>
      <c r="S31" s="316"/>
      <c r="T31" s="316"/>
      <c r="U31" s="316"/>
      <c r="V31" s="316"/>
      <c r="W31" s="316"/>
      <c r="X31" s="316"/>
      <c r="Y31" s="1"/>
      <c r="Z31" s="316"/>
      <c r="AA31" s="45"/>
      <c r="AB31" s="45"/>
      <c r="AC31" s="45"/>
      <c r="AD31" s="45"/>
      <c r="AE31" s="172"/>
      <c r="AF31" s="172"/>
    </row>
    <row r="32" spans="2:32" ht="15" customHeight="1" x14ac:dyDescent="0.25">
      <c r="B32" s="355" t="s">
        <v>415</v>
      </c>
      <c r="C32" s="366">
        <v>73750</v>
      </c>
      <c r="D32" s="366">
        <v>73750</v>
      </c>
      <c r="E32" s="366">
        <v>73750</v>
      </c>
      <c r="F32" s="394"/>
      <c r="G32" s="366">
        <v>61250</v>
      </c>
      <c r="H32" s="366">
        <v>86250</v>
      </c>
      <c r="I32" s="339"/>
      <c r="J32" s="339"/>
      <c r="K32" s="339" t="s">
        <v>804</v>
      </c>
      <c r="L32" s="353">
        <v>10</v>
      </c>
      <c r="R32" s="315"/>
      <c r="S32" s="42"/>
      <c r="T32" s="42"/>
      <c r="U32" s="172"/>
      <c r="V32" s="172"/>
      <c r="W32" s="172"/>
      <c r="X32" s="173"/>
      <c r="Y32" s="1"/>
      <c r="Z32" s="884"/>
      <c r="AA32" s="884"/>
      <c r="AB32" s="884"/>
      <c r="AC32" s="884"/>
      <c r="AD32" s="884"/>
      <c r="AE32" s="884"/>
      <c r="AF32" s="884"/>
    </row>
    <row r="33" spans="1:32" x14ac:dyDescent="0.25">
      <c r="B33" s="355" t="s">
        <v>790</v>
      </c>
      <c r="C33" s="335">
        <v>2.75</v>
      </c>
      <c r="D33" s="335">
        <v>2.75</v>
      </c>
      <c r="E33" s="335">
        <v>2.75</v>
      </c>
      <c r="F33" s="394"/>
      <c r="G33" s="335">
        <v>1.75</v>
      </c>
      <c r="H33" s="335">
        <v>3.75</v>
      </c>
      <c r="I33" s="339"/>
      <c r="J33" s="339"/>
      <c r="K33" s="339" t="s">
        <v>804</v>
      </c>
      <c r="L33" s="353">
        <v>10</v>
      </c>
      <c r="S33" s="52"/>
      <c r="T33" s="52"/>
      <c r="U33" s="52"/>
      <c r="V33" s="52"/>
      <c r="W33" s="52"/>
      <c r="X33" s="172"/>
      <c r="Y33" s="1"/>
      <c r="Z33" s="316"/>
      <c r="AA33" s="173"/>
      <c r="AB33" s="173"/>
      <c r="AC33" s="173"/>
      <c r="AD33" s="173"/>
      <c r="AE33" s="173"/>
      <c r="AF33" s="172"/>
    </row>
    <row r="34" spans="1:32" x14ac:dyDescent="0.25">
      <c r="B34" s="336" t="s">
        <v>33</v>
      </c>
      <c r="C34" s="337"/>
      <c r="D34" s="337"/>
      <c r="E34" s="337"/>
      <c r="F34" s="337"/>
      <c r="G34" s="337"/>
      <c r="H34" s="337"/>
      <c r="I34" s="337"/>
      <c r="J34" s="337"/>
      <c r="K34" s="337"/>
      <c r="L34" s="338"/>
      <c r="R34" s="173"/>
      <c r="S34" s="173"/>
      <c r="T34" s="173"/>
      <c r="U34" s="173"/>
      <c r="V34" s="173"/>
      <c r="W34" s="172"/>
    </row>
    <row r="35" spans="1:32" x14ac:dyDescent="0.25">
      <c r="B35" s="355" t="s">
        <v>415</v>
      </c>
      <c r="C35" s="366">
        <v>29500</v>
      </c>
      <c r="D35" s="366">
        <v>29500</v>
      </c>
      <c r="E35" s="366">
        <v>29500</v>
      </c>
      <c r="F35" s="327"/>
      <c r="G35" s="366">
        <v>24500</v>
      </c>
      <c r="H35" s="366">
        <v>34500</v>
      </c>
      <c r="I35" s="339"/>
      <c r="J35" s="339"/>
      <c r="K35" s="339" t="s">
        <v>804</v>
      </c>
      <c r="L35" s="353">
        <v>10</v>
      </c>
      <c r="S35" s="52"/>
      <c r="T35" s="52"/>
      <c r="U35" s="52"/>
      <c r="V35" s="52"/>
      <c r="W35" s="52"/>
      <c r="X35" s="172"/>
      <c r="Y35" s="1"/>
      <c r="Z35" s="316"/>
      <c r="AA35" s="173"/>
      <c r="AB35" s="173"/>
      <c r="AC35" s="173"/>
      <c r="AD35" s="173"/>
      <c r="AE35" s="173"/>
      <c r="AF35" s="172"/>
    </row>
    <row r="36" spans="1:32" x14ac:dyDescent="0.25">
      <c r="B36" s="355" t="s">
        <v>790</v>
      </c>
      <c r="C36" s="335">
        <v>1.1000000000000001</v>
      </c>
      <c r="D36" s="335">
        <v>1.1000000000000001</v>
      </c>
      <c r="E36" s="335">
        <v>1.1000000000000001</v>
      </c>
      <c r="F36" s="327"/>
      <c r="G36" s="335">
        <v>0.7</v>
      </c>
      <c r="H36" s="335">
        <v>1.5</v>
      </c>
      <c r="I36" s="339"/>
      <c r="J36" s="339"/>
      <c r="K36" s="339" t="s">
        <v>804</v>
      </c>
      <c r="L36" s="353">
        <v>10</v>
      </c>
      <c r="S36" s="52"/>
      <c r="T36" s="52"/>
      <c r="U36" s="52"/>
      <c r="V36" s="52"/>
      <c r="W36" s="52"/>
      <c r="X36" s="172"/>
      <c r="Y36" s="1"/>
      <c r="Z36" s="316"/>
      <c r="AA36" s="173"/>
      <c r="AB36" s="173"/>
      <c r="AC36" s="173"/>
      <c r="AD36" s="173"/>
      <c r="AE36" s="173"/>
      <c r="AF36" s="172"/>
    </row>
    <row r="37" spans="1:32" x14ac:dyDescent="0.25">
      <c r="B37" s="136"/>
      <c r="C37" s="173"/>
      <c r="D37" s="173"/>
      <c r="E37" s="173"/>
      <c r="F37" s="172"/>
      <c r="G37" s="173"/>
      <c r="H37" s="173"/>
      <c r="I37" s="139"/>
      <c r="J37" s="139"/>
      <c r="K37" s="139"/>
      <c r="L37" s="139"/>
      <c r="S37" s="52"/>
      <c r="T37" s="52"/>
      <c r="U37" s="52"/>
      <c r="V37" s="52"/>
      <c r="W37" s="52"/>
      <c r="X37" s="172"/>
      <c r="Y37" s="1"/>
      <c r="Z37" s="316"/>
      <c r="AA37" s="173"/>
      <c r="AB37" s="173"/>
      <c r="AC37" s="173"/>
      <c r="AD37" s="173"/>
      <c r="AE37" s="173"/>
      <c r="AF37" s="172"/>
    </row>
    <row r="38" spans="1:32" x14ac:dyDescent="0.25">
      <c r="A38" s="171" t="s">
        <v>87</v>
      </c>
      <c r="B38" s="46"/>
      <c r="C38" s="173"/>
      <c r="D38" s="173"/>
      <c r="E38" s="173"/>
      <c r="F38" s="173"/>
      <c r="G38" s="173"/>
      <c r="H38" s="173"/>
      <c r="I38" s="173"/>
      <c r="J38" s="173"/>
      <c r="K38" s="172"/>
      <c r="L38" s="172"/>
      <c r="R38" s="316"/>
      <c r="S38" s="172"/>
      <c r="T38" s="173"/>
      <c r="U38" s="173"/>
      <c r="V38" s="173"/>
      <c r="W38" s="172"/>
      <c r="X38" s="51"/>
      <c r="Y38" s="1"/>
      <c r="Z38" s="316"/>
      <c r="AA38" s="172"/>
      <c r="AB38" s="172"/>
      <c r="AC38" s="172"/>
      <c r="AD38" s="172"/>
      <c r="AE38" s="172"/>
      <c r="AF38" s="172"/>
    </row>
    <row r="39" spans="1:32" x14ac:dyDescent="0.25">
      <c r="A39" s="313">
        <v>10</v>
      </c>
      <c r="B39" s="887" t="s">
        <v>524</v>
      </c>
      <c r="C39" s="876"/>
      <c r="D39" s="876"/>
      <c r="E39" s="876"/>
      <c r="F39" s="876"/>
      <c r="G39" s="876"/>
      <c r="H39" s="876"/>
      <c r="I39" s="876"/>
      <c r="J39" s="876"/>
      <c r="K39" s="876"/>
      <c r="L39" s="876"/>
      <c r="R39" s="884"/>
      <c r="S39" s="886"/>
      <c r="T39" s="886"/>
      <c r="U39" s="886"/>
      <c r="V39" s="886"/>
      <c r="W39" s="886"/>
      <c r="X39" s="886"/>
      <c r="Y39" s="1"/>
      <c r="Z39" s="316"/>
      <c r="AA39" s="172"/>
      <c r="AB39" s="172"/>
      <c r="AC39" s="172"/>
      <c r="AD39" s="172"/>
      <c r="AE39" s="172"/>
      <c r="AF39" s="172"/>
    </row>
    <row r="40" spans="1:32" ht="15" customHeight="1" x14ac:dyDescent="0.25">
      <c r="A40" s="313">
        <v>12</v>
      </c>
      <c r="B40" s="887" t="s">
        <v>525</v>
      </c>
      <c r="C40" s="876"/>
      <c r="D40" s="876"/>
      <c r="E40" s="876"/>
      <c r="F40" s="876"/>
      <c r="G40" s="876"/>
      <c r="H40" s="876"/>
      <c r="I40" s="876"/>
      <c r="J40" s="876"/>
      <c r="K40" s="876"/>
      <c r="L40" s="876"/>
      <c r="R40" s="316"/>
      <c r="S40" s="172"/>
      <c r="T40" s="173"/>
      <c r="U40" s="173"/>
      <c r="V40" s="173"/>
      <c r="W40" s="173"/>
      <c r="X40" s="51"/>
      <c r="Y40" s="1"/>
      <c r="Z40" s="316"/>
      <c r="AA40" s="172"/>
      <c r="AB40" s="172"/>
      <c r="AC40" s="172"/>
      <c r="AD40" s="172"/>
      <c r="AE40" s="172"/>
      <c r="AF40" s="172"/>
    </row>
    <row r="41" spans="1:32" x14ac:dyDescent="0.25">
      <c r="R41" s="316"/>
      <c r="S41" s="172"/>
      <c r="T41" s="173"/>
      <c r="U41" s="173"/>
      <c r="V41" s="173"/>
      <c r="W41" s="173"/>
      <c r="X41" s="51"/>
      <c r="Y41" s="1"/>
      <c r="Z41" s="316"/>
      <c r="AA41" s="42"/>
      <c r="AB41" s="42"/>
      <c r="AC41" s="42"/>
      <c r="AD41" s="42"/>
      <c r="AE41" s="172"/>
      <c r="AF41" s="172"/>
    </row>
    <row r="42" spans="1:32" x14ac:dyDescent="0.25">
      <c r="A42" s="171" t="s">
        <v>38</v>
      </c>
    </row>
    <row r="43" spans="1:32" x14ac:dyDescent="0.25">
      <c r="A43" s="188" t="s">
        <v>39</v>
      </c>
      <c r="B43" s="875" t="s">
        <v>122</v>
      </c>
      <c r="C43" s="875"/>
      <c r="D43" s="875"/>
      <c r="E43" s="875"/>
      <c r="F43" s="875"/>
      <c r="G43" s="875"/>
      <c r="H43" s="875"/>
      <c r="I43" s="875"/>
      <c r="J43" s="875"/>
      <c r="K43" s="875"/>
      <c r="L43" s="875"/>
    </row>
    <row r="44" spans="1:32" ht="38.25" customHeight="1" x14ac:dyDescent="0.25">
      <c r="A44" s="188" t="s">
        <v>15</v>
      </c>
      <c r="B44" s="879" t="s">
        <v>526</v>
      </c>
      <c r="C44" s="879"/>
      <c r="D44" s="879"/>
      <c r="E44" s="879"/>
      <c r="F44" s="879"/>
      <c r="G44" s="879"/>
      <c r="H44" s="879"/>
      <c r="I44" s="879"/>
      <c r="J44" s="879"/>
      <c r="K44" s="879"/>
      <c r="L44" s="879"/>
    </row>
    <row r="45" spans="1:32" ht="13.5" customHeight="1" x14ac:dyDescent="0.25">
      <c r="A45" s="188" t="s">
        <v>20</v>
      </c>
      <c r="B45" s="888" t="s">
        <v>111</v>
      </c>
      <c r="C45" s="875"/>
      <c r="D45" s="875"/>
      <c r="E45" s="875"/>
      <c r="F45" s="875"/>
      <c r="G45" s="875"/>
      <c r="H45" s="875"/>
      <c r="I45" s="875"/>
      <c r="J45" s="875"/>
      <c r="K45" s="875"/>
      <c r="L45" s="875"/>
    </row>
    <row r="46" spans="1:32" x14ac:dyDescent="0.25">
      <c r="A46" s="188" t="s">
        <v>23</v>
      </c>
      <c r="B46" s="875" t="s">
        <v>123</v>
      </c>
      <c r="C46" s="875"/>
      <c r="D46" s="875"/>
      <c r="E46" s="875"/>
      <c r="F46" s="875"/>
      <c r="G46" s="875"/>
      <c r="H46" s="875"/>
      <c r="I46" s="875"/>
      <c r="J46" s="875"/>
      <c r="K46" s="875"/>
      <c r="L46" s="875"/>
    </row>
    <row r="47" spans="1:32" x14ac:dyDescent="0.25">
      <c r="A47" s="188" t="s">
        <v>44</v>
      </c>
      <c r="B47" s="887" t="s">
        <v>113</v>
      </c>
      <c r="C47" s="876"/>
      <c r="D47" s="876"/>
      <c r="E47" s="876"/>
      <c r="F47" s="876"/>
      <c r="G47" s="876"/>
      <c r="H47" s="876"/>
      <c r="I47" s="876"/>
      <c r="J47" s="876"/>
      <c r="K47" s="876"/>
      <c r="L47" s="876"/>
    </row>
    <row r="48" spans="1:32" x14ac:dyDescent="0.25">
      <c r="A48" s="188" t="s">
        <v>46</v>
      </c>
      <c r="B48" s="875" t="s">
        <v>527</v>
      </c>
      <c r="C48" s="875"/>
      <c r="D48" s="875"/>
      <c r="E48" s="875"/>
      <c r="F48" s="875"/>
      <c r="G48" s="875"/>
      <c r="H48" s="875"/>
      <c r="I48" s="875"/>
      <c r="J48" s="875"/>
      <c r="K48" s="875"/>
      <c r="L48" s="875"/>
    </row>
    <row r="49" spans="1:12" ht="24.75" customHeight="1" x14ac:dyDescent="0.25">
      <c r="A49" s="188" t="s">
        <v>31</v>
      </c>
      <c r="B49" s="879" t="s">
        <v>124</v>
      </c>
      <c r="C49" s="879"/>
      <c r="D49" s="879"/>
      <c r="E49" s="879"/>
      <c r="F49" s="879"/>
      <c r="G49" s="879"/>
      <c r="H49" s="879"/>
      <c r="I49" s="879"/>
      <c r="J49" s="879"/>
      <c r="K49" s="879"/>
      <c r="L49" s="879"/>
    </row>
    <row r="50" spans="1:12" ht="24" customHeight="1" x14ac:dyDescent="0.25">
      <c r="A50" s="188" t="s">
        <v>64</v>
      </c>
      <c r="B50" s="879" t="s">
        <v>805</v>
      </c>
      <c r="C50" s="879"/>
      <c r="D50" s="879"/>
      <c r="E50" s="879"/>
      <c r="F50" s="879"/>
      <c r="G50" s="879"/>
      <c r="H50" s="879"/>
      <c r="I50" s="879"/>
      <c r="J50" s="879"/>
      <c r="K50" s="879"/>
      <c r="L50" s="879"/>
    </row>
    <row r="51" spans="1:12" ht="39" customHeight="1" x14ac:dyDescent="0.25">
      <c r="A51" s="188" t="s">
        <v>50</v>
      </c>
      <c r="B51" s="875" t="s">
        <v>806</v>
      </c>
      <c r="C51" s="889"/>
      <c r="D51" s="889"/>
      <c r="E51" s="889"/>
      <c r="F51" s="889"/>
      <c r="G51" s="889"/>
      <c r="H51" s="889"/>
      <c r="I51" s="889"/>
      <c r="J51" s="889"/>
      <c r="K51" s="889"/>
      <c r="L51" s="889"/>
    </row>
    <row r="52" spans="1:12" ht="26.25" customHeight="1" x14ac:dyDescent="0.25">
      <c r="A52" s="188" t="s">
        <v>54</v>
      </c>
      <c r="B52" s="875" t="s">
        <v>807</v>
      </c>
      <c r="C52" s="875"/>
      <c r="D52" s="875"/>
      <c r="E52" s="875"/>
      <c r="F52" s="875"/>
      <c r="G52" s="875"/>
      <c r="H52" s="875"/>
      <c r="I52" s="875"/>
      <c r="J52" s="875"/>
      <c r="K52" s="875"/>
      <c r="L52" s="875"/>
    </row>
    <row r="53" spans="1:12" x14ac:dyDescent="0.25">
      <c r="A53" s="313"/>
      <c r="B53" s="875"/>
      <c r="C53" s="875"/>
      <c r="D53" s="875"/>
      <c r="E53" s="875"/>
      <c r="F53" s="875"/>
      <c r="G53" s="875"/>
      <c r="H53" s="875"/>
      <c r="I53" s="875"/>
      <c r="J53" s="875"/>
      <c r="K53" s="875"/>
      <c r="L53" s="875"/>
    </row>
    <row r="54" spans="1:12" ht="27" customHeight="1" x14ac:dyDescent="0.25">
      <c r="A54" s="313"/>
      <c r="B54" s="312"/>
      <c r="C54" s="312"/>
      <c r="D54" s="312"/>
      <c r="E54" s="312"/>
      <c r="F54" s="312"/>
      <c r="G54" s="312"/>
      <c r="H54" s="312"/>
      <c r="I54" s="312"/>
      <c r="J54" s="312"/>
      <c r="K54" s="312"/>
      <c r="L54" s="312"/>
    </row>
    <row r="55" spans="1:12" ht="15" customHeight="1" x14ac:dyDescent="0.25">
      <c r="A55" s="313"/>
      <c r="B55" s="875"/>
      <c r="C55" s="875"/>
      <c r="D55" s="875"/>
      <c r="E55" s="875"/>
      <c r="F55" s="875"/>
      <c r="G55" s="875"/>
      <c r="H55" s="875"/>
      <c r="I55" s="875"/>
      <c r="J55" s="875"/>
      <c r="K55" s="875"/>
      <c r="L55" s="875"/>
    </row>
    <row r="56" spans="1:12" ht="26.25" customHeight="1" x14ac:dyDescent="0.25">
      <c r="A56" s="313"/>
      <c r="B56" s="875"/>
      <c r="C56" s="875"/>
      <c r="D56" s="875"/>
      <c r="E56" s="875"/>
      <c r="F56" s="875"/>
      <c r="G56" s="875"/>
      <c r="H56" s="875"/>
      <c r="I56" s="875"/>
      <c r="J56" s="875"/>
      <c r="K56" s="875"/>
      <c r="L56" s="875"/>
    </row>
    <row r="57" spans="1:12" ht="39.75" customHeight="1" x14ac:dyDescent="0.25"/>
    <row r="71" spans="2:12" x14ac:dyDescent="0.25">
      <c r="B71" s="875"/>
      <c r="C71" s="889"/>
      <c r="D71" s="889"/>
      <c r="E71" s="889"/>
      <c r="F71" s="889"/>
      <c r="G71" s="889"/>
      <c r="H71" s="889"/>
      <c r="I71" s="889"/>
      <c r="J71" s="889"/>
      <c r="K71" s="889"/>
      <c r="L71" s="889"/>
    </row>
    <row r="74" spans="2:12" x14ac:dyDescent="0.25">
      <c r="C74" s="47"/>
      <c r="D74" s="47"/>
    </row>
    <row r="75" spans="2:12" x14ac:dyDescent="0.25">
      <c r="C75" s="48"/>
      <c r="D75" s="48"/>
      <c r="E75" s="48"/>
    </row>
  </sheetData>
  <mergeCells count="29">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 ref="S3:X3"/>
    <mergeCell ref="R23:X23"/>
    <mergeCell ref="AA3:AF3"/>
    <mergeCell ref="R5:X5"/>
    <mergeCell ref="Z5:AF5"/>
    <mergeCell ref="AA6:AF6"/>
    <mergeCell ref="Z22:AF22"/>
    <mergeCell ref="B51:L51"/>
    <mergeCell ref="B49:L49"/>
    <mergeCell ref="B52:L52"/>
    <mergeCell ref="C3:L3"/>
    <mergeCell ref="G4:H4"/>
    <mergeCell ref="I4:J4"/>
  </mergeCells>
  <hyperlinks>
    <hyperlink ref="C3" location="INDEX" display="03 Rebuilding power plants from coal to biomass _x000a_b) Wood chips. new boiler, extraction plant"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P131"/>
  <sheetViews>
    <sheetView showGridLines="0" zoomScaleNormal="85" workbookViewId="0"/>
  </sheetViews>
  <sheetFormatPr defaultColWidth="9.140625" defaultRowHeight="12.75" customHeight="1" x14ac:dyDescent="0.2"/>
  <cols>
    <col min="1" max="1" width="3.42578125" style="757" customWidth="1"/>
    <col min="2" max="2" width="69.28515625" style="757" customWidth="1"/>
    <col min="3" max="13" width="9.140625" style="757" customWidth="1"/>
    <col min="14" max="16384" width="9.140625" style="757"/>
  </cols>
  <sheetData>
    <row r="1" spans="1:13" s="744" customFormat="1" ht="12.75" customHeight="1" x14ac:dyDescent="0.2">
      <c r="A1" s="743" t="s">
        <v>0</v>
      </c>
      <c r="B1" s="743"/>
      <c r="C1" s="994" t="s">
        <v>1363</v>
      </c>
      <c r="D1" s="994"/>
      <c r="E1" s="994"/>
      <c r="F1" s="994"/>
      <c r="G1" s="994"/>
      <c r="H1" s="994"/>
      <c r="I1" s="994"/>
      <c r="J1" s="994"/>
      <c r="K1" s="994"/>
      <c r="L1" s="994"/>
      <c r="M1" s="994"/>
    </row>
    <row r="2" spans="1:13" s="744" customFormat="1" ht="12.75" customHeight="1" x14ac:dyDescent="0.2">
      <c r="A2" s="745" t="s">
        <v>1281</v>
      </c>
      <c r="B2" s="746"/>
      <c r="C2" s="747">
        <v>2015</v>
      </c>
      <c r="D2" s="747">
        <v>2020</v>
      </c>
      <c r="E2" s="747">
        <v>2030</v>
      </c>
      <c r="F2" s="747">
        <v>2040</v>
      </c>
      <c r="G2" s="747">
        <v>2050</v>
      </c>
      <c r="H2" s="748">
        <v>2020</v>
      </c>
      <c r="I2" s="748">
        <v>2020</v>
      </c>
      <c r="J2" s="748">
        <v>2050</v>
      </c>
      <c r="K2" s="748">
        <v>2050</v>
      </c>
      <c r="L2" s="748" t="s">
        <v>103</v>
      </c>
      <c r="M2" s="748" t="s">
        <v>103</v>
      </c>
    </row>
    <row r="3" spans="1:13" s="744" customFormat="1" ht="12.75" customHeight="1" x14ac:dyDescent="0.2">
      <c r="A3" s="745" t="s">
        <v>1282</v>
      </c>
      <c r="B3" s="745"/>
      <c r="C3" s="747" t="s">
        <v>1283</v>
      </c>
      <c r="D3" s="747" t="s">
        <v>1283</v>
      </c>
      <c r="E3" s="747" t="s">
        <v>1283</v>
      </c>
      <c r="F3" s="747" t="s">
        <v>1283</v>
      </c>
      <c r="G3" s="747" t="s">
        <v>1283</v>
      </c>
      <c r="H3" s="748" t="s">
        <v>1284</v>
      </c>
      <c r="I3" s="748" t="s">
        <v>1285</v>
      </c>
      <c r="J3" s="748" t="s">
        <v>1284</v>
      </c>
      <c r="K3" s="748" t="s">
        <v>1285</v>
      </c>
      <c r="L3" s="748" t="s">
        <v>1286</v>
      </c>
      <c r="M3" s="748" t="s">
        <v>1287</v>
      </c>
    </row>
    <row r="4" spans="1:13" s="744" customFormat="1" ht="12.75" customHeight="1" x14ac:dyDescent="0.2">
      <c r="A4" s="745" t="s">
        <v>1288</v>
      </c>
      <c r="B4" s="745" t="s">
        <v>1289</v>
      </c>
      <c r="C4" s="745"/>
      <c r="D4" s="745"/>
      <c r="E4" s="745"/>
      <c r="F4" s="745"/>
      <c r="G4" s="745"/>
      <c r="H4" s="745"/>
      <c r="I4" s="745"/>
      <c r="J4" s="745"/>
      <c r="K4" s="745"/>
      <c r="L4" s="745"/>
      <c r="M4" s="745"/>
    </row>
    <row r="5" spans="1:13" ht="12.75" customHeight="1" x14ac:dyDescent="0.2">
      <c r="A5" s="752" t="s">
        <v>6</v>
      </c>
      <c r="B5" s="750"/>
      <c r="C5" s="751"/>
      <c r="D5" s="751"/>
      <c r="E5" s="751"/>
      <c r="F5" s="751"/>
      <c r="G5" s="751"/>
      <c r="H5" s="751"/>
      <c r="I5" s="751"/>
      <c r="J5" s="751"/>
      <c r="K5" s="751"/>
      <c r="L5" s="751"/>
      <c r="M5" s="751"/>
    </row>
    <row r="6" spans="1:13" ht="12.75" customHeight="1" x14ac:dyDescent="0.2">
      <c r="A6" s="750"/>
      <c r="B6" s="750" t="s">
        <v>1290</v>
      </c>
      <c r="C6" s="755"/>
      <c r="D6" s="813">
        <f>D30/D33</f>
        <v>40</v>
      </c>
      <c r="E6" s="813">
        <f t="shared" ref="E6:F6" si="0">E30/E33</f>
        <v>40</v>
      </c>
      <c r="F6" s="813">
        <f t="shared" si="0"/>
        <v>40</v>
      </c>
      <c r="G6" s="813">
        <f>G30/G33</f>
        <v>40</v>
      </c>
      <c r="H6" s="755"/>
      <c r="I6" s="755"/>
      <c r="J6" s="755"/>
      <c r="K6" s="755"/>
      <c r="L6" s="756"/>
      <c r="M6" s="756"/>
    </row>
    <row r="7" spans="1:13" ht="12.75" customHeight="1" x14ac:dyDescent="0.2">
      <c r="A7" s="750"/>
      <c r="B7" s="757" t="s">
        <v>1292</v>
      </c>
      <c r="C7" s="758"/>
      <c r="D7" s="758">
        <v>0</v>
      </c>
      <c r="E7" s="758">
        <v>0</v>
      </c>
      <c r="F7" s="758">
        <v>0</v>
      </c>
      <c r="G7" s="778">
        <v>0</v>
      </c>
      <c r="H7" s="759"/>
      <c r="I7" s="759"/>
      <c r="J7" s="759"/>
      <c r="K7" s="759"/>
      <c r="L7" s="756"/>
      <c r="M7" s="756"/>
    </row>
    <row r="8" spans="1:13" ht="12.75" customHeight="1" x14ac:dyDescent="0.2">
      <c r="A8" s="750"/>
      <c r="B8" s="757" t="s">
        <v>1293</v>
      </c>
      <c r="C8" s="758"/>
      <c r="D8" s="758">
        <v>0</v>
      </c>
      <c r="E8" s="758">
        <v>0</v>
      </c>
      <c r="F8" s="758">
        <v>0</v>
      </c>
      <c r="G8" s="778">
        <v>0</v>
      </c>
      <c r="H8" s="759"/>
      <c r="I8" s="759"/>
      <c r="J8" s="759"/>
      <c r="K8" s="759"/>
      <c r="L8" s="756"/>
      <c r="M8" s="756"/>
    </row>
    <row r="9" spans="1:13" ht="12.75" customHeight="1" x14ac:dyDescent="0.2">
      <c r="A9" s="750"/>
      <c r="B9" s="757" t="s">
        <v>1294</v>
      </c>
      <c r="C9" s="755"/>
      <c r="D9" s="755">
        <v>35</v>
      </c>
      <c r="E9" s="755">
        <v>40</v>
      </c>
      <c r="F9" s="760">
        <v>40</v>
      </c>
      <c r="G9" s="755">
        <v>40</v>
      </c>
      <c r="H9" s="755"/>
      <c r="I9" s="755"/>
      <c r="J9" s="755"/>
      <c r="K9" s="755"/>
      <c r="L9" s="756"/>
      <c r="M9" s="756"/>
    </row>
    <row r="10" spans="1:13" ht="12.75" customHeight="1" x14ac:dyDescent="0.2">
      <c r="A10" s="750"/>
      <c r="B10" s="757" t="s">
        <v>1295</v>
      </c>
      <c r="C10" s="760"/>
      <c r="D10" s="761">
        <v>0.5</v>
      </c>
      <c r="E10" s="761">
        <v>0.5</v>
      </c>
      <c r="F10" s="761">
        <v>0.5</v>
      </c>
      <c r="G10" s="761">
        <v>0.5</v>
      </c>
      <c r="H10" s="755"/>
      <c r="I10" s="755"/>
      <c r="J10" s="755"/>
      <c r="K10" s="755"/>
      <c r="L10" s="756"/>
      <c r="M10" s="756"/>
    </row>
    <row r="11" spans="1:13" ht="12.75" customHeight="1" x14ac:dyDescent="0.2">
      <c r="A11" s="750"/>
      <c r="B11" s="757" t="s">
        <v>1296</v>
      </c>
      <c r="C11" s="760"/>
      <c r="D11" s="760">
        <f>D39*D33</f>
        <v>17.875</v>
      </c>
      <c r="E11" s="760">
        <f t="shared" ref="E11:G11" si="1">E39*E33</f>
        <v>15.932065217391305</v>
      </c>
      <c r="F11" s="760">
        <f t="shared" si="1"/>
        <v>14.956632653061225</v>
      </c>
      <c r="G11" s="760">
        <f t="shared" si="1"/>
        <v>14.09375</v>
      </c>
      <c r="H11" s="755"/>
      <c r="I11" s="755"/>
      <c r="J11" s="755"/>
      <c r="K11" s="755"/>
      <c r="L11" s="756" t="s">
        <v>870</v>
      </c>
      <c r="M11" s="756">
        <v>6</v>
      </c>
    </row>
    <row r="12" spans="1:13" ht="12.75" customHeight="1" x14ac:dyDescent="0.2">
      <c r="A12" s="752" t="s">
        <v>21</v>
      </c>
      <c r="B12" s="750"/>
      <c r="C12" s="755"/>
      <c r="D12" s="755"/>
      <c r="E12" s="755"/>
      <c r="F12" s="755"/>
      <c r="G12" s="755"/>
      <c r="H12" s="755"/>
      <c r="I12" s="755"/>
      <c r="J12" s="755"/>
      <c r="K12" s="755"/>
      <c r="L12" s="756"/>
      <c r="M12" s="756"/>
    </row>
    <row r="13" spans="1:13" ht="12.75" customHeight="1" x14ac:dyDescent="0.2">
      <c r="A13" s="750"/>
      <c r="B13" s="757" t="s">
        <v>1297</v>
      </c>
      <c r="C13" s="760"/>
      <c r="D13" s="760"/>
      <c r="E13" s="760"/>
      <c r="F13" s="760"/>
      <c r="G13" s="760"/>
      <c r="H13" s="755"/>
      <c r="I13" s="755"/>
      <c r="J13" s="755"/>
      <c r="K13" s="755"/>
      <c r="L13" s="756" t="s">
        <v>31</v>
      </c>
      <c r="M13" s="756"/>
    </row>
    <row r="14" spans="1:13" ht="12.75" customHeight="1" x14ac:dyDescent="0.2">
      <c r="A14" s="750"/>
      <c r="B14" s="757" t="s">
        <v>1298</v>
      </c>
      <c r="C14" s="760"/>
      <c r="D14" s="760"/>
      <c r="E14" s="760"/>
      <c r="F14" s="760"/>
      <c r="G14" s="760"/>
      <c r="H14" s="755"/>
      <c r="I14" s="755"/>
      <c r="J14" s="755"/>
      <c r="K14" s="755"/>
      <c r="L14" s="756" t="s">
        <v>31</v>
      </c>
      <c r="M14" s="756"/>
    </row>
    <row r="15" spans="1:13" s="2" customFormat="1" ht="12.75" customHeight="1" x14ac:dyDescent="0.25">
      <c r="A15" s="757"/>
      <c r="B15" s="757" t="s">
        <v>1372</v>
      </c>
      <c r="C15" s="757"/>
      <c r="D15" s="757"/>
      <c r="E15" s="757"/>
      <c r="F15" s="757"/>
      <c r="G15" s="757"/>
      <c r="H15" s="757"/>
      <c r="I15" s="757"/>
      <c r="J15" s="757"/>
      <c r="K15" s="757"/>
      <c r="L15" s="843"/>
      <c r="M15" s="843"/>
    </row>
    <row r="16" spans="1:13" s="2" customFormat="1" ht="12.75" customHeight="1" x14ac:dyDescent="0.25">
      <c r="A16" s="757"/>
      <c r="B16" s="757" t="s">
        <v>1373</v>
      </c>
      <c r="C16" s="757"/>
      <c r="D16" s="757"/>
      <c r="E16" s="757"/>
      <c r="F16" s="757"/>
      <c r="G16" s="757"/>
      <c r="H16" s="757"/>
      <c r="I16" s="757"/>
      <c r="J16" s="757"/>
      <c r="K16" s="757"/>
      <c r="L16" s="843"/>
      <c r="M16" s="843"/>
    </row>
    <row r="17" spans="1:13" s="2" customFormat="1" ht="12.75" customHeight="1" x14ac:dyDescent="0.25">
      <c r="A17" s="757"/>
      <c r="B17" s="757" t="s">
        <v>1374</v>
      </c>
      <c r="C17" s="757"/>
      <c r="D17" s="757"/>
      <c r="E17" s="757"/>
      <c r="F17" s="757"/>
      <c r="G17" s="757"/>
      <c r="H17" s="757"/>
      <c r="I17" s="757"/>
      <c r="J17" s="757"/>
      <c r="K17" s="757"/>
      <c r="L17" s="843"/>
      <c r="M17" s="843"/>
    </row>
    <row r="18" spans="1:13" ht="12.75" customHeight="1" x14ac:dyDescent="0.2">
      <c r="A18" s="752" t="s">
        <v>496</v>
      </c>
      <c r="B18" s="750"/>
      <c r="C18" s="762"/>
      <c r="D18" s="762"/>
      <c r="E18" s="762"/>
      <c r="F18" s="762"/>
      <c r="G18" s="762"/>
      <c r="H18" s="762"/>
      <c r="I18" s="762"/>
      <c r="J18" s="762"/>
      <c r="K18" s="762"/>
      <c r="L18" s="752"/>
      <c r="M18" s="752"/>
    </row>
    <row r="19" spans="1:13" ht="12.75" customHeight="1" x14ac:dyDescent="0.2">
      <c r="A19" s="750"/>
      <c r="B19" s="757" t="s">
        <v>1299</v>
      </c>
      <c r="C19" s="763"/>
      <c r="D19" s="763">
        <v>0.52028178453806606</v>
      </c>
      <c r="E19" s="763">
        <v>0.36357626072671106</v>
      </c>
      <c r="F19" s="763">
        <v>0.30744897406550853</v>
      </c>
      <c r="G19" s="763">
        <v>0.28201018938776451</v>
      </c>
      <c r="H19" s="764">
        <v>0.47780980212679541</v>
      </c>
      <c r="I19" s="764">
        <v>0.56275376694933688</v>
      </c>
      <c r="J19" s="764">
        <v>0.23356689683197088</v>
      </c>
      <c r="K19" s="764">
        <v>0.3778161119860321</v>
      </c>
      <c r="L19" s="756" t="s">
        <v>1358</v>
      </c>
      <c r="M19" s="756" t="s">
        <v>1215</v>
      </c>
    </row>
    <row r="20" spans="1:13" ht="12.75" customHeight="1" x14ac:dyDescent="0.2">
      <c r="A20" s="750"/>
      <c r="B20" s="757" t="s">
        <v>1301</v>
      </c>
      <c r="C20" s="763"/>
      <c r="D20" s="764">
        <f>D19*D33</f>
        <v>0.65035223067258263</v>
      </c>
      <c r="E20" s="764">
        <f>E19*E33</f>
        <v>0.45447032590838882</v>
      </c>
      <c r="F20" s="764">
        <f>F19*F33</f>
        <v>0.38431121758188569</v>
      </c>
      <c r="G20" s="764">
        <f>G19*G33</f>
        <v>0.35251273673470562</v>
      </c>
      <c r="H20" s="764">
        <f>H19*$D$33</f>
        <v>0.59726225265849431</v>
      </c>
      <c r="I20" s="764">
        <f>I19*$D$33</f>
        <v>0.70344220868667107</v>
      </c>
      <c r="J20" s="764">
        <f>J19*$G$33</f>
        <v>0.29195862103996362</v>
      </c>
      <c r="K20" s="764">
        <f>K19*$G$33</f>
        <v>0.47227013998254014</v>
      </c>
      <c r="L20" s="756" t="s">
        <v>1358</v>
      </c>
      <c r="M20" s="756" t="s">
        <v>1215</v>
      </c>
    </row>
    <row r="21" spans="1:13" ht="12.75" customHeight="1" x14ac:dyDescent="0.2">
      <c r="A21" s="750"/>
      <c r="B21" s="757" t="s">
        <v>1302</v>
      </c>
      <c r="C21" s="763"/>
      <c r="D21" s="764">
        <f>D50*D33</f>
        <v>0.12783010232985845</v>
      </c>
      <c r="E21" s="764">
        <f>E50*E33</f>
        <v>0.10298425639561069</v>
      </c>
      <c r="F21" s="764">
        <f>F50*F33</f>
        <v>9.2444452596469814E-2</v>
      </c>
      <c r="G21" s="764">
        <f>G50*G33</f>
        <v>8.7282204739740979E-2</v>
      </c>
      <c r="H21" s="764">
        <f>H50*$D$33</f>
        <v>0.11739499193558432</v>
      </c>
      <c r="I21" s="764">
        <f>I50*$D$33</f>
        <v>0.13826521272413264</v>
      </c>
      <c r="J21" s="764">
        <f t="shared" ref="J21:K21" si="2">J50*$G$33</f>
        <v>7.470386648428233E-2</v>
      </c>
      <c r="K21" s="764">
        <f t="shared" si="2"/>
        <v>0.10016030117760448</v>
      </c>
      <c r="L21" s="756" t="s">
        <v>1359</v>
      </c>
      <c r="M21" s="756"/>
    </row>
    <row r="22" spans="1:13" ht="12.75" customHeight="1" x14ac:dyDescent="0.2">
      <c r="A22" s="750"/>
      <c r="B22" s="757" t="s">
        <v>1303</v>
      </c>
      <c r="C22" s="763"/>
      <c r="D22" s="763">
        <f>SUM(D40:D43)</f>
        <v>0.43687791736368414</v>
      </c>
      <c r="E22" s="763">
        <f t="shared" ref="E22:K22" si="3">SUM(E40:E43)</f>
        <v>0.28248819482199761</v>
      </c>
      <c r="F22" s="763">
        <f t="shared" si="3"/>
        <v>0.22993039743418225</v>
      </c>
      <c r="G22" s="763">
        <f t="shared" si="3"/>
        <v>0.20675279145340772</v>
      </c>
      <c r="H22" s="763">
        <f t="shared" si="3"/>
        <v>0.40121441390542423</v>
      </c>
      <c r="I22" s="763">
        <f t="shared" si="3"/>
        <v>0.47254142082194417</v>
      </c>
      <c r="J22" s="763">
        <f t="shared" si="3"/>
        <v>0.16720430802141856</v>
      </c>
      <c r="K22" s="763">
        <f t="shared" si="3"/>
        <v>0.30500397086435083</v>
      </c>
      <c r="L22" s="756" t="s">
        <v>1304</v>
      </c>
      <c r="M22" s="756"/>
    </row>
    <row r="23" spans="1:13" ht="12.75" customHeight="1" x14ac:dyDescent="0.2">
      <c r="A23" s="750"/>
      <c r="B23" s="757" t="s">
        <v>1305</v>
      </c>
      <c r="C23" s="763"/>
      <c r="D23" s="763">
        <f t="shared" ref="D23:K23" si="4">SUM(D44:D45)</f>
        <v>8.5644210979039931E-2</v>
      </c>
      <c r="E23" s="763">
        <f t="shared" si="4"/>
        <v>6.8997874690780531E-2</v>
      </c>
      <c r="F23" s="763">
        <f t="shared" si="4"/>
        <v>6.1936367551233613E-2</v>
      </c>
      <c r="G23" s="763">
        <f t="shared" si="4"/>
        <v>5.8477740541556938E-2</v>
      </c>
      <c r="H23" s="763">
        <f t="shared" si="4"/>
        <v>7.8652846817485661E-2</v>
      </c>
      <c r="I23" s="763">
        <f t="shared" si="4"/>
        <v>9.2635575140594228E-2</v>
      </c>
      <c r="J23" s="763">
        <f t="shared" si="4"/>
        <v>5.005044653426266E-2</v>
      </c>
      <c r="K23" s="763">
        <f t="shared" si="4"/>
        <v>6.7105867940584929E-2</v>
      </c>
      <c r="L23" s="756" t="s">
        <v>1304</v>
      </c>
      <c r="M23" s="756"/>
    </row>
    <row r="24" spans="1:13" ht="12.75" customHeight="1" x14ac:dyDescent="0.2">
      <c r="A24" s="750"/>
      <c r="B24" s="757" t="s">
        <v>1306</v>
      </c>
      <c r="C24" s="765"/>
      <c r="D24" s="755">
        <f>MROUND(D53*$D$33,100)</f>
        <v>12100</v>
      </c>
      <c r="E24" s="755">
        <f t="shared" ref="E24:I26" si="5">MROUND(E53*$D$33,100)</f>
        <v>10400</v>
      </c>
      <c r="F24" s="755">
        <f t="shared" si="5"/>
        <v>9400</v>
      </c>
      <c r="G24" s="755">
        <f t="shared" si="5"/>
        <v>9000</v>
      </c>
      <c r="H24" s="755">
        <f t="shared" si="5"/>
        <v>10900</v>
      </c>
      <c r="I24" s="755">
        <f t="shared" si="5"/>
        <v>13400</v>
      </c>
      <c r="J24" s="755">
        <f>MROUND(J53*$G$33,100)</f>
        <v>8100</v>
      </c>
      <c r="K24" s="755">
        <f>MROUND(K53*$G$33,100)</f>
        <v>9900</v>
      </c>
      <c r="L24" s="756" t="s">
        <v>874</v>
      </c>
      <c r="M24" s="756"/>
    </row>
    <row r="25" spans="1:13" ht="12.75" customHeight="1" x14ac:dyDescent="0.2">
      <c r="A25" s="750"/>
      <c r="B25" s="757" t="s">
        <v>1307</v>
      </c>
      <c r="C25" s="755"/>
      <c r="D25" s="755">
        <f>MROUND(D54*$D$33,100)</f>
        <v>5300</v>
      </c>
      <c r="E25" s="755">
        <f t="shared" si="5"/>
        <v>4800</v>
      </c>
      <c r="F25" s="755">
        <f>MROUND(F54*$D$33,100)</f>
        <v>4400</v>
      </c>
      <c r="G25" s="755">
        <f t="shared" si="5"/>
        <v>4100</v>
      </c>
      <c r="H25" s="755" t="str">
        <f>IF(H54="","",MROUND(H54*$D$33,100))</f>
        <v/>
      </c>
      <c r="I25" s="755" t="str">
        <f t="shared" ref="I25:K26" si="6">IF(I54="","",MROUND(I54*$D$33,100))</f>
        <v/>
      </c>
      <c r="J25" s="755" t="str">
        <f t="shared" si="6"/>
        <v/>
      </c>
      <c r="K25" s="755" t="str">
        <f t="shared" si="6"/>
        <v/>
      </c>
      <c r="L25" s="756" t="s">
        <v>871</v>
      </c>
      <c r="M25" s="756"/>
    </row>
    <row r="26" spans="1:13" ht="12.75" customHeight="1" x14ac:dyDescent="0.2">
      <c r="A26" s="750"/>
      <c r="B26" s="757" t="s">
        <v>1308</v>
      </c>
      <c r="C26" s="755"/>
      <c r="D26" s="755">
        <f>MROUND(D55*$D$33,100)</f>
        <v>6900</v>
      </c>
      <c r="E26" s="755">
        <f t="shared" si="5"/>
        <v>5600</v>
      </c>
      <c r="F26" s="755">
        <f t="shared" si="5"/>
        <v>5000</v>
      </c>
      <c r="G26" s="755">
        <f t="shared" si="5"/>
        <v>4900</v>
      </c>
      <c r="H26" s="755" t="str">
        <f>IF(H55="","",MROUND(H55*$D$33,100))</f>
        <v/>
      </c>
      <c r="I26" s="755" t="str">
        <f t="shared" si="6"/>
        <v/>
      </c>
      <c r="J26" s="755" t="str">
        <f t="shared" si="6"/>
        <v/>
      </c>
      <c r="K26" s="755" t="str">
        <f t="shared" si="6"/>
        <v/>
      </c>
      <c r="L26" s="756"/>
      <c r="M26" s="756"/>
    </row>
    <row r="27" spans="1:13" ht="12.75" customHeight="1" x14ac:dyDescent="0.2">
      <c r="A27" s="812" t="s">
        <v>872</v>
      </c>
      <c r="B27" s="750"/>
      <c r="C27" s="765"/>
      <c r="D27" s="765"/>
      <c r="E27" s="765"/>
      <c r="F27" s="765"/>
      <c r="G27" s="765"/>
      <c r="H27" s="765"/>
      <c r="I27" s="765"/>
      <c r="J27" s="765"/>
      <c r="K27" s="765"/>
      <c r="L27" s="756"/>
      <c r="M27" s="756"/>
    </row>
    <row r="28" spans="1:13" ht="12.75" customHeight="1" x14ac:dyDescent="0.2">
      <c r="A28" s="750"/>
      <c r="B28" s="757" t="s">
        <v>1309</v>
      </c>
      <c r="C28" s="755"/>
      <c r="D28" s="755">
        <f>D31*D33</f>
        <v>1544.7685499999998</v>
      </c>
      <c r="E28" s="755">
        <f>E31*E33</f>
        <v>1712.1375</v>
      </c>
      <c r="F28" s="755">
        <f>F31*F33</f>
        <v>1724.3928000000001</v>
      </c>
      <c r="G28" s="755">
        <f>G31*G33</f>
        <v>1742.3552249999998</v>
      </c>
      <c r="H28" s="755"/>
      <c r="I28" s="755"/>
      <c r="J28" s="755"/>
      <c r="K28" s="755"/>
      <c r="L28" s="756" t="s">
        <v>52</v>
      </c>
      <c r="M28" s="756"/>
    </row>
    <row r="29" spans="1:13" ht="12.75" customHeight="1" x14ac:dyDescent="0.2">
      <c r="A29" s="750"/>
      <c r="B29" s="757" t="s">
        <v>1310</v>
      </c>
      <c r="C29" s="755"/>
      <c r="D29" s="765">
        <v>1068</v>
      </c>
      <c r="E29" s="765">
        <v>1068</v>
      </c>
      <c r="F29" s="765">
        <v>1068</v>
      </c>
      <c r="G29" s="765">
        <v>1068</v>
      </c>
      <c r="H29" s="767"/>
      <c r="I29" s="767"/>
      <c r="J29" s="767"/>
      <c r="K29" s="767"/>
      <c r="L29" s="756" t="s">
        <v>39</v>
      </c>
      <c r="M29" s="756">
        <v>1</v>
      </c>
    </row>
    <row r="30" spans="1:13" ht="12.75" customHeight="1" x14ac:dyDescent="0.2">
      <c r="A30" s="750"/>
      <c r="B30" s="757" t="s">
        <v>1311</v>
      </c>
      <c r="C30" s="755"/>
      <c r="D30" s="813">
        <v>50</v>
      </c>
      <c r="E30" s="813">
        <v>50</v>
      </c>
      <c r="F30" s="813">
        <v>50</v>
      </c>
      <c r="G30" s="813">
        <v>50</v>
      </c>
      <c r="H30" s="755"/>
      <c r="I30" s="755"/>
      <c r="J30" s="755"/>
      <c r="K30" s="755"/>
      <c r="L30" s="756" t="s">
        <v>20</v>
      </c>
      <c r="M30" s="756"/>
    </row>
    <row r="31" spans="1:13" ht="12.75" customHeight="1" x14ac:dyDescent="0.2">
      <c r="A31" s="750"/>
      <c r="B31" s="757" t="s">
        <v>1312</v>
      </c>
      <c r="C31" s="755"/>
      <c r="D31" s="755">
        <f>'22 Utility-scale PV'!D31*1.15</f>
        <v>1235.8148399999998</v>
      </c>
      <c r="E31" s="755">
        <f>E29*E34*E35</f>
        <v>1369.71</v>
      </c>
      <c r="F31" s="755">
        <f t="shared" ref="F31:G31" si="7">F29*F34*F35</f>
        <v>1379.51424</v>
      </c>
      <c r="G31" s="755">
        <f t="shared" si="7"/>
        <v>1393.8841799999998</v>
      </c>
      <c r="H31" s="755"/>
      <c r="I31" s="755"/>
      <c r="J31" s="755"/>
      <c r="K31" s="755"/>
      <c r="L31" s="756" t="s">
        <v>873</v>
      </c>
      <c r="M31" s="756"/>
    </row>
    <row r="32" spans="1:13" ht="12.75" customHeight="1" x14ac:dyDescent="0.2">
      <c r="A32" s="750"/>
      <c r="B32" s="757" t="s">
        <v>1314</v>
      </c>
      <c r="C32" s="770"/>
      <c r="D32" s="770">
        <v>4.0000000000000001E-3</v>
      </c>
      <c r="E32" s="770">
        <v>3.0000000000000001E-3</v>
      </c>
      <c r="F32" s="770">
        <v>3.0000000000000001E-3</v>
      </c>
      <c r="G32" s="770">
        <v>3.0000000000000001E-3</v>
      </c>
      <c r="H32" s="771">
        <v>3.0000000000000001E-3</v>
      </c>
      <c r="I32" s="771">
        <v>5.0000000000000001E-3</v>
      </c>
      <c r="J32" s="772"/>
      <c r="K32" s="772"/>
      <c r="L32" s="773" t="s">
        <v>498</v>
      </c>
      <c r="M32" s="773"/>
    </row>
    <row r="33" spans="1:16" ht="12.75" customHeight="1" x14ac:dyDescent="0.2">
      <c r="A33" s="750"/>
      <c r="B33" s="757" t="s">
        <v>1315</v>
      </c>
      <c r="C33" s="774"/>
      <c r="D33" s="774">
        <v>1.25</v>
      </c>
      <c r="E33" s="774">
        <v>1.25</v>
      </c>
      <c r="F33" s="774">
        <v>1.25</v>
      </c>
      <c r="G33" s="774">
        <v>1.25</v>
      </c>
      <c r="H33" s="765"/>
      <c r="I33" s="765"/>
      <c r="J33" s="765"/>
      <c r="K33" s="765"/>
      <c r="L33" s="756" t="s">
        <v>23</v>
      </c>
      <c r="M33" s="756" t="s">
        <v>256</v>
      </c>
    </row>
    <row r="34" spans="1:16" ht="12.75" customHeight="1" x14ac:dyDescent="0.2">
      <c r="A34" s="750"/>
      <c r="B34" s="757" t="s">
        <v>1316</v>
      </c>
      <c r="C34" s="774"/>
      <c r="D34" s="774">
        <f>'22 Utility-scale PV'!D34*1.15</f>
        <v>1.3454999999999999</v>
      </c>
      <c r="E34" s="774">
        <v>1.35</v>
      </c>
      <c r="F34" s="774">
        <f>'22 Utility-scale PV'!F34*1.15</f>
        <v>1.3454999999999999</v>
      </c>
      <c r="G34" s="774">
        <f>'22 Utility-scale PV'!G34*1.15</f>
        <v>1.3454999999999999</v>
      </c>
      <c r="H34" s="765"/>
      <c r="I34" s="765"/>
      <c r="J34" s="765"/>
      <c r="K34" s="765"/>
      <c r="L34" s="756" t="s">
        <v>44</v>
      </c>
      <c r="M34" s="756"/>
    </row>
    <row r="35" spans="1:16" ht="12.75" customHeight="1" x14ac:dyDescent="0.2">
      <c r="A35" s="750"/>
      <c r="B35" s="757" t="s">
        <v>1317</v>
      </c>
      <c r="C35" s="774"/>
      <c r="D35" s="774">
        <v>0.86</v>
      </c>
      <c r="E35" s="774">
        <v>0.95</v>
      </c>
      <c r="F35" s="774">
        <v>0.96</v>
      </c>
      <c r="G35" s="774">
        <v>0.97</v>
      </c>
      <c r="H35" s="765"/>
      <c r="I35" s="765"/>
      <c r="J35" s="765"/>
      <c r="K35" s="765"/>
      <c r="L35" s="756" t="s">
        <v>46</v>
      </c>
      <c r="M35" s="756"/>
    </row>
    <row r="36" spans="1:16" ht="12.75" customHeight="1" x14ac:dyDescent="0.2">
      <c r="A36" s="750"/>
      <c r="B36" s="757" t="s">
        <v>1318</v>
      </c>
      <c r="C36" s="774"/>
      <c r="D36" s="774">
        <v>0.01</v>
      </c>
      <c r="E36" s="774">
        <v>0.05</v>
      </c>
      <c r="F36" s="774">
        <v>0.05</v>
      </c>
      <c r="G36" s="774">
        <v>0.05</v>
      </c>
      <c r="H36" s="765"/>
      <c r="I36" s="765"/>
      <c r="J36" s="765"/>
      <c r="K36" s="765"/>
      <c r="L36" s="756" t="s">
        <v>35</v>
      </c>
      <c r="M36" s="756">
        <v>3</v>
      </c>
    </row>
    <row r="37" spans="1:16" ht="12.75" customHeight="1" x14ac:dyDescent="0.2">
      <c r="A37" s="750"/>
      <c r="B37" s="757" t="s">
        <v>1319</v>
      </c>
      <c r="C37" s="777"/>
      <c r="D37" s="778">
        <v>0.20499999999999999</v>
      </c>
      <c r="E37" s="779">
        <v>0.23</v>
      </c>
      <c r="F37" s="777">
        <v>0.245</v>
      </c>
      <c r="G37" s="780">
        <v>0.26</v>
      </c>
      <c r="H37" s="778">
        <v>0.2</v>
      </c>
      <c r="I37" s="778">
        <v>0.21</v>
      </c>
      <c r="J37" s="778"/>
      <c r="K37" s="778"/>
      <c r="L37" s="756" t="s">
        <v>860</v>
      </c>
      <c r="M37" s="756">
        <v>3</v>
      </c>
    </row>
    <row r="38" spans="1:16" ht="12.75" customHeight="1" x14ac:dyDescent="0.2">
      <c r="A38" s="750"/>
      <c r="B38" s="757" t="s">
        <v>1320</v>
      </c>
      <c r="C38" s="781"/>
      <c r="D38" s="781">
        <v>12.5</v>
      </c>
      <c r="E38" s="781">
        <v>15</v>
      </c>
      <c r="F38" s="761">
        <v>15</v>
      </c>
      <c r="G38" s="781">
        <v>15</v>
      </c>
      <c r="H38" s="755"/>
      <c r="I38" s="755"/>
      <c r="J38" s="755"/>
      <c r="K38" s="755"/>
      <c r="L38" s="756"/>
      <c r="M38" s="756">
        <v>6</v>
      </c>
    </row>
    <row r="39" spans="1:16" ht="12.75" customHeight="1" x14ac:dyDescent="0.2">
      <c r="A39" s="750"/>
      <c r="B39" s="757" t="s">
        <v>1321</v>
      </c>
      <c r="C39" s="760"/>
      <c r="D39" s="761">
        <v>14.3</v>
      </c>
      <c r="E39" s="781">
        <f>$D$39/(E37/$D$37)</f>
        <v>12.745652173913044</v>
      </c>
      <c r="F39" s="781">
        <f t="shared" ref="F39:G39" si="8">$D$39/(F37/$D$37)</f>
        <v>11.965306122448981</v>
      </c>
      <c r="G39" s="781">
        <f t="shared" si="8"/>
        <v>11.275</v>
      </c>
      <c r="H39" s="755"/>
      <c r="I39" s="755"/>
      <c r="J39" s="755"/>
      <c r="K39" s="755"/>
      <c r="L39" s="756" t="s">
        <v>870</v>
      </c>
      <c r="M39" s="756">
        <v>6</v>
      </c>
      <c r="P39" s="835"/>
    </row>
    <row r="40" spans="1:16" ht="12.75" customHeight="1" x14ac:dyDescent="0.2">
      <c r="A40" s="750"/>
      <c r="B40" s="757" t="s">
        <v>1322</v>
      </c>
      <c r="C40" s="763"/>
      <c r="D40" s="764">
        <f t="shared" ref="D40:G43" si="9">D46*D$33</f>
        <v>0.25693263293711976</v>
      </c>
      <c r="E40" s="764">
        <f t="shared" si="9"/>
        <v>0.1424073974922998</v>
      </c>
      <c r="F40" s="764">
        <f t="shared" si="9"/>
        <v>0.10604778357509687</v>
      </c>
      <c r="G40" s="763">
        <f t="shared" si="9"/>
        <v>9.0648935241369244E-2</v>
      </c>
      <c r="H40" s="763">
        <f t="shared" ref="H40:I43" si="10">H46*$D$33</f>
        <v>0.23595854045245693</v>
      </c>
      <c r="I40" s="763">
        <f t="shared" si="10"/>
        <v>0.27790672542178263</v>
      </c>
      <c r="J40" s="763">
        <f t="shared" ref="J40:K42" si="11">J46*$G$33</f>
        <v>6.8679923482151573E-2</v>
      </c>
      <c r="K40" s="763">
        <f t="shared" si="11"/>
        <v>0.17075156438259459</v>
      </c>
      <c r="L40" s="756"/>
      <c r="M40" s="756"/>
    </row>
    <row r="41" spans="1:16" ht="12.75" customHeight="1" x14ac:dyDescent="0.2">
      <c r="A41" s="750"/>
      <c r="B41" s="757" t="s">
        <v>1323</v>
      </c>
      <c r="C41" s="763"/>
      <c r="D41" s="764">
        <f t="shared" si="9"/>
        <v>3.1223432345501415E-2</v>
      </c>
      <c r="E41" s="764">
        <f t="shared" si="9"/>
        <v>2.0265440326977364E-2</v>
      </c>
      <c r="F41" s="764">
        <f t="shared" si="9"/>
        <v>1.63296200478956E-2</v>
      </c>
      <c r="G41" s="763">
        <f t="shared" si="9"/>
        <v>1.4556795652572948E-2</v>
      </c>
      <c r="H41" s="763">
        <f t="shared" si="10"/>
        <v>2.8674580725460485E-2</v>
      </c>
      <c r="I41" s="763">
        <f t="shared" si="10"/>
        <v>3.3772283965542355E-2</v>
      </c>
      <c r="J41" s="763">
        <f t="shared" si="11"/>
        <v>1.1611386906753746E-2</v>
      </c>
      <c r="K41" s="763">
        <f t="shared" si="11"/>
        <v>1.7722534216676994E-2</v>
      </c>
      <c r="L41" s="756"/>
      <c r="M41" s="756"/>
    </row>
    <row r="42" spans="1:16" ht="12.75" customHeight="1" x14ac:dyDescent="0.2">
      <c r="A42" s="750"/>
      <c r="B42" s="757" t="s">
        <v>1324</v>
      </c>
      <c r="C42" s="763"/>
      <c r="D42" s="764">
        <f t="shared" si="9"/>
        <v>6.1174436413599945E-2</v>
      </c>
      <c r="E42" s="764">
        <f t="shared" si="9"/>
        <v>4.9284196207700373E-2</v>
      </c>
      <c r="F42" s="764">
        <f t="shared" si="9"/>
        <v>4.424026253659543E-2</v>
      </c>
      <c r="G42" s="764">
        <f t="shared" si="9"/>
        <v>4.1769814672540664E-2</v>
      </c>
      <c r="H42" s="764">
        <f t="shared" si="10"/>
        <v>5.6180604869632611E-2</v>
      </c>
      <c r="I42" s="764">
        <f t="shared" si="10"/>
        <v>6.6168267957567292E-2</v>
      </c>
      <c r="J42" s="764">
        <f t="shared" si="11"/>
        <v>3.575031895304475E-2</v>
      </c>
      <c r="K42" s="764">
        <f t="shared" si="11"/>
        <v>4.7932762814703517E-2</v>
      </c>
      <c r="L42" s="756"/>
      <c r="M42" s="756"/>
    </row>
    <row r="43" spans="1:16" ht="12.75" customHeight="1" x14ac:dyDescent="0.2">
      <c r="A43" s="750"/>
      <c r="B43" s="757" t="s">
        <v>1361</v>
      </c>
      <c r="C43" s="763"/>
      <c r="D43" s="764">
        <f t="shared" si="9"/>
        <v>8.7547415667463047E-2</v>
      </c>
      <c r="E43" s="764">
        <f t="shared" si="9"/>
        <v>7.0531160795020087E-2</v>
      </c>
      <c r="F43" s="764">
        <f t="shared" si="9"/>
        <v>6.3312731274594358E-2</v>
      </c>
      <c r="G43" s="763">
        <f t="shared" si="9"/>
        <v>5.9777245886924874E-2</v>
      </c>
      <c r="H43" s="763">
        <f t="shared" si="10"/>
        <v>8.0400687857874215E-2</v>
      </c>
      <c r="I43" s="763">
        <f t="shared" si="10"/>
        <v>9.4694143477051879E-2</v>
      </c>
      <c r="J43" s="763">
        <f>J49*$G$33</f>
        <v>5.1162678679468485E-2</v>
      </c>
      <c r="K43" s="763">
        <f>K49*$G$33</f>
        <v>6.8597109450375698E-2</v>
      </c>
      <c r="L43" s="756" t="s">
        <v>876</v>
      </c>
      <c r="M43" s="756"/>
    </row>
    <row r="44" spans="1:16" ht="12.75" customHeight="1" x14ac:dyDescent="0.2">
      <c r="A44" s="750"/>
      <c r="B44" s="757" t="s">
        <v>1325</v>
      </c>
      <c r="C44" s="763"/>
      <c r="D44" s="764">
        <f t="shared" ref="D44:G45" si="12">D51*D$33</f>
        <v>4.8939549130879965E-2</v>
      </c>
      <c r="E44" s="764">
        <f t="shared" si="12"/>
        <v>3.9427356966160308E-2</v>
      </c>
      <c r="F44" s="764">
        <f t="shared" si="12"/>
        <v>3.5392210029276353E-2</v>
      </c>
      <c r="G44" s="764">
        <f t="shared" si="12"/>
        <v>3.3415851738032534E-2</v>
      </c>
      <c r="H44" s="764">
        <f>H51*$D$33</f>
        <v>4.4944483895706093E-2</v>
      </c>
      <c r="I44" s="764">
        <f>I51*$D$33</f>
        <v>5.2934614366053845E-2</v>
      </c>
      <c r="J44" s="764">
        <f>J51*$G$33</f>
        <v>2.8600255162435806E-2</v>
      </c>
      <c r="K44" s="764">
        <f>K51*$G$33</f>
        <v>3.8346210251762818E-2</v>
      </c>
      <c r="L44" s="756" t="s">
        <v>1359</v>
      </c>
      <c r="M44" s="756"/>
    </row>
    <row r="45" spans="1:16" ht="12.75" customHeight="1" x14ac:dyDescent="0.2">
      <c r="A45" s="750"/>
      <c r="B45" s="757" t="s">
        <v>1326</v>
      </c>
      <c r="C45" s="763"/>
      <c r="D45" s="764">
        <f t="shared" si="12"/>
        <v>3.6704661848159972E-2</v>
      </c>
      <c r="E45" s="764">
        <f t="shared" si="12"/>
        <v>2.9570517724620222E-2</v>
      </c>
      <c r="F45" s="764">
        <f t="shared" si="12"/>
        <v>2.6544157521957261E-2</v>
      </c>
      <c r="G45" s="774">
        <f t="shared" si="12"/>
        <v>2.5061888803524401E-2</v>
      </c>
      <c r="H45" s="774">
        <f>H52*$D33</f>
        <v>3.3708362921779568E-2</v>
      </c>
      <c r="I45" s="774">
        <f>I52*$D33</f>
        <v>3.9700960774540384E-2</v>
      </c>
      <c r="J45" s="774">
        <f>J52*$G33</f>
        <v>2.1450191371826854E-2</v>
      </c>
      <c r="K45" s="774">
        <f>K52*$G33</f>
        <v>2.8759657688822111E-2</v>
      </c>
      <c r="L45" s="756"/>
    </row>
    <row r="46" spans="1:16" ht="12.75" customHeight="1" x14ac:dyDescent="0.2">
      <c r="A46" s="750"/>
      <c r="B46" s="757" t="s">
        <v>1327</v>
      </c>
      <c r="C46" s="763"/>
      <c r="D46" s="763">
        <v>0.20554610634969581</v>
      </c>
      <c r="E46" s="763">
        <v>0.11392591799383983</v>
      </c>
      <c r="F46" s="784">
        <v>8.4838226860077498E-2</v>
      </c>
      <c r="G46" s="763">
        <v>7.2519148193095392E-2</v>
      </c>
      <c r="H46" s="764">
        <v>0.18876683236196554</v>
      </c>
      <c r="I46" s="764">
        <v>0.2223253803374261</v>
      </c>
      <c r="J46" s="764">
        <v>5.4943938785721264E-2</v>
      </c>
      <c r="K46" s="764">
        <v>0.13660125150607566</v>
      </c>
      <c r="L46" s="756"/>
      <c r="M46" s="756"/>
    </row>
    <row r="47" spans="1:16" ht="12.75" customHeight="1" x14ac:dyDescent="0.2">
      <c r="A47" s="750"/>
      <c r="B47" s="757" t="s">
        <v>1328</v>
      </c>
      <c r="C47" s="763"/>
      <c r="D47" s="763">
        <v>2.4978745876401132E-2</v>
      </c>
      <c r="E47" s="763">
        <v>1.6212352261581891E-2</v>
      </c>
      <c r="F47" s="784">
        <v>1.3063696038316482E-2</v>
      </c>
      <c r="G47" s="763">
        <v>1.1645436522058359E-2</v>
      </c>
      <c r="H47" s="764">
        <v>2.2939664580368387E-2</v>
      </c>
      <c r="I47" s="764">
        <v>2.7017827172433881E-2</v>
      </c>
      <c r="J47" s="764">
        <v>9.2891095254029974E-3</v>
      </c>
      <c r="K47" s="764">
        <v>1.4178027373341597E-2</v>
      </c>
      <c r="L47" s="756"/>
      <c r="M47" s="756"/>
    </row>
    <row r="48" spans="1:16" ht="12.75" customHeight="1" x14ac:dyDescent="0.2">
      <c r="A48" s="750"/>
      <c r="B48" s="757" t="s">
        <v>1329</v>
      </c>
      <c r="C48" s="763"/>
      <c r="D48" s="763">
        <v>4.8939549130879959E-2</v>
      </c>
      <c r="E48" s="763">
        <v>3.9427356966160301E-2</v>
      </c>
      <c r="F48" s="784">
        <v>3.5392210029276346E-2</v>
      </c>
      <c r="G48" s="763">
        <v>3.3415851738032534E-2</v>
      </c>
      <c r="H48" s="764">
        <v>4.4944483895706086E-2</v>
      </c>
      <c r="I48" s="764">
        <v>5.2934614366053838E-2</v>
      </c>
      <c r="J48" s="764">
        <v>2.8600255162435802E-2</v>
      </c>
      <c r="K48" s="764">
        <v>3.8346210251762811E-2</v>
      </c>
      <c r="L48" s="756" t="s">
        <v>497</v>
      </c>
      <c r="M48" s="756"/>
    </row>
    <row r="49" spans="1:14" ht="12.75" customHeight="1" x14ac:dyDescent="0.2">
      <c r="A49" s="750"/>
      <c r="B49" s="757" t="s">
        <v>1362</v>
      </c>
      <c r="C49" s="784"/>
      <c r="D49" s="784">
        <v>7.0037932533970435E-2</v>
      </c>
      <c r="E49" s="763">
        <v>5.6424928636016072E-2</v>
      </c>
      <c r="F49" s="784">
        <v>5.0650185019675484E-2</v>
      </c>
      <c r="G49" s="763">
        <v>4.7821796709539899E-2</v>
      </c>
      <c r="H49" s="785">
        <v>6.4320550286299377E-2</v>
      </c>
      <c r="I49" s="785">
        <v>7.5755314781641506E-2</v>
      </c>
      <c r="J49" s="785">
        <v>4.093014294357479E-2</v>
      </c>
      <c r="K49" s="785">
        <v>5.4877687560300564E-2</v>
      </c>
      <c r="L49" s="756" t="s">
        <v>876</v>
      </c>
      <c r="M49" s="756"/>
    </row>
    <row r="50" spans="1:14" ht="12.75" customHeight="1" x14ac:dyDescent="0.2">
      <c r="A50" s="750"/>
      <c r="B50" s="757" t="s">
        <v>1330</v>
      </c>
      <c r="C50" s="763"/>
      <c r="D50" s="763">
        <v>0.10226408186388676</v>
      </c>
      <c r="E50" s="763">
        <v>8.2387405116488552E-2</v>
      </c>
      <c r="F50" s="784">
        <v>7.3955562077175852E-2</v>
      </c>
      <c r="G50" s="763">
        <v>6.9825763791792783E-2</v>
      </c>
      <c r="H50" s="764">
        <v>9.3915993548467455E-2</v>
      </c>
      <c r="I50" s="764">
        <v>0.11061217017930612</v>
      </c>
      <c r="J50" s="764">
        <v>5.9763093187425863E-2</v>
      </c>
      <c r="K50" s="764">
        <v>8.0128240942083581E-2</v>
      </c>
      <c r="L50" s="756" t="s">
        <v>1359</v>
      </c>
      <c r="M50" s="756"/>
    </row>
    <row r="51" spans="1:14" ht="12.75" customHeight="1" x14ac:dyDescent="0.2">
      <c r="A51" s="750"/>
      <c r="B51" s="757" t="s">
        <v>1360</v>
      </c>
      <c r="C51" s="763"/>
      <c r="D51" s="763">
        <v>3.9151639304703972E-2</v>
      </c>
      <c r="E51" s="763">
        <v>3.1541885572928245E-2</v>
      </c>
      <c r="F51" s="784">
        <v>2.8313768023421081E-2</v>
      </c>
      <c r="G51" s="763">
        <v>2.673268139042603E-2</v>
      </c>
      <c r="H51" s="764">
        <v>3.5955587116564873E-2</v>
      </c>
      <c r="I51" s="764">
        <v>4.2347691492843079E-2</v>
      </c>
      <c r="J51" s="764">
        <v>2.2880204129948643E-2</v>
      </c>
      <c r="K51" s="764">
        <v>3.0676968201410255E-2</v>
      </c>
      <c r="L51" s="756" t="s">
        <v>1359</v>
      </c>
      <c r="M51" s="756"/>
    </row>
    <row r="52" spans="1:14" ht="12.75" customHeight="1" x14ac:dyDescent="0.25">
      <c r="A52" s="750"/>
      <c r="B52" s="757" t="s">
        <v>1331</v>
      </c>
      <c r="C52" s="784"/>
      <c r="D52" s="784">
        <v>2.9363729478527976E-2</v>
      </c>
      <c r="E52" s="763">
        <v>2.3656414179696179E-2</v>
      </c>
      <c r="F52" s="784">
        <v>2.1235326017565809E-2</v>
      </c>
      <c r="G52" s="763">
        <v>2.0049511042819521E-2</v>
      </c>
      <c r="H52" s="764">
        <v>2.6966690337423653E-2</v>
      </c>
      <c r="I52" s="764">
        <v>3.1760768619632306E-2</v>
      </c>
      <c r="J52" s="764">
        <v>1.7160153097461484E-2</v>
      </c>
      <c r="K52" s="764">
        <v>2.300772615105769E-2</v>
      </c>
      <c r="L52" s="756"/>
      <c r="M52" s="756"/>
      <c r="N52" s="742"/>
    </row>
    <row r="53" spans="1:14" ht="12.75" customHeight="1" x14ac:dyDescent="0.25">
      <c r="A53" s="750"/>
      <c r="B53" s="757" t="s">
        <v>1332</v>
      </c>
      <c r="C53" s="755"/>
      <c r="D53" s="755">
        <f>D54+D55</f>
        <v>9700</v>
      </c>
      <c r="E53" s="755">
        <f>E54+E55</f>
        <v>8300</v>
      </c>
      <c r="F53" s="755">
        <f t="shared" ref="F53:G53" si="13">F54+F55</f>
        <v>7500</v>
      </c>
      <c r="G53" s="755">
        <f t="shared" si="13"/>
        <v>7200</v>
      </c>
      <c r="H53" s="765">
        <f>MROUND(D53*0.9,100)</f>
        <v>8700</v>
      </c>
      <c r="I53" s="765">
        <f>MROUND(D53*1.1,100)</f>
        <v>10700</v>
      </c>
      <c r="J53" s="765">
        <f>MROUND(G53*0.9,100)</f>
        <v>6500</v>
      </c>
      <c r="K53" s="765">
        <f>MROUND(G53*1.1,100)</f>
        <v>7900</v>
      </c>
      <c r="M53" s="756"/>
      <c r="N53" s="742"/>
    </row>
    <row r="54" spans="1:14" ht="12.75" customHeight="1" x14ac:dyDescent="0.2">
      <c r="A54" s="750"/>
      <c r="B54" s="757" t="s">
        <v>1333</v>
      </c>
      <c r="C54" s="755"/>
      <c r="D54" s="755">
        <v>4200</v>
      </c>
      <c r="E54" s="755">
        <v>3800</v>
      </c>
      <c r="F54" s="755">
        <v>3500</v>
      </c>
      <c r="G54" s="755">
        <v>3300</v>
      </c>
      <c r="H54" s="765"/>
      <c r="I54" s="765"/>
      <c r="J54" s="765"/>
      <c r="K54" s="765"/>
      <c r="L54" s="756" t="s">
        <v>871</v>
      </c>
      <c r="M54" s="756">
        <v>6</v>
      </c>
    </row>
    <row r="55" spans="1:14" ht="12.75" customHeight="1" x14ac:dyDescent="0.2">
      <c r="A55" s="750"/>
      <c r="B55" s="757" t="s">
        <v>1334</v>
      </c>
      <c r="C55" s="755"/>
      <c r="D55" s="755">
        <v>5500</v>
      </c>
      <c r="E55" s="755">
        <v>4500</v>
      </c>
      <c r="F55" s="755">
        <v>4000</v>
      </c>
      <c r="G55" s="755">
        <v>3900</v>
      </c>
      <c r="H55" s="765"/>
      <c r="I55" s="765"/>
      <c r="J55" s="765"/>
      <c r="K55" s="765"/>
      <c r="L55" s="756" t="s">
        <v>874</v>
      </c>
      <c r="M55" s="756"/>
    </row>
    <row r="56" spans="1:14" ht="12.75" customHeight="1" x14ac:dyDescent="0.2">
      <c r="B56" s="830"/>
      <c r="C56" s="836"/>
      <c r="D56" s="837"/>
      <c r="E56" s="837"/>
      <c r="F56" s="837"/>
      <c r="G56" s="837"/>
      <c r="H56" s="838"/>
      <c r="I56" s="838"/>
      <c r="J56" s="838"/>
      <c r="K56" s="838"/>
      <c r="L56" s="756"/>
      <c r="M56" s="756"/>
    </row>
    <row r="57" spans="1:14" ht="12.75" customHeight="1" x14ac:dyDescent="0.2">
      <c r="A57" s="790" t="s">
        <v>38</v>
      </c>
      <c r="B57" s="791"/>
      <c r="C57" s="818"/>
      <c r="D57" s="818"/>
      <c r="E57" s="818"/>
      <c r="F57" s="818"/>
      <c r="G57" s="818"/>
      <c r="H57" s="791"/>
      <c r="I57" s="791"/>
      <c r="J57" s="818"/>
      <c r="K57" s="818"/>
      <c r="L57" s="818"/>
      <c r="M57" s="818"/>
    </row>
    <row r="58" spans="1:14" ht="12.75" customHeight="1" x14ac:dyDescent="0.2">
      <c r="B58" s="793" t="s">
        <v>499</v>
      </c>
      <c r="C58" s="818"/>
      <c r="D58" s="818"/>
      <c r="E58" s="818"/>
      <c r="F58" s="818"/>
      <c r="G58" s="818"/>
      <c r="H58" s="791"/>
      <c r="I58" s="791"/>
      <c r="J58" s="818"/>
      <c r="K58" s="818"/>
      <c r="L58" s="818"/>
      <c r="M58" s="818"/>
    </row>
    <row r="59" spans="1:14" ht="12.75" customHeight="1" x14ac:dyDescent="0.2">
      <c r="B59" s="793" t="s">
        <v>875</v>
      </c>
      <c r="C59" s="819"/>
      <c r="D59" s="819"/>
      <c r="E59" s="819"/>
      <c r="F59" s="819"/>
      <c r="G59" s="819"/>
      <c r="H59" s="795"/>
      <c r="I59" s="795"/>
      <c r="J59" s="819"/>
      <c r="K59" s="819"/>
      <c r="L59" s="819"/>
      <c r="M59" s="819"/>
    </row>
    <row r="60" spans="1:14" s="744" customFormat="1" ht="12.75" customHeight="1" x14ac:dyDescent="0.2">
      <c r="A60" s="757"/>
      <c r="B60" s="793" t="s">
        <v>862</v>
      </c>
      <c r="C60" s="819"/>
      <c r="D60" s="819"/>
      <c r="E60" s="819"/>
      <c r="F60" s="819"/>
      <c r="G60" s="819"/>
      <c r="H60" s="795"/>
      <c r="I60" s="795"/>
      <c r="J60" s="795"/>
      <c r="K60" s="795"/>
      <c r="L60" s="795"/>
      <c r="M60" s="795"/>
    </row>
    <row r="61" spans="1:14" ht="12.75" customHeight="1" x14ac:dyDescent="0.2">
      <c r="B61" s="793" t="s">
        <v>863</v>
      </c>
      <c r="C61" s="818"/>
      <c r="D61" s="818"/>
      <c r="E61" s="818"/>
      <c r="F61" s="818"/>
      <c r="G61" s="818"/>
      <c r="H61" s="791"/>
      <c r="I61" s="791"/>
      <c r="J61" s="818"/>
      <c r="K61" s="818"/>
      <c r="L61" s="818"/>
      <c r="M61" s="818"/>
    </row>
    <row r="62" spans="1:14" ht="12.75" customHeight="1" x14ac:dyDescent="0.2">
      <c r="B62" s="793" t="s">
        <v>1335</v>
      </c>
      <c r="C62" s="820"/>
      <c r="D62" s="820"/>
      <c r="E62" s="820"/>
      <c r="F62" s="820"/>
      <c r="G62" s="820"/>
      <c r="H62" s="791"/>
      <c r="I62" s="791"/>
      <c r="J62" s="820"/>
      <c r="K62" s="820"/>
      <c r="L62" s="820"/>
      <c r="M62" s="820"/>
    </row>
    <row r="63" spans="1:14" ht="12.75" customHeight="1" x14ac:dyDescent="0.2">
      <c r="B63" s="793" t="s">
        <v>500</v>
      </c>
      <c r="C63" s="818"/>
      <c r="D63" s="818"/>
      <c r="E63" s="818"/>
      <c r="F63" s="818"/>
      <c r="G63" s="818"/>
      <c r="H63" s="791"/>
      <c r="I63" s="791"/>
      <c r="J63" s="818"/>
      <c r="K63" s="818"/>
      <c r="L63" s="818"/>
      <c r="M63" s="818"/>
    </row>
    <row r="64" spans="1:14" ht="12.75" customHeight="1" x14ac:dyDescent="0.2">
      <c r="B64" s="793" t="s">
        <v>1336</v>
      </c>
      <c r="C64" s="818"/>
      <c r="D64" s="818"/>
      <c r="E64" s="818"/>
      <c r="F64" s="818"/>
      <c r="G64" s="818"/>
      <c r="H64" s="791"/>
      <c r="I64" s="791"/>
      <c r="J64" s="818"/>
      <c r="K64" s="818"/>
      <c r="L64" s="818"/>
      <c r="M64" s="818"/>
    </row>
    <row r="65" spans="2:13" ht="12.75" customHeight="1" x14ac:dyDescent="0.2">
      <c r="B65" s="793" t="s">
        <v>528</v>
      </c>
      <c r="C65" s="818"/>
      <c r="D65" s="818"/>
      <c r="E65" s="818"/>
      <c r="F65" s="818"/>
      <c r="G65" s="818"/>
      <c r="H65" s="791"/>
      <c r="I65" s="791"/>
      <c r="J65" s="818"/>
      <c r="K65" s="818"/>
      <c r="L65" s="818"/>
      <c r="M65" s="818"/>
    </row>
    <row r="66" spans="2:13" ht="12.75" customHeight="1" x14ac:dyDescent="0.2">
      <c r="B66" s="793" t="s">
        <v>1337</v>
      </c>
      <c r="C66" s="818"/>
      <c r="D66" s="818"/>
      <c r="E66" s="818"/>
      <c r="F66" s="818"/>
      <c r="G66" s="818"/>
      <c r="H66" s="791"/>
      <c r="I66" s="791"/>
      <c r="J66" s="818"/>
      <c r="K66" s="818"/>
      <c r="L66" s="818"/>
      <c r="M66" s="818"/>
    </row>
    <row r="67" spans="2:13" ht="12.75" customHeight="1" x14ac:dyDescent="0.2">
      <c r="B67" s="793" t="s">
        <v>1338</v>
      </c>
      <c r="C67" s="818"/>
      <c r="D67" s="818"/>
      <c r="E67" s="818"/>
      <c r="F67" s="818"/>
      <c r="G67" s="818"/>
      <c r="H67" s="791"/>
      <c r="I67" s="791"/>
      <c r="J67" s="818"/>
      <c r="K67" s="818"/>
      <c r="L67" s="818"/>
      <c r="M67" s="818"/>
    </row>
    <row r="68" spans="2:13" ht="12.75" customHeight="1" x14ac:dyDescent="0.2">
      <c r="B68" s="793" t="s">
        <v>864</v>
      </c>
      <c r="C68" s="821"/>
      <c r="D68" s="821"/>
      <c r="E68" s="821"/>
      <c r="F68" s="821"/>
      <c r="G68" s="821"/>
      <c r="H68" s="791"/>
      <c r="I68" s="791"/>
      <c r="J68" s="821"/>
      <c r="K68" s="821"/>
      <c r="L68" s="821"/>
      <c r="M68" s="821"/>
    </row>
    <row r="69" spans="2:13" ht="12.75" customHeight="1" x14ac:dyDescent="0.2">
      <c r="B69" s="793" t="s">
        <v>865</v>
      </c>
      <c r="C69" s="818"/>
      <c r="D69" s="818"/>
      <c r="E69" s="818"/>
      <c r="F69" s="818"/>
      <c r="G69" s="818"/>
      <c r="H69" s="791"/>
      <c r="I69" s="791"/>
      <c r="J69" s="818"/>
      <c r="K69" s="818"/>
      <c r="L69" s="818"/>
      <c r="M69" s="818"/>
    </row>
    <row r="70" spans="2:13" ht="12.75" customHeight="1" x14ac:dyDescent="0.2">
      <c r="B70" s="793" t="s">
        <v>1339</v>
      </c>
      <c r="C70" s="818"/>
      <c r="D70" s="818"/>
      <c r="E70" s="818"/>
      <c r="F70" s="818"/>
      <c r="G70" s="818"/>
      <c r="H70" s="798"/>
      <c r="I70" s="798"/>
      <c r="J70" s="818"/>
      <c r="K70" s="818"/>
      <c r="L70" s="818"/>
      <c r="M70" s="818"/>
    </row>
    <row r="71" spans="2:13" ht="12.75" customHeight="1" x14ac:dyDescent="0.2">
      <c r="B71" s="793" t="s">
        <v>296</v>
      </c>
      <c r="C71" s="818"/>
      <c r="D71" s="818"/>
      <c r="E71" s="818"/>
      <c r="F71" s="818"/>
      <c r="G71" s="818"/>
      <c r="H71" s="791"/>
      <c r="I71" s="744"/>
      <c r="J71" s="818"/>
      <c r="K71" s="818"/>
      <c r="L71" s="818"/>
      <c r="M71" s="818"/>
    </row>
    <row r="72" spans="2:13" ht="12.75" customHeight="1" x14ac:dyDescent="0.2">
      <c r="B72" s="793" t="s">
        <v>866</v>
      </c>
      <c r="C72" s="822"/>
      <c r="D72" s="822"/>
      <c r="E72" s="822"/>
      <c r="F72" s="822"/>
      <c r="G72" s="822"/>
      <c r="H72" s="791"/>
      <c r="I72" s="791"/>
      <c r="J72" s="822"/>
      <c r="K72" s="822"/>
      <c r="L72" s="818"/>
      <c r="M72" s="818"/>
    </row>
    <row r="73" spans="2:13" ht="12.75" customHeight="1" x14ac:dyDescent="0.2">
      <c r="B73" s="793" t="s">
        <v>531</v>
      </c>
      <c r="C73" s="823"/>
      <c r="D73" s="823"/>
      <c r="E73" s="823"/>
      <c r="F73" s="823"/>
      <c r="G73" s="823"/>
      <c r="H73" s="791"/>
      <c r="I73" s="744"/>
      <c r="J73" s="823"/>
      <c r="K73" s="823"/>
      <c r="L73" s="818"/>
      <c r="M73" s="818"/>
    </row>
    <row r="74" spans="2:13" ht="12.75" customHeight="1" x14ac:dyDescent="0.2">
      <c r="B74" s="793" t="s">
        <v>1340</v>
      </c>
      <c r="C74" s="818"/>
      <c r="D74" s="818"/>
      <c r="E74" s="818"/>
      <c r="F74" s="818"/>
      <c r="G74" s="818"/>
      <c r="H74" s="791"/>
      <c r="I74" s="744"/>
      <c r="J74" s="818"/>
      <c r="K74" s="818"/>
      <c r="L74" s="818"/>
      <c r="M74" s="818"/>
    </row>
    <row r="75" spans="2:13" ht="12.75" customHeight="1" x14ac:dyDescent="0.2">
      <c r="B75" s="793" t="s">
        <v>867</v>
      </c>
      <c r="C75" s="818"/>
      <c r="D75" s="818"/>
      <c r="E75" s="818"/>
      <c r="F75" s="818"/>
      <c r="G75" s="818"/>
      <c r="H75" s="791"/>
      <c r="I75" s="744"/>
      <c r="J75" s="818"/>
      <c r="K75" s="818"/>
      <c r="L75" s="818"/>
      <c r="M75" s="818"/>
    </row>
    <row r="76" spans="2:13" ht="12.75" customHeight="1" x14ac:dyDescent="0.2">
      <c r="B76" s="801" t="s">
        <v>868</v>
      </c>
      <c r="C76" s="801">
        <v>2015</v>
      </c>
      <c r="D76" s="801">
        <v>2016</v>
      </c>
      <c r="E76" s="801">
        <v>2017</v>
      </c>
      <c r="F76" s="801">
        <v>2018</v>
      </c>
      <c r="G76" s="801">
        <v>2019</v>
      </c>
      <c r="H76" s="801">
        <v>2020</v>
      </c>
      <c r="I76" s="744"/>
      <c r="J76" s="818"/>
      <c r="K76" s="818"/>
      <c r="L76" s="818"/>
      <c r="M76" s="818"/>
    </row>
    <row r="77" spans="2:13" ht="12.75" customHeight="1" x14ac:dyDescent="0.2">
      <c r="B77" s="802" t="s">
        <v>869</v>
      </c>
      <c r="C77" s="803">
        <v>1</v>
      </c>
      <c r="D77" s="803">
        <v>1.002</v>
      </c>
      <c r="E77" s="803">
        <v>1.014</v>
      </c>
      <c r="F77" s="803">
        <v>1.03</v>
      </c>
      <c r="G77" s="803">
        <v>1.0429999999999999</v>
      </c>
      <c r="H77" s="803">
        <v>1.0620000000000001</v>
      </c>
      <c r="I77" s="744"/>
      <c r="J77" s="818"/>
      <c r="K77" s="818"/>
      <c r="L77" s="818"/>
      <c r="M77" s="818"/>
    </row>
    <row r="78" spans="2:13" ht="12.75" customHeight="1" x14ac:dyDescent="0.2">
      <c r="B78" s="793" t="s">
        <v>1341</v>
      </c>
      <c r="I78" s="744"/>
      <c r="J78" s="818"/>
      <c r="K78" s="818"/>
      <c r="L78" s="818"/>
      <c r="M78" s="818"/>
    </row>
    <row r="79" spans="2:13" ht="12.75" customHeight="1" x14ac:dyDescent="0.2">
      <c r="B79" s="793" t="s">
        <v>1342</v>
      </c>
      <c r="C79" s="818"/>
      <c r="D79" s="818"/>
      <c r="E79" s="818"/>
      <c r="F79" s="818"/>
      <c r="G79" s="818"/>
      <c r="H79" s="791"/>
      <c r="I79" s="791"/>
      <c r="J79" s="818"/>
      <c r="K79" s="818"/>
      <c r="L79" s="818"/>
      <c r="M79" s="818"/>
    </row>
    <row r="80" spans="2:13" ht="12.75" customHeight="1" x14ac:dyDescent="0.2">
      <c r="B80" s="793" t="s">
        <v>1343</v>
      </c>
      <c r="C80" s="818"/>
      <c r="D80" s="818"/>
      <c r="E80" s="818"/>
      <c r="F80" s="818"/>
      <c r="G80" s="818"/>
      <c r="H80" s="791"/>
      <c r="I80" s="791"/>
      <c r="J80" s="818"/>
      <c r="K80" s="818"/>
      <c r="L80" s="818"/>
      <c r="M80" s="818"/>
    </row>
    <row r="81" spans="1:13" ht="12.75" customHeight="1" x14ac:dyDescent="0.2">
      <c r="B81" s="793" t="s">
        <v>1344</v>
      </c>
      <c r="C81" s="818"/>
      <c r="D81" s="818"/>
      <c r="E81" s="818"/>
      <c r="F81" s="818"/>
      <c r="G81" s="818"/>
      <c r="H81" s="791"/>
      <c r="I81" s="791"/>
      <c r="J81" s="818"/>
      <c r="K81" s="818"/>
      <c r="L81" s="818"/>
      <c r="M81" s="818"/>
    </row>
    <row r="82" spans="1:13" ht="12.75" customHeight="1" x14ac:dyDescent="0.2">
      <c r="B82" s="793" t="s">
        <v>1345</v>
      </c>
      <c r="C82" s="818"/>
      <c r="D82" s="818"/>
      <c r="E82" s="818"/>
      <c r="F82" s="818"/>
      <c r="G82" s="818"/>
      <c r="H82" s="791"/>
      <c r="I82" s="791"/>
      <c r="J82" s="818"/>
      <c r="K82" s="818"/>
      <c r="L82" s="818"/>
      <c r="M82" s="818"/>
    </row>
    <row r="83" spans="1:13" ht="12.75" customHeight="1" x14ac:dyDescent="0.2">
      <c r="B83" s="793" t="s">
        <v>1346</v>
      </c>
      <c r="C83" s="818"/>
      <c r="D83" s="818"/>
      <c r="E83" s="818"/>
      <c r="F83" s="818"/>
      <c r="G83" s="818"/>
      <c r="H83" s="791"/>
      <c r="I83" s="791"/>
      <c r="J83" s="818"/>
      <c r="K83" s="818"/>
      <c r="L83" s="818"/>
      <c r="M83" s="818"/>
    </row>
    <row r="84" spans="1:13" ht="12.75" customHeight="1" x14ac:dyDescent="0.2">
      <c r="B84" s="793" t="s">
        <v>1347</v>
      </c>
      <c r="C84" s="818"/>
      <c r="D84" s="818"/>
      <c r="E84" s="818"/>
      <c r="F84" s="818"/>
      <c r="G84" s="818"/>
      <c r="H84" s="791"/>
      <c r="I84" s="791"/>
      <c r="J84" s="818"/>
      <c r="K84" s="818"/>
      <c r="L84" s="818"/>
      <c r="M84" s="818"/>
    </row>
    <row r="85" spans="1:13" ht="12.75" customHeight="1" x14ac:dyDescent="0.2">
      <c r="B85" s="793" t="s">
        <v>1348</v>
      </c>
      <c r="C85" s="824"/>
      <c r="D85" s="825"/>
      <c r="E85" s="824"/>
      <c r="F85" s="824"/>
      <c r="G85" s="824"/>
      <c r="H85" s="791"/>
      <c r="I85" s="791"/>
      <c r="J85" s="824"/>
      <c r="K85" s="824"/>
      <c r="L85" s="824"/>
      <c r="M85" s="824"/>
    </row>
    <row r="86" spans="1:13" ht="12.75" customHeight="1" x14ac:dyDescent="0.2">
      <c r="B86" s="793" t="s">
        <v>1349</v>
      </c>
      <c r="C86" s="824"/>
      <c r="D86" s="826"/>
      <c r="E86" s="826"/>
      <c r="F86" s="826"/>
      <c r="G86" s="826"/>
      <c r="H86" s="806"/>
      <c r="I86" s="806"/>
      <c r="J86" s="826"/>
      <c r="K86" s="826"/>
      <c r="L86" s="824"/>
      <c r="M86" s="824"/>
    </row>
    <row r="87" spans="1:13" ht="12.75" customHeight="1" x14ac:dyDescent="0.2">
      <c r="B87" s="793" t="s">
        <v>1350</v>
      </c>
      <c r="C87" s="824"/>
      <c r="D87" s="824"/>
      <c r="E87" s="824"/>
      <c r="F87" s="824"/>
      <c r="G87" s="824"/>
      <c r="H87" s="806"/>
      <c r="I87" s="806"/>
      <c r="J87" s="824"/>
      <c r="K87" s="824"/>
      <c r="L87" s="824"/>
      <c r="M87" s="824"/>
    </row>
    <row r="88" spans="1:13" ht="12.75" customHeight="1" x14ac:dyDescent="0.2">
      <c r="B88" s="793"/>
      <c r="C88" s="798"/>
      <c r="D88" s="798"/>
      <c r="E88" s="798"/>
      <c r="F88" s="798"/>
      <c r="G88" s="798"/>
      <c r="H88" s="798"/>
      <c r="I88" s="798"/>
      <c r="J88" s="824"/>
      <c r="K88" s="824"/>
      <c r="L88" s="824"/>
      <c r="M88" s="824"/>
    </row>
    <row r="89" spans="1:13" ht="12.75" customHeight="1" x14ac:dyDescent="0.2">
      <c r="A89" s="790" t="s">
        <v>87</v>
      </c>
      <c r="B89" s="807"/>
      <c r="C89" s="798"/>
      <c r="D89" s="798"/>
      <c r="E89" s="798"/>
      <c r="F89" s="798"/>
      <c r="G89" s="798"/>
      <c r="H89" s="798"/>
      <c r="I89" s="798"/>
      <c r="J89" s="824"/>
      <c r="K89" s="824"/>
      <c r="L89" s="824"/>
      <c r="M89" s="824"/>
    </row>
    <row r="90" spans="1:13" ht="12.75" customHeight="1" x14ac:dyDescent="0.2">
      <c r="B90" s="808"/>
      <c r="C90" s="824"/>
      <c r="D90" s="824"/>
      <c r="E90" s="824"/>
      <c r="F90" s="824"/>
      <c r="G90" s="824"/>
      <c r="H90" s="824"/>
      <c r="I90" s="824"/>
      <c r="J90" s="824"/>
      <c r="K90" s="824"/>
      <c r="L90" s="824"/>
      <c r="M90" s="824"/>
    </row>
    <row r="91" spans="1:13" ht="12.75" customHeight="1" x14ac:dyDescent="0.2">
      <c r="B91" s="808" t="s">
        <v>1351</v>
      </c>
      <c r="C91" s="824"/>
      <c r="D91" s="824"/>
      <c r="E91" s="824"/>
      <c r="F91" s="824"/>
      <c r="G91" s="824"/>
      <c r="H91" s="824"/>
      <c r="I91" s="824"/>
      <c r="J91" s="824"/>
      <c r="K91" s="824"/>
      <c r="L91" s="824"/>
      <c r="M91" s="824"/>
    </row>
    <row r="92" spans="1:13" ht="12.75" customHeight="1" x14ac:dyDescent="0.2">
      <c r="B92" s="808" t="s">
        <v>1352</v>
      </c>
      <c r="C92" s="824"/>
      <c r="D92" s="824"/>
      <c r="E92" s="824"/>
      <c r="F92" s="824"/>
      <c r="G92" s="824"/>
      <c r="H92" s="824"/>
      <c r="I92" s="824"/>
      <c r="J92" s="824"/>
      <c r="K92" s="824"/>
      <c r="L92" s="824"/>
      <c r="M92" s="824"/>
    </row>
    <row r="93" spans="1:13" ht="12.75" customHeight="1" x14ac:dyDescent="0.2">
      <c r="B93" s="809" t="s">
        <v>1353</v>
      </c>
      <c r="C93" s="824"/>
      <c r="D93" s="824"/>
      <c r="E93" s="824"/>
      <c r="F93" s="824"/>
      <c r="G93" s="824"/>
      <c r="H93" s="824"/>
      <c r="I93" s="824"/>
      <c r="J93" s="824"/>
      <c r="K93" s="824"/>
      <c r="L93" s="824"/>
      <c r="M93" s="824"/>
    </row>
    <row r="94" spans="1:13" ht="12.75" customHeight="1" x14ac:dyDescent="0.2">
      <c r="B94" s="808" t="s">
        <v>1354</v>
      </c>
      <c r="C94" s="824"/>
      <c r="D94" s="824"/>
      <c r="E94" s="824"/>
      <c r="F94" s="824"/>
      <c r="G94" s="824"/>
      <c r="H94" s="824"/>
      <c r="I94" s="824"/>
      <c r="J94" s="824"/>
      <c r="K94" s="824"/>
      <c r="L94" s="824"/>
      <c r="M94" s="824"/>
    </row>
    <row r="95" spans="1:13" ht="12.75" customHeight="1" x14ac:dyDescent="0.2">
      <c r="B95" s="808" t="s">
        <v>1355</v>
      </c>
      <c r="C95" s="824"/>
      <c r="D95" s="824"/>
      <c r="E95" s="824"/>
      <c r="F95" s="824"/>
      <c r="G95" s="824"/>
      <c r="H95" s="824"/>
      <c r="I95" s="824"/>
      <c r="J95" s="824"/>
      <c r="K95" s="824"/>
      <c r="L95" s="824"/>
      <c r="M95" s="824"/>
    </row>
    <row r="96" spans="1:13" ht="12.75" customHeight="1" x14ac:dyDescent="0.2">
      <c r="B96" s="808" t="s">
        <v>1356</v>
      </c>
      <c r="C96" s="824"/>
      <c r="D96" s="824"/>
      <c r="E96" s="824"/>
      <c r="F96" s="824"/>
      <c r="G96" s="824"/>
      <c r="H96" s="824"/>
      <c r="I96" s="824"/>
      <c r="J96" s="824"/>
      <c r="K96" s="824"/>
      <c r="L96" s="824"/>
      <c r="M96" s="824"/>
    </row>
    <row r="97" spans="2:13" ht="12.75" customHeight="1" x14ac:dyDescent="0.2">
      <c r="B97" s="808"/>
      <c r="C97" s="824"/>
      <c r="D97" s="824"/>
      <c r="E97" s="824"/>
      <c r="F97" s="824"/>
      <c r="G97" s="824"/>
      <c r="H97" s="824"/>
      <c r="I97" s="824"/>
      <c r="J97" s="824"/>
      <c r="K97" s="824"/>
      <c r="L97" s="824"/>
      <c r="M97" s="824"/>
    </row>
    <row r="98" spans="2:13" ht="12.75" customHeight="1" x14ac:dyDescent="0.2">
      <c r="B98" s="809"/>
      <c r="C98" s="824"/>
      <c r="D98" s="824"/>
      <c r="E98" s="824"/>
      <c r="F98" s="824"/>
      <c r="G98" s="824"/>
      <c r="H98" s="824"/>
      <c r="I98" s="824"/>
      <c r="J98" s="824"/>
      <c r="K98" s="824"/>
      <c r="L98" s="824"/>
      <c r="M98" s="824"/>
    </row>
    <row r="99" spans="2:13" ht="12.75" customHeight="1" x14ac:dyDescent="0.2">
      <c r="B99" s="809"/>
      <c r="C99" s="824"/>
      <c r="D99" s="824"/>
      <c r="E99" s="824"/>
      <c r="F99" s="824"/>
      <c r="G99" s="824"/>
      <c r="H99" s="824"/>
      <c r="I99" s="824"/>
      <c r="J99" s="824"/>
      <c r="K99" s="824"/>
      <c r="L99" s="824"/>
      <c r="M99" s="824"/>
    </row>
    <row r="100" spans="2:13" ht="12.75" customHeight="1" x14ac:dyDescent="0.2">
      <c r="B100" s="809"/>
      <c r="C100" s="824"/>
      <c r="D100" s="824"/>
      <c r="E100" s="824"/>
      <c r="F100" s="824"/>
      <c r="G100" s="824"/>
      <c r="H100" s="824"/>
      <c r="I100" s="824"/>
      <c r="J100" s="824"/>
      <c r="K100" s="824"/>
      <c r="L100" s="824"/>
      <c r="M100" s="824"/>
    </row>
    <row r="101" spans="2:13" ht="12.75" customHeight="1" x14ac:dyDescent="0.2">
      <c r="B101" s="808"/>
      <c r="C101" s="824"/>
      <c r="D101" s="824"/>
      <c r="E101" s="824"/>
      <c r="F101" s="824"/>
      <c r="G101" s="824"/>
      <c r="H101" s="824"/>
      <c r="I101" s="824"/>
      <c r="J101" s="824"/>
      <c r="K101" s="824"/>
      <c r="L101" s="824"/>
      <c r="M101" s="824"/>
    </row>
    <row r="102" spans="2:13" ht="12.75" customHeight="1" x14ac:dyDescent="0.2">
      <c r="B102" s="810"/>
      <c r="C102" s="824"/>
      <c r="D102" s="824"/>
      <c r="E102" s="824"/>
      <c r="F102" s="824"/>
      <c r="G102" s="824"/>
      <c r="H102" s="824"/>
      <c r="I102" s="824"/>
      <c r="J102" s="824"/>
      <c r="K102" s="824"/>
      <c r="L102" s="824"/>
      <c r="M102" s="824"/>
    </row>
    <row r="103" spans="2:13" ht="12.75" customHeight="1" x14ac:dyDescent="0.2">
      <c r="C103" s="824"/>
      <c r="D103" s="824"/>
      <c r="E103" s="824"/>
      <c r="F103" s="824"/>
      <c r="G103" s="824"/>
      <c r="H103" s="824"/>
      <c r="I103" s="824"/>
      <c r="J103" s="824"/>
      <c r="K103" s="824"/>
      <c r="L103" s="824"/>
      <c r="M103" s="824"/>
    </row>
    <row r="104" spans="2:13" ht="12.75" customHeight="1" x14ac:dyDescent="0.2">
      <c r="B104" s="808"/>
      <c r="C104" s="824"/>
      <c r="D104" s="824"/>
      <c r="E104" s="824"/>
      <c r="F104" s="824"/>
      <c r="G104" s="824"/>
      <c r="H104" s="824"/>
      <c r="I104" s="824"/>
      <c r="J104" s="824"/>
      <c r="K104" s="824"/>
      <c r="L104" s="824"/>
      <c r="M104" s="824"/>
    </row>
    <row r="105" spans="2:13" ht="12.75" customHeight="1" x14ac:dyDescent="0.2">
      <c r="B105" s="811"/>
      <c r="C105" s="824"/>
      <c r="D105" s="824"/>
      <c r="E105" s="824"/>
      <c r="F105" s="824"/>
      <c r="G105" s="824"/>
      <c r="H105" s="824"/>
      <c r="I105" s="824"/>
      <c r="J105" s="824"/>
      <c r="K105" s="824"/>
      <c r="L105" s="824"/>
      <c r="M105" s="824"/>
    </row>
    <row r="106" spans="2:13" ht="12.75" customHeight="1" x14ac:dyDescent="0.2">
      <c r="B106" s="809"/>
      <c r="C106" s="824"/>
      <c r="D106" s="824"/>
      <c r="E106" s="824"/>
      <c r="F106" s="824"/>
      <c r="G106" s="824"/>
      <c r="H106" s="824"/>
      <c r="I106" s="824"/>
      <c r="J106" s="824"/>
      <c r="K106" s="824"/>
      <c r="L106" s="824"/>
      <c r="M106" s="824"/>
    </row>
    <row r="107" spans="2:13" ht="12.75" customHeight="1" x14ac:dyDescent="0.2">
      <c r="B107" s="808"/>
      <c r="C107" s="824"/>
      <c r="D107" s="824"/>
      <c r="E107" s="824"/>
      <c r="F107" s="824"/>
      <c r="G107" s="824"/>
      <c r="H107" s="824"/>
      <c r="I107" s="824"/>
      <c r="J107" s="824"/>
      <c r="K107" s="824"/>
      <c r="L107" s="824"/>
      <c r="M107" s="824"/>
    </row>
    <row r="108" spans="2:13" ht="12.75" customHeight="1" x14ac:dyDescent="0.2">
      <c r="B108" s="808"/>
      <c r="C108" s="824"/>
      <c r="D108" s="824"/>
      <c r="E108" s="824"/>
      <c r="F108" s="824"/>
      <c r="G108" s="824"/>
      <c r="H108" s="824"/>
      <c r="I108" s="824"/>
      <c r="J108" s="824"/>
      <c r="K108" s="824"/>
      <c r="L108" s="824"/>
      <c r="M108" s="824"/>
    </row>
    <row r="109" spans="2:13" ht="12.75" customHeight="1" x14ac:dyDescent="0.2">
      <c r="B109" s="809"/>
      <c r="C109" s="824"/>
      <c r="D109" s="824"/>
      <c r="E109" s="824"/>
      <c r="F109" s="824"/>
      <c r="G109" s="824"/>
      <c r="H109" s="824"/>
      <c r="I109" s="824"/>
      <c r="J109" s="824"/>
      <c r="K109" s="824"/>
      <c r="L109" s="824"/>
      <c r="M109" s="824"/>
    </row>
    <row r="110" spans="2:13" ht="12.75" customHeight="1" x14ac:dyDescent="0.2">
      <c r="B110" s="809"/>
      <c r="C110" s="824"/>
      <c r="D110" s="824"/>
      <c r="E110" s="824"/>
      <c r="F110" s="824"/>
      <c r="G110" s="824"/>
      <c r="H110" s="824"/>
      <c r="I110" s="824"/>
      <c r="J110" s="824"/>
      <c r="K110" s="824"/>
      <c r="L110" s="824"/>
      <c r="M110" s="824"/>
    </row>
    <row r="111" spans="2:13" ht="12.75" customHeight="1" x14ac:dyDescent="0.2">
      <c r="B111" s="809"/>
      <c r="C111" s="824"/>
      <c r="D111" s="824"/>
      <c r="E111" s="824"/>
      <c r="F111" s="824"/>
      <c r="G111" s="824"/>
      <c r="H111" s="824"/>
      <c r="I111" s="824"/>
      <c r="J111" s="824"/>
      <c r="K111" s="824"/>
      <c r="L111" s="824"/>
      <c r="M111" s="824"/>
    </row>
    <row r="112" spans="2:13" ht="12.75" customHeight="1" x14ac:dyDescent="0.2">
      <c r="B112" s="809"/>
      <c r="C112" s="824"/>
      <c r="D112" s="824"/>
      <c r="E112" s="824"/>
      <c r="F112" s="824"/>
      <c r="G112" s="824"/>
      <c r="H112" s="824"/>
      <c r="I112" s="824"/>
      <c r="J112" s="824"/>
      <c r="K112" s="824"/>
      <c r="L112" s="824"/>
      <c r="M112" s="824"/>
    </row>
    <row r="113" spans="2:13" ht="12.75" customHeight="1" x14ac:dyDescent="0.2">
      <c r="B113" s="809"/>
      <c r="C113" s="824"/>
      <c r="D113" s="824"/>
      <c r="E113" s="824"/>
      <c r="F113" s="824"/>
      <c r="G113" s="824"/>
      <c r="H113" s="824"/>
      <c r="I113" s="824"/>
      <c r="J113" s="824"/>
      <c r="K113" s="824"/>
      <c r="L113" s="824"/>
      <c r="M113" s="824"/>
    </row>
    <row r="114" spans="2:13" ht="12.75" customHeight="1" x14ac:dyDescent="0.2">
      <c r="B114" s="809"/>
      <c r="C114" s="824"/>
      <c r="D114" s="824"/>
      <c r="E114" s="824"/>
      <c r="F114" s="824"/>
      <c r="G114" s="824"/>
      <c r="H114" s="824"/>
      <c r="I114" s="824"/>
      <c r="J114" s="824"/>
      <c r="K114" s="824"/>
      <c r="L114" s="824"/>
      <c r="M114" s="824"/>
    </row>
    <row r="115" spans="2:13" ht="12.75" customHeight="1" x14ac:dyDescent="0.2">
      <c r="B115" s="809"/>
      <c r="C115" s="824"/>
      <c r="D115" s="824"/>
      <c r="E115" s="824"/>
      <c r="F115" s="824"/>
      <c r="G115" s="824"/>
      <c r="H115" s="824"/>
      <c r="I115" s="824"/>
      <c r="J115" s="824"/>
      <c r="K115" s="824"/>
      <c r="L115" s="824"/>
      <c r="M115" s="824"/>
    </row>
    <row r="116" spans="2:13" ht="12.75" customHeight="1" x14ac:dyDescent="0.2">
      <c r="B116" s="809"/>
      <c r="C116" s="824"/>
      <c r="D116" s="824"/>
      <c r="E116" s="824"/>
      <c r="F116" s="824"/>
      <c r="G116" s="824"/>
      <c r="H116" s="824"/>
      <c r="I116" s="824"/>
      <c r="J116" s="824"/>
      <c r="K116" s="824"/>
      <c r="L116" s="824"/>
      <c r="M116" s="824"/>
    </row>
    <row r="117" spans="2:13" ht="12.75" customHeight="1" x14ac:dyDescent="0.2">
      <c r="B117" s="809"/>
      <c r="C117" s="824"/>
      <c r="D117" s="824"/>
      <c r="E117" s="824"/>
      <c r="F117" s="824"/>
      <c r="G117" s="824"/>
      <c r="H117" s="824"/>
      <c r="I117" s="824"/>
      <c r="J117" s="824"/>
      <c r="K117" s="824"/>
      <c r="L117" s="824"/>
      <c r="M117" s="824"/>
    </row>
    <row r="118" spans="2:13" ht="12.75" customHeight="1" x14ac:dyDescent="0.2">
      <c r="B118" s="809"/>
      <c r="C118" s="824"/>
      <c r="D118" s="824"/>
      <c r="E118" s="824"/>
      <c r="F118" s="824"/>
      <c r="G118" s="824"/>
      <c r="H118" s="824"/>
      <c r="I118" s="824"/>
      <c r="J118" s="824"/>
      <c r="K118" s="824"/>
      <c r="L118" s="824"/>
      <c r="M118" s="824"/>
    </row>
    <row r="119" spans="2:13" ht="12.75" customHeight="1" x14ac:dyDescent="0.2">
      <c r="B119" s="809"/>
      <c r="C119" s="824"/>
      <c r="D119" s="824"/>
      <c r="E119" s="824"/>
      <c r="F119" s="824"/>
      <c r="G119" s="824"/>
      <c r="H119" s="824"/>
      <c r="I119" s="824"/>
      <c r="J119" s="824"/>
      <c r="K119" s="824"/>
      <c r="L119" s="824"/>
      <c r="M119" s="824"/>
    </row>
    <row r="120" spans="2:13" ht="12.75" customHeight="1" x14ac:dyDescent="0.2">
      <c r="B120" s="809"/>
      <c r="C120" s="824"/>
      <c r="D120" s="824"/>
      <c r="E120" s="824"/>
      <c r="F120" s="824"/>
      <c r="G120" s="824"/>
      <c r="H120" s="824"/>
      <c r="I120" s="824"/>
      <c r="J120" s="824"/>
      <c r="K120" s="824"/>
      <c r="L120" s="824"/>
      <c r="M120" s="824"/>
    </row>
    <row r="121" spans="2:13" ht="12.75" customHeight="1" x14ac:dyDescent="0.2">
      <c r="B121" s="809"/>
      <c r="C121" s="824"/>
      <c r="D121" s="824"/>
      <c r="E121" s="824"/>
      <c r="F121" s="824"/>
      <c r="G121" s="824"/>
      <c r="H121" s="824"/>
      <c r="I121" s="824"/>
      <c r="J121" s="824"/>
      <c r="K121" s="824"/>
      <c r="L121" s="824"/>
      <c r="M121" s="824"/>
    </row>
    <row r="122" spans="2:13" ht="12.75" customHeight="1" x14ac:dyDescent="0.2">
      <c r="B122" s="809"/>
      <c r="C122" s="824"/>
      <c r="D122" s="824"/>
      <c r="E122" s="824"/>
      <c r="F122" s="824"/>
      <c r="G122" s="824"/>
      <c r="H122" s="824"/>
      <c r="I122" s="824"/>
      <c r="J122" s="824"/>
      <c r="K122" s="824"/>
      <c r="L122" s="824"/>
      <c r="M122" s="824"/>
    </row>
    <row r="123" spans="2:13" ht="12.75" customHeight="1" x14ac:dyDescent="0.2">
      <c r="B123" s="809"/>
      <c r="C123" s="824"/>
      <c r="D123" s="824"/>
      <c r="E123" s="824"/>
      <c r="F123" s="824"/>
      <c r="G123" s="824"/>
      <c r="H123" s="824"/>
      <c r="I123" s="824"/>
      <c r="J123" s="824"/>
      <c r="K123" s="824"/>
      <c r="L123" s="824"/>
      <c r="M123" s="824"/>
    </row>
    <row r="124" spans="2:13" ht="12.75" customHeight="1" x14ac:dyDescent="0.2">
      <c r="B124" s="809"/>
      <c r="C124" s="824"/>
      <c r="D124" s="824"/>
      <c r="E124" s="824"/>
      <c r="F124" s="824"/>
      <c r="G124" s="824"/>
      <c r="H124" s="824"/>
      <c r="I124" s="824"/>
      <c r="J124" s="824"/>
      <c r="K124" s="824"/>
      <c r="L124" s="824"/>
      <c r="M124" s="824"/>
    </row>
    <row r="125" spans="2:13" ht="12.75" customHeight="1" x14ac:dyDescent="0.2">
      <c r="B125" s="809"/>
      <c r="C125" s="839"/>
      <c r="D125" s="839"/>
      <c r="E125" s="839"/>
      <c r="F125" s="839"/>
      <c r="G125" s="839"/>
      <c r="H125" s="839"/>
      <c r="I125" s="839"/>
      <c r="J125" s="839"/>
      <c r="K125" s="839"/>
      <c r="L125" s="839"/>
      <c r="M125" s="839"/>
    </row>
    <row r="126" spans="2:13" ht="12.75" customHeight="1" x14ac:dyDescent="0.2">
      <c r="B126" s="809"/>
      <c r="C126" s="824"/>
      <c r="D126" s="824"/>
      <c r="E126" s="824"/>
      <c r="F126" s="824"/>
      <c r="G126" s="824"/>
      <c r="H126" s="824"/>
      <c r="I126" s="824"/>
      <c r="J126" s="824"/>
      <c r="K126" s="824"/>
      <c r="L126" s="824"/>
      <c r="M126" s="824"/>
    </row>
    <row r="127" spans="2:13" ht="12.75" customHeight="1" x14ac:dyDescent="0.2">
      <c r="B127" s="809"/>
      <c r="C127" s="824"/>
      <c r="D127" s="824"/>
      <c r="E127" s="824"/>
      <c r="F127" s="824"/>
      <c r="G127" s="824"/>
      <c r="H127" s="824"/>
      <c r="I127" s="824"/>
      <c r="J127" s="824"/>
      <c r="K127" s="824"/>
      <c r="L127" s="824"/>
      <c r="M127" s="824"/>
    </row>
    <row r="128" spans="2:13" ht="12.75" customHeight="1" x14ac:dyDescent="0.2">
      <c r="B128" s="809"/>
      <c r="C128" s="824"/>
      <c r="D128" s="824"/>
      <c r="E128" s="824"/>
      <c r="F128" s="824"/>
      <c r="G128" s="824"/>
      <c r="H128" s="824"/>
      <c r="I128" s="824"/>
      <c r="J128" s="824"/>
      <c r="K128" s="824"/>
      <c r="L128" s="824"/>
      <c r="M128" s="824"/>
    </row>
    <row r="129" spans="2:13" ht="12.75" customHeight="1" x14ac:dyDescent="0.2">
      <c r="B129" s="809"/>
      <c r="C129" s="824"/>
      <c r="D129" s="824"/>
      <c r="E129" s="824"/>
      <c r="F129" s="824"/>
      <c r="G129" s="824"/>
      <c r="H129" s="824"/>
      <c r="I129" s="824"/>
      <c r="J129" s="824"/>
      <c r="K129" s="824"/>
      <c r="L129" s="824"/>
      <c r="M129" s="824"/>
    </row>
    <row r="130" spans="2:13" ht="12.75" customHeight="1" x14ac:dyDescent="0.2">
      <c r="B130" s="809"/>
    </row>
    <row r="131" spans="2:13" ht="12.75" customHeight="1" x14ac:dyDescent="0.2">
      <c r="B131" s="809"/>
    </row>
  </sheetData>
  <mergeCells count="1">
    <mergeCell ref="C1:M1"/>
  </mergeCells>
  <hyperlinks>
    <hyperlink ref="C1" location="INDEX" display="22 Photovoltaics: LARGE scale utility systems" xr:uid="{00000000-0004-0000-3100-000000000000}"/>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5"/>
  <dimension ref="A1:L33"/>
  <sheetViews>
    <sheetView showGridLines="0" workbookViewId="0">
      <selection activeCell="A65" sqref="A65"/>
    </sheetView>
  </sheetViews>
  <sheetFormatPr defaultColWidth="9.140625" defaultRowHeight="15" x14ac:dyDescent="0.25"/>
  <cols>
    <col min="1" max="1" width="2.85546875" style="90" customWidth="1"/>
    <col min="2" max="2" width="40.42578125" style="90" customWidth="1"/>
    <col min="3" max="3" width="9.28515625" style="90" customWidth="1"/>
    <col min="4" max="4" width="9.7109375" style="90" customWidth="1"/>
    <col min="5" max="5" width="10" style="90" customWidth="1"/>
    <col min="6" max="6" width="8.42578125" style="90" customWidth="1"/>
    <col min="7" max="7" width="6" style="90" customWidth="1"/>
    <col min="8" max="8" width="8" style="90" customWidth="1"/>
    <col min="9" max="9" width="3.140625" style="90" customWidth="1"/>
    <col min="10" max="16384" width="9.140625" style="195"/>
  </cols>
  <sheetData>
    <row r="1" spans="1:12" ht="14.25" customHeight="1" x14ac:dyDescent="0.3">
      <c r="B1" s="189"/>
      <c r="H1" s="168"/>
      <c r="I1" s="195"/>
    </row>
    <row r="2" spans="1:12" ht="14.25" customHeight="1" x14ac:dyDescent="0.25"/>
    <row r="3" spans="1:12" x14ac:dyDescent="0.25">
      <c r="A3" s="183"/>
      <c r="B3" s="141"/>
      <c r="C3" s="863" t="s">
        <v>624</v>
      </c>
      <c r="D3" s="864"/>
      <c r="E3" s="864"/>
      <c r="F3" s="864"/>
      <c r="G3" s="864"/>
      <c r="H3" s="865"/>
      <c r="I3" s="237"/>
      <c r="J3" s="237"/>
      <c r="K3" s="237"/>
      <c r="L3" s="237"/>
    </row>
    <row r="4" spans="1:12" x14ac:dyDescent="0.25">
      <c r="A4" s="183"/>
      <c r="B4" s="142"/>
      <c r="C4" s="143">
        <v>2015</v>
      </c>
      <c r="D4" s="143">
        <v>2020</v>
      </c>
      <c r="E4" s="143">
        <v>2030</v>
      </c>
      <c r="F4" s="143">
        <v>2050</v>
      </c>
      <c r="G4" s="143" t="s">
        <v>4</v>
      </c>
      <c r="H4" s="143" t="s">
        <v>5</v>
      </c>
      <c r="I4" s="237"/>
      <c r="J4" s="237"/>
      <c r="K4" s="237"/>
      <c r="L4" s="237"/>
    </row>
    <row r="5" spans="1:12" x14ac:dyDescent="0.25">
      <c r="A5" s="183"/>
      <c r="B5" s="866" t="s">
        <v>6</v>
      </c>
      <c r="C5" s="867"/>
      <c r="D5" s="867"/>
      <c r="E5" s="867"/>
      <c r="F5" s="867"/>
      <c r="G5" s="867"/>
      <c r="H5" s="868"/>
      <c r="I5" s="237"/>
      <c r="J5" s="237"/>
      <c r="K5" s="237"/>
      <c r="L5" s="237"/>
    </row>
    <row r="6" spans="1:12" x14ac:dyDescent="0.25">
      <c r="A6" s="183"/>
      <c r="B6" s="142" t="s">
        <v>625</v>
      </c>
      <c r="C6" s="434" t="s">
        <v>626</v>
      </c>
      <c r="D6" s="434" t="s">
        <v>627</v>
      </c>
      <c r="E6" s="434" t="s">
        <v>628</v>
      </c>
      <c r="F6" s="434" t="s">
        <v>629</v>
      </c>
      <c r="G6" s="434"/>
      <c r="H6" s="403" t="s">
        <v>630</v>
      </c>
      <c r="I6" s="237"/>
      <c r="J6" s="237"/>
      <c r="K6" s="237"/>
      <c r="L6" s="237"/>
    </row>
    <row r="7" spans="1:12" x14ac:dyDescent="0.25">
      <c r="A7" s="183"/>
      <c r="B7" s="238" t="s">
        <v>631</v>
      </c>
      <c r="C7" s="407" t="s">
        <v>632</v>
      </c>
      <c r="D7" s="407" t="s">
        <v>633</v>
      </c>
      <c r="E7" s="435" t="s">
        <v>634</v>
      </c>
      <c r="F7" s="401" t="s">
        <v>635</v>
      </c>
      <c r="G7" s="407"/>
      <c r="H7" s="403" t="s">
        <v>630</v>
      </c>
      <c r="I7" s="237"/>
      <c r="J7" s="237"/>
      <c r="K7" s="237"/>
      <c r="L7" s="237"/>
    </row>
    <row r="8" spans="1:12" x14ac:dyDescent="0.25">
      <c r="A8" s="183"/>
      <c r="B8" s="238" t="s">
        <v>636</v>
      </c>
      <c r="C8" s="407">
        <v>1500</v>
      </c>
      <c r="D8" s="407">
        <v>2500</v>
      </c>
      <c r="E8" s="407">
        <v>3500</v>
      </c>
      <c r="F8" s="407">
        <v>4500</v>
      </c>
      <c r="G8" s="407"/>
      <c r="H8" s="407">
        <v>4</v>
      </c>
      <c r="I8" s="237"/>
      <c r="J8" s="237"/>
      <c r="K8" s="237"/>
      <c r="L8" s="237"/>
    </row>
    <row r="9" spans="1:12" x14ac:dyDescent="0.25">
      <c r="A9" s="183"/>
      <c r="B9" s="238" t="s">
        <v>637</v>
      </c>
      <c r="C9" s="407">
        <v>90</v>
      </c>
      <c r="D9" s="407">
        <v>95</v>
      </c>
      <c r="E9" s="407">
        <v>97</v>
      </c>
      <c r="F9" s="407">
        <v>98</v>
      </c>
      <c r="G9" s="407"/>
      <c r="H9" s="407">
        <v>4</v>
      </c>
      <c r="I9" s="237"/>
      <c r="J9" s="237"/>
      <c r="K9" s="237"/>
      <c r="L9" s="237"/>
    </row>
    <row r="10" spans="1:12" x14ac:dyDescent="0.25">
      <c r="A10" s="183"/>
      <c r="B10" s="436" t="s">
        <v>16</v>
      </c>
      <c r="C10" s="437">
        <v>10</v>
      </c>
      <c r="D10" s="437">
        <v>20</v>
      </c>
      <c r="E10" s="437">
        <v>25</v>
      </c>
      <c r="F10" s="437">
        <v>30</v>
      </c>
      <c r="G10" s="437"/>
      <c r="H10" s="437">
        <v>4</v>
      </c>
      <c r="I10" s="237"/>
      <c r="J10" s="237"/>
      <c r="K10" s="237"/>
      <c r="L10" s="237"/>
    </row>
    <row r="11" spans="1:12" x14ac:dyDescent="0.25">
      <c r="A11" s="183"/>
      <c r="B11" s="438" t="s">
        <v>638</v>
      </c>
      <c r="C11" s="401" t="s">
        <v>639</v>
      </c>
      <c r="D11" s="401" t="s">
        <v>639</v>
      </c>
      <c r="E11" s="401" t="s">
        <v>639</v>
      </c>
      <c r="F11" s="401" t="s">
        <v>639</v>
      </c>
      <c r="G11" s="407" t="s">
        <v>20</v>
      </c>
      <c r="H11" s="407">
        <v>4</v>
      </c>
      <c r="I11" s="237"/>
      <c r="J11" s="237"/>
      <c r="K11" s="237"/>
      <c r="L11" s="237"/>
    </row>
    <row r="12" spans="1:12" x14ac:dyDescent="0.25">
      <c r="A12" s="183"/>
      <c r="B12" s="866" t="s">
        <v>496</v>
      </c>
      <c r="C12" s="867"/>
      <c r="D12" s="867"/>
      <c r="E12" s="867"/>
      <c r="F12" s="867"/>
      <c r="G12" s="867"/>
      <c r="H12" s="868"/>
      <c r="I12" s="237"/>
      <c r="J12" s="237"/>
      <c r="K12" s="237"/>
      <c r="L12" s="237"/>
    </row>
    <row r="13" spans="1:12" x14ac:dyDescent="0.25">
      <c r="A13" s="183"/>
      <c r="B13" s="142" t="s">
        <v>26</v>
      </c>
      <c r="C13" s="410" t="s">
        <v>640</v>
      </c>
      <c r="D13" s="439" t="s">
        <v>641</v>
      </c>
      <c r="E13" s="403" t="s">
        <v>642</v>
      </c>
      <c r="F13" s="403">
        <v>1.6</v>
      </c>
      <c r="G13" s="403" t="s">
        <v>643</v>
      </c>
      <c r="H13" s="403" t="s">
        <v>644</v>
      </c>
      <c r="I13" s="237"/>
      <c r="J13" s="237"/>
      <c r="K13" s="237"/>
      <c r="L13" s="237"/>
    </row>
    <row r="14" spans="1:12" x14ac:dyDescent="0.25">
      <c r="A14" s="183"/>
      <c r="B14" s="142" t="s">
        <v>645</v>
      </c>
      <c r="C14" s="440">
        <v>20</v>
      </c>
      <c r="D14" s="440">
        <v>15</v>
      </c>
      <c r="E14" s="440">
        <v>10</v>
      </c>
      <c r="F14" s="403">
        <v>7</v>
      </c>
      <c r="G14" s="403"/>
      <c r="H14" s="403">
        <v>4</v>
      </c>
      <c r="I14" s="237"/>
      <c r="J14" s="237"/>
      <c r="K14" s="237"/>
      <c r="L14" s="237"/>
    </row>
    <row r="15" spans="1:12" x14ac:dyDescent="0.25">
      <c r="A15" s="183"/>
      <c r="B15" s="140"/>
      <c r="C15" s="140"/>
      <c r="D15" s="140"/>
      <c r="E15" s="140"/>
      <c r="F15" s="140"/>
      <c r="G15" s="140"/>
      <c r="H15" s="140"/>
      <c r="I15" s="237"/>
      <c r="J15" s="237"/>
      <c r="K15" s="237"/>
      <c r="L15" s="237"/>
    </row>
    <row r="16" spans="1:12" x14ac:dyDescent="0.25">
      <c r="A16" s="171" t="s">
        <v>87</v>
      </c>
      <c r="B16" s="140"/>
      <c r="C16" s="140"/>
      <c r="D16" s="140"/>
      <c r="E16" s="140"/>
      <c r="F16" s="140"/>
      <c r="G16" s="140"/>
      <c r="H16" s="140"/>
      <c r="I16" s="237"/>
      <c r="J16" s="237"/>
      <c r="K16" s="237"/>
      <c r="L16" s="237"/>
    </row>
    <row r="17" spans="1:12" x14ac:dyDescent="0.25">
      <c r="A17" s="183">
        <v>1</v>
      </c>
      <c r="B17" s="140" t="s">
        <v>646</v>
      </c>
      <c r="C17" s="140"/>
      <c r="D17" s="140"/>
      <c r="E17" s="140"/>
      <c r="F17" s="140"/>
      <c r="G17" s="140"/>
      <c r="H17" s="140"/>
      <c r="I17" s="237"/>
      <c r="J17" s="237"/>
      <c r="K17" s="237"/>
      <c r="L17" s="237"/>
    </row>
    <row r="18" spans="1:12" s="226" customFormat="1" x14ac:dyDescent="0.25">
      <c r="A18" s="183"/>
      <c r="B18" s="140"/>
      <c r="C18" s="140"/>
      <c r="D18" s="140"/>
      <c r="E18" s="140"/>
      <c r="F18" s="140"/>
      <c r="G18" s="140"/>
      <c r="H18" s="140"/>
      <c r="I18" s="237"/>
      <c r="J18" s="237"/>
      <c r="K18" s="237"/>
      <c r="L18" s="237"/>
    </row>
    <row r="19" spans="1:12" x14ac:dyDescent="0.25">
      <c r="A19" s="183">
        <v>2</v>
      </c>
      <c r="B19" s="441" t="s">
        <v>647</v>
      </c>
      <c r="C19" s="140"/>
      <c r="D19" s="140"/>
      <c r="E19" s="140"/>
      <c r="F19" s="140"/>
      <c r="G19" s="140"/>
      <c r="H19" s="140"/>
      <c r="I19" s="237"/>
      <c r="J19" s="237"/>
      <c r="K19" s="237"/>
      <c r="L19" s="237"/>
    </row>
    <row r="20" spans="1:12" x14ac:dyDescent="0.25">
      <c r="A20" s="183">
        <v>3</v>
      </c>
      <c r="B20" s="441" t="s">
        <v>648</v>
      </c>
      <c r="C20" s="140"/>
      <c r="D20" s="140"/>
      <c r="E20" s="140"/>
      <c r="F20" s="140"/>
      <c r="G20" s="140"/>
      <c r="H20" s="140"/>
      <c r="I20" s="237"/>
      <c r="J20" s="237"/>
      <c r="K20" s="237"/>
      <c r="L20" s="237"/>
    </row>
    <row r="21" spans="1:12" x14ac:dyDescent="0.25">
      <c r="A21" s="183">
        <v>4</v>
      </c>
      <c r="B21" s="441" t="s">
        <v>649</v>
      </c>
      <c r="C21" s="140"/>
      <c r="D21" s="140"/>
      <c r="E21" s="140"/>
      <c r="F21" s="140"/>
      <c r="G21" s="140"/>
      <c r="H21" s="140"/>
      <c r="I21" s="237"/>
      <c r="J21" s="237"/>
      <c r="K21" s="237"/>
      <c r="L21" s="237"/>
    </row>
    <row r="22" spans="1:12" x14ac:dyDescent="0.25">
      <c r="A22" s="171" t="s">
        <v>38</v>
      </c>
      <c r="B22" s="140"/>
      <c r="C22" s="140"/>
      <c r="D22" s="140"/>
      <c r="E22" s="140"/>
      <c r="F22" s="140"/>
      <c r="G22" s="140"/>
      <c r="H22" s="140"/>
      <c r="I22" s="237"/>
      <c r="J22" s="237"/>
      <c r="K22" s="237"/>
      <c r="L22" s="237"/>
    </row>
    <row r="23" spans="1:12" x14ac:dyDescent="0.25">
      <c r="A23" s="188" t="s">
        <v>39</v>
      </c>
      <c r="B23" s="873" t="s">
        <v>650</v>
      </c>
      <c r="C23" s="922"/>
      <c r="D23" s="922"/>
      <c r="E23" s="922"/>
      <c r="F23" s="922"/>
      <c r="G23" s="922"/>
      <c r="H23" s="995"/>
      <c r="I23" s="237"/>
      <c r="J23" s="237"/>
      <c r="K23" s="237"/>
      <c r="L23" s="237"/>
    </row>
    <row r="24" spans="1:12" x14ac:dyDescent="0.25">
      <c r="A24" s="188" t="s">
        <v>15</v>
      </c>
      <c r="B24" s="873" t="s">
        <v>542</v>
      </c>
      <c r="C24" s="873"/>
      <c r="D24" s="873"/>
      <c r="E24" s="873"/>
      <c r="F24" s="873"/>
      <c r="G24" s="873"/>
      <c r="H24" s="873"/>
      <c r="I24" s="237"/>
      <c r="J24" s="237"/>
      <c r="K24" s="237"/>
      <c r="L24" s="237"/>
    </row>
    <row r="25" spans="1:12" x14ac:dyDescent="0.25">
      <c r="A25" s="110" t="s">
        <v>20</v>
      </c>
      <c r="B25" s="140" t="s">
        <v>651</v>
      </c>
      <c r="C25" s="442"/>
      <c r="D25" s="442"/>
      <c r="E25" s="442"/>
      <c r="F25" s="442"/>
      <c r="G25" s="442"/>
      <c r="H25" s="140"/>
      <c r="I25" s="237"/>
      <c r="J25" s="237"/>
      <c r="K25" s="237"/>
      <c r="L25" s="237"/>
    </row>
    <row r="26" spans="1:12" x14ac:dyDescent="0.25">
      <c r="B26" s="237"/>
      <c r="C26" s="237"/>
      <c r="D26" s="237"/>
      <c r="E26" s="237"/>
      <c r="F26" s="237"/>
      <c r="G26" s="237"/>
      <c r="H26" s="443"/>
      <c r="I26" s="237"/>
      <c r="J26" s="237"/>
      <c r="K26" s="237"/>
      <c r="L26" s="237"/>
    </row>
    <row r="27" spans="1:12" x14ac:dyDescent="0.25">
      <c r="B27" s="237"/>
      <c r="C27" s="237"/>
      <c r="D27" s="237"/>
      <c r="E27" s="237"/>
      <c r="F27" s="237"/>
      <c r="G27" s="237"/>
      <c r="H27" s="443"/>
      <c r="I27" s="237"/>
      <c r="J27" s="237"/>
      <c r="K27" s="237"/>
      <c r="L27" s="237"/>
    </row>
    <row r="28" spans="1:12" x14ac:dyDescent="0.25">
      <c r="B28" s="443"/>
      <c r="C28" s="443"/>
      <c r="D28" s="443"/>
      <c r="E28" s="443"/>
      <c r="F28" s="443"/>
      <c r="G28" s="443"/>
      <c r="H28" s="443"/>
      <c r="I28" s="443"/>
      <c r="J28" s="237"/>
      <c r="K28" s="237"/>
      <c r="L28" s="237"/>
    </row>
    <row r="29" spans="1:12" x14ac:dyDescent="0.25">
      <c r="B29" s="443"/>
      <c r="C29" s="443"/>
      <c r="D29" s="443"/>
      <c r="E29" s="443"/>
      <c r="F29" s="443"/>
      <c r="G29" s="443"/>
      <c r="H29" s="443"/>
      <c r="I29" s="443"/>
      <c r="J29" s="237"/>
      <c r="K29" s="237"/>
      <c r="L29" s="237"/>
    </row>
    <row r="30" spans="1:12" x14ac:dyDescent="0.25">
      <c r="B30" s="443"/>
      <c r="C30" s="443"/>
      <c r="D30" s="443"/>
      <c r="E30" s="443"/>
      <c r="F30" s="443"/>
      <c r="G30" s="443"/>
      <c r="H30" s="443"/>
      <c r="I30" s="443"/>
      <c r="J30" s="237"/>
      <c r="K30" s="237"/>
      <c r="L30" s="237"/>
    </row>
    <row r="31" spans="1:12" x14ac:dyDescent="0.25">
      <c r="B31" s="443"/>
      <c r="C31" s="443"/>
      <c r="D31" s="443"/>
      <c r="E31" s="443"/>
      <c r="F31" s="443"/>
      <c r="G31" s="443"/>
      <c r="H31" s="443"/>
      <c r="I31" s="443"/>
      <c r="J31" s="237"/>
      <c r="K31" s="237"/>
      <c r="L31" s="237"/>
    </row>
    <row r="32" spans="1:12" x14ac:dyDescent="0.25">
      <c r="B32" s="443"/>
      <c r="C32" s="443"/>
      <c r="D32" s="443"/>
      <c r="E32" s="443"/>
      <c r="F32" s="443"/>
      <c r="G32" s="443"/>
      <c r="H32" s="443"/>
      <c r="I32" s="443"/>
      <c r="J32" s="237"/>
      <c r="K32" s="237"/>
      <c r="L32" s="237"/>
    </row>
    <row r="33" spans="2:12" x14ac:dyDescent="0.25">
      <c r="B33" s="443"/>
      <c r="C33" s="443"/>
      <c r="D33" s="443"/>
      <c r="E33" s="443"/>
      <c r="F33" s="443"/>
      <c r="G33" s="443"/>
      <c r="H33" s="443"/>
      <c r="I33" s="443"/>
      <c r="J33" s="237"/>
      <c r="K33" s="237"/>
      <c r="L33" s="237"/>
    </row>
  </sheetData>
  <mergeCells count="5">
    <mergeCell ref="C3:H3"/>
    <mergeCell ref="B5:H5"/>
    <mergeCell ref="B12:H12"/>
    <mergeCell ref="B23:H23"/>
    <mergeCell ref="B24:H24"/>
  </mergeCells>
  <hyperlinks>
    <hyperlink ref="C3" location="INDEX" display="Wave Power" xr:uid="{00000000-0004-0000-3200-000000000000}"/>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27"/>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D1" s="673"/>
      <c r="E1" s="673"/>
      <c r="F1" s="673"/>
      <c r="G1" s="673"/>
      <c r="H1" s="673"/>
      <c r="I1" s="673"/>
    </row>
    <row r="3" spans="1:13" ht="12" customHeight="1" x14ac:dyDescent="0.2">
      <c r="A3" s="140"/>
      <c r="B3" s="671" t="s">
        <v>0</v>
      </c>
      <c r="C3" s="997" t="s">
        <v>1116</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62" t="s">
        <v>6</v>
      </c>
      <c r="C5" s="663"/>
      <c r="D5" s="663"/>
      <c r="E5" s="663"/>
      <c r="F5" s="663"/>
      <c r="G5" s="663"/>
      <c r="H5" s="669" t="s">
        <v>7</v>
      </c>
      <c r="I5" s="669" t="s">
        <v>8</v>
      </c>
      <c r="J5" s="669" t="s">
        <v>7</v>
      </c>
      <c r="K5" s="669" t="s">
        <v>8</v>
      </c>
      <c r="L5" s="663"/>
      <c r="M5" s="664"/>
    </row>
    <row r="6" spans="1:13" x14ac:dyDescent="0.2">
      <c r="A6" s="140"/>
      <c r="B6" s="238" t="s">
        <v>216</v>
      </c>
      <c r="C6" s="668">
        <v>1</v>
      </c>
      <c r="D6" s="668">
        <v>1</v>
      </c>
      <c r="E6" s="668">
        <v>1</v>
      </c>
      <c r="F6" s="668">
        <v>1</v>
      </c>
      <c r="G6" s="668">
        <v>1</v>
      </c>
      <c r="H6" s="668">
        <v>0.3</v>
      </c>
      <c r="I6" s="677">
        <v>1.5</v>
      </c>
      <c r="J6" s="678">
        <v>0.2</v>
      </c>
      <c r="K6" s="678">
        <v>1.5</v>
      </c>
      <c r="L6" s="679"/>
      <c r="M6" s="403"/>
    </row>
    <row r="7" spans="1:13" ht="16.5" x14ac:dyDescent="0.2">
      <c r="A7" s="140"/>
      <c r="B7" s="238" t="s">
        <v>69</v>
      </c>
      <c r="C7" s="404">
        <v>255</v>
      </c>
      <c r="D7" s="404">
        <v>260</v>
      </c>
      <c r="E7" s="404">
        <v>265</v>
      </c>
      <c r="F7" s="404">
        <v>275</v>
      </c>
      <c r="G7" s="404">
        <v>280</v>
      </c>
      <c r="H7" s="404">
        <v>240</v>
      </c>
      <c r="I7" s="404">
        <v>300</v>
      </c>
      <c r="J7" s="404">
        <v>250</v>
      </c>
      <c r="K7" s="404">
        <v>320</v>
      </c>
      <c r="L7" s="680" t="s">
        <v>1118</v>
      </c>
      <c r="M7" s="681" t="s">
        <v>1119</v>
      </c>
    </row>
    <row r="8" spans="1:13" ht="16.5" x14ac:dyDescent="0.2">
      <c r="A8" s="140"/>
      <c r="B8" s="240" t="s">
        <v>90</v>
      </c>
      <c r="C8" s="670">
        <v>290</v>
      </c>
      <c r="D8" s="670">
        <v>295</v>
      </c>
      <c r="E8" s="670">
        <v>300</v>
      </c>
      <c r="F8" s="670">
        <v>310</v>
      </c>
      <c r="G8" s="670">
        <v>315</v>
      </c>
      <c r="H8" s="670">
        <v>275</v>
      </c>
      <c r="I8" s="670">
        <v>335</v>
      </c>
      <c r="J8" s="670">
        <v>285</v>
      </c>
      <c r="K8" s="670">
        <v>355</v>
      </c>
      <c r="L8" s="682" t="s">
        <v>1120</v>
      </c>
      <c r="M8" s="681" t="s">
        <v>1119</v>
      </c>
    </row>
    <row r="9" spans="1:13" ht="22.5" x14ac:dyDescent="0.2">
      <c r="A9" s="140"/>
      <c r="B9" s="238" t="s">
        <v>479</v>
      </c>
      <c r="C9" s="520">
        <v>1</v>
      </c>
      <c r="D9" s="520">
        <v>1</v>
      </c>
      <c r="E9" s="520">
        <v>1</v>
      </c>
      <c r="F9" s="520">
        <v>1</v>
      </c>
      <c r="G9" s="670">
        <v>1</v>
      </c>
      <c r="H9" s="670">
        <v>1</v>
      </c>
      <c r="I9" s="670">
        <v>1</v>
      </c>
      <c r="J9" s="670">
        <v>1</v>
      </c>
      <c r="K9" s="670">
        <v>1</v>
      </c>
      <c r="L9" s="682" t="s">
        <v>44</v>
      </c>
      <c r="M9" s="681" t="s">
        <v>1119</v>
      </c>
    </row>
    <row r="10" spans="1:13" x14ac:dyDescent="0.2">
      <c r="A10" s="140"/>
      <c r="B10" s="238" t="s">
        <v>13</v>
      </c>
      <c r="C10" s="670">
        <v>0</v>
      </c>
      <c r="D10" s="670">
        <v>0</v>
      </c>
      <c r="E10" s="670">
        <v>0</v>
      </c>
      <c r="F10" s="670">
        <v>0</v>
      </c>
      <c r="G10" s="670">
        <v>0</v>
      </c>
      <c r="H10" s="670">
        <v>0</v>
      </c>
      <c r="I10" s="670">
        <v>5</v>
      </c>
      <c r="J10" s="670">
        <v>0</v>
      </c>
      <c r="K10" s="67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t="s">
        <v>277</v>
      </c>
      <c r="D13" s="403" t="s">
        <v>277</v>
      </c>
      <c r="E13" s="403" t="s">
        <v>277</v>
      </c>
      <c r="F13" s="403" t="s">
        <v>277</v>
      </c>
      <c r="G13" s="403" t="s">
        <v>277</v>
      </c>
      <c r="H13" s="403" t="s">
        <v>586</v>
      </c>
      <c r="I13" s="403">
        <v>1</v>
      </c>
      <c r="J13" s="403" t="s">
        <v>586</v>
      </c>
      <c r="K13" s="403">
        <v>1</v>
      </c>
      <c r="L13" s="679" t="s">
        <v>412</v>
      </c>
      <c r="M13" s="681" t="s">
        <v>1122</v>
      </c>
    </row>
    <row r="14" spans="1:13" x14ac:dyDescent="0.2">
      <c r="A14" s="140"/>
      <c r="B14" s="408" t="s">
        <v>1123</v>
      </c>
      <c r="C14" s="670">
        <v>1</v>
      </c>
      <c r="D14" s="670">
        <v>1</v>
      </c>
      <c r="E14" s="670">
        <v>1</v>
      </c>
      <c r="F14" s="670">
        <v>1</v>
      </c>
      <c r="G14" s="670">
        <v>1</v>
      </c>
      <c r="H14" s="670" t="s">
        <v>1124</v>
      </c>
      <c r="I14" s="670">
        <v>2</v>
      </c>
      <c r="J14" s="670" t="s">
        <v>1124</v>
      </c>
      <c r="K14" s="670">
        <v>2</v>
      </c>
      <c r="L14" s="682" t="s">
        <v>544</v>
      </c>
      <c r="M14" s="670" t="s">
        <v>1125</v>
      </c>
    </row>
    <row r="15" spans="1:13" x14ac:dyDescent="0.2">
      <c r="A15" s="140"/>
      <c r="B15" s="662" t="s">
        <v>21</v>
      </c>
      <c r="C15" s="663"/>
      <c r="D15" s="663"/>
      <c r="E15" s="663"/>
      <c r="F15" s="663"/>
      <c r="G15" s="663"/>
      <c r="H15" s="663"/>
      <c r="I15" s="663"/>
      <c r="J15" s="663"/>
      <c r="K15" s="663"/>
      <c r="L15" s="683"/>
      <c r="M15" s="664"/>
    </row>
    <row r="16" spans="1:13" ht="22.5" x14ac:dyDescent="0.2">
      <c r="A16" s="140"/>
      <c r="B16" s="142" t="s">
        <v>22</v>
      </c>
      <c r="C16" s="403">
        <v>5</v>
      </c>
      <c r="D16" s="403">
        <v>5</v>
      </c>
      <c r="E16" s="403">
        <v>5</v>
      </c>
      <c r="F16" s="403">
        <v>5</v>
      </c>
      <c r="G16" s="403">
        <v>5</v>
      </c>
      <c r="H16" s="403">
        <v>5</v>
      </c>
      <c r="I16" s="403">
        <v>50</v>
      </c>
      <c r="J16" s="403">
        <v>5</v>
      </c>
      <c r="K16" s="403">
        <v>50</v>
      </c>
      <c r="L16" s="679" t="s">
        <v>35</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35</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1127</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35</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1129</v>
      </c>
      <c r="M20" s="681" t="s">
        <v>1122</v>
      </c>
    </row>
    <row r="21" spans="1:13" x14ac:dyDescent="0.2">
      <c r="A21" s="140"/>
      <c r="B21" s="662" t="s">
        <v>78</v>
      </c>
      <c r="C21" s="663"/>
      <c r="D21" s="663"/>
      <c r="E21" s="663"/>
      <c r="F21" s="663"/>
      <c r="G21" s="663"/>
      <c r="H21" s="663"/>
      <c r="I21" s="663"/>
      <c r="J21" s="663"/>
      <c r="K21" s="663"/>
      <c r="L21" s="683"/>
      <c r="M21" s="66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70"/>
    </row>
    <row r="24" spans="1:13" x14ac:dyDescent="0.2">
      <c r="A24" s="140"/>
      <c r="B24" s="142" t="s">
        <v>79</v>
      </c>
      <c r="C24" s="409"/>
      <c r="D24" s="409"/>
      <c r="E24" s="409"/>
      <c r="F24" s="409"/>
      <c r="G24" s="409"/>
      <c r="H24" s="409"/>
      <c r="I24" s="409"/>
      <c r="J24" s="409"/>
      <c r="K24" s="409"/>
      <c r="L24" s="679"/>
      <c r="M24" s="670"/>
    </row>
    <row r="25" spans="1:13" x14ac:dyDescent="0.2">
      <c r="A25" s="140"/>
      <c r="B25" s="142" t="s">
        <v>80</v>
      </c>
      <c r="C25" s="410"/>
      <c r="D25" s="410"/>
      <c r="E25" s="410"/>
      <c r="F25" s="410"/>
      <c r="G25" s="410"/>
      <c r="H25" s="410"/>
      <c r="I25" s="410"/>
      <c r="J25" s="410"/>
      <c r="K25" s="410"/>
      <c r="L25" s="684"/>
      <c r="M25" s="670"/>
    </row>
    <row r="26" spans="1:13" x14ac:dyDescent="0.2">
      <c r="A26" s="140"/>
      <c r="B26" s="142" t="s">
        <v>413</v>
      </c>
      <c r="C26" s="410"/>
      <c r="D26" s="410"/>
      <c r="E26" s="410"/>
      <c r="F26" s="410"/>
      <c r="G26" s="410"/>
      <c r="H26" s="410"/>
      <c r="I26" s="410"/>
      <c r="J26" s="410"/>
      <c r="K26" s="410"/>
      <c r="L26" s="684"/>
      <c r="M26" s="670"/>
    </row>
    <row r="27" spans="1:13" x14ac:dyDescent="0.2">
      <c r="A27" s="140"/>
      <c r="B27" s="662" t="s">
        <v>25</v>
      </c>
      <c r="C27" s="663"/>
      <c r="D27" s="663"/>
      <c r="E27" s="663"/>
      <c r="F27" s="663"/>
      <c r="G27" s="663"/>
      <c r="H27" s="663"/>
      <c r="I27" s="663"/>
      <c r="J27" s="663"/>
      <c r="K27" s="663"/>
      <c r="L27" s="683"/>
      <c r="M27" s="664"/>
    </row>
    <row r="28" spans="1:13" x14ac:dyDescent="0.2">
      <c r="A28" s="140"/>
      <c r="B28" s="142" t="s">
        <v>1131</v>
      </c>
      <c r="C28" s="410">
        <v>1.427077901177547</v>
      </c>
      <c r="D28" s="410">
        <v>1.427077901177547</v>
      </c>
      <c r="E28" s="410">
        <v>1.3319393744323771</v>
      </c>
      <c r="F28" s="410">
        <v>1.3319393744323771</v>
      </c>
      <c r="G28" s="410">
        <v>1.3319393744323771</v>
      </c>
      <c r="H28" s="410">
        <v>0.95138526745169794</v>
      </c>
      <c r="I28" s="410">
        <v>1.9027705349033959</v>
      </c>
      <c r="J28" s="410">
        <v>0.95138526745169794</v>
      </c>
      <c r="K28" s="410">
        <v>1.9027705349033959</v>
      </c>
      <c r="L28" s="679" t="s">
        <v>1132</v>
      </c>
      <c r="M28" s="681" t="s">
        <v>1119</v>
      </c>
    </row>
    <row r="29" spans="1:13" x14ac:dyDescent="0.2">
      <c r="A29" s="140"/>
      <c r="B29" s="142" t="s">
        <v>28</v>
      </c>
      <c r="C29" s="410">
        <v>1.0703084258831601</v>
      </c>
      <c r="D29" s="410">
        <v>1.0703084258831601</v>
      </c>
      <c r="E29" s="410">
        <v>0.99895453082428287</v>
      </c>
      <c r="F29" s="410">
        <v>0.99895453082428287</v>
      </c>
      <c r="G29" s="410">
        <v>0.99895453082428287</v>
      </c>
      <c r="H29" s="410">
        <v>0.71353895058877348</v>
      </c>
      <c r="I29" s="410">
        <v>1.427077901177547</v>
      </c>
      <c r="J29" s="410">
        <v>0.71353895058877348</v>
      </c>
      <c r="K29" s="410">
        <v>1.427077901177547</v>
      </c>
      <c r="L29" s="679" t="s">
        <v>39</v>
      </c>
      <c r="M29" s="681" t="s">
        <v>1119</v>
      </c>
    </row>
    <row r="30" spans="1:13" x14ac:dyDescent="0.2">
      <c r="A30" s="140"/>
      <c r="B30" s="142" t="s">
        <v>29</v>
      </c>
      <c r="C30" s="540">
        <v>0.25687402221195843</v>
      </c>
      <c r="D30" s="540">
        <v>0.25687402221195843</v>
      </c>
      <c r="E30" s="540">
        <v>0.23974908739782785</v>
      </c>
      <c r="F30" s="540">
        <v>0.23974908739782785</v>
      </c>
      <c r="G30" s="540">
        <v>0.23974908739782785</v>
      </c>
      <c r="H30" s="540">
        <v>0.17124934814130563</v>
      </c>
      <c r="I30" s="540">
        <v>0.1902770534903396</v>
      </c>
      <c r="J30" s="540">
        <v>0.17124934814130563</v>
      </c>
      <c r="K30" s="540">
        <v>0.1902770534903396</v>
      </c>
      <c r="L30" s="679" t="s">
        <v>39</v>
      </c>
      <c r="M30" s="681" t="s">
        <v>1119</v>
      </c>
    </row>
    <row r="31" spans="1:13" x14ac:dyDescent="0.2">
      <c r="A31" s="140"/>
      <c r="B31" s="142" t="s">
        <v>768</v>
      </c>
      <c r="C31" s="540">
        <v>2.8541558023550941E-2</v>
      </c>
      <c r="D31" s="540">
        <v>2.8541558023550941E-2</v>
      </c>
      <c r="E31" s="540">
        <v>2.6638787488647543E-2</v>
      </c>
      <c r="F31" s="540">
        <v>2.6638787488647543E-2</v>
      </c>
      <c r="G31" s="540">
        <v>2.6638787488647543E-2</v>
      </c>
      <c r="H31" s="540">
        <v>1.902770534903396E-2</v>
      </c>
      <c r="I31" s="540">
        <v>0.1902770534903396</v>
      </c>
      <c r="J31" s="540">
        <v>1.902770534903396E-2</v>
      </c>
      <c r="K31" s="540">
        <v>0.1902770534903396</v>
      </c>
      <c r="L31" s="679" t="s">
        <v>54</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67</v>
      </c>
      <c r="M32" s="681" t="s">
        <v>1119</v>
      </c>
    </row>
    <row r="33" spans="1:13" x14ac:dyDescent="0.2">
      <c r="A33" s="140"/>
      <c r="B33" s="142" t="s">
        <v>32</v>
      </c>
      <c r="C33" s="410">
        <v>2.69</v>
      </c>
      <c r="D33" s="410">
        <v>2.69</v>
      </c>
      <c r="E33" s="410">
        <v>2.69</v>
      </c>
      <c r="F33" s="410">
        <v>2.69</v>
      </c>
      <c r="G33" s="410">
        <v>2.69</v>
      </c>
      <c r="H33" s="410">
        <v>2.17</v>
      </c>
      <c r="I33" s="410">
        <v>3.17</v>
      </c>
      <c r="J33" s="410">
        <v>2.17</v>
      </c>
      <c r="K33" s="410">
        <v>3.17</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1133</v>
      </c>
      <c r="M34" s="681" t="s">
        <v>1119</v>
      </c>
    </row>
    <row r="35" spans="1:13" x14ac:dyDescent="0.2">
      <c r="A35" s="140"/>
      <c r="B35" s="254" t="s">
        <v>858</v>
      </c>
      <c r="C35" s="403">
        <v>2.69</v>
      </c>
      <c r="D35" s="403">
        <v>2.69</v>
      </c>
      <c r="E35" s="403">
        <v>2.69</v>
      </c>
      <c r="F35" s="403">
        <v>2.69</v>
      </c>
      <c r="G35" s="403">
        <v>2.69</v>
      </c>
      <c r="H35" s="403">
        <v>2.17</v>
      </c>
      <c r="I35" s="403">
        <v>3.17</v>
      </c>
      <c r="J35" s="403">
        <v>2.17</v>
      </c>
      <c r="K35" s="403">
        <v>3.17</v>
      </c>
      <c r="L35" s="679" t="s">
        <v>67</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548</v>
      </c>
      <c r="M36" s="403">
        <v>15</v>
      </c>
    </row>
    <row r="37" spans="1:13" x14ac:dyDescent="0.2">
      <c r="A37" s="140"/>
      <c r="B37" s="662" t="s">
        <v>33</v>
      </c>
      <c r="C37" s="663"/>
      <c r="D37" s="663"/>
      <c r="E37" s="663"/>
      <c r="F37" s="663"/>
      <c r="G37" s="663"/>
      <c r="H37" s="663"/>
      <c r="I37" s="663"/>
      <c r="J37" s="663"/>
      <c r="K37" s="663"/>
      <c r="L37" s="683"/>
      <c r="M37" s="664"/>
    </row>
    <row r="38" spans="1:13" x14ac:dyDescent="0.2">
      <c r="A38" s="140"/>
      <c r="B38" s="142"/>
      <c r="C38" s="409"/>
      <c r="D38" s="409"/>
      <c r="E38" s="409"/>
      <c r="F38" s="409"/>
      <c r="G38" s="409"/>
      <c r="H38" s="409"/>
      <c r="I38" s="409"/>
      <c r="J38" s="409"/>
      <c r="K38" s="409"/>
      <c r="L38" s="679"/>
      <c r="M38" s="67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65"/>
      <c r="C40" s="665"/>
      <c r="D40" s="665"/>
      <c r="E40" s="665"/>
      <c r="F40" s="665"/>
      <c r="G40" s="665"/>
      <c r="H40" s="665"/>
      <c r="I40" s="665"/>
      <c r="J40" s="665"/>
      <c r="K40" s="665"/>
      <c r="L40" s="665"/>
      <c r="M40" s="665"/>
    </row>
    <row r="41" spans="1:13" s="687" customFormat="1" ht="14.45" customHeight="1" x14ac:dyDescent="0.2">
      <c r="A41" s="689" t="s">
        <v>39</v>
      </c>
      <c r="B41" s="996" t="s">
        <v>1134</v>
      </c>
      <c r="C41" s="996"/>
      <c r="D41" s="996"/>
      <c r="E41" s="996"/>
      <c r="F41" s="996"/>
      <c r="G41" s="996"/>
      <c r="H41" s="996"/>
      <c r="I41" s="996"/>
      <c r="J41" s="996"/>
      <c r="K41" s="996"/>
      <c r="L41" s="996"/>
      <c r="M41" s="996"/>
    </row>
    <row r="42" spans="1:13" s="687" customFormat="1" ht="14.45" customHeight="1" x14ac:dyDescent="0.2">
      <c r="A42" s="689" t="s">
        <v>52</v>
      </c>
      <c r="B42" s="689" t="s">
        <v>1135</v>
      </c>
      <c r="C42" s="689"/>
      <c r="D42" s="689"/>
      <c r="E42" s="689"/>
      <c r="F42" s="689"/>
      <c r="G42" s="689"/>
      <c r="H42" s="689"/>
      <c r="I42" s="689"/>
      <c r="J42" s="689"/>
      <c r="K42" s="689"/>
      <c r="L42" s="689"/>
      <c r="M42" s="689"/>
    </row>
    <row r="43" spans="1:13" s="687" customFormat="1" x14ac:dyDescent="0.2">
      <c r="A43" s="689" t="s">
        <v>15</v>
      </c>
      <c r="B43" s="689" t="s">
        <v>1136</v>
      </c>
      <c r="C43" s="689"/>
      <c r="D43" s="689"/>
      <c r="E43" s="689"/>
      <c r="F43" s="689"/>
      <c r="G43" s="689"/>
      <c r="H43" s="689"/>
      <c r="I43" s="689"/>
      <c r="J43" s="689"/>
      <c r="K43" s="689"/>
      <c r="L43" s="689"/>
      <c r="M43" s="689"/>
    </row>
    <row r="44" spans="1:13" s="687" customFormat="1" ht="14.45" customHeight="1" x14ac:dyDescent="0.2">
      <c r="A44" s="689" t="s">
        <v>20</v>
      </c>
      <c r="B44" s="996" t="s">
        <v>1137</v>
      </c>
      <c r="C44" s="996"/>
      <c r="D44" s="996"/>
      <c r="E44" s="996"/>
      <c r="F44" s="996"/>
      <c r="G44" s="996"/>
      <c r="H44" s="996"/>
      <c r="I44" s="996"/>
      <c r="J44" s="996"/>
      <c r="K44" s="996"/>
      <c r="L44" s="996"/>
      <c r="M44" s="996"/>
    </row>
    <row r="45" spans="1:13" s="687" customFormat="1" ht="14.45" customHeight="1" x14ac:dyDescent="0.2">
      <c r="A45" s="689" t="s">
        <v>23</v>
      </c>
      <c r="B45" s="996" t="s">
        <v>1138</v>
      </c>
      <c r="C45" s="996"/>
      <c r="D45" s="996"/>
      <c r="E45" s="996"/>
      <c r="F45" s="996"/>
      <c r="G45" s="996"/>
      <c r="H45" s="996"/>
      <c r="I45" s="996"/>
      <c r="J45" s="996"/>
      <c r="K45" s="996"/>
      <c r="L45" s="996"/>
      <c r="M45" s="996"/>
    </row>
    <row r="46" spans="1:13" s="687" customFormat="1" ht="14.45" customHeight="1" x14ac:dyDescent="0.2">
      <c r="A46" s="689" t="s">
        <v>44</v>
      </c>
      <c r="B46" s="996" t="s">
        <v>1139</v>
      </c>
      <c r="C46" s="996"/>
      <c r="D46" s="996"/>
      <c r="E46" s="996"/>
      <c r="F46" s="996"/>
      <c r="G46" s="996"/>
      <c r="H46" s="996"/>
      <c r="I46" s="996"/>
      <c r="J46" s="996"/>
      <c r="K46" s="996"/>
      <c r="L46" s="996"/>
      <c r="M46" s="996"/>
    </row>
    <row r="47" spans="1:13" s="687" customFormat="1" x14ac:dyDescent="0.2">
      <c r="A47" s="689" t="s">
        <v>46</v>
      </c>
      <c r="B47" s="690" t="s">
        <v>1140</v>
      </c>
      <c r="C47" s="690"/>
      <c r="D47" s="690"/>
      <c r="E47" s="690"/>
      <c r="F47" s="690"/>
      <c r="G47" s="690"/>
      <c r="H47" s="690"/>
      <c r="I47" s="690"/>
      <c r="J47" s="690"/>
      <c r="K47" s="690"/>
      <c r="L47" s="690"/>
      <c r="M47" s="690"/>
    </row>
    <row r="48" spans="1:13" s="687" customFormat="1" ht="14.45" customHeight="1" x14ac:dyDescent="0.2">
      <c r="A48" s="689" t="s">
        <v>31</v>
      </c>
      <c r="B48" s="996" t="s">
        <v>83</v>
      </c>
      <c r="C48" s="996"/>
      <c r="D48" s="996"/>
      <c r="E48" s="996"/>
      <c r="F48" s="996"/>
      <c r="G48" s="996"/>
      <c r="H48" s="996"/>
      <c r="I48" s="996"/>
      <c r="J48" s="996"/>
      <c r="K48" s="996"/>
      <c r="L48" s="996"/>
      <c r="M48" s="996"/>
    </row>
    <row r="49" spans="1:13" s="687" customFormat="1" ht="14.45" customHeight="1" x14ac:dyDescent="0.2">
      <c r="A49" s="689" t="s">
        <v>35</v>
      </c>
      <c r="B49" s="996" t="s">
        <v>1141</v>
      </c>
      <c r="C49" s="996"/>
      <c r="D49" s="996"/>
      <c r="E49" s="996"/>
      <c r="F49" s="996"/>
      <c r="G49" s="996"/>
      <c r="H49" s="996"/>
      <c r="I49" s="996"/>
      <c r="J49" s="996"/>
      <c r="K49" s="996"/>
      <c r="L49" s="996"/>
      <c r="M49" s="996"/>
    </row>
    <row r="50" spans="1:13" s="687" customFormat="1" ht="14.45" customHeight="1" x14ac:dyDescent="0.2">
      <c r="A50" s="689" t="s">
        <v>64</v>
      </c>
      <c r="B50" s="996" t="s">
        <v>84</v>
      </c>
      <c r="C50" s="996"/>
      <c r="D50" s="996"/>
      <c r="E50" s="996"/>
      <c r="F50" s="996"/>
      <c r="G50" s="996"/>
      <c r="H50" s="996"/>
      <c r="I50" s="996"/>
      <c r="J50" s="996"/>
      <c r="K50" s="996"/>
      <c r="L50" s="996"/>
      <c r="M50" s="996"/>
    </row>
    <row r="51" spans="1:13" s="687" customFormat="1" ht="14.45" customHeight="1" x14ac:dyDescent="0.2">
      <c r="A51" s="689" t="s">
        <v>50</v>
      </c>
      <c r="B51" s="996" t="s">
        <v>1142</v>
      </c>
      <c r="C51" s="996"/>
      <c r="D51" s="996"/>
      <c r="E51" s="996"/>
      <c r="F51" s="996"/>
      <c r="G51" s="996"/>
      <c r="H51" s="996"/>
      <c r="I51" s="996"/>
      <c r="J51" s="996"/>
      <c r="K51" s="996"/>
      <c r="L51" s="996"/>
      <c r="M51" s="996"/>
    </row>
    <row r="52" spans="1:13" s="687" customFormat="1" ht="14.45" customHeight="1" x14ac:dyDescent="0.2">
      <c r="A52" s="689" t="s">
        <v>54</v>
      </c>
      <c r="B52" s="996" t="s">
        <v>1143</v>
      </c>
      <c r="C52" s="996"/>
      <c r="D52" s="996"/>
      <c r="E52" s="996"/>
      <c r="F52" s="996"/>
      <c r="G52" s="996"/>
      <c r="H52" s="996"/>
      <c r="I52" s="996"/>
      <c r="J52" s="996"/>
      <c r="K52" s="996"/>
      <c r="L52" s="996"/>
      <c r="M52" s="996"/>
    </row>
    <row r="53" spans="1:13" s="687" customFormat="1" x14ac:dyDescent="0.2">
      <c r="A53" s="689" t="s">
        <v>66</v>
      </c>
      <c r="B53" s="441" t="s">
        <v>1144</v>
      </c>
      <c r="C53" s="441"/>
      <c r="D53" s="441"/>
      <c r="E53" s="441"/>
      <c r="F53" s="441"/>
      <c r="G53" s="441"/>
      <c r="H53" s="441"/>
      <c r="I53" s="441"/>
      <c r="J53" s="441"/>
      <c r="K53" s="441"/>
      <c r="L53" s="441"/>
      <c r="M53" s="441"/>
    </row>
    <row r="54" spans="1:13" s="687" customFormat="1" ht="14.45" customHeight="1" x14ac:dyDescent="0.2">
      <c r="A54" s="643" t="s">
        <v>67</v>
      </c>
      <c r="B54" s="441" t="s">
        <v>1145</v>
      </c>
      <c r="C54" s="441"/>
      <c r="D54" s="441"/>
      <c r="E54" s="441"/>
      <c r="F54" s="441"/>
      <c r="G54" s="441"/>
      <c r="H54" s="441"/>
      <c r="I54" s="441"/>
      <c r="J54" s="441"/>
      <c r="K54" s="441"/>
      <c r="L54" s="441"/>
      <c r="M54" s="441"/>
    </row>
    <row r="55" spans="1:13" s="687" customFormat="1" ht="14.45" customHeight="1" x14ac:dyDescent="0.2">
      <c r="A55" s="689" t="s">
        <v>68</v>
      </c>
      <c r="B55" s="996" t="s">
        <v>1146</v>
      </c>
      <c r="C55" s="996"/>
      <c r="D55" s="996"/>
      <c r="E55" s="996"/>
      <c r="F55" s="996"/>
      <c r="G55" s="996"/>
      <c r="H55" s="996"/>
      <c r="I55" s="996"/>
      <c r="J55" s="996"/>
      <c r="K55" s="996"/>
      <c r="L55" s="996"/>
      <c r="M55" s="996"/>
    </row>
    <row r="56" spans="1:13" s="687" customFormat="1" x14ac:dyDescent="0.2">
      <c r="A56" s="691" t="s">
        <v>548</v>
      </c>
      <c r="B56" s="691" t="s">
        <v>1147</v>
      </c>
      <c r="C56" s="691"/>
      <c r="D56" s="691"/>
      <c r="E56" s="691"/>
      <c r="F56" s="691"/>
      <c r="G56" s="691"/>
      <c r="H56" s="691"/>
      <c r="I56" s="691"/>
      <c r="J56" s="691"/>
      <c r="K56" s="691"/>
      <c r="L56" s="691"/>
      <c r="M56" s="691"/>
    </row>
    <row r="57" spans="1:13" s="687" customFormat="1" x14ac:dyDescent="0.2">
      <c r="A57" s="691" t="s">
        <v>297</v>
      </c>
      <c r="B57" s="665" t="s">
        <v>1148</v>
      </c>
      <c r="C57" s="691"/>
      <c r="D57" s="691"/>
      <c r="E57" s="691"/>
      <c r="F57" s="691"/>
      <c r="G57" s="691"/>
      <c r="H57" s="691"/>
      <c r="I57" s="691"/>
      <c r="J57" s="691"/>
      <c r="K57" s="691"/>
      <c r="L57" s="691"/>
      <c r="M57" s="691"/>
    </row>
    <row r="58" spans="1:13" s="687" customFormat="1" x14ac:dyDescent="0.2">
      <c r="A58" s="691" t="s">
        <v>544</v>
      </c>
      <c r="B58" s="665" t="s">
        <v>1149</v>
      </c>
      <c r="C58" s="691"/>
      <c r="D58" s="691"/>
      <c r="E58" s="691"/>
      <c r="F58" s="691"/>
      <c r="G58" s="691"/>
      <c r="H58" s="691"/>
      <c r="I58" s="691"/>
      <c r="J58" s="691"/>
      <c r="K58" s="691"/>
      <c r="L58" s="691"/>
      <c r="M58" s="691"/>
    </row>
    <row r="59" spans="1:13" s="687" customFormat="1" x14ac:dyDescent="0.2">
      <c r="A59" s="691"/>
      <c r="B59" s="665"/>
      <c r="C59" s="691"/>
      <c r="D59" s="691"/>
      <c r="E59" s="691"/>
      <c r="F59" s="691"/>
      <c r="G59" s="691"/>
      <c r="H59" s="691"/>
      <c r="I59" s="691"/>
      <c r="J59" s="691"/>
      <c r="K59" s="691"/>
      <c r="L59" s="691"/>
      <c r="M59" s="691"/>
    </row>
    <row r="60" spans="1:13" s="687" customFormat="1" x14ac:dyDescent="0.2">
      <c r="A60" s="686" t="s">
        <v>295</v>
      </c>
      <c r="B60" s="665"/>
      <c r="C60" s="692"/>
      <c r="D60" s="692"/>
      <c r="E60" s="692"/>
      <c r="F60" s="692"/>
      <c r="G60" s="692"/>
      <c r="H60" s="692"/>
      <c r="I60" s="692"/>
      <c r="J60" s="692"/>
      <c r="K60" s="692"/>
      <c r="L60" s="692"/>
      <c r="M60" s="692"/>
    </row>
    <row r="61" spans="1:13" s="687" customFormat="1" x14ac:dyDescent="0.2">
      <c r="A61" s="667">
        <v>1</v>
      </c>
      <c r="B61" s="667" t="s">
        <v>1150</v>
      </c>
      <c r="C61" s="667"/>
      <c r="D61" s="667"/>
      <c r="E61" s="667"/>
      <c r="F61" s="667"/>
      <c r="G61" s="667"/>
      <c r="H61" s="667"/>
      <c r="I61" s="667"/>
      <c r="J61" s="667"/>
      <c r="K61" s="667"/>
      <c r="L61" s="667"/>
      <c r="M61" s="667"/>
    </row>
    <row r="62" spans="1:13" s="687" customFormat="1" x14ac:dyDescent="0.2">
      <c r="A62" s="667">
        <v>2</v>
      </c>
      <c r="B62" s="693" t="s">
        <v>1151</v>
      </c>
      <c r="C62" s="667"/>
      <c r="D62" s="667"/>
      <c r="E62" s="667"/>
      <c r="F62" s="667"/>
      <c r="G62" s="667"/>
      <c r="H62" s="667"/>
      <c r="I62" s="667"/>
      <c r="J62" s="667"/>
      <c r="K62" s="667"/>
      <c r="L62" s="667"/>
      <c r="M62" s="667"/>
    </row>
    <row r="63" spans="1:13" s="687" customFormat="1" x14ac:dyDescent="0.2">
      <c r="A63" s="667">
        <v>3</v>
      </c>
      <c r="B63" s="667" t="s">
        <v>1152</v>
      </c>
      <c r="C63" s="667"/>
      <c r="D63" s="667"/>
      <c r="E63" s="667"/>
      <c r="F63" s="667"/>
      <c r="G63" s="667"/>
      <c r="H63" s="667"/>
      <c r="I63" s="667"/>
      <c r="J63" s="667"/>
      <c r="K63" s="667"/>
      <c r="L63" s="667"/>
      <c r="M63" s="667"/>
    </row>
    <row r="64" spans="1:13" s="687" customFormat="1" x14ac:dyDescent="0.2">
      <c r="A64" s="667">
        <v>4</v>
      </c>
      <c r="B64" s="667" t="s">
        <v>1153</v>
      </c>
      <c r="C64" s="694"/>
      <c r="D64" s="694"/>
      <c r="E64" s="694"/>
      <c r="F64" s="694"/>
      <c r="G64" s="694"/>
      <c r="H64" s="694"/>
      <c r="I64" s="694"/>
      <c r="J64" s="694"/>
      <c r="K64" s="694"/>
      <c r="L64" s="694"/>
      <c r="M64" s="694"/>
    </row>
    <row r="65" spans="1:13" s="687" customFormat="1" x14ac:dyDescent="0.2">
      <c r="A65" s="667">
        <v>5</v>
      </c>
      <c r="B65" s="667" t="s">
        <v>1154</v>
      </c>
      <c r="C65" s="694"/>
      <c r="D65" s="694"/>
      <c r="E65" s="694"/>
      <c r="F65" s="694"/>
      <c r="G65" s="694"/>
      <c r="H65" s="694"/>
      <c r="I65" s="694"/>
      <c r="J65" s="694"/>
      <c r="K65" s="694"/>
      <c r="L65" s="694"/>
      <c r="M65" s="694"/>
    </row>
    <row r="66" spans="1:13" x14ac:dyDescent="0.2">
      <c r="A66" s="667">
        <v>6</v>
      </c>
      <c r="B66" s="695" t="s">
        <v>1155</v>
      </c>
      <c r="C66" s="696"/>
      <c r="D66" s="696"/>
      <c r="E66" s="696"/>
      <c r="F66" s="696"/>
      <c r="G66" s="696"/>
      <c r="H66" s="696"/>
      <c r="I66" s="696"/>
      <c r="J66" s="696"/>
      <c r="K66" s="696"/>
      <c r="L66" s="696"/>
      <c r="M66" s="696"/>
    </row>
    <row r="67" spans="1:13" s="443" customFormat="1" x14ac:dyDescent="0.2">
      <c r="A67" s="667">
        <v>7</v>
      </c>
      <c r="B67" s="666" t="s">
        <v>1156</v>
      </c>
      <c r="C67" s="666"/>
      <c r="D67" s="666"/>
      <c r="E67" s="666"/>
      <c r="F67" s="666"/>
      <c r="G67" s="666"/>
      <c r="H67" s="666"/>
      <c r="I67" s="666"/>
      <c r="J67" s="666"/>
      <c r="K67" s="666"/>
      <c r="L67" s="666"/>
      <c r="M67" s="666"/>
    </row>
    <row r="68" spans="1:13" s="443" customFormat="1" x14ac:dyDescent="0.2">
      <c r="A68" s="667">
        <v>8</v>
      </c>
      <c r="B68" s="666" t="s">
        <v>1157</v>
      </c>
      <c r="C68" s="666"/>
      <c r="D68" s="666"/>
      <c r="E68" s="666"/>
      <c r="F68" s="666"/>
      <c r="G68" s="666"/>
      <c r="H68" s="666"/>
      <c r="I68" s="666"/>
      <c r="J68" s="666"/>
      <c r="K68" s="666"/>
      <c r="L68" s="666"/>
      <c r="M68" s="666"/>
    </row>
    <row r="69" spans="1:13" s="443" customFormat="1" x14ac:dyDescent="0.2">
      <c r="A69" s="667">
        <v>9</v>
      </c>
      <c r="B69" s="666" t="s">
        <v>1158</v>
      </c>
      <c r="C69" s="666"/>
      <c r="D69" s="666"/>
      <c r="E69" s="666"/>
      <c r="F69" s="666"/>
      <c r="G69" s="666"/>
      <c r="H69" s="666"/>
      <c r="I69" s="666"/>
      <c r="J69" s="666"/>
      <c r="K69" s="666"/>
      <c r="L69" s="666"/>
      <c r="M69" s="666"/>
    </row>
    <row r="70" spans="1:13" s="443" customFormat="1" ht="22.5" x14ac:dyDescent="0.2">
      <c r="A70" s="667">
        <v>10</v>
      </c>
      <c r="B70" s="666" t="s">
        <v>1159</v>
      </c>
      <c r="C70" s="666"/>
      <c r="D70" s="666"/>
      <c r="E70" s="666"/>
      <c r="F70" s="666"/>
      <c r="G70" s="666"/>
      <c r="H70" s="666"/>
      <c r="I70" s="666"/>
      <c r="J70" s="666"/>
      <c r="K70" s="666"/>
      <c r="L70" s="666"/>
      <c r="M70" s="666"/>
    </row>
    <row r="71" spans="1:13" s="443" customFormat="1" x14ac:dyDescent="0.2">
      <c r="A71" s="667">
        <v>11</v>
      </c>
      <c r="B71" s="666" t="s">
        <v>1160</v>
      </c>
      <c r="C71" s="666"/>
      <c r="D71" s="666"/>
      <c r="E71" s="666"/>
      <c r="F71" s="666"/>
      <c r="G71" s="666"/>
      <c r="H71" s="666"/>
      <c r="I71" s="666"/>
      <c r="J71" s="666"/>
      <c r="K71" s="666"/>
      <c r="L71" s="666"/>
      <c r="M71" s="666"/>
    </row>
    <row r="72" spans="1:13" x14ac:dyDescent="0.2">
      <c r="A72" s="667">
        <v>12</v>
      </c>
      <c r="B72" s="443" t="s">
        <v>1161</v>
      </c>
    </row>
    <row r="73" spans="1:13" x14ac:dyDescent="0.2">
      <c r="A73" s="667">
        <v>13</v>
      </c>
      <c r="B73" s="443" t="s">
        <v>1162</v>
      </c>
    </row>
    <row r="74" spans="1:13" x14ac:dyDescent="0.2">
      <c r="A74" s="667">
        <v>14</v>
      </c>
      <c r="B74" s="443" t="s">
        <v>1163</v>
      </c>
    </row>
    <row r="75" spans="1:13" x14ac:dyDescent="0.2">
      <c r="A75" s="667">
        <v>15</v>
      </c>
      <c r="B75" s="443" t="s">
        <v>1164</v>
      </c>
    </row>
    <row r="76" spans="1:13" x14ac:dyDescent="0.2">
      <c r="A76" s="667">
        <v>16</v>
      </c>
      <c r="B76" s="443" t="s">
        <v>1165</v>
      </c>
    </row>
    <row r="77" spans="1:13" x14ac:dyDescent="0.2">
      <c r="A77" s="667">
        <v>17</v>
      </c>
      <c r="B77" s="443" t="s">
        <v>1166</v>
      </c>
    </row>
    <row r="78" spans="1:13" x14ac:dyDescent="0.2">
      <c r="A78" s="667">
        <v>18</v>
      </c>
      <c r="B78" s="443" t="s">
        <v>1167</v>
      </c>
    </row>
    <row r="86" spans="2:13" s="443" customFormat="1" x14ac:dyDescent="0.2">
      <c r="B86" s="697"/>
      <c r="C86" s="698"/>
      <c r="D86" s="698"/>
      <c r="E86" s="698"/>
      <c r="F86" s="698"/>
      <c r="G86" s="698"/>
      <c r="H86" s="698"/>
      <c r="I86" s="698"/>
      <c r="J86" s="698"/>
      <c r="K86" s="698"/>
      <c r="L86" s="698"/>
      <c r="M86" s="698"/>
    </row>
    <row r="89" spans="2:13" s="443" customFormat="1" x14ac:dyDescent="0.2">
      <c r="C89" s="699"/>
      <c r="D89" s="699"/>
    </row>
    <row r="90" spans="2:13" s="443" customFormat="1" x14ac:dyDescent="0.2">
      <c r="C90" s="700"/>
      <c r="D90" s="700"/>
      <c r="E90" s="700"/>
      <c r="F90" s="700"/>
    </row>
  </sheetData>
  <mergeCells count="13">
    <mergeCell ref="B41:M41"/>
    <mergeCell ref="B44:M44"/>
    <mergeCell ref="B45:M45"/>
    <mergeCell ref="B46:M46"/>
    <mergeCell ref="C3:M3"/>
    <mergeCell ref="H4:I4"/>
    <mergeCell ref="J4:K4"/>
    <mergeCell ref="B55:M55"/>
    <mergeCell ref="B48:M48"/>
    <mergeCell ref="B49:M49"/>
    <mergeCell ref="B50:M50"/>
    <mergeCell ref="B51:M51"/>
    <mergeCell ref="B52:M52"/>
  </mergeCells>
  <hyperlinks>
    <hyperlink ref="C3" location="INDEX" display="Air source heat pumps 1 MW" xr:uid="{00000000-0004-0000-3300-000000000000}"/>
  </hyperlinks>
  <pageMargins left="0.7" right="0.7" top="0.75" bottom="0.75" header="0.3" footer="0.3"/>
  <pageSetup scale="54"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4"/>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C1" s="672"/>
    </row>
    <row r="3" spans="1:13" ht="12" customHeight="1" x14ac:dyDescent="0.2">
      <c r="A3" s="140"/>
      <c r="B3" s="661" t="s">
        <v>0</v>
      </c>
      <c r="C3" s="997" t="s">
        <v>1168</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3</v>
      </c>
      <c r="D6" s="658">
        <v>3</v>
      </c>
      <c r="E6" s="658">
        <v>3</v>
      </c>
      <c r="F6" s="658">
        <v>3</v>
      </c>
      <c r="G6" s="658">
        <v>3</v>
      </c>
      <c r="H6" s="658">
        <v>1.5</v>
      </c>
      <c r="I6" s="677">
        <v>5</v>
      </c>
      <c r="J6" s="678">
        <v>1.5</v>
      </c>
      <c r="K6" s="678">
        <v>5</v>
      </c>
      <c r="L6" s="679"/>
      <c r="M6" s="403"/>
    </row>
    <row r="7" spans="1:13" ht="16.5" x14ac:dyDescent="0.2">
      <c r="A7" s="140"/>
      <c r="B7" s="238" t="s">
        <v>69</v>
      </c>
      <c r="C7" s="404">
        <v>310</v>
      </c>
      <c r="D7" s="404">
        <v>315</v>
      </c>
      <c r="E7" s="404">
        <v>320</v>
      </c>
      <c r="F7" s="404">
        <v>330</v>
      </c>
      <c r="G7" s="404">
        <v>340</v>
      </c>
      <c r="H7" s="404">
        <v>290</v>
      </c>
      <c r="I7" s="404">
        <v>330</v>
      </c>
      <c r="J7" s="404">
        <v>300</v>
      </c>
      <c r="K7" s="404">
        <v>350</v>
      </c>
      <c r="L7" s="680" t="s">
        <v>1118</v>
      </c>
      <c r="M7" s="681" t="s">
        <v>1119</v>
      </c>
    </row>
    <row r="8" spans="1:13" ht="16.5" x14ac:dyDescent="0.2">
      <c r="A8" s="140"/>
      <c r="B8" s="240" t="s">
        <v>90</v>
      </c>
      <c r="C8" s="660">
        <v>340</v>
      </c>
      <c r="D8" s="660">
        <v>350</v>
      </c>
      <c r="E8" s="660">
        <v>360</v>
      </c>
      <c r="F8" s="660">
        <v>365</v>
      </c>
      <c r="G8" s="660">
        <v>370</v>
      </c>
      <c r="H8" s="660">
        <v>320</v>
      </c>
      <c r="I8" s="660">
        <v>370</v>
      </c>
      <c r="J8" s="660">
        <v>330</v>
      </c>
      <c r="K8" s="660">
        <v>380</v>
      </c>
      <c r="L8" s="682" t="s">
        <v>1120</v>
      </c>
      <c r="M8" s="681" t="s">
        <v>1119</v>
      </c>
    </row>
    <row r="9" spans="1:13" ht="22.5" x14ac:dyDescent="0.2">
      <c r="A9" s="140"/>
      <c r="B9" s="238" t="s">
        <v>479</v>
      </c>
      <c r="C9" s="520">
        <v>1</v>
      </c>
      <c r="D9" s="520">
        <v>1</v>
      </c>
      <c r="E9" s="520">
        <v>1</v>
      </c>
      <c r="F9" s="520">
        <v>1</v>
      </c>
      <c r="G9" s="660">
        <v>1</v>
      </c>
      <c r="H9" s="660">
        <v>1</v>
      </c>
      <c r="I9" s="660">
        <v>1</v>
      </c>
      <c r="J9" s="660">
        <v>1</v>
      </c>
      <c r="K9" s="660">
        <v>1</v>
      </c>
      <c r="L9" s="682" t="s">
        <v>44</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v>0.7</v>
      </c>
      <c r="D13" s="403">
        <v>0.7</v>
      </c>
      <c r="E13" s="403">
        <v>0.6</v>
      </c>
      <c r="F13" s="403">
        <v>0.6</v>
      </c>
      <c r="G13" s="403">
        <v>0.6</v>
      </c>
      <c r="H13" s="403">
        <v>0.5</v>
      </c>
      <c r="I13" s="403">
        <v>1</v>
      </c>
      <c r="J13" s="403">
        <v>0.4</v>
      </c>
      <c r="K13" s="403">
        <v>1</v>
      </c>
      <c r="L13" s="679" t="s">
        <v>412</v>
      </c>
      <c r="M13" s="681" t="s">
        <v>1122</v>
      </c>
    </row>
    <row r="14" spans="1:13" x14ac:dyDescent="0.2">
      <c r="A14" s="140"/>
      <c r="B14" s="408" t="s">
        <v>1123</v>
      </c>
      <c r="C14" s="660" t="s">
        <v>504</v>
      </c>
      <c r="D14" s="660" t="s">
        <v>504</v>
      </c>
      <c r="E14" s="660" t="s">
        <v>504</v>
      </c>
      <c r="F14" s="660" t="s">
        <v>504</v>
      </c>
      <c r="G14" s="660" t="s">
        <v>504</v>
      </c>
      <c r="H14" s="660" t="s">
        <v>277</v>
      </c>
      <c r="I14" s="660" t="s">
        <v>1169</v>
      </c>
      <c r="J14" s="660" t="s">
        <v>277</v>
      </c>
      <c r="K14" s="660" t="s">
        <v>1169</v>
      </c>
      <c r="L14" s="682" t="s">
        <v>544</v>
      </c>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100</v>
      </c>
      <c r="J16" s="403">
        <v>5</v>
      </c>
      <c r="K16" s="403">
        <v>100</v>
      </c>
      <c r="L16" s="679" t="s">
        <v>35</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35</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1127</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35</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1129</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0.95138526745169794</v>
      </c>
      <c r="D28" s="540">
        <v>0.95138526745169794</v>
      </c>
      <c r="E28" s="540">
        <v>0.85624674070652818</v>
      </c>
      <c r="F28" s="540">
        <v>0.85624674070652818</v>
      </c>
      <c r="G28" s="540">
        <v>0.85624674070652818</v>
      </c>
      <c r="H28" s="540">
        <v>0.76110821396135842</v>
      </c>
      <c r="I28" s="540">
        <v>1.427077901177547</v>
      </c>
      <c r="J28" s="540">
        <v>0.66596968721618854</v>
      </c>
      <c r="K28" s="540">
        <v>1.427077901177547</v>
      </c>
      <c r="L28" s="679" t="s">
        <v>1132</v>
      </c>
      <c r="M28" s="681" t="s">
        <v>1119</v>
      </c>
    </row>
    <row r="29" spans="1:13" x14ac:dyDescent="0.2">
      <c r="A29" s="140"/>
      <c r="B29" s="142" t="s">
        <v>28</v>
      </c>
      <c r="C29" s="540">
        <v>0.76110821396135842</v>
      </c>
      <c r="D29" s="540">
        <v>0.76110821396135842</v>
      </c>
      <c r="E29" s="540">
        <v>0.68499739256522263</v>
      </c>
      <c r="F29" s="540">
        <v>0.68499739256522263</v>
      </c>
      <c r="G29" s="540">
        <v>0.68499739256522263</v>
      </c>
      <c r="H29" s="540">
        <v>0.60888657116908673</v>
      </c>
      <c r="I29" s="540">
        <v>1.1416623209420376</v>
      </c>
      <c r="J29" s="540">
        <v>0.53277574977295084</v>
      </c>
      <c r="K29" s="540">
        <v>1.1416623209420376</v>
      </c>
      <c r="L29" s="679" t="s">
        <v>39</v>
      </c>
      <c r="M29" s="681" t="s">
        <v>1119</v>
      </c>
    </row>
    <row r="30" spans="1:13" x14ac:dyDescent="0.2">
      <c r="A30" s="140"/>
      <c r="B30" s="142" t="s">
        <v>29</v>
      </c>
      <c r="C30" s="540">
        <v>0.17124934814130563</v>
      </c>
      <c r="D30" s="540">
        <v>0.17124934814130563</v>
      </c>
      <c r="E30" s="540">
        <v>0.15412441332717505</v>
      </c>
      <c r="F30" s="540">
        <v>0.15412441332717505</v>
      </c>
      <c r="G30" s="540">
        <v>0.15412441332717505</v>
      </c>
      <c r="H30" s="540">
        <v>0.1369994785130445</v>
      </c>
      <c r="I30" s="540">
        <v>0.1427077901177547</v>
      </c>
      <c r="J30" s="540">
        <v>0.11987454369891393</v>
      </c>
      <c r="K30" s="540">
        <v>0.1427077901177547</v>
      </c>
      <c r="L30" s="679" t="s">
        <v>39</v>
      </c>
      <c r="M30" s="681" t="s">
        <v>1119</v>
      </c>
    </row>
    <row r="31" spans="1:13" x14ac:dyDescent="0.2">
      <c r="A31" s="140"/>
      <c r="B31" s="142" t="s">
        <v>768</v>
      </c>
      <c r="C31" s="540">
        <v>1.902770534903396E-2</v>
      </c>
      <c r="D31" s="540">
        <v>1.902770534903396E-2</v>
      </c>
      <c r="E31" s="540">
        <v>1.7124934814130563E-2</v>
      </c>
      <c r="F31" s="540">
        <v>1.7124934814130563E-2</v>
      </c>
      <c r="G31" s="540">
        <v>1.7124934814130563E-2</v>
      </c>
      <c r="H31" s="540">
        <v>1.5222164279227169E-2</v>
      </c>
      <c r="I31" s="540">
        <v>0.1427077901177547</v>
      </c>
      <c r="J31" s="540">
        <v>1.3319393744323772E-2</v>
      </c>
      <c r="K31" s="540">
        <v>0.1427077901177547</v>
      </c>
      <c r="L31" s="679" t="s">
        <v>54</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67</v>
      </c>
      <c r="M32" s="681" t="s">
        <v>1119</v>
      </c>
    </row>
    <row r="33" spans="1:13" x14ac:dyDescent="0.2">
      <c r="A33" s="140"/>
      <c r="B33" s="142" t="s">
        <v>32</v>
      </c>
      <c r="C33" s="410">
        <v>2.19</v>
      </c>
      <c r="D33" s="410">
        <v>2.19</v>
      </c>
      <c r="E33" s="410">
        <v>2.5099999999999998</v>
      </c>
      <c r="F33" s="410">
        <v>2.19</v>
      </c>
      <c r="G33" s="410">
        <v>2.67</v>
      </c>
      <c r="H33" s="410">
        <v>2.19</v>
      </c>
      <c r="I33" s="410">
        <v>3.69</v>
      </c>
      <c r="J33" s="410">
        <v>2.19</v>
      </c>
      <c r="K33" s="410">
        <v>2.19</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1133</v>
      </c>
      <c r="M34" s="681" t="s">
        <v>1119</v>
      </c>
    </row>
    <row r="35" spans="1:13" x14ac:dyDescent="0.2">
      <c r="A35" s="140"/>
      <c r="B35" s="254" t="s">
        <v>858</v>
      </c>
      <c r="C35" s="403">
        <v>2.19</v>
      </c>
      <c r="D35" s="403">
        <v>2.19</v>
      </c>
      <c r="E35" s="403">
        <v>2.5099999999999998</v>
      </c>
      <c r="F35" s="403">
        <v>2.19</v>
      </c>
      <c r="G35" s="403">
        <v>2.67</v>
      </c>
      <c r="H35" s="403">
        <v>2.19</v>
      </c>
      <c r="I35" s="403">
        <v>3.69</v>
      </c>
      <c r="J35" s="403">
        <v>2.19</v>
      </c>
      <c r="K35" s="403">
        <v>2.19</v>
      </c>
      <c r="L35" s="679" t="s">
        <v>67</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548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996" t="s">
        <v>1134</v>
      </c>
      <c r="C41" s="996"/>
      <c r="D41" s="996"/>
      <c r="E41" s="996"/>
      <c r="F41" s="996"/>
      <c r="G41" s="996"/>
      <c r="H41" s="996"/>
      <c r="I41" s="996"/>
      <c r="J41" s="996"/>
      <c r="K41" s="996"/>
      <c r="L41" s="996"/>
      <c r="M41" s="996"/>
    </row>
    <row r="42" spans="1:13" s="687" customFormat="1" ht="14.45" customHeight="1" x14ac:dyDescent="0.2">
      <c r="A42" s="688" t="s">
        <v>52</v>
      </c>
      <c r="B42" s="688" t="s">
        <v>1135</v>
      </c>
      <c r="C42" s="688"/>
      <c r="D42" s="688"/>
      <c r="E42" s="688"/>
      <c r="F42" s="688"/>
      <c r="G42" s="688"/>
      <c r="H42" s="688"/>
      <c r="I42" s="688"/>
      <c r="J42" s="688"/>
      <c r="K42" s="688"/>
      <c r="L42" s="688"/>
      <c r="M42" s="688"/>
    </row>
    <row r="43" spans="1:13" s="687" customFormat="1" x14ac:dyDescent="0.2">
      <c r="A43" s="688" t="s">
        <v>15</v>
      </c>
      <c r="B43" s="688" t="s">
        <v>1136</v>
      </c>
      <c r="C43" s="688"/>
      <c r="D43" s="688"/>
      <c r="E43" s="688"/>
      <c r="F43" s="688"/>
      <c r="G43" s="688"/>
      <c r="H43" s="688"/>
      <c r="I43" s="688"/>
      <c r="J43" s="688"/>
      <c r="K43" s="688"/>
      <c r="L43" s="688"/>
      <c r="M43" s="688"/>
    </row>
    <row r="44" spans="1:13" s="687" customFormat="1" ht="14.45" customHeight="1" x14ac:dyDescent="0.2">
      <c r="A44" s="688" t="s">
        <v>20</v>
      </c>
      <c r="B44" s="996" t="s">
        <v>1137</v>
      </c>
      <c r="C44" s="996"/>
      <c r="D44" s="996"/>
      <c r="E44" s="996"/>
      <c r="F44" s="996"/>
      <c r="G44" s="996"/>
      <c r="H44" s="996"/>
      <c r="I44" s="996"/>
      <c r="J44" s="996"/>
      <c r="K44" s="996"/>
      <c r="L44" s="996"/>
      <c r="M44" s="996"/>
    </row>
    <row r="45" spans="1:13" s="687" customFormat="1" ht="14.45" customHeight="1" x14ac:dyDescent="0.2">
      <c r="A45" s="688" t="s">
        <v>23</v>
      </c>
      <c r="B45" s="996" t="s">
        <v>1138</v>
      </c>
      <c r="C45" s="996"/>
      <c r="D45" s="996"/>
      <c r="E45" s="996"/>
      <c r="F45" s="996"/>
      <c r="G45" s="996"/>
      <c r="H45" s="996"/>
      <c r="I45" s="996"/>
      <c r="J45" s="996"/>
      <c r="K45" s="996"/>
      <c r="L45" s="996"/>
      <c r="M45" s="996"/>
    </row>
    <row r="46" spans="1:13" s="687" customFormat="1" ht="14.45" customHeight="1" x14ac:dyDescent="0.2">
      <c r="A46" s="688" t="s">
        <v>44</v>
      </c>
      <c r="B46" s="996" t="s">
        <v>1139</v>
      </c>
      <c r="C46" s="996"/>
      <c r="D46" s="996"/>
      <c r="E46" s="996"/>
      <c r="F46" s="996"/>
      <c r="G46" s="996"/>
      <c r="H46" s="996"/>
      <c r="I46" s="996"/>
      <c r="J46" s="996"/>
      <c r="K46" s="996"/>
      <c r="L46" s="996"/>
      <c r="M46" s="996"/>
    </row>
    <row r="47" spans="1:13" s="687" customFormat="1" x14ac:dyDescent="0.2">
      <c r="A47" s="688" t="s">
        <v>46</v>
      </c>
      <c r="B47" s="690" t="s">
        <v>1140</v>
      </c>
      <c r="C47" s="690"/>
      <c r="D47" s="690"/>
      <c r="E47" s="690"/>
      <c r="F47" s="690"/>
      <c r="G47" s="690"/>
      <c r="H47" s="690"/>
      <c r="I47" s="690"/>
      <c r="J47" s="690"/>
      <c r="K47" s="690"/>
      <c r="L47" s="690"/>
      <c r="M47" s="690"/>
    </row>
    <row r="48" spans="1:13" s="687" customFormat="1" ht="14.45" customHeight="1" x14ac:dyDescent="0.2">
      <c r="A48" s="688" t="s">
        <v>31</v>
      </c>
      <c r="B48" s="996" t="s">
        <v>83</v>
      </c>
      <c r="C48" s="996"/>
      <c r="D48" s="996"/>
      <c r="E48" s="996"/>
      <c r="F48" s="996"/>
      <c r="G48" s="996"/>
      <c r="H48" s="996"/>
      <c r="I48" s="996"/>
      <c r="J48" s="996"/>
      <c r="K48" s="996"/>
      <c r="L48" s="996"/>
      <c r="M48" s="996"/>
    </row>
    <row r="49" spans="1:13" s="687" customFormat="1" ht="14.45" customHeight="1" x14ac:dyDescent="0.2">
      <c r="A49" s="688" t="s">
        <v>35</v>
      </c>
      <c r="B49" s="996" t="s">
        <v>1141</v>
      </c>
      <c r="C49" s="996"/>
      <c r="D49" s="996"/>
      <c r="E49" s="996"/>
      <c r="F49" s="996"/>
      <c r="G49" s="996"/>
      <c r="H49" s="996"/>
      <c r="I49" s="996"/>
      <c r="J49" s="996"/>
      <c r="K49" s="996"/>
      <c r="L49" s="996"/>
      <c r="M49" s="996"/>
    </row>
    <row r="50" spans="1:13" s="687" customFormat="1" ht="14.45" customHeight="1" x14ac:dyDescent="0.2">
      <c r="A50" s="688" t="s">
        <v>64</v>
      </c>
      <c r="B50" s="996" t="s">
        <v>84</v>
      </c>
      <c r="C50" s="996"/>
      <c r="D50" s="996"/>
      <c r="E50" s="996"/>
      <c r="F50" s="996"/>
      <c r="G50" s="996"/>
      <c r="H50" s="996"/>
      <c r="I50" s="996"/>
      <c r="J50" s="996"/>
      <c r="K50" s="996"/>
      <c r="L50" s="996"/>
      <c r="M50" s="996"/>
    </row>
    <row r="51" spans="1:13" s="687" customFormat="1" ht="14.45" customHeight="1" x14ac:dyDescent="0.2">
      <c r="A51" s="688" t="s">
        <v>50</v>
      </c>
      <c r="B51" s="996" t="s">
        <v>1142</v>
      </c>
      <c r="C51" s="996"/>
      <c r="D51" s="996"/>
      <c r="E51" s="996"/>
      <c r="F51" s="996"/>
      <c r="G51" s="996"/>
      <c r="H51" s="996"/>
      <c r="I51" s="996"/>
      <c r="J51" s="996"/>
      <c r="K51" s="996"/>
      <c r="L51" s="996"/>
      <c r="M51" s="996"/>
    </row>
    <row r="52" spans="1:13" s="687" customFormat="1" ht="14.45" customHeight="1" x14ac:dyDescent="0.2">
      <c r="A52" s="688" t="s">
        <v>54</v>
      </c>
      <c r="B52" s="996" t="s">
        <v>1143</v>
      </c>
      <c r="C52" s="996"/>
      <c r="D52" s="996"/>
      <c r="E52" s="996"/>
      <c r="F52" s="996"/>
      <c r="G52" s="996"/>
      <c r="H52" s="996"/>
      <c r="I52" s="996"/>
      <c r="J52" s="996"/>
      <c r="K52" s="996"/>
      <c r="L52" s="996"/>
      <c r="M52" s="996"/>
    </row>
    <row r="53" spans="1:13" s="687" customFormat="1" x14ac:dyDescent="0.2">
      <c r="A53" s="688" t="s">
        <v>66</v>
      </c>
      <c r="B53" s="441" t="s">
        <v>1144</v>
      </c>
      <c r="C53" s="441"/>
      <c r="D53" s="441"/>
      <c r="E53" s="441"/>
      <c r="F53" s="441"/>
      <c r="G53" s="441"/>
      <c r="H53" s="441"/>
      <c r="I53" s="441"/>
      <c r="J53" s="441"/>
      <c r="K53" s="441"/>
      <c r="L53" s="441"/>
      <c r="M53" s="441"/>
    </row>
    <row r="54" spans="1:13" s="687" customFormat="1" ht="14.45" customHeight="1" x14ac:dyDescent="0.2">
      <c r="A54" s="688" t="s">
        <v>67</v>
      </c>
      <c r="B54" s="996" t="s">
        <v>1145</v>
      </c>
      <c r="C54" s="996"/>
      <c r="D54" s="996"/>
      <c r="E54" s="996"/>
      <c r="F54" s="996"/>
      <c r="G54" s="996"/>
      <c r="H54" s="996"/>
      <c r="I54" s="996"/>
      <c r="J54" s="996"/>
      <c r="K54" s="996"/>
      <c r="L54" s="996"/>
      <c r="M54" s="996"/>
    </row>
    <row r="55" spans="1:13" s="687" customFormat="1" ht="14.45" customHeight="1" x14ac:dyDescent="0.2">
      <c r="A55" s="688" t="s">
        <v>68</v>
      </c>
      <c r="B55" s="996" t="s">
        <v>1146</v>
      </c>
      <c r="C55" s="996"/>
      <c r="D55" s="996"/>
      <c r="E55" s="996"/>
      <c r="F55" s="996"/>
      <c r="G55" s="996"/>
      <c r="H55" s="996"/>
      <c r="I55" s="996"/>
      <c r="J55" s="996"/>
      <c r="K55" s="996"/>
      <c r="L55" s="996"/>
      <c r="M55" s="996"/>
    </row>
    <row r="56" spans="1:13" s="687" customFormat="1" x14ac:dyDescent="0.2">
      <c r="A56" s="691" t="s">
        <v>548</v>
      </c>
      <c r="B56" s="691" t="s">
        <v>1147</v>
      </c>
      <c r="C56" s="691"/>
      <c r="D56" s="691"/>
      <c r="E56" s="691"/>
      <c r="F56" s="691"/>
      <c r="G56" s="691"/>
      <c r="H56" s="691"/>
      <c r="I56" s="691"/>
      <c r="J56" s="691"/>
      <c r="K56" s="691"/>
      <c r="L56" s="691"/>
      <c r="M56" s="691"/>
    </row>
    <row r="57" spans="1:13" s="687" customFormat="1" x14ac:dyDescent="0.2">
      <c r="A57" s="691" t="s">
        <v>297</v>
      </c>
      <c r="B57" s="655" t="s">
        <v>1170</v>
      </c>
      <c r="C57" s="691"/>
      <c r="D57" s="691"/>
      <c r="E57" s="691"/>
      <c r="F57" s="691"/>
      <c r="G57" s="691"/>
      <c r="H57" s="691"/>
      <c r="I57" s="691"/>
      <c r="J57" s="691"/>
      <c r="K57" s="691"/>
      <c r="L57" s="691"/>
      <c r="M57" s="691"/>
    </row>
    <row r="58" spans="1:13" s="687" customFormat="1" x14ac:dyDescent="0.2">
      <c r="A58" s="691" t="s">
        <v>544</v>
      </c>
      <c r="B58" s="655" t="s">
        <v>1149</v>
      </c>
      <c r="C58" s="691"/>
      <c r="D58" s="691"/>
      <c r="E58" s="691"/>
      <c r="F58" s="691"/>
      <c r="G58" s="691"/>
      <c r="H58" s="691"/>
      <c r="I58" s="691"/>
      <c r="J58" s="691"/>
      <c r="K58" s="691"/>
      <c r="L58" s="691"/>
      <c r="M58" s="691"/>
    </row>
    <row r="59" spans="1:13" s="687" customFormat="1" x14ac:dyDescent="0.2">
      <c r="A59" s="691"/>
      <c r="B59" s="655"/>
      <c r="C59" s="691"/>
      <c r="D59" s="691"/>
      <c r="E59" s="691"/>
      <c r="F59" s="691"/>
      <c r="G59" s="691"/>
      <c r="H59" s="691"/>
      <c r="I59" s="691"/>
      <c r="J59" s="691"/>
      <c r="K59" s="691"/>
      <c r="L59" s="691"/>
      <c r="M59" s="691"/>
    </row>
    <row r="60" spans="1:13" s="687" customFormat="1" x14ac:dyDescent="0.2">
      <c r="A60" s="686" t="s">
        <v>295</v>
      </c>
      <c r="B60" s="655"/>
      <c r="C60" s="692"/>
      <c r="D60" s="692"/>
      <c r="E60" s="692"/>
      <c r="F60" s="692"/>
      <c r="G60" s="692"/>
      <c r="H60" s="692"/>
      <c r="I60" s="692"/>
      <c r="J60" s="692"/>
      <c r="K60" s="692"/>
      <c r="L60" s="692"/>
      <c r="M60" s="692"/>
    </row>
    <row r="61" spans="1:13" s="687" customFormat="1" ht="15" customHeight="1" x14ac:dyDescent="0.2">
      <c r="A61" s="657">
        <v>1</v>
      </c>
      <c r="B61" s="657" t="s">
        <v>1150</v>
      </c>
      <c r="C61" s="657"/>
      <c r="D61" s="657"/>
      <c r="E61" s="657"/>
      <c r="F61" s="657"/>
      <c r="G61" s="657"/>
      <c r="H61" s="657"/>
      <c r="I61" s="657"/>
      <c r="J61" s="657"/>
      <c r="K61" s="657"/>
      <c r="L61" s="657"/>
      <c r="M61" s="657"/>
    </row>
    <row r="62" spans="1:13" s="687" customFormat="1" x14ac:dyDescent="0.2">
      <c r="A62" s="657">
        <v>2</v>
      </c>
      <c r="B62" s="693" t="s">
        <v>1151</v>
      </c>
      <c r="C62" s="657"/>
      <c r="D62" s="657"/>
      <c r="E62" s="657"/>
      <c r="F62" s="657"/>
      <c r="G62" s="657"/>
      <c r="H62" s="657"/>
      <c r="I62" s="657"/>
      <c r="J62" s="657"/>
      <c r="K62" s="657"/>
      <c r="L62" s="657"/>
      <c r="M62" s="657"/>
    </row>
    <row r="63" spans="1:13" s="687" customFormat="1" x14ac:dyDescent="0.2">
      <c r="A63" s="657">
        <v>3</v>
      </c>
      <c r="B63" s="657" t="s">
        <v>1152</v>
      </c>
      <c r="C63" s="657"/>
      <c r="D63" s="657"/>
      <c r="E63" s="657"/>
      <c r="F63" s="657"/>
      <c r="G63" s="657"/>
      <c r="H63" s="657"/>
      <c r="I63" s="657"/>
      <c r="J63" s="657"/>
      <c r="K63" s="657"/>
      <c r="L63" s="657"/>
      <c r="M63" s="657"/>
    </row>
    <row r="64" spans="1:13" s="687" customFormat="1" x14ac:dyDescent="0.2">
      <c r="A64" s="657">
        <v>4</v>
      </c>
      <c r="B64" s="657" t="s">
        <v>1153</v>
      </c>
      <c r="C64" s="694"/>
      <c r="D64" s="694"/>
      <c r="E64" s="694"/>
      <c r="F64" s="694"/>
      <c r="G64" s="694"/>
      <c r="H64" s="694"/>
      <c r="I64" s="694"/>
      <c r="J64" s="694"/>
      <c r="K64" s="694"/>
      <c r="L64" s="694"/>
      <c r="M64" s="694"/>
    </row>
    <row r="65" spans="1:13" s="687" customFormat="1" x14ac:dyDescent="0.2">
      <c r="A65" s="657">
        <v>5</v>
      </c>
      <c r="B65" s="657" t="s">
        <v>1154</v>
      </c>
      <c r="C65" s="694"/>
      <c r="D65" s="694"/>
      <c r="E65" s="694"/>
      <c r="F65" s="694"/>
      <c r="G65" s="694"/>
      <c r="H65" s="694"/>
      <c r="I65" s="694"/>
      <c r="J65" s="694"/>
      <c r="K65" s="694"/>
      <c r="L65" s="694"/>
      <c r="M65" s="694"/>
    </row>
    <row r="66" spans="1:13" x14ac:dyDescent="0.2">
      <c r="A66" s="657">
        <v>6</v>
      </c>
      <c r="B66" s="695" t="s">
        <v>1155</v>
      </c>
      <c r="C66" s="696"/>
      <c r="D66" s="696"/>
      <c r="E66" s="696"/>
      <c r="F66" s="696"/>
      <c r="G66" s="696"/>
      <c r="H66" s="696"/>
      <c r="I66" s="696"/>
      <c r="J66" s="696"/>
      <c r="K66" s="696"/>
      <c r="L66" s="696"/>
      <c r="M66" s="696"/>
    </row>
    <row r="67" spans="1:13" x14ac:dyDescent="0.2">
      <c r="A67" s="657">
        <v>7</v>
      </c>
      <c r="B67" s="656" t="s">
        <v>1156</v>
      </c>
      <c r="C67" s="656"/>
      <c r="D67" s="656"/>
      <c r="E67" s="656"/>
      <c r="F67" s="656"/>
      <c r="G67" s="656"/>
      <c r="H67" s="656"/>
      <c r="I67" s="656"/>
      <c r="J67" s="656"/>
      <c r="K67" s="656"/>
      <c r="L67" s="656"/>
      <c r="M67" s="656"/>
    </row>
    <row r="68" spans="1:13" x14ac:dyDescent="0.2">
      <c r="A68" s="657">
        <v>8</v>
      </c>
      <c r="B68" s="656" t="s">
        <v>1157</v>
      </c>
      <c r="C68" s="656"/>
      <c r="D68" s="656"/>
      <c r="E68" s="656"/>
      <c r="F68" s="656"/>
      <c r="G68" s="656"/>
      <c r="H68" s="656"/>
      <c r="I68" s="656"/>
      <c r="J68" s="656"/>
      <c r="K68" s="656"/>
      <c r="L68" s="656"/>
      <c r="M68" s="656"/>
    </row>
    <row r="69" spans="1:13" x14ac:dyDescent="0.2">
      <c r="A69" s="657">
        <v>9</v>
      </c>
      <c r="B69" s="656" t="s">
        <v>1158</v>
      </c>
      <c r="C69" s="656"/>
      <c r="D69" s="656"/>
      <c r="E69" s="656"/>
      <c r="F69" s="656"/>
      <c r="G69" s="656"/>
      <c r="H69" s="656"/>
      <c r="I69" s="656"/>
      <c r="J69" s="656"/>
      <c r="K69" s="656"/>
      <c r="L69" s="656"/>
      <c r="M69" s="656"/>
    </row>
    <row r="70" spans="1:13" ht="22.5" x14ac:dyDescent="0.2">
      <c r="A70" s="657">
        <v>10</v>
      </c>
      <c r="B70" s="656" t="s">
        <v>1159</v>
      </c>
      <c r="C70" s="656"/>
      <c r="D70" s="656"/>
      <c r="E70" s="656"/>
      <c r="F70" s="656"/>
      <c r="G70" s="656"/>
      <c r="H70" s="656"/>
      <c r="I70" s="656"/>
      <c r="J70" s="656"/>
      <c r="K70" s="656"/>
      <c r="L70" s="656"/>
      <c r="M70" s="656"/>
    </row>
    <row r="71" spans="1:13" x14ac:dyDescent="0.2">
      <c r="A71" s="657">
        <v>11</v>
      </c>
      <c r="B71" s="656" t="s">
        <v>1160</v>
      </c>
      <c r="C71" s="656"/>
      <c r="D71" s="656"/>
      <c r="E71" s="656"/>
      <c r="F71" s="656"/>
      <c r="G71" s="656"/>
      <c r="H71" s="656"/>
      <c r="I71" s="656"/>
      <c r="J71" s="656"/>
      <c r="K71" s="656"/>
      <c r="L71" s="656"/>
      <c r="M71" s="656"/>
    </row>
    <row r="72" spans="1:13" x14ac:dyDescent="0.2">
      <c r="A72" s="657">
        <v>12</v>
      </c>
      <c r="B72" s="443" t="s">
        <v>1161</v>
      </c>
    </row>
    <row r="73" spans="1:13" x14ac:dyDescent="0.2">
      <c r="A73" s="657">
        <v>13</v>
      </c>
      <c r="B73" s="443" t="s">
        <v>1162</v>
      </c>
    </row>
    <row r="74" spans="1:13" x14ac:dyDescent="0.2">
      <c r="A74" s="657">
        <v>14</v>
      </c>
      <c r="B74" s="443" t="s">
        <v>1163</v>
      </c>
    </row>
    <row r="75" spans="1:13" x14ac:dyDescent="0.2">
      <c r="A75" s="657">
        <v>15</v>
      </c>
      <c r="B75" s="443" t="s">
        <v>1164</v>
      </c>
    </row>
    <row r="76" spans="1:13" x14ac:dyDescent="0.2">
      <c r="A76" s="657">
        <v>16</v>
      </c>
      <c r="B76" s="443" t="s">
        <v>1165</v>
      </c>
    </row>
    <row r="77" spans="1:13" x14ac:dyDescent="0.2">
      <c r="A77" s="657">
        <v>17</v>
      </c>
      <c r="B77" s="443" t="s">
        <v>1166</v>
      </c>
    </row>
    <row r="78" spans="1:13" x14ac:dyDescent="0.2">
      <c r="A78" s="657">
        <v>18</v>
      </c>
      <c r="B78" s="443" t="s">
        <v>1167</v>
      </c>
    </row>
    <row r="86" spans="2:13" x14ac:dyDescent="0.2">
      <c r="B86" s="697"/>
      <c r="C86" s="698"/>
      <c r="D86" s="698"/>
      <c r="E86" s="698"/>
      <c r="F86" s="698"/>
      <c r="G86" s="698"/>
      <c r="H86" s="698"/>
      <c r="I86" s="698"/>
      <c r="J86" s="698"/>
      <c r="K86" s="698"/>
      <c r="L86" s="698"/>
      <c r="M86" s="698"/>
    </row>
    <row r="89" spans="2:13" x14ac:dyDescent="0.2">
      <c r="C89" s="699"/>
      <c r="D89" s="699"/>
    </row>
    <row r="90" spans="2:13" x14ac:dyDescent="0.2">
      <c r="C90" s="700"/>
      <c r="D90" s="700"/>
      <c r="E90" s="700"/>
      <c r="F90" s="700"/>
    </row>
  </sheetData>
  <mergeCells count="14">
    <mergeCell ref="C3:M3"/>
    <mergeCell ref="H4:I4"/>
    <mergeCell ref="J4:K4"/>
    <mergeCell ref="B54:M5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3 MW" xr:uid="{00000000-0004-0000-3400-000000000000}"/>
  </hyperlinks>
  <pageMargins left="0.7" right="0.7" top="0.75" bottom="0.75" header="0.3" footer="0.3"/>
  <pageSetup scale="54"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5"/>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C1" s="672"/>
    </row>
    <row r="3" spans="1:13" ht="15" customHeight="1" x14ac:dyDescent="0.2">
      <c r="A3" s="140"/>
      <c r="B3" s="661" t="s">
        <v>0</v>
      </c>
      <c r="C3" s="997" t="s">
        <v>1171</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10</v>
      </c>
      <c r="D6" s="658">
        <v>10</v>
      </c>
      <c r="E6" s="658">
        <v>10</v>
      </c>
      <c r="F6" s="658">
        <v>10</v>
      </c>
      <c r="G6" s="658">
        <v>10</v>
      </c>
      <c r="H6" s="658">
        <v>5</v>
      </c>
      <c r="I6" s="677">
        <v>20</v>
      </c>
      <c r="J6" s="678">
        <v>5</v>
      </c>
      <c r="K6" s="678">
        <v>20</v>
      </c>
      <c r="L6" s="679"/>
      <c r="M6" s="403"/>
    </row>
    <row r="7" spans="1:13" ht="16.5" x14ac:dyDescent="0.2">
      <c r="A7" s="140"/>
      <c r="B7" s="238" t="s">
        <v>69</v>
      </c>
      <c r="C7" s="404">
        <v>350</v>
      </c>
      <c r="D7" s="404">
        <v>350</v>
      </c>
      <c r="E7" s="404">
        <v>355</v>
      </c>
      <c r="F7" s="404">
        <v>360</v>
      </c>
      <c r="G7" s="404">
        <v>360</v>
      </c>
      <c r="H7" s="404">
        <v>330</v>
      </c>
      <c r="I7" s="404">
        <v>370</v>
      </c>
      <c r="J7" s="404">
        <v>330</v>
      </c>
      <c r="K7" s="404">
        <v>380</v>
      </c>
      <c r="L7" s="680" t="s">
        <v>1118</v>
      </c>
      <c r="M7" s="681" t="s">
        <v>1119</v>
      </c>
    </row>
    <row r="8" spans="1:13" ht="16.5" x14ac:dyDescent="0.2">
      <c r="A8" s="140"/>
      <c r="B8" s="240" t="s">
        <v>90</v>
      </c>
      <c r="C8" s="660">
        <v>380</v>
      </c>
      <c r="D8" s="660">
        <v>380</v>
      </c>
      <c r="E8" s="660">
        <v>385</v>
      </c>
      <c r="F8" s="660">
        <v>390</v>
      </c>
      <c r="G8" s="660">
        <v>390</v>
      </c>
      <c r="H8" s="660">
        <v>360</v>
      </c>
      <c r="I8" s="660">
        <v>400</v>
      </c>
      <c r="J8" s="660">
        <v>360</v>
      </c>
      <c r="K8" s="660">
        <v>410</v>
      </c>
      <c r="L8" s="682" t="s">
        <v>1120</v>
      </c>
      <c r="M8" s="681" t="s">
        <v>1119</v>
      </c>
    </row>
    <row r="9" spans="1:13" ht="22.5" x14ac:dyDescent="0.2">
      <c r="A9" s="140"/>
      <c r="B9" s="238" t="s">
        <v>479</v>
      </c>
      <c r="C9" s="520">
        <v>1</v>
      </c>
      <c r="D9" s="520">
        <v>1</v>
      </c>
      <c r="E9" s="520">
        <v>1</v>
      </c>
      <c r="F9" s="520">
        <v>1</v>
      </c>
      <c r="G9" s="660">
        <v>1</v>
      </c>
      <c r="H9" s="660">
        <v>1</v>
      </c>
      <c r="I9" s="660">
        <v>1</v>
      </c>
      <c r="J9" s="660">
        <v>1</v>
      </c>
      <c r="K9" s="660">
        <v>1</v>
      </c>
      <c r="L9" s="682" t="s">
        <v>44</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v>0.7</v>
      </c>
      <c r="D13" s="403">
        <v>0.7</v>
      </c>
      <c r="E13" s="403">
        <v>0.6</v>
      </c>
      <c r="F13" s="403">
        <v>0.6</v>
      </c>
      <c r="G13" s="403">
        <v>0.6</v>
      </c>
      <c r="H13" s="403">
        <v>0.5</v>
      </c>
      <c r="I13" s="403">
        <v>1</v>
      </c>
      <c r="J13" s="403">
        <v>0.4</v>
      </c>
      <c r="K13" s="403">
        <v>1</v>
      </c>
      <c r="L13" s="679" t="s">
        <v>412</v>
      </c>
      <c r="M13" s="681" t="s">
        <v>1122</v>
      </c>
    </row>
    <row r="14" spans="1:13" x14ac:dyDescent="0.2">
      <c r="A14" s="140"/>
      <c r="B14" s="408" t="s">
        <v>1123</v>
      </c>
      <c r="C14" s="660" t="s">
        <v>1172</v>
      </c>
      <c r="D14" s="660" t="s">
        <v>1172</v>
      </c>
      <c r="E14" s="660" t="s">
        <v>1172</v>
      </c>
      <c r="F14" s="660" t="s">
        <v>1172</v>
      </c>
      <c r="G14" s="660" t="s">
        <v>1172</v>
      </c>
      <c r="H14" s="660" t="s">
        <v>1173</v>
      </c>
      <c r="I14" s="660">
        <v>1</v>
      </c>
      <c r="J14" s="660" t="s">
        <v>1173</v>
      </c>
      <c r="K14" s="660">
        <v>1</v>
      </c>
      <c r="L14" s="682" t="s">
        <v>544</v>
      </c>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100</v>
      </c>
      <c r="J16" s="403">
        <v>5</v>
      </c>
      <c r="K16" s="403">
        <v>100</v>
      </c>
      <c r="L16" s="679" t="s">
        <v>35</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35</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1127</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35</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1129</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0.85624674070652818</v>
      </c>
      <c r="D28" s="540">
        <v>0.85624674070652818</v>
      </c>
      <c r="E28" s="540">
        <v>0.76110821396135842</v>
      </c>
      <c r="F28" s="540">
        <v>0.76110821396135842</v>
      </c>
      <c r="G28" s="540">
        <v>0.76110821396135842</v>
      </c>
      <c r="H28" s="540">
        <v>0.66596968721618854</v>
      </c>
      <c r="I28" s="540">
        <v>1.1416623209420376</v>
      </c>
      <c r="J28" s="540">
        <v>0.66596968721618854</v>
      </c>
      <c r="K28" s="540">
        <v>1.1416623209420376</v>
      </c>
      <c r="L28" s="679" t="s">
        <v>1132</v>
      </c>
      <c r="M28" s="681" t="s">
        <v>1119</v>
      </c>
    </row>
    <row r="29" spans="1:13" x14ac:dyDescent="0.2">
      <c r="A29" s="140"/>
      <c r="B29" s="142" t="s">
        <v>28</v>
      </c>
      <c r="C29" s="540">
        <v>0.68499739256522263</v>
      </c>
      <c r="D29" s="540">
        <v>0.68499739256522263</v>
      </c>
      <c r="E29" s="540">
        <v>0.60888657116908673</v>
      </c>
      <c r="F29" s="540">
        <v>0.60888657116908673</v>
      </c>
      <c r="G29" s="540">
        <v>0.60888657116908673</v>
      </c>
      <c r="H29" s="540">
        <v>0.53277574977295084</v>
      </c>
      <c r="I29" s="540">
        <v>0.9133298567536301</v>
      </c>
      <c r="J29" s="540">
        <v>0.53277574977295084</v>
      </c>
      <c r="K29" s="540">
        <v>0.9133298567536301</v>
      </c>
      <c r="L29" s="679" t="s">
        <v>39</v>
      </c>
      <c r="M29" s="681" t="s">
        <v>1119</v>
      </c>
    </row>
    <row r="30" spans="1:13" x14ac:dyDescent="0.2">
      <c r="A30" s="140"/>
      <c r="B30" s="142" t="s">
        <v>29</v>
      </c>
      <c r="C30" s="540">
        <v>0.15412441332717505</v>
      </c>
      <c r="D30" s="540">
        <v>0.15412441332717505</v>
      </c>
      <c r="E30" s="540">
        <v>0.1369994785130445</v>
      </c>
      <c r="F30" s="540">
        <v>0.1369994785130445</v>
      </c>
      <c r="G30" s="540">
        <v>0.1369994785130445</v>
      </c>
      <c r="H30" s="540">
        <v>0.11987454369891393</v>
      </c>
      <c r="I30" s="540">
        <v>0.11416623209420376</v>
      </c>
      <c r="J30" s="540">
        <v>0.11987454369891393</v>
      </c>
      <c r="K30" s="540">
        <v>0.11416623209420376</v>
      </c>
      <c r="L30" s="679" t="s">
        <v>39</v>
      </c>
      <c r="M30" s="681" t="s">
        <v>1119</v>
      </c>
    </row>
    <row r="31" spans="1:13" x14ac:dyDescent="0.2">
      <c r="A31" s="140"/>
      <c r="B31" s="142" t="s">
        <v>768</v>
      </c>
      <c r="C31" s="540">
        <v>1.7124934814130563E-2</v>
      </c>
      <c r="D31" s="540">
        <v>1.7124934814130563E-2</v>
      </c>
      <c r="E31" s="540">
        <v>1.5222164279227169E-2</v>
      </c>
      <c r="F31" s="540">
        <v>1.5222164279227169E-2</v>
      </c>
      <c r="G31" s="540">
        <v>1.5222164279227169E-2</v>
      </c>
      <c r="H31" s="540">
        <v>1.3319393744323772E-2</v>
      </c>
      <c r="I31" s="540">
        <v>0.11416623209420376</v>
      </c>
      <c r="J31" s="540">
        <v>1.3319393744323772E-2</v>
      </c>
      <c r="K31" s="540">
        <v>0.11416623209420376</v>
      </c>
      <c r="L31" s="679" t="s">
        <v>54</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67</v>
      </c>
      <c r="M32" s="681" t="s">
        <v>1119</v>
      </c>
    </row>
    <row r="33" spans="1:13" x14ac:dyDescent="0.2">
      <c r="A33" s="140"/>
      <c r="B33" s="142" t="s">
        <v>32</v>
      </c>
      <c r="C33" s="410">
        <v>1.69</v>
      </c>
      <c r="D33" s="410">
        <v>1.69</v>
      </c>
      <c r="E33" s="410">
        <v>1.69</v>
      </c>
      <c r="F33" s="410">
        <v>1.69</v>
      </c>
      <c r="G33" s="410">
        <v>1.69</v>
      </c>
      <c r="H33" s="410">
        <v>1</v>
      </c>
      <c r="I33" s="410">
        <v>2.69</v>
      </c>
      <c r="J33" s="410">
        <v>1</v>
      </c>
      <c r="K33" s="410">
        <v>2.69</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1133</v>
      </c>
      <c r="M34" s="681" t="s">
        <v>1119</v>
      </c>
    </row>
    <row r="35" spans="1:13" x14ac:dyDescent="0.2">
      <c r="A35" s="140"/>
      <c r="B35" s="254" t="s">
        <v>858</v>
      </c>
      <c r="C35" s="403">
        <v>1.69</v>
      </c>
      <c r="D35" s="403">
        <v>1.69</v>
      </c>
      <c r="E35" s="403">
        <v>1.69</v>
      </c>
      <c r="F35" s="403">
        <v>1.69</v>
      </c>
      <c r="G35" s="403">
        <v>1.69</v>
      </c>
      <c r="H35" s="403">
        <v>1.5</v>
      </c>
      <c r="I35" s="403">
        <v>2.69</v>
      </c>
      <c r="J35" s="403">
        <v>1.5</v>
      </c>
      <c r="K35" s="403">
        <v>2.69</v>
      </c>
      <c r="L35" s="679" t="s">
        <v>67</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548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996" t="s">
        <v>1134</v>
      </c>
      <c r="C41" s="996"/>
      <c r="D41" s="996"/>
      <c r="E41" s="996"/>
      <c r="F41" s="996"/>
      <c r="G41" s="996"/>
      <c r="H41" s="996"/>
      <c r="I41" s="996"/>
      <c r="J41" s="996"/>
      <c r="K41" s="996"/>
      <c r="L41" s="996"/>
      <c r="M41" s="996"/>
    </row>
    <row r="42" spans="1:13" s="687" customFormat="1" ht="14.45" customHeight="1" x14ac:dyDescent="0.2">
      <c r="A42" s="688" t="s">
        <v>52</v>
      </c>
      <c r="B42" s="688" t="s">
        <v>1135</v>
      </c>
      <c r="C42" s="688"/>
      <c r="D42" s="688"/>
      <c r="E42" s="688"/>
      <c r="F42" s="688"/>
      <c r="G42" s="688"/>
      <c r="H42" s="688"/>
      <c r="I42" s="688"/>
      <c r="J42" s="688"/>
      <c r="K42" s="688"/>
      <c r="L42" s="688"/>
      <c r="M42" s="688"/>
    </row>
    <row r="43" spans="1:13" s="687" customFormat="1" x14ac:dyDescent="0.2">
      <c r="A43" s="688" t="s">
        <v>15</v>
      </c>
      <c r="B43" s="688" t="s">
        <v>1136</v>
      </c>
      <c r="C43" s="688"/>
      <c r="D43" s="688"/>
      <c r="E43" s="688"/>
      <c r="F43" s="688"/>
      <c r="G43" s="688"/>
      <c r="H43" s="688"/>
      <c r="I43" s="688"/>
      <c r="J43" s="688"/>
      <c r="K43" s="688"/>
      <c r="L43" s="688"/>
      <c r="M43" s="688"/>
    </row>
    <row r="44" spans="1:13" s="687" customFormat="1" ht="14.45" customHeight="1" x14ac:dyDescent="0.2">
      <c r="A44" s="688" t="s">
        <v>20</v>
      </c>
      <c r="B44" s="996" t="s">
        <v>1137</v>
      </c>
      <c r="C44" s="996"/>
      <c r="D44" s="996"/>
      <c r="E44" s="996"/>
      <c r="F44" s="996"/>
      <c r="G44" s="996"/>
      <c r="H44" s="996"/>
      <c r="I44" s="996"/>
      <c r="J44" s="996"/>
      <c r="K44" s="996"/>
      <c r="L44" s="996"/>
      <c r="M44" s="996"/>
    </row>
    <row r="45" spans="1:13" s="687" customFormat="1" ht="14.45" customHeight="1" x14ac:dyDescent="0.2">
      <c r="A45" s="688" t="s">
        <v>23</v>
      </c>
      <c r="B45" s="996" t="s">
        <v>1138</v>
      </c>
      <c r="C45" s="996"/>
      <c r="D45" s="996"/>
      <c r="E45" s="996"/>
      <c r="F45" s="996"/>
      <c r="G45" s="996"/>
      <c r="H45" s="996"/>
      <c r="I45" s="996"/>
      <c r="J45" s="996"/>
      <c r="K45" s="996"/>
      <c r="L45" s="996"/>
      <c r="M45" s="996"/>
    </row>
    <row r="46" spans="1:13" s="687" customFormat="1" ht="14.45" customHeight="1" x14ac:dyDescent="0.2">
      <c r="A46" s="688" t="s">
        <v>44</v>
      </c>
      <c r="B46" s="996" t="s">
        <v>1139</v>
      </c>
      <c r="C46" s="996"/>
      <c r="D46" s="996"/>
      <c r="E46" s="996"/>
      <c r="F46" s="996"/>
      <c r="G46" s="996"/>
      <c r="H46" s="996"/>
      <c r="I46" s="996"/>
      <c r="J46" s="996"/>
      <c r="K46" s="996"/>
      <c r="L46" s="996"/>
      <c r="M46" s="996"/>
    </row>
    <row r="47" spans="1:13" s="687" customFormat="1" x14ac:dyDescent="0.2">
      <c r="A47" s="688" t="s">
        <v>46</v>
      </c>
      <c r="B47" s="690" t="s">
        <v>1140</v>
      </c>
      <c r="C47" s="690"/>
      <c r="D47" s="690"/>
      <c r="E47" s="690"/>
      <c r="F47" s="690"/>
      <c r="G47" s="690"/>
      <c r="H47" s="690"/>
      <c r="I47" s="690"/>
      <c r="J47" s="690"/>
      <c r="K47" s="690"/>
      <c r="L47" s="690"/>
      <c r="M47" s="690"/>
    </row>
    <row r="48" spans="1:13" s="687" customFormat="1" ht="14.45" customHeight="1" x14ac:dyDescent="0.2">
      <c r="A48" s="688" t="s">
        <v>31</v>
      </c>
      <c r="B48" s="996" t="s">
        <v>83</v>
      </c>
      <c r="C48" s="996"/>
      <c r="D48" s="996"/>
      <c r="E48" s="996"/>
      <c r="F48" s="996"/>
      <c r="G48" s="996"/>
      <c r="H48" s="996"/>
      <c r="I48" s="996"/>
      <c r="J48" s="996"/>
      <c r="K48" s="996"/>
      <c r="L48" s="996"/>
      <c r="M48" s="996"/>
    </row>
    <row r="49" spans="1:13" s="687" customFormat="1" ht="14.45" customHeight="1" x14ac:dyDescent="0.2">
      <c r="A49" s="688" t="s">
        <v>35</v>
      </c>
      <c r="B49" s="996" t="s">
        <v>1141</v>
      </c>
      <c r="C49" s="996"/>
      <c r="D49" s="996"/>
      <c r="E49" s="996"/>
      <c r="F49" s="996"/>
      <c r="G49" s="996"/>
      <c r="H49" s="996"/>
      <c r="I49" s="996"/>
      <c r="J49" s="996"/>
      <c r="K49" s="996"/>
      <c r="L49" s="996"/>
      <c r="M49" s="996"/>
    </row>
    <row r="50" spans="1:13" s="687" customFormat="1" ht="14.45" customHeight="1" x14ac:dyDescent="0.2">
      <c r="A50" s="688" t="s">
        <v>64</v>
      </c>
      <c r="B50" s="996" t="s">
        <v>84</v>
      </c>
      <c r="C50" s="996"/>
      <c r="D50" s="996"/>
      <c r="E50" s="996"/>
      <c r="F50" s="996"/>
      <c r="G50" s="996"/>
      <c r="H50" s="996"/>
      <c r="I50" s="996"/>
      <c r="J50" s="996"/>
      <c r="K50" s="996"/>
      <c r="L50" s="996"/>
      <c r="M50" s="996"/>
    </row>
    <row r="51" spans="1:13" s="687" customFormat="1" ht="14.45" customHeight="1" x14ac:dyDescent="0.2">
      <c r="A51" s="688" t="s">
        <v>50</v>
      </c>
      <c r="B51" s="996" t="s">
        <v>1142</v>
      </c>
      <c r="C51" s="996"/>
      <c r="D51" s="996"/>
      <c r="E51" s="996"/>
      <c r="F51" s="996"/>
      <c r="G51" s="996"/>
      <c r="H51" s="996"/>
      <c r="I51" s="996"/>
      <c r="J51" s="996"/>
      <c r="K51" s="996"/>
      <c r="L51" s="996"/>
      <c r="M51" s="996"/>
    </row>
    <row r="52" spans="1:13" s="687" customFormat="1" ht="14.45" customHeight="1" x14ac:dyDescent="0.2">
      <c r="A52" s="688" t="s">
        <v>54</v>
      </c>
      <c r="B52" s="996" t="s">
        <v>1143</v>
      </c>
      <c r="C52" s="996"/>
      <c r="D52" s="996"/>
      <c r="E52" s="996"/>
      <c r="F52" s="996"/>
      <c r="G52" s="996"/>
      <c r="H52" s="996"/>
      <c r="I52" s="996"/>
      <c r="J52" s="996"/>
      <c r="K52" s="996"/>
      <c r="L52" s="996"/>
      <c r="M52" s="996"/>
    </row>
    <row r="53" spans="1:13" s="687" customFormat="1" x14ac:dyDescent="0.2">
      <c r="A53" s="688" t="s">
        <v>66</v>
      </c>
      <c r="B53" s="441" t="s">
        <v>1144</v>
      </c>
      <c r="C53" s="441"/>
      <c r="D53" s="441"/>
      <c r="E53" s="441"/>
      <c r="F53" s="441"/>
      <c r="G53" s="441"/>
      <c r="H53" s="441"/>
      <c r="I53" s="441"/>
      <c r="J53" s="441"/>
      <c r="K53" s="441"/>
      <c r="L53" s="441"/>
      <c r="M53" s="441"/>
    </row>
    <row r="54" spans="1:13" s="687" customFormat="1" ht="14.45" customHeight="1" x14ac:dyDescent="0.2">
      <c r="A54" s="688" t="s">
        <v>67</v>
      </c>
      <c r="B54" s="441" t="s">
        <v>1145</v>
      </c>
      <c r="C54" s="441"/>
      <c r="D54" s="441"/>
      <c r="E54" s="441"/>
      <c r="F54" s="441"/>
      <c r="G54" s="441"/>
      <c r="H54" s="441"/>
      <c r="I54" s="441"/>
      <c r="J54" s="441"/>
      <c r="K54" s="441"/>
      <c r="L54" s="441"/>
      <c r="M54" s="441"/>
    </row>
    <row r="55" spans="1:13" s="687" customFormat="1" ht="14.45" customHeight="1" x14ac:dyDescent="0.2">
      <c r="A55" s="688" t="s">
        <v>68</v>
      </c>
      <c r="B55" s="996" t="s">
        <v>1146</v>
      </c>
      <c r="C55" s="996"/>
      <c r="D55" s="996"/>
      <c r="E55" s="996"/>
      <c r="F55" s="996"/>
      <c r="G55" s="996"/>
      <c r="H55" s="996"/>
      <c r="I55" s="996"/>
      <c r="J55" s="996"/>
      <c r="K55" s="996"/>
      <c r="L55" s="996"/>
      <c r="M55" s="996"/>
    </row>
    <row r="56" spans="1:13" s="687" customFormat="1" x14ac:dyDescent="0.2">
      <c r="A56" s="691" t="s">
        <v>548</v>
      </c>
      <c r="B56" s="691" t="s">
        <v>1147</v>
      </c>
      <c r="C56" s="691"/>
      <c r="D56" s="691"/>
      <c r="E56" s="691"/>
      <c r="F56" s="691"/>
      <c r="G56" s="691"/>
      <c r="H56" s="691"/>
      <c r="I56" s="691"/>
      <c r="J56" s="691"/>
      <c r="K56" s="691"/>
      <c r="L56" s="691"/>
      <c r="M56" s="691"/>
    </row>
    <row r="57" spans="1:13" s="687" customFormat="1" x14ac:dyDescent="0.2">
      <c r="A57" s="691" t="s">
        <v>297</v>
      </c>
      <c r="B57" s="655" t="s">
        <v>1174</v>
      </c>
      <c r="C57" s="691"/>
      <c r="D57" s="691"/>
      <c r="E57" s="691"/>
      <c r="F57" s="691"/>
      <c r="G57" s="691"/>
      <c r="H57" s="691"/>
      <c r="I57" s="691"/>
      <c r="J57" s="691"/>
      <c r="K57" s="691"/>
      <c r="L57" s="691"/>
      <c r="M57" s="691"/>
    </row>
    <row r="58" spans="1:13" s="687" customFormat="1" x14ac:dyDescent="0.2">
      <c r="A58" s="691" t="s">
        <v>544</v>
      </c>
      <c r="B58" s="655" t="s">
        <v>1149</v>
      </c>
      <c r="C58" s="691"/>
      <c r="D58" s="691"/>
      <c r="E58" s="691"/>
      <c r="F58" s="691"/>
      <c r="G58" s="691"/>
      <c r="H58" s="691"/>
      <c r="I58" s="691"/>
      <c r="J58" s="691"/>
      <c r="K58" s="691"/>
      <c r="L58" s="691"/>
      <c r="M58" s="691"/>
    </row>
    <row r="59" spans="1:13" s="687" customFormat="1" x14ac:dyDescent="0.2">
      <c r="A59" s="691"/>
      <c r="B59" s="655"/>
      <c r="C59" s="691"/>
      <c r="D59" s="691"/>
      <c r="E59" s="691"/>
      <c r="F59" s="691"/>
      <c r="G59" s="691"/>
      <c r="H59" s="691"/>
      <c r="I59" s="691"/>
      <c r="J59" s="691"/>
      <c r="K59" s="691"/>
      <c r="L59" s="691"/>
      <c r="M59" s="691"/>
    </row>
    <row r="60" spans="1:13" s="687" customFormat="1" x14ac:dyDescent="0.2">
      <c r="A60" s="686" t="s">
        <v>295</v>
      </c>
      <c r="B60" s="655"/>
      <c r="C60" s="692"/>
      <c r="D60" s="692"/>
      <c r="E60" s="692"/>
      <c r="F60" s="692"/>
      <c r="G60" s="692"/>
      <c r="H60" s="692"/>
      <c r="I60" s="692"/>
      <c r="J60" s="692"/>
      <c r="K60" s="692"/>
      <c r="L60" s="692"/>
      <c r="M60" s="692"/>
    </row>
    <row r="61" spans="1:13" s="687" customFormat="1" ht="15" customHeight="1" x14ac:dyDescent="0.2">
      <c r="A61" s="657">
        <v>1</v>
      </c>
      <c r="B61" s="657" t="s">
        <v>1150</v>
      </c>
      <c r="C61" s="657"/>
      <c r="D61" s="657"/>
      <c r="E61" s="657"/>
      <c r="F61" s="657"/>
      <c r="G61" s="657"/>
      <c r="H61" s="657"/>
      <c r="I61" s="657"/>
      <c r="J61" s="657"/>
      <c r="K61" s="657"/>
      <c r="L61" s="657"/>
      <c r="M61" s="657"/>
    </row>
    <row r="62" spans="1:13" s="687" customFormat="1" x14ac:dyDescent="0.2">
      <c r="A62" s="657">
        <v>2</v>
      </c>
      <c r="B62" s="693" t="s">
        <v>1151</v>
      </c>
      <c r="C62" s="657"/>
      <c r="D62" s="657"/>
      <c r="E62" s="657"/>
      <c r="F62" s="657"/>
      <c r="G62" s="657"/>
      <c r="H62" s="657"/>
      <c r="I62" s="657"/>
      <c r="J62" s="657"/>
      <c r="K62" s="657"/>
      <c r="L62" s="657"/>
      <c r="M62" s="657"/>
    </row>
    <row r="63" spans="1:13" s="687" customFormat="1" x14ac:dyDescent="0.2">
      <c r="A63" s="657">
        <v>3</v>
      </c>
      <c r="B63" s="657" t="s">
        <v>1152</v>
      </c>
      <c r="C63" s="657"/>
      <c r="D63" s="657"/>
      <c r="E63" s="657"/>
      <c r="F63" s="657"/>
      <c r="G63" s="657"/>
      <c r="H63" s="657"/>
      <c r="I63" s="657"/>
      <c r="J63" s="657"/>
      <c r="K63" s="657"/>
      <c r="L63" s="657"/>
      <c r="M63" s="657"/>
    </row>
    <row r="64" spans="1:13" s="687" customFormat="1" x14ac:dyDescent="0.2">
      <c r="A64" s="657">
        <v>4</v>
      </c>
      <c r="B64" s="657" t="s">
        <v>1153</v>
      </c>
      <c r="C64" s="694"/>
      <c r="D64" s="694"/>
      <c r="E64" s="694"/>
      <c r="F64" s="694"/>
      <c r="G64" s="694"/>
      <c r="H64" s="694"/>
      <c r="I64" s="694"/>
      <c r="J64" s="694"/>
      <c r="K64" s="694"/>
      <c r="L64" s="694"/>
      <c r="M64" s="694"/>
    </row>
    <row r="65" spans="1:13" s="687" customFormat="1" x14ac:dyDescent="0.2">
      <c r="A65" s="657">
        <v>5</v>
      </c>
      <c r="B65" s="657" t="s">
        <v>1154</v>
      </c>
      <c r="C65" s="694"/>
      <c r="D65" s="694"/>
      <c r="E65" s="694"/>
      <c r="F65" s="694"/>
      <c r="G65" s="694"/>
      <c r="H65" s="694"/>
      <c r="I65" s="694"/>
      <c r="J65" s="694"/>
      <c r="K65" s="694"/>
      <c r="L65" s="694"/>
      <c r="M65" s="694"/>
    </row>
    <row r="66" spans="1:13" x14ac:dyDescent="0.2">
      <c r="A66" s="657">
        <v>6</v>
      </c>
      <c r="B66" s="695" t="s">
        <v>1155</v>
      </c>
      <c r="C66" s="696"/>
      <c r="D66" s="696"/>
      <c r="E66" s="696"/>
      <c r="F66" s="696"/>
      <c r="G66" s="696"/>
      <c r="H66" s="696"/>
      <c r="I66" s="696"/>
      <c r="J66" s="696"/>
      <c r="K66" s="696"/>
      <c r="L66" s="696"/>
      <c r="M66" s="696"/>
    </row>
    <row r="67" spans="1:13" x14ac:dyDescent="0.2">
      <c r="A67" s="657">
        <v>7</v>
      </c>
      <c r="B67" s="656" t="s">
        <v>1156</v>
      </c>
      <c r="C67" s="656"/>
      <c r="D67" s="656"/>
      <c r="E67" s="656"/>
      <c r="F67" s="656"/>
      <c r="G67" s="656"/>
      <c r="H67" s="656"/>
      <c r="I67" s="656"/>
      <c r="J67" s="656"/>
      <c r="K67" s="656"/>
      <c r="L67" s="656"/>
      <c r="M67" s="656"/>
    </row>
    <row r="68" spans="1:13" x14ac:dyDescent="0.2">
      <c r="A68" s="657">
        <v>8</v>
      </c>
      <c r="B68" s="656" t="s">
        <v>1157</v>
      </c>
      <c r="C68" s="656"/>
      <c r="D68" s="656"/>
      <c r="E68" s="656"/>
      <c r="F68" s="656"/>
      <c r="G68" s="656"/>
      <c r="H68" s="656"/>
      <c r="I68" s="656"/>
      <c r="J68" s="656"/>
      <c r="K68" s="656"/>
      <c r="L68" s="656"/>
      <c r="M68" s="656"/>
    </row>
    <row r="69" spans="1:13" x14ac:dyDescent="0.2">
      <c r="A69" s="657">
        <v>9</v>
      </c>
      <c r="B69" s="656" t="s">
        <v>1158</v>
      </c>
      <c r="C69" s="656"/>
      <c r="D69" s="656"/>
      <c r="E69" s="656"/>
      <c r="F69" s="656"/>
      <c r="G69" s="656"/>
      <c r="H69" s="656"/>
      <c r="I69" s="656"/>
      <c r="J69" s="656"/>
      <c r="K69" s="656"/>
      <c r="L69" s="656"/>
      <c r="M69" s="656"/>
    </row>
    <row r="70" spans="1:13" ht="22.5" x14ac:dyDescent="0.2">
      <c r="A70" s="657">
        <v>10</v>
      </c>
      <c r="B70" s="656" t="s">
        <v>1159</v>
      </c>
      <c r="C70" s="656"/>
      <c r="D70" s="656"/>
      <c r="E70" s="656"/>
      <c r="F70" s="656"/>
      <c r="G70" s="656"/>
      <c r="H70" s="656"/>
      <c r="I70" s="656"/>
      <c r="J70" s="656"/>
      <c r="K70" s="656"/>
      <c r="L70" s="656"/>
      <c r="M70" s="656"/>
    </row>
    <row r="71" spans="1:13" x14ac:dyDescent="0.2">
      <c r="A71" s="657">
        <v>11</v>
      </c>
      <c r="B71" s="656" t="s">
        <v>1160</v>
      </c>
      <c r="C71" s="656"/>
      <c r="D71" s="656"/>
      <c r="E71" s="656"/>
      <c r="F71" s="656"/>
      <c r="G71" s="656"/>
      <c r="H71" s="656"/>
      <c r="I71" s="656"/>
      <c r="J71" s="656"/>
      <c r="K71" s="656"/>
      <c r="L71" s="656"/>
      <c r="M71" s="656"/>
    </row>
    <row r="72" spans="1:13" x14ac:dyDescent="0.2">
      <c r="A72" s="657">
        <v>12</v>
      </c>
      <c r="B72" s="443" t="s">
        <v>1161</v>
      </c>
    </row>
    <row r="73" spans="1:13" x14ac:dyDescent="0.2">
      <c r="A73" s="657">
        <v>13</v>
      </c>
      <c r="B73" s="443" t="s">
        <v>1162</v>
      </c>
    </row>
    <row r="74" spans="1:13" x14ac:dyDescent="0.2">
      <c r="A74" s="657">
        <v>14</v>
      </c>
      <c r="B74" s="443" t="s">
        <v>1163</v>
      </c>
    </row>
    <row r="75" spans="1:13" x14ac:dyDescent="0.2">
      <c r="A75" s="657">
        <v>15</v>
      </c>
      <c r="B75" s="443" t="s">
        <v>1164</v>
      </c>
    </row>
    <row r="76" spans="1:13" x14ac:dyDescent="0.2">
      <c r="A76" s="657">
        <v>16</v>
      </c>
      <c r="B76" s="443" t="s">
        <v>1165</v>
      </c>
    </row>
    <row r="77" spans="1:13" x14ac:dyDescent="0.2">
      <c r="A77" s="657">
        <v>17</v>
      </c>
      <c r="B77" s="443" t="s">
        <v>1166</v>
      </c>
    </row>
    <row r="78" spans="1:13" x14ac:dyDescent="0.2">
      <c r="A78" s="657">
        <v>18</v>
      </c>
      <c r="B78" s="443" t="s">
        <v>1167</v>
      </c>
    </row>
    <row r="86" spans="2:13" x14ac:dyDescent="0.2">
      <c r="B86" s="697"/>
      <c r="C86" s="698"/>
      <c r="D86" s="698"/>
      <c r="E86" s="698"/>
      <c r="F86" s="698"/>
      <c r="G86" s="698"/>
      <c r="H86" s="698"/>
      <c r="I86" s="698"/>
      <c r="J86" s="698"/>
      <c r="K86" s="698"/>
      <c r="L86" s="698"/>
      <c r="M86" s="698"/>
    </row>
    <row r="89" spans="2:13" x14ac:dyDescent="0.2">
      <c r="C89" s="699"/>
      <c r="D89" s="699"/>
    </row>
    <row r="90" spans="2:13" x14ac:dyDescent="0.2">
      <c r="C90" s="700"/>
      <c r="D90" s="700"/>
      <c r="E90" s="700"/>
      <c r="F90" s="700"/>
    </row>
  </sheetData>
  <mergeCells count="13">
    <mergeCell ref="C3:M3"/>
    <mergeCell ref="H4:I4"/>
    <mergeCell ref="J4:K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10 MW" xr:uid="{00000000-0004-0000-3500-000000000000}"/>
  </hyperlinks>
  <pageMargins left="0.7" right="0.7" top="0.75" bottom="0.75" header="0.3" footer="0.3"/>
  <pageSetup scale="54"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6"/>
  <dimension ref="A1:M87"/>
  <sheetViews>
    <sheetView showGridLines="0" zoomScaleNormal="100" zoomScaleSheetLayoutView="85" workbookViewId="0">
      <selection activeCell="C3" sqref="C3:M3"/>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C1" s="672"/>
    </row>
    <row r="3" spans="1:13" ht="15" customHeight="1" x14ac:dyDescent="0.2">
      <c r="A3" s="140"/>
      <c r="B3" s="661" t="s">
        <v>0</v>
      </c>
      <c r="C3" s="997" t="s">
        <v>1175</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1</v>
      </c>
      <c r="D6" s="658">
        <v>1</v>
      </c>
      <c r="E6" s="658">
        <v>1</v>
      </c>
      <c r="F6" s="658">
        <v>1</v>
      </c>
      <c r="G6" s="658">
        <v>1</v>
      </c>
      <c r="H6" s="658">
        <v>0.3</v>
      </c>
      <c r="I6" s="677">
        <v>1.5</v>
      </c>
      <c r="J6" s="678">
        <v>0.2</v>
      </c>
      <c r="K6" s="678">
        <v>1.5</v>
      </c>
      <c r="L6" s="679"/>
      <c r="M6" s="403"/>
    </row>
    <row r="7" spans="1:13" ht="16.5" x14ac:dyDescent="0.2">
      <c r="A7" s="140"/>
      <c r="B7" s="238" t="s">
        <v>69</v>
      </c>
      <c r="C7" s="404">
        <v>400</v>
      </c>
      <c r="D7" s="404">
        <v>410</v>
      </c>
      <c r="E7" s="404">
        <v>420</v>
      </c>
      <c r="F7" s="404">
        <v>430</v>
      </c>
      <c r="G7" s="404">
        <v>440</v>
      </c>
      <c r="H7" s="404">
        <v>400</v>
      </c>
      <c r="I7" s="404">
        <v>430</v>
      </c>
      <c r="J7" s="404">
        <v>400</v>
      </c>
      <c r="K7" s="404">
        <v>450</v>
      </c>
      <c r="L7" s="680" t="s">
        <v>1120</v>
      </c>
      <c r="M7" s="681" t="s">
        <v>1119</v>
      </c>
    </row>
    <row r="8" spans="1:13" ht="16.5" x14ac:dyDescent="0.2">
      <c r="A8" s="140"/>
      <c r="B8" s="240" t="s">
        <v>90</v>
      </c>
      <c r="C8" s="660">
        <v>410</v>
      </c>
      <c r="D8" s="660">
        <v>420</v>
      </c>
      <c r="E8" s="660">
        <v>430</v>
      </c>
      <c r="F8" s="660">
        <v>440</v>
      </c>
      <c r="G8" s="660">
        <v>450</v>
      </c>
      <c r="H8" s="660">
        <v>410</v>
      </c>
      <c r="I8" s="660">
        <v>450</v>
      </c>
      <c r="J8" s="660">
        <v>410</v>
      </c>
      <c r="K8" s="660">
        <v>480</v>
      </c>
      <c r="L8" s="682" t="s">
        <v>1176</v>
      </c>
      <c r="M8" s="681" t="s">
        <v>1119</v>
      </c>
    </row>
    <row r="9" spans="1:13" ht="22.5" x14ac:dyDescent="0.2">
      <c r="A9" s="140"/>
      <c r="B9" s="238" t="s">
        <v>479</v>
      </c>
      <c r="C9" s="520">
        <v>1</v>
      </c>
      <c r="D9" s="520">
        <v>1</v>
      </c>
      <c r="E9" s="520">
        <v>1</v>
      </c>
      <c r="F9" s="520">
        <v>1</v>
      </c>
      <c r="G9" s="660">
        <v>1</v>
      </c>
      <c r="H9" s="660">
        <v>1</v>
      </c>
      <c r="I9" s="660">
        <v>1</v>
      </c>
      <c r="J9" s="660">
        <v>1</v>
      </c>
      <c r="K9" s="660">
        <v>1</v>
      </c>
      <c r="L9" s="682" t="s">
        <v>23</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t="s">
        <v>277</v>
      </c>
      <c r="D13" s="403" t="s">
        <v>277</v>
      </c>
      <c r="E13" s="403" t="s">
        <v>277</v>
      </c>
      <c r="F13" s="403" t="s">
        <v>277</v>
      </c>
      <c r="G13" s="403" t="s">
        <v>277</v>
      </c>
      <c r="H13" s="403" t="s">
        <v>586</v>
      </c>
      <c r="I13" s="403">
        <v>1</v>
      </c>
      <c r="J13" s="403" t="s">
        <v>586</v>
      </c>
      <c r="K13" s="403">
        <v>1</v>
      </c>
      <c r="L13" s="679" t="s">
        <v>1177</v>
      </c>
      <c r="M13" s="681" t="s">
        <v>1122</v>
      </c>
    </row>
    <row r="14" spans="1:13" x14ac:dyDescent="0.2">
      <c r="A14" s="140"/>
      <c r="B14" s="408" t="s">
        <v>1123</v>
      </c>
      <c r="C14" s="660" t="s">
        <v>1128</v>
      </c>
      <c r="D14" s="660" t="s">
        <v>1128</v>
      </c>
      <c r="E14" s="660" t="s">
        <v>1128</v>
      </c>
      <c r="F14" s="660" t="s">
        <v>1128</v>
      </c>
      <c r="G14" s="660" t="s">
        <v>1128</v>
      </c>
      <c r="H14" s="660" t="s">
        <v>1178</v>
      </c>
      <c r="I14" s="660" t="s">
        <v>278</v>
      </c>
      <c r="J14" s="660" t="s">
        <v>1178</v>
      </c>
      <c r="K14" s="660" t="s">
        <v>278</v>
      </c>
      <c r="L14" s="682"/>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50</v>
      </c>
      <c r="J16" s="403">
        <v>5</v>
      </c>
      <c r="K16" s="403">
        <v>50</v>
      </c>
      <c r="L16" s="679" t="s">
        <v>31</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31</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1179</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31</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344</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1.2368008476872074</v>
      </c>
      <c r="D28" s="540">
        <v>1.2368008476872074</v>
      </c>
      <c r="E28" s="540">
        <v>1.1416623209420376</v>
      </c>
      <c r="F28" s="540">
        <v>1.1416623209420376</v>
      </c>
      <c r="G28" s="540">
        <v>1.1416623209420376</v>
      </c>
      <c r="H28" s="540">
        <v>0.95138526745169794</v>
      </c>
      <c r="I28" s="540">
        <v>1.9027705349033959</v>
      </c>
      <c r="J28" s="540">
        <v>0.95138526745169794</v>
      </c>
      <c r="K28" s="540">
        <v>1.9027705349033959</v>
      </c>
      <c r="L28" s="679" t="s">
        <v>1180</v>
      </c>
      <c r="M28" s="681" t="s">
        <v>1119</v>
      </c>
    </row>
    <row r="29" spans="1:13" x14ac:dyDescent="0.2">
      <c r="A29" s="140"/>
      <c r="B29" s="142" t="s">
        <v>28</v>
      </c>
      <c r="C29" s="540">
        <v>0.92760063576540563</v>
      </c>
      <c r="D29" s="540">
        <v>0.92760063576540563</v>
      </c>
      <c r="E29" s="540">
        <v>0.85624674070652818</v>
      </c>
      <c r="F29" s="540">
        <v>0.85624674070652818</v>
      </c>
      <c r="G29" s="540">
        <v>0.85624674070652818</v>
      </c>
      <c r="H29" s="540">
        <v>0.71353895058877348</v>
      </c>
      <c r="I29" s="540">
        <v>1.427077901177547</v>
      </c>
      <c r="J29" s="540">
        <v>0.71353895058877348</v>
      </c>
      <c r="K29" s="540">
        <v>1.427077901177547</v>
      </c>
      <c r="L29" s="679" t="s">
        <v>39</v>
      </c>
      <c r="M29" s="681" t="s">
        <v>1119</v>
      </c>
    </row>
    <row r="30" spans="1:13" x14ac:dyDescent="0.2">
      <c r="A30" s="140"/>
      <c r="B30" s="142" t="s">
        <v>29</v>
      </c>
      <c r="C30" s="540">
        <v>0.22262415258369733</v>
      </c>
      <c r="D30" s="540">
        <v>0.22262415258369733</v>
      </c>
      <c r="E30" s="540">
        <v>0.20549921776956676</v>
      </c>
      <c r="F30" s="540">
        <v>0.20549921776956676</v>
      </c>
      <c r="G30" s="540">
        <v>0.20549921776956676</v>
      </c>
      <c r="H30" s="540">
        <v>0.17124934814130563</v>
      </c>
      <c r="I30" s="540">
        <v>0.1902770534903396</v>
      </c>
      <c r="J30" s="540">
        <v>0.17124934814130563</v>
      </c>
      <c r="K30" s="540">
        <v>0.1902770534903396</v>
      </c>
      <c r="L30" s="679" t="s">
        <v>39</v>
      </c>
      <c r="M30" s="681" t="s">
        <v>1119</v>
      </c>
    </row>
    <row r="31" spans="1:13" x14ac:dyDescent="0.2">
      <c r="A31" s="140"/>
      <c r="B31" s="142" t="s">
        <v>768</v>
      </c>
      <c r="C31" s="540">
        <v>2.4736016953744149E-2</v>
      </c>
      <c r="D31" s="540">
        <v>2.4736016953744149E-2</v>
      </c>
      <c r="E31" s="540">
        <v>2.2833246418840752E-2</v>
      </c>
      <c r="F31" s="540">
        <v>2.2833246418840752E-2</v>
      </c>
      <c r="G31" s="540">
        <v>2.2833246418840752E-2</v>
      </c>
      <c r="H31" s="540">
        <v>1.902770534903396E-2</v>
      </c>
      <c r="I31" s="540">
        <v>0.1902770534903396</v>
      </c>
      <c r="J31" s="540">
        <v>1.902770534903396E-2</v>
      </c>
      <c r="K31" s="540">
        <v>0.1902770534903396</v>
      </c>
      <c r="L31" s="679" t="s">
        <v>50</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66</v>
      </c>
      <c r="M32" s="681" t="s">
        <v>1119</v>
      </c>
    </row>
    <row r="33" spans="1:13" x14ac:dyDescent="0.2">
      <c r="A33" s="140"/>
      <c r="B33" s="142" t="s">
        <v>32</v>
      </c>
      <c r="C33" s="410">
        <v>2.69</v>
      </c>
      <c r="D33" s="410">
        <v>2.69</v>
      </c>
      <c r="E33" s="410">
        <v>2.69</v>
      </c>
      <c r="F33" s="410">
        <v>3.09</v>
      </c>
      <c r="G33" s="410">
        <v>3.17</v>
      </c>
      <c r="H33" s="410">
        <v>1.69</v>
      </c>
      <c r="I33" s="410">
        <v>2.69</v>
      </c>
      <c r="J33" s="410">
        <v>2.69</v>
      </c>
      <c r="K33" s="410">
        <v>3.17</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1181</v>
      </c>
      <c r="M34" s="681" t="s">
        <v>1119</v>
      </c>
    </row>
    <row r="35" spans="1:13" x14ac:dyDescent="0.2">
      <c r="A35" s="140"/>
      <c r="B35" s="254" t="s">
        <v>858</v>
      </c>
      <c r="C35" s="403">
        <v>2.69</v>
      </c>
      <c r="D35" s="403">
        <v>2.69</v>
      </c>
      <c r="E35" s="403">
        <v>2.69</v>
      </c>
      <c r="F35" s="403">
        <v>3.09</v>
      </c>
      <c r="G35" s="403">
        <v>3.17</v>
      </c>
      <c r="H35" s="403">
        <v>1.69</v>
      </c>
      <c r="I35" s="403">
        <v>2.69</v>
      </c>
      <c r="J35" s="403">
        <v>2.69</v>
      </c>
      <c r="K35" s="403">
        <v>3.17</v>
      </c>
      <c r="L35" s="679" t="s">
        <v>66</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68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996" t="s">
        <v>1182</v>
      </c>
      <c r="C41" s="996"/>
      <c r="D41" s="996"/>
      <c r="E41" s="996"/>
      <c r="F41" s="996"/>
      <c r="G41" s="996"/>
      <c r="H41" s="996"/>
      <c r="I41" s="996"/>
      <c r="J41" s="996"/>
      <c r="K41" s="996"/>
      <c r="L41" s="996"/>
      <c r="M41" s="996"/>
    </row>
    <row r="42" spans="1:13" s="687" customFormat="1" ht="14.45" customHeight="1" x14ac:dyDescent="0.2">
      <c r="A42" s="688" t="s">
        <v>52</v>
      </c>
      <c r="B42" s="688" t="s">
        <v>1135</v>
      </c>
      <c r="C42" s="688"/>
      <c r="D42" s="688"/>
      <c r="E42" s="688"/>
      <c r="F42" s="688"/>
      <c r="G42" s="688"/>
      <c r="H42" s="688"/>
      <c r="I42" s="688"/>
      <c r="J42" s="688"/>
      <c r="K42" s="688"/>
      <c r="L42" s="688"/>
      <c r="M42" s="688"/>
    </row>
    <row r="43" spans="1:13" s="687" customFormat="1" ht="14.45" customHeight="1" x14ac:dyDescent="0.2">
      <c r="A43" s="688" t="s">
        <v>15</v>
      </c>
      <c r="B43" s="996" t="s">
        <v>1183</v>
      </c>
      <c r="C43" s="996"/>
      <c r="D43" s="996"/>
      <c r="E43" s="996"/>
      <c r="F43" s="996"/>
      <c r="G43" s="996"/>
      <c r="H43" s="996"/>
      <c r="I43" s="996"/>
      <c r="J43" s="996"/>
      <c r="K43" s="996"/>
      <c r="L43" s="996"/>
      <c r="M43" s="996"/>
    </row>
    <row r="44" spans="1:13" s="687" customFormat="1" ht="14.45" customHeight="1" x14ac:dyDescent="0.2">
      <c r="A44" s="688" t="s">
        <v>20</v>
      </c>
      <c r="B44" s="996" t="s">
        <v>1138</v>
      </c>
      <c r="C44" s="996"/>
      <c r="D44" s="996"/>
      <c r="E44" s="996"/>
      <c r="F44" s="996"/>
      <c r="G44" s="996"/>
      <c r="H44" s="996"/>
      <c r="I44" s="996"/>
      <c r="J44" s="996"/>
      <c r="K44" s="996"/>
      <c r="L44" s="996"/>
      <c r="M44" s="996"/>
    </row>
    <row r="45" spans="1:13" s="687" customFormat="1" ht="14.45" customHeight="1" x14ac:dyDescent="0.2">
      <c r="A45" s="688" t="s">
        <v>23</v>
      </c>
      <c r="B45" s="996" t="s">
        <v>1184</v>
      </c>
      <c r="C45" s="996"/>
      <c r="D45" s="996"/>
      <c r="E45" s="996"/>
      <c r="F45" s="996"/>
      <c r="G45" s="996"/>
      <c r="H45" s="996"/>
      <c r="I45" s="996"/>
      <c r="J45" s="996"/>
      <c r="K45" s="996"/>
      <c r="L45" s="996"/>
      <c r="M45" s="996"/>
    </row>
    <row r="46" spans="1:13" s="687" customFormat="1" x14ac:dyDescent="0.2">
      <c r="A46" s="688" t="s">
        <v>44</v>
      </c>
      <c r="B46" s="690" t="s">
        <v>1140</v>
      </c>
      <c r="C46" s="690"/>
      <c r="D46" s="690"/>
      <c r="E46" s="690"/>
      <c r="F46" s="690"/>
      <c r="G46" s="690"/>
      <c r="H46" s="690"/>
      <c r="I46" s="690"/>
      <c r="J46" s="690"/>
      <c r="K46" s="690"/>
      <c r="L46" s="690"/>
      <c r="M46" s="690"/>
    </row>
    <row r="47" spans="1:13" s="687" customFormat="1" ht="14.45" customHeight="1" x14ac:dyDescent="0.2">
      <c r="A47" s="688" t="s">
        <v>46</v>
      </c>
      <c r="B47" s="996" t="s">
        <v>83</v>
      </c>
      <c r="C47" s="996"/>
      <c r="D47" s="996"/>
      <c r="E47" s="996"/>
      <c r="F47" s="996"/>
      <c r="G47" s="996"/>
      <c r="H47" s="996"/>
      <c r="I47" s="996"/>
      <c r="J47" s="996"/>
      <c r="K47" s="996"/>
      <c r="L47" s="996"/>
      <c r="M47" s="996"/>
    </row>
    <row r="48" spans="1:13" s="687" customFormat="1" ht="14.45" customHeight="1" x14ac:dyDescent="0.2">
      <c r="A48" s="688" t="s">
        <v>31</v>
      </c>
      <c r="B48" s="996" t="s">
        <v>1185</v>
      </c>
      <c r="C48" s="996"/>
      <c r="D48" s="996"/>
      <c r="E48" s="996"/>
      <c r="F48" s="996"/>
      <c r="G48" s="996"/>
      <c r="H48" s="996"/>
      <c r="I48" s="996"/>
      <c r="J48" s="996"/>
      <c r="K48" s="996"/>
      <c r="L48" s="996"/>
      <c r="M48" s="996"/>
    </row>
    <row r="49" spans="1:13" s="687" customFormat="1" ht="14.45" customHeight="1" x14ac:dyDescent="0.2">
      <c r="A49" s="688" t="s">
        <v>35</v>
      </c>
      <c r="B49" s="996" t="s">
        <v>84</v>
      </c>
      <c r="C49" s="996"/>
      <c r="D49" s="996"/>
      <c r="E49" s="996"/>
      <c r="F49" s="996"/>
      <c r="G49" s="996"/>
      <c r="H49" s="996"/>
      <c r="I49" s="996"/>
      <c r="J49" s="996"/>
      <c r="K49" s="996"/>
      <c r="L49" s="996"/>
      <c r="M49" s="996"/>
    </row>
    <row r="50" spans="1:13" s="687" customFormat="1" ht="14.45" customHeight="1" x14ac:dyDescent="0.2">
      <c r="A50" s="688" t="s">
        <v>64</v>
      </c>
      <c r="B50" s="996" t="s">
        <v>1142</v>
      </c>
      <c r="C50" s="996"/>
      <c r="D50" s="996"/>
      <c r="E50" s="996"/>
      <c r="F50" s="996"/>
      <c r="G50" s="996"/>
      <c r="H50" s="996"/>
      <c r="I50" s="996"/>
      <c r="J50" s="996"/>
      <c r="K50" s="996"/>
      <c r="L50" s="996"/>
      <c r="M50" s="996"/>
    </row>
    <row r="51" spans="1:13" s="687" customFormat="1" ht="14.45" customHeight="1" x14ac:dyDescent="0.2">
      <c r="A51" s="688" t="s">
        <v>50</v>
      </c>
      <c r="B51" s="996" t="s">
        <v>1143</v>
      </c>
      <c r="C51" s="996"/>
      <c r="D51" s="996"/>
      <c r="E51" s="996"/>
      <c r="F51" s="996"/>
      <c r="G51" s="996"/>
      <c r="H51" s="996"/>
      <c r="I51" s="996"/>
      <c r="J51" s="996"/>
      <c r="K51" s="996"/>
      <c r="L51" s="996"/>
      <c r="M51" s="996"/>
    </row>
    <row r="52" spans="1:13" s="687" customFormat="1" x14ac:dyDescent="0.2">
      <c r="A52" s="688" t="s">
        <v>54</v>
      </c>
      <c r="B52" s="441" t="s">
        <v>1144</v>
      </c>
      <c r="C52" s="441"/>
      <c r="D52" s="441"/>
      <c r="E52" s="441"/>
      <c r="F52" s="441"/>
      <c r="G52" s="441"/>
      <c r="H52" s="441"/>
      <c r="I52" s="441"/>
      <c r="J52" s="441"/>
      <c r="K52" s="441"/>
      <c r="L52" s="441"/>
      <c r="M52" s="441"/>
    </row>
    <row r="53" spans="1:13" s="687" customFormat="1" ht="14.45" customHeight="1" x14ac:dyDescent="0.2">
      <c r="A53" s="688" t="s">
        <v>66</v>
      </c>
      <c r="B53" s="996" t="s">
        <v>1145</v>
      </c>
      <c r="C53" s="996"/>
      <c r="D53" s="996"/>
      <c r="E53" s="996"/>
      <c r="F53" s="996"/>
      <c r="G53" s="996"/>
      <c r="H53" s="996"/>
      <c r="I53" s="996"/>
      <c r="J53" s="996"/>
      <c r="K53" s="996"/>
      <c r="L53" s="996"/>
      <c r="M53" s="996"/>
    </row>
    <row r="54" spans="1:13" s="687" customFormat="1" ht="14.45" customHeight="1" x14ac:dyDescent="0.2">
      <c r="A54" s="688" t="s">
        <v>67</v>
      </c>
      <c r="B54" s="996" t="s">
        <v>1146</v>
      </c>
      <c r="C54" s="996"/>
      <c r="D54" s="996"/>
      <c r="E54" s="996"/>
      <c r="F54" s="996"/>
      <c r="G54" s="996"/>
      <c r="H54" s="996"/>
      <c r="I54" s="996"/>
      <c r="J54" s="996"/>
      <c r="K54" s="996"/>
      <c r="L54" s="996"/>
      <c r="M54" s="996"/>
    </row>
    <row r="55" spans="1:13" s="687" customFormat="1" ht="14.45" customHeight="1" x14ac:dyDescent="0.2">
      <c r="A55" s="688" t="s">
        <v>68</v>
      </c>
      <c r="B55" s="996" t="s">
        <v>1147</v>
      </c>
      <c r="C55" s="996"/>
      <c r="D55" s="996"/>
      <c r="E55" s="996"/>
      <c r="F55" s="996"/>
      <c r="G55" s="996"/>
      <c r="H55" s="996"/>
      <c r="I55" s="996"/>
      <c r="J55" s="996"/>
      <c r="K55" s="996"/>
      <c r="L55" s="996"/>
      <c r="M55" s="996"/>
    </row>
    <row r="56" spans="1:13" s="687" customFormat="1" x14ac:dyDescent="0.2">
      <c r="A56" s="655" t="s">
        <v>548</v>
      </c>
      <c r="B56" s="655" t="s">
        <v>1148</v>
      </c>
      <c r="C56" s="691"/>
      <c r="D56" s="691"/>
      <c r="E56" s="691"/>
      <c r="F56" s="691"/>
      <c r="G56" s="691"/>
      <c r="H56" s="691"/>
      <c r="I56" s="691"/>
      <c r="J56" s="691"/>
      <c r="K56" s="691"/>
      <c r="L56" s="691"/>
      <c r="M56" s="691"/>
    </row>
    <row r="57" spans="1:13" s="687" customFormat="1" x14ac:dyDescent="0.2">
      <c r="A57" s="686"/>
      <c r="B57" s="655"/>
      <c r="C57" s="692"/>
      <c r="D57" s="692"/>
      <c r="E57" s="692"/>
      <c r="F57" s="692"/>
      <c r="G57" s="692"/>
      <c r="H57" s="692"/>
      <c r="I57" s="692"/>
      <c r="J57" s="692"/>
      <c r="K57" s="692"/>
      <c r="L57" s="692"/>
      <c r="M57" s="692"/>
    </row>
    <row r="58" spans="1:13" s="687" customFormat="1" ht="15" customHeight="1" x14ac:dyDescent="0.2">
      <c r="A58" s="686" t="s">
        <v>295</v>
      </c>
      <c r="B58" s="655"/>
      <c r="C58" s="657"/>
      <c r="D58" s="657"/>
      <c r="E58" s="657"/>
      <c r="F58" s="657"/>
      <c r="G58" s="657"/>
      <c r="H58" s="657"/>
      <c r="I58" s="657"/>
      <c r="J58" s="657"/>
      <c r="K58" s="657"/>
      <c r="L58" s="657"/>
      <c r="M58" s="657"/>
    </row>
    <row r="59" spans="1:13" s="687" customFormat="1" x14ac:dyDescent="0.2">
      <c r="A59" s="657">
        <v>1</v>
      </c>
      <c r="B59" s="657" t="s">
        <v>1150</v>
      </c>
      <c r="C59" s="657"/>
      <c r="D59" s="657"/>
      <c r="E59" s="657"/>
      <c r="F59" s="657"/>
      <c r="G59" s="657"/>
      <c r="H59" s="657"/>
      <c r="I59" s="657"/>
      <c r="J59" s="657"/>
      <c r="K59" s="657"/>
      <c r="L59" s="657"/>
      <c r="M59" s="657"/>
    </row>
    <row r="60" spans="1:13" s="687" customFormat="1" x14ac:dyDescent="0.2">
      <c r="A60" s="657">
        <v>2</v>
      </c>
      <c r="B60" s="693" t="s">
        <v>1151</v>
      </c>
      <c r="C60" s="657"/>
      <c r="D60" s="657"/>
      <c r="E60" s="657"/>
      <c r="F60" s="657"/>
      <c r="G60" s="657"/>
      <c r="H60" s="657"/>
      <c r="I60" s="657"/>
      <c r="J60" s="657"/>
      <c r="K60" s="657"/>
      <c r="L60" s="657"/>
      <c r="M60" s="657"/>
    </row>
    <row r="61" spans="1:13" s="687" customFormat="1" x14ac:dyDescent="0.2">
      <c r="A61" s="657">
        <v>3</v>
      </c>
      <c r="B61" s="657" t="s">
        <v>1152</v>
      </c>
      <c r="C61" s="694"/>
      <c r="D61" s="694"/>
      <c r="E61" s="694"/>
      <c r="F61" s="694"/>
      <c r="G61" s="694"/>
      <c r="H61" s="694"/>
      <c r="I61" s="694"/>
      <c r="J61" s="694"/>
      <c r="K61" s="694"/>
      <c r="L61" s="694"/>
      <c r="M61" s="694"/>
    </row>
    <row r="62" spans="1:13" s="687" customFormat="1" x14ac:dyDescent="0.2">
      <c r="A62" s="657">
        <v>4</v>
      </c>
      <c r="B62" s="657" t="s">
        <v>1153</v>
      </c>
      <c r="C62" s="694"/>
      <c r="D62" s="694"/>
      <c r="E62" s="694"/>
      <c r="F62" s="694"/>
      <c r="G62" s="694"/>
      <c r="H62" s="694"/>
      <c r="I62" s="694"/>
      <c r="J62" s="694"/>
      <c r="K62" s="694"/>
      <c r="L62" s="694"/>
      <c r="M62" s="694"/>
    </row>
    <row r="63" spans="1:13" s="687" customFormat="1" x14ac:dyDescent="0.2">
      <c r="A63" s="657">
        <v>5</v>
      </c>
      <c r="B63" s="657" t="s">
        <v>1154</v>
      </c>
      <c r="C63" s="694"/>
      <c r="D63" s="694"/>
      <c r="E63" s="694"/>
      <c r="F63" s="694"/>
      <c r="G63" s="694"/>
      <c r="H63" s="694"/>
      <c r="I63" s="694"/>
      <c r="J63" s="694"/>
      <c r="K63" s="694"/>
      <c r="L63" s="694"/>
      <c r="M63" s="694"/>
    </row>
    <row r="64" spans="1:13" x14ac:dyDescent="0.2">
      <c r="A64" s="657">
        <v>6</v>
      </c>
      <c r="B64" s="695" t="s">
        <v>1155</v>
      </c>
      <c r="C64" s="656"/>
      <c r="D64" s="656"/>
      <c r="E64" s="656"/>
      <c r="F64" s="656"/>
      <c r="G64" s="656"/>
      <c r="H64" s="656"/>
      <c r="I64" s="656"/>
      <c r="J64" s="656"/>
      <c r="K64" s="656"/>
      <c r="L64" s="656"/>
      <c r="M64" s="656"/>
    </row>
    <row r="65" spans="1:13" x14ac:dyDescent="0.2">
      <c r="A65" s="657">
        <v>7</v>
      </c>
      <c r="B65" s="656" t="s">
        <v>1156</v>
      </c>
      <c r="C65" s="656"/>
      <c r="D65" s="656"/>
      <c r="E65" s="656"/>
      <c r="F65" s="656"/>
      <c r="G65" s="656"/>
      <c r="H65" s="656"/>
      <c r="I65" s="656"/>
      <c r="J65" s="656"/>
      <c r="K65" s="656"/>
      <c r="L65" s="656"/>
      <c r="M65" s="656"/>
    </row>
    <row r="66" spans="1:13" x14ac:dyDescent="0.2">
      <c r="A66" s="657">
        <v>8</v>
      </c>
      <c r="B66" s="656" t="s">
        <v>1157</v>
      </c>
      <c r="C66" s="656"/>
      <c r="D66" s="656"/>
      <c r="E66" s="656"/>
      <c r="F66" s="656"/>
      <c r="G66" s="656"/>
      <c r="H66" s="656"/>
      <c r="I66" s="656"/>
      <c r="J66" s="656"/>
      <c r="K66" s="656"/>
      <c r="L66" s="656"/>
      <c r="M66" s="656"/>
    </row>
    <row r="67" spans="1:13" x14ac:dyDescent="0.2">
      <c r="A67" s="657">
        <v>9</v>
      </c>
      <c r="B67" s="656" t="s">
        <v>1158</v>
      </c>
      <c r="C67" s="656"/>
      <c r="D67" s="656"/>
      <c r="E67" s="656"/>
      <c r="F67" s="656"/>
      <c r="G67" s="656"/>
      <c r="H67" s="656"/>
      <c r="I67" s="656"/>
      <c r="J67" s="656"/>
      <c r="K67" s="656"/>
      <c r="L67" s="656"/>
      <c r="M67" s="656"/>
    </row>
    <row r="68" spans="1:13" ht="22.5" x14ac:dyDescent="0.2">
      <c r="A68" s="657">
        <v>10</v>
      </c>
      <c r="B68" s="656" t="s">
        <v>1159</v>
      </c>
      <c r="C68" s="656"/>
      <c r="D68" s="656"/>
      <c r="E68" s="656"/>
      <c r="F68" s="656"/>
      <c r="G68" s="656"/>
      <c r="H68" s="656"/>
      <c r="I68" s="656"/>
      <c r="J68" s="656"/>
      <c r="K68" s="656"/>
      <c r="L68" s="656"/>
      <c r="M68" s="656"/>
    </row>
    <row r="69" spans="1:13" x14ac:dyDescent="0.2">
      <c r="A69" s="657">
        <v>11</v>
      </c>
      <c r="B69" s="656" t="s">
        <v>1160</v>
      </c>
    </row>
    <row r="70" spans="1:13" x14ac:dyDescent="0.2">
      <c r="A70" s="657">
        <v>12</v>
      </c>
      <c r="B70" s="443" t="s">
        <v>1161</v>
      </c>
    </row>
    <row r="71" spans="1:13" x14ac:dyDescent="0.2">
      <c r="A71" s="657">
        <v>13</v>
      </c>
      <c r="B71" s="443" t="s">
        <v>1162</v>
      </c>
    </row>
    <row r="72" spans="1:13" x14ac:dyDescent="0.2">
      <c r="A72" s="657">
        <v>14</v>
      </c>
      <c r="B72" s="443" t="s">
        <v>1163</v>
      </c>
    </row>
    <row r="73" spans="1:13" x14ac:dyDescent="0.2">
      <c r="A73" s="657">
        <v>15</v>
      </c>
      <c r="B73" s="443" t="s">
        <v>1164</v>
      </c>
    </row>
    <row r="74" spans="1:13" x14ac:dyDescent="0.2">
      <c r="A74" s="657">
        <v>16</v>
      </c>
      <c r="B74" s="443" t="s">
        <v>1165</v>
      </c>
    </row>
    <row r="75" spans="1:13" x14ac:dyDescent="0.2">
      <c r="A75" s="657">
        <v>17</v>
      </c>
      <c r="B75" s="443" t="s">
        <v>1166</v>
      </c>
    </row>
    <row r="76" spans="1:13" x14ac:dyDescent="0.2">
      <c r="A76" s="657">
        <v>18</v>
      </c>
      <c r="B76" s="443" t="s">
        <v>1167</v>
      </c>
    </row>
    <row r="83" spans="2:13" x14ac:dyDescent="0.2">
      <c r="B83" s="697"/>
      <c r="C83" s="698"/>
      <c r="D83" s="698"/>
      <c r="E83" s="698"/>
      <c r="F83" s="698"/>
      <c r="G83" s="698"/>
      <c r="H83" s="698"/>
      <c r="I83" s="698"/>
      <c r="J83" s="698"/>
      <c r="K83" s="698"/>
      <c r="L83" s="698"/>
      <c r="M83" s="698"/>
    </row>
    <row r="86" spans="2:13" x14ac:dyDescent="0.2">
      <c r="C86" s="699"/>
      <c r="D86" s="699"/>
    </row>
    <row r="87" spans="2:13" x14ac:dyDescent="0.2">
      <c r="C87" s="700"/>
      <c r="D87" s="700"/>
      <c r="E87" s="700"/>
      <c r="F87" s="700"/>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1 MW" xr:uid="{00000000-0004-0000-3600-000000000000}"/>
  </hyperlinks>
  <pageMargins left="0.7" right="0.7" top="0.75" bottom="0.75" header="0.3" footer="0.3"/>
  <pageSetup scale="54"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7"/>
  <dimension ref="A1:M87"/>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C1" s="672"/>
    </row>
    <row r="3" spans="1:13" ht="15" customHeight="1" x14ac:dyDescent="0.2">
      <c r="A3" s="140"/>
      <c r="B3" s="661" t="s">
        <v>0</v>
      </c>
      <c r="C3" s="997" t="s">
        <v>1186</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3</v>
      </c>
      <c r="D6" s="658">
        <v>3</v>
      </c>
      <c r="E6" s="658">
        <v>3</v>
      </c>
      <c r="F6" s="658">
        <v>3</v>
      </c>
      <c r="G6" s="658">
        <v>3</v>
      </c>
      <c r="H6" s="658">
        <v>1.5</v>
      </c>
      <c r="I6" s="677">
        <v>5</v>
      </c>
      <c r="J6" s="678">
        <v>1.5</v>
      </c>
      <c r="K6" s="678">
        <v>5</v>
      </c>
      <c r="L6" s="679"/>
      <c r="M6" s="403"/>
    </row>
    <row r="7" spans="1:13" ht="16.5" x14ac:dyDescent="0.2">
      <c r="A7" s="140"/>
      <c r="B7" s="238" t="s">
        <v>69</v>
      </c>
      <c r="C7" s="404">
        <v>450</v>
      </c>
      <c r="D7" s="404">
        <v>460</v>
      </c>
      <c r="E7" s="404">
        <v>470</v>
      </c>
      <c r="F7" s="404">
        <v>480</v>
      </c>
      <c r="G7" s="404">
        <v>490</v>
      </c>
      <c r="H7" s="404">
        <v>440</v>
      </c>
      <c r="I7" s="404">
        <v>480</v>
      </c>
      <c r="J7" s="404">
        <v>450</v>
      </c>
      <c r="K7" s="404">
        <v>510</v>
      </c>
      <c r="L7" s="680" t="s">
        <v>1120</v>
      </c>
      <c r="M7" s="681" t="s">
        <v>1119</v>
      </c>
    </row>
    <row r="8" spans="1:13" ht="16.5" x14ac:dyDescent="0.2">
      <c r="A8" s="140"/>
      <c r="B8" s="240" t="s">
        <v>90</v>
      </c>
      <c r="C8" s="660">
        <v>460</v>
      </c>
      <c r="D8" s="660">
        <v>470</v>
      </c>
      <c r="E8" s="660">
        <v>480</v>
      </c>
      <c r="F8" s="660">
        <v>490</v>
      </c>
      <c r="G8" s="660">
        <v>500</v>
      </c>
      <c r="H8" s="660">
        <v>450</v>
      </c>
      <c r="I8" s="660">
        <v>490</v>
      </c>
      <c r="J8" s="660">
        <v>460</v>
      </c>
      <c r="K8" s="660">
        <v>520</v>
      </c>
      <c r="L8" s="682" t="s">
        <v>1176</v>
      </c>
      <c r="M8" s="681" t="s">
        <v>1119</v>
      </c>
    </row>
    <row r="9" spans="1:13" ht="22.5" x14ac:dyDescent="0.2">
      <c r="A9" s="140"/>
      <c r="B9" s="238" t="s">
        <v>479</v>
      </c>
      <c r="C9" s="520">
        <v>1</v>
      </c>
      <c r="D9" s="520">
        <v>1</v>
      </c>
      <c r="E9" s="520">
        <v>1</v>
      </c>
      <c r="F9" s="520">
        <v>1</v>
      </c>
      <c r="G9" s="660">
        <v>1</v>
      </c>
      <c r="H9" s="660">
        <v>1</v>
      </c>
      <c r="I9" s="660">
        <v>1</v>
      </c>
      <c r="J9" s="660">
        <v>1</v>
      </c>
      <c r="K9" s="660">
        <v>1</v>
      </c>
      <c r="L9" s="682" t="s">
        <v>23</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t="s">
        <v>277</v>
      </c>
      <c r="D13" s="403" t="s">
        <v>277</v>
      </c>
      <c r="E13" s="403" t="s">
        <v>277</v>
      </c>
      <c r="F13" s="403" t="s">
        <v>277</v>
      </c>
      <c r="G13" s="403" t="s">
        <v>277</v>
      </c>
      <c r="H13" s="403" t="s">
        <v>586</v>
      </c>
      <c r="I13" s="403">
        <v>1</v>
      </c>
      <c r="J13" s="403" t="s">
        <v>586</v>
      </c>
      <c r="K13" s="403">
        <v>1</v>
      </c>
      <c r="L13" s="679" t="s">
        <v>1177</v>
      </c>
      <c r="M13" s="681" t="s">
        <v>1122</v>
      </c>
    </row>
    <row r="14" spans="1:13" x14ac:dyDescent="0.2">
      <c r="A14" s="140"/>
      <c r="B14" s="408" t="s">
        <v>1123</v>
      </c>
      <c r="C14" s="660" t="s">
        <v>1178</v>
      </c>
      <c r="D14" s="660" t="s">
        <v>1178</v>
      </c>
      <c r="E14" s="660" t="s">
        <v>1178</v>
      </c>
      <c r="F14" s="660" t="s">
        <v>1178</v>
      </c>
      <c r="G14" s="660" t="s">
        <v>1178</v>
      </c>
      <c r="H14" s="660" t="s">
        <v>1187</v>
      </c>
      <c r="I14" s="660" t="s">
        <v>1128</v>
      </c>
      <c r="J14" s="660" t="s">
        <v>1187</v>
      </c>
      <c r="K14" s="660" t="s">
        <v>1128</v>
      </c>
      <c r="L14" s="682"/>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50</v>
      </c>
      <c r="J16" s="403">
        <v>5</v>
      </c>
      <c r="K16" s="403">
        <v>50</v>
      </c>
      <c r="L16" s="679" t="s">
        <v>31</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31</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1179</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31</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344</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0.85624674070652818</v>
      </c>
      <c r="D28" s="540">
        <v>0.85624674070652818</v>
      </c>
      <c r="E28" s="540">
        <v>0.76110821396135842</v>
      </c>
      <c r="F28" s="540">
        <v>0.76110821396135842</v>
      </c>
      <c r="G28" s="540">
        <v>0.76110821396135842</v>
      </c>
      <c r="H28" s="540">
        <v>0.66596968721618854</v>
      </c>
      <c r="I28" s="540">
        <v>1.1416623209420376</v>
      </c>
      <c r="J28" s="540">
        <v>0.66596968721618854</v>
      </c>
      <c r="K28" s="540">
        <v>1.1416623209420376</v>
      </c>
      <c r="L28" s="679" t="s">
        <v>1180</v>
      </c>
      <c r="M28" s="681" t="s">
        <v>1119</v>
      </c>
    </row>
    <row r="29" spans="1:13" x14ac:dyDescent="0.2">
      <c r="A29" s="140"/>
      <c r="B29" s="142" t="s">
        <v>28</v>
      </c>
      <c r="C29" s="540">
        <v>0.68499739256522263</v>
      </c>
      <c r="D29" s="540">
        <v>0.68499739256522263</v>
      </c>
      <c r="E29" s="540">
        <v>0.60888657116908673</v>
      </c>
      <c r="F29" s="540">
        <v>0.60888657116908673</v>
      </c>
      <c r="G29" s="540">
        <v>0.60888657116908673</v>
      </c>
      <c r="H29" s="540">
        <v>0.53277574977295084</v>
      </c>
      <c r="I29" s="540">
        <v>0.9133298567536301</v>
      </c>
      <c r="J29" s="540">
        <v>0.53277574977295084</v>
      </c>
      <c r="K29" s="540">
        <v>0.9133298567536301</v>
      </c>
      <c r="L29" s="679" t="s">
        <v>39</v>
      </c>
      <c r="M29" s="681" t="s">
        <v>1119</v>
      </c>
    </row>
    <row r="30" spans="1:13" x14ac:dyDescent="0.2">
      <c r="A30" s="140"/>
      <c r="B30" s="142" t="s">
        <v>29</v>
      </c>
      <c r="C30" s="540">
        <v>0.15412441332717505</v>
      </c>
      <c r="D30" s="540">
        <v>0.15412441332717505</v>
      </c>
      <c r="E30" s="540">
        <v>0.1369994785130445</v>
      </c>
      <c r="F30" s="540">
        <v>0.1369994785130445</v>
      </c>
      <c r="G30" s="540">
        <v>0.1369994785130445</v>
      </c>
      <c r="H30" s="540">
        <v>0.11987454369891393</v>
      </c>
      <c r="I30" s="540">
        <v>0.11416623209420376</v>
      </c>
      <c r="J30" s="540">
        <v>0.11987454369891393</v>
      </c>
      <c r="K30" s="540">
        <v>0.11416623209420376</v>
      </c>
      <c r="L30" s="679" t="s">
        <v>39</v>
      </c>
      <c r="M30" s="681" t="s">
        <v>1119</v>
      </c>
    </row>
    <row r="31" spans="1:13" x14ac:dyDescent="0.2">
      <c r="A31" s="140"/>
      <c r="B31" s="142" t="s">
        <v>768</v>
      </c>
      <c r="C31" s="540">
        <v>1.7124934814130563E-2</v>
      </c>
      <c r="D31" s="540">
        <v>1.7124934814130563E-2</v>
      </c>
      <c r="E31" s="540">
        <v>1.5222164279227169E-2</v>
      </c>
      <c r="F31" s="540">
        <v>1.5222164279227169E-2</v>
      </c>
      <c r="G31" s="540">
        <v>1.5222164279227169E-2</v>
      </c>
      <c r="H31" s="540">
        <v>1.3319393744323772E-2</v>
      </c>
      <c r="I31" s="540">
        <v>0.11416623209420376</v>
      </c>
      <c r="J31" s="540">
        <v>1.3319393744323772E-2</v>
      </c>
      <c r="K31" s="540">
        <v>0.11416623209420376</v>
      </c>
      <c r="L31" s="679" t="s">
        <v>50</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66</v>
      </c>
      <c r="M32" s="681" t="s">
        <v>1119</v>
      </c>
    </row>
    <row r="33" spans="1:13" x14ac:dyDescent="0.2">
      <c r="A33" s="140"/>
      <c r="B33" s="142" t="s">
        <v>32</v>
      </c>
      <c r="C33" s="410">
        <v>2.19</v>
      </c>
      <c r="D33" s="410">
        <v>2.19</v>
      </c>
      <c r="E33" s="410">
        <v>2.5099999999999998</v>
      </c>
      <c r="F33" s="410">
        <v>2.19</v>
      </c>
      <c r="G33" s="410">
        <v>2.67</v>
      </c>
      <c r="H33" s="410">
        <v>2.19</v>
      </c>
      <c r="I33" s="410">
        <v>2.19</v>
      </c>
      <c r="J33" s="410">
        <v>2.17</v>
      </c>
      <c r="K33" s="410">
        <v>2.19</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1181</v>
      </c>
      <c r="M34" s="681" t="s">
        <v>1119</v>
      </c>
    </row>
    <row r="35" spans="1:13" x14ac:dyDescent="0.2">
      <c r="A35" s="140"/>
      <c r="B35" s="254" t="s">
        <v>858</v>
      </c>
      <c r="C35" s="403">
        <v>2.19</v>
      </c>
      <c r="D35" s="403">
        <v>2.19</v>
      </c>
      <c r="E35" s="403">
        <v>2.5099999999999998</v>
      </c>
      <c r="F35" s="403">
        <v>2.19</v>
      </c>
      <c r="G35" s="403">
        <v>2.67</v>
      </c>
      <c r="H35" s="403">
        <v>2.19</v>
      </c>
      <c r="I35" s="403">
        <v>2.19</v>
      </c>
      <c r="J35" s="403">
        <v>2.17</v>
      </c>
      <c r="K35" s="403">
        <v>2.19</v>
      </c>
      <c r="L35" s="679" t="s">
        <v>66</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68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996" t="s">
        <v>1182</v>
      </c>
      <c r="C41" s="996"/>
      <c r="D41" s="996"/>
      <c r="E41" s="996"/>
      <c r="F41" s="996"/>
      <c r="G41" s="996"/>
      <c r="H41" s="996"/>
      <c r="I41" s="996"/>
      <c r="J41" s="996"/>
      <c r="K41" s="996"/>
      <c r="L41" s="996"/>
      <c r="M41" s="996"/>
    </row>
    <row r="42" spans="1:13" s="687" customFormat="1" ht="14.45" customHeight="1" x14ac:dyDescent="0.2">
      <c r="A42" s="688" t="s">
        <v>52</v>
      </c>
      <c r="B42" s="688" t="s">
        <v>1135</v>
      </c>
      <c r="C42" s="688"/>
      <c r="D42" s="688"/>
      <c r="E42" s="688"/>
      <c r="F42" s="688"/>
      <c r="G42" s="688"/>
      <c r="H42" s="688"/>
      <c r="I42" s="688"/>
      <c r="J42" s="688"/>
      <c r="K42" s="688"/>
      <c r="L42" s="688"/>
      <c r="M42" s="688"/>
    </row>
    <row r="43" spans="1:13" s="687" customFormat="1" ht="14.45" customHeight="1" x14ac:dyDescent="0.2">
      <c r="A43" s="688" t="s">
        <v>15</v>
      </c>
      <c r="B43" s="996" t="s">
        <v>1183</v>
      </c>
      <c r="C43" s="996"/>
      <c r="D43" s="996"/>
      <c r="E43" s="996"/>
      <c r="F43" s="996"/>
      <c r="G43" s="996"/>
      <c r="H43" s="996"/>
      <c r="I43" s="996"/>
      <c r="J43" s="996"/>
      <c r="K43" s="996"/>
      <c r="L43" s="996"/>
      <c r="M43" s="996"/>
    </row>
    <row r="44" spans="1:13" s="687" customFormat="1" ht="14.45" customHeight="1" x14ac:dyDescent="0.2">
      <c r="A44" s="688" t="s">
        <v>20</v>
      </c>
      <c r="B44" s="996" t="s">
        <v>1138</v>
      </c>
      <c r="C44" s="996"/>
      <c r="D44" s="996"/>
      <c r="E44" s="996"/>
      <c r="F44" s="996"/>
      <c r="G44" s="996"/>
      <c r="H44" s="996"/>
      <c r="I44" s="996"/>
      <c r="J44" s="996"/>
      <c r="K44" s="996"/>
      <c r="L44" s="996"/>
      <c r="M44" s="996"/>
    </row>
    <row r="45" spans="1:13" s="687" customFormat="1" ht="14.45" customHeight="1" x14ac:dyDescent="0.2">
      <c r="A45" s="688" t="s">
        <v>23</v>
      </c>
      <c r="B45" s="996" t="s">
        <v>1184</v>
      </c>
      <c r="C45" s="996"/>
      <c r="D45" s="996"/>
      <c r="E45" s="996"/>
      <c r="F45" s="996"/>
      <c r="G45" s="996"/>
      <c r="H45" s="996"/>
      <c r="I45" s="996"/>
      <c r="J45" s="996"/>
      <c r="K45" s="996"/>
      <c r="L45" s="996"/>
      <c r="M45" s="996"/>
    </row>
    <row r="46" spans="1:13" s="687" customFormat="1" x14ac:dyDescent="0.2">
      <c r="A46" s="688" t="s">
        <v>44</v>
      </c>
      <c r="B46" s="690" t="s">
        <v>1140</v>
      </c>
      <c r="C46" s="690"/>
      <c r="D46" s="690"/>
      <c r="E46" s="690"/>
      <c r="F46" s="690"/>
      <c r="G46" s="690"/>
      <c r="H46" s="690"/>
      <c r="I46" s="690"/>
      <c r="J46" s="690"/>
      <c r="K46" s="690"/>
      <c r="L46" s="690"/>
      <c r="M46" s="690"/>
    </row>
    <row r="47" spans="1:13" s="687" customFormat="1" ht="14.45" customHeight="1" x14ac:dyDescent="0.2">
      <c r="A47" s="688" t="s">
        <v>46</v>
      </c>
      <c r="B47" s="996" t="s">
        <v>83</v>
      </c>
      <c r="C47" s="996"/>
      <c r="D47" s="996"/>
      <c r="E47" s="996"/>
      <c r="F47" s="996"/>
      <c r="G47" s="996"/>
      <c r="H47" s="996"/>
      <c r="I47" s="996"/>
      <c r="J47" s="996"/>
      <c r="K47" s="996"/>
      <c r="L47" s="996"/>
      <c r="M47" s="996"/>
    </row>
    <row r="48" spans="1:13" s="687" customFormat="1" ht="14.45" customHeight="1" x14ac:dyDescent="0.2">
      <c r="A48" s="688" t="s">
        <v>31</v>
      </c>
      <c r="B48" s="996" t="s">
        <v>1185</v>
      </c>
      <c r="C48" s="996"/>
      <c r="D48" s="996"/>
      <c r="E48" s="996"/>
      <c r="F48" s="996"/>
      <c r="G48" s="996"/>
      <c r="H48" s="996"/>
      <c r="I48" s="996"/>
      <c r="J48" s="996"/>
      <c r="K48" s="996"/>
      <c r="L48" s="996"/>
      <c r="M48" s="996"/>
    </row>
    <row r="49" spans="1:13" s="687" customFormat="1" ht="14.45" customHeight="1" x14ac:dyDescent="0.2">
      <c r="A49" s="688" t="s">
        <v>35</v>
      </c>
      <c r="B49" s="996" t="s">
        <v>84</v>
      </c>
      <c r="C49" s="996"/>
      <c r="D49" s="996"/>
      <c r="E49" s="996"/>
      <c r="F49" s="996"/>
      <c r="G49" s="996"/>
      <c r="H49" s="996"/>
      <c r="I49" s="996"/>
      <c r="J49" s="996"/>
      <c r="K49" s="996"/>
      <c r="L49" s="996"/>
      <c r="M49" s="996"/>
    </row>
    <row r="50" spans="1:13" s="687" customFormat="1" ht="14.45" customHeight="1" x14ac:dyDescent="0.2">
      <c r="A50" s="688" t="s">
        <v>64</v>
      </c>
      <c r="B50" s="996" t="s">
        <v>1142</v>
      </c>
      <c r="C50" s="996"/>
      <c r="D50" s="996"/>
      <c r="E50" s="996"/>
      <c r="F50" s="996"/>
      <c r="G50" s="996"/>
      <c r="H50" s="996"/>
      <c r="I50" s="996"/>
      <c r="J50" s="996"/>
      <c r="K50" s="996"/>
      <c r="L50" s="996"/>
      <c r="M50" s="996"/>
    </row>
    <row r="51" spans="1:13" s="687" customFormat="1" ht="14.45" customHeight="1" x14ac:dyDescent="0.2">
      <c r="A51" s="688" t="s">
        <v>50</v>
      </c>
      <c r="B51" s="996" t="s">
        <v>1143</v>
      </c>
      <c r="C51" s="996"/>
      <c r="D51" s="996"/>
      <c r="E51" s="996"/>
      <c r="F51" s="996"/>
      <c r="G51" s="996"/>
      <c r="H51" s="996"/>
      <c r="I51" s="996"/>
      <c r="J51" s="996"/>
      <c r="K51" s="996"/>
      <c r="L51" s="996"/>
      <c r="M51" s="996"/>
    </row>
    <row r="52" spans="1:13" s="687" customFormat="1" x14ac:dyDescent="0.2">
      <c r="A52" s="688" t="s">
        <v>54</v>
      </c>
      <c r="B52" s="441" t="s">
        <v>1144</v>
      </c>
      <c r="C52" s="441"/>
      <c r="D52" s="441"/>
      <c r="E52" s="441"/>
      <c r="F52" s="441"/>
      <c r="G52" s="441"/>
      <c r="H52" s="441"/>
      <c r="I52" s="441"/>
      <c r="J52" s="441"/>
      <c r="K52" s="441"/>
      <c r="L52" s="441"/>
      <c r="M52" s="441"/>
    </row>
    <row r="53" spans="1:13" s="687" customFormat="1" ht="14.45" customHeight="1" x14ac:dyDescent="0.2">
      <c r="A53" s="688" t="s">
        <v>66</v>
      </c>
      <c r="B53" s="996" t="s">
        <v>1145</v>
      </c>
      <c r="C53" s="996"/>
      <c r="D53" s="996"/>
      <c r="E53" s="996"/>
      <c r="F53" s="996"/>
      <c r="G53" s="996"/>
      <c r="H53" s="996"/>
      <c r="I53" s="996"/>
      <c r="J53" s="996"/>
      <c r="K53" s="996"/>
      <c r="L53" s="996"/>
      <c r="M53" s="996"/>
    </row>
    <row r="54" spans="1:13" s="687" customFormat="1" ht="14.45" customHeight="1" x14ac:dyDescent="0.2">
      <c r="A54" s="688" t="s">
        <v>67</v>
      </c>
      <c r="B54" s="996" t="s">
        <v>1146</v>
      </c>
      <c r="C54" s="996"/>
      <c r="D54" s="996"/>
      <c r="E54" s="996"/>
      <c r="F54" s="996"/>
      <c r="G54" s="996"/>
      <c r="H54" s="996"/>
      <c r="I54" s="996"/>
      <c r="J54" s="996"/>
      <c r="K54" s="996"/>
      <c r="L54" s="996"/>
      <c r="M54" s="996"/>
    </row>
    <row r="55" spans="1:13" s="687" customFormat="1" ht="14.45" customHeight="1" x14ac:dyDescent="0.2">
      <c r="A55" s="688" t="s">
        <v>68</v>
      </c>
      <c r="B55" s="996" t="s">
        <v>1147</v>
      </c>
      <c r="C55" s="996"/>
      <c r="D55" s="996"/>
      <c r="E55" s="996"/>
      <c r="F55" s="996"/>
      <c r="G55" s="996"/>
      <c r="H55" s="996"/>
      <c r="I55" s="996"/>
      <c r="J55" s="996"/>
      <c r="K55" s="996"/>
      <c r="L55" s="996"/>
      <c r="M55" s="996"/>
    </row>
    <row r="56" spans="1:13" s="687" customFormat="1" x14ac:dyDescent="0.2">
      <c r="A56" s="655" t="s">
        <v>548</v>
      </c>
      <c r="B56" s="655" t="s">
        <v>1170</v>
      </c>
      <c r="C56" s="691"/>
      <c r="D56" s="691"/>
      <c r="E56" s="691"/>
      <c r="F56" s="691"/>
      <c r="G56" s="691"/>
      <c r="H56" s="691"/>
      <c r="I56" s="691"/>
      <c r="J56" s="691"/>
      <c r="K56" s="691"/>
      <c r="L56" s="691"/>
      <c r="M56" s="691"/>
    </row>
    <row r="57" spans="1:13" s="687" customFormat="1" x14ac:dyDescent="0.2">
      <c r="A57" s="686"/>
      <c r="B57" s="655"/>
      <c r="C57" s="692"/>
      <c r="D57" s="692"/>
      <c r="E57" s="692"/>
      <c r="F57" s="692"/>
      <c r="G57" s="692"/>
      <c r="H57" s="692"/>
      <c r="I57" s="692"/>
      <c r="J57" s="692"/>
      <c r="K57" s="692"/>
      <c r="L57" s="692"/>
      <c r="M57" s="692"/>
    </row>
    <row r="58" spans="1:13" s="687" customFormat="1" ht="15" customHeight="1" x14ac:dyDescent="0.2">
      <c r="A58" s="686" t="s">
        <v>295</v>
      </c>
      <c r="B58" s="655"/>
      <c r="C58" s="657"/>
      <c r="D58" s="657"/>
      <c r="E58" s="657"/>
      <c r="F58" s="657"/>
      <c r="G58" s="657"/>
      <c r="H58" s="657"/>
      <c r="I58" s="657"/>
      <c r="J58" s="657"/>
      <c r="K58" s="657"/>
      <c r="L58" s="657"/>
      <c r="M58" s="657"/>
    </row>
    <row r="59" spans="1:13" s="687" customFormat="1" x14ac:dyDescent="0.2">
      <c r="A59" s="657">
        <v>1</v>
      </c>
      <c r="B59" s="657" t="s">
        <v>1150</v>
      </c>
      <c r="C59" s="657"/>
      <c r="D59" s="657"/>
      <c r="E59" s="657"/>
      <c r="F59" s="657"/>
      <c r="G59" s="657"/>
      <c r="H59" s="657"/>
      <c r="I59" s="657"/>
      <c r="J59" s="657"/>
      <c r="K59" s="657"/>
      <c r="L59" s="657"/>
      <c r="M59" s="657"/>
    </row>
    <row r="60" spans="1:13" s="687" customFormat="1" x14ac:dyDescent="0.2">
      <c r="A60" s="657">
        <v>2</v>
      </c>
      <c r="B60" s="693" t="s">
        <v>1151</v>
      </c>
      <c r="C60" s="657"/>
      <c r="D60" s="657"/>
      <c r="E60" s="657"/>
      <c r="F60" s="657"/>
      <c r="G60" s="657"/>
      <c r="H60" s="657"/>
      <c r="I60" s="657"/>
      <c r="J60" s="657"/>
      <c r="K60" s="657"/>
      <c r="L60" s="657"/>
      <c r="M60" s="657"/>
    </row>
    <row r="61" spans="1:13" s="687" customFormat="1" x14ac:dyDescent="0.2">
      <c r="A61" s="657">
        <v>3</v>
      </c>
      <c r="B61" s="657" t="s">
        <v>1152</v>
      </c>
      <c r="C61" s="694"/>
      <c r="D61" s="694"/>
      <c r="E61" s="694"/>
      <c r="F61" s="694"/>
      <c r="G61" s="694"/>
      <c r="H61" s="694"/>
      <c r="I61" s="694"/>
      <c r="J61" s="694"/>
      <c r="K61" s="694"/>
      <c r="L61" s="694"/>
      <c r="M61" s="694"/>
    </row>
    <row r="62" spans="1:13" s="687" customFormat="1" x14ac:dyDescent="0.2">
      <c r="A62" s="657">
        <v>4</v>
      </c>
      <c r="B62" s="657" t="s">
        <v>1153</v>
      </c>
      <c r="C62" s="694"/>
      <c r="D62" s="694"/>
      <c r="E62" s="694"/>
      <c r="F62" s="694"/>
      <c r="G62" s="694"/>
      <c r="H62" s="694"/>
      <c r="I62" s="694"/>
      <c r="J62" s="694"/>
      <c r="K62" s="694"/>
      <c r="L62" s="694"/>
      <c r="M62" s="694"/>
    </row>
    <row r="63" spans="1:13" s="687" customFormat="1" x14ac:dyDescent="0.2">
      <c r="A63" s="657">
        <v>5</v>
      </c>
      <c r="B63" s="657" t="s">
        <v>1154</v>
      </c>
      <c r="C63" s="694"/>
      <c r="D63" s="694"/>
      <c r="E63" s="694"/>
      <c r="F63" s="694"/>
      <c r="G63" s="694"/>
      <c r="H63" s="694"/>
      <c r="I63" s="694"/>
      <c r="J63" s="694"/>
      <c r="K63" s="694"/>
      <c r="L63" s="694"/>
      <c r="M63" s="694"/>
    </row>
    <row r="64" spans="1:13" x14ac:dyDescent="0.2">
      <c r="A64" s="657">
        <v>6</v>
      </c>
      <c r="B64" s="695" t="s">
        <v>1155</v>
      </c>
      <c r="C64" s="656"/>
      <c r="D64" s="656"/>
      <c r="E64" s="656"/>
      <c r="F64" s="656"/>
      <c r="G64" s="656"/>
      <c r="H64" s="656"/>
      <c r="I64" s="656"/>
      <c r="J64" s="656"/>
      <c r="K64" s="656"/>
      <c r="L64" s="656"/>
      <c r="M64" s="656"/>
    </row>
    <row r="65" spans="1:13" x14ac:dyDescent="0.2">
      <c r="A65" s="657">
        <v>7</v>
      </c>
      <c r="B65" s="656" t="s">
        <v>1156</v>
      </c>
      <c r="C65" s="656"/>
      <c r="D65" s="656"/>
      <c r="E65" s="656"/>
      <c r="F65" s="656"/>
      <c r="G65" s="656"/>
      <c r="H65" s="656"/>
      <c r="I65" s="656"/>
      <c r="J65" s="656"/>
      <c r="K65" s="656"/>
      <c r="L65" s="656"/>
      <c r="M65" s="656"/>
    </row>
    <row r="66" spans="1:13" x14ac:dyDescent="0.2">
      <c r="A66" s="657">
        <v>8</v>
      </c>
      <c r="B66" s="656" t="s">
        <v>1157</v>
      </c>
      <c r="C66" s="656"/>
      <c r="D66" s="656"/>
      <c r="E66" s="656"/>
      <c r="F66" s="656"/>
      <c r="G66" s="656"/>
      <c r="H66" s="656"/>
      <c r="I66" s="656"/>
      <c r="J66" s="656"/>
      <c r="K66" s="656"/>
      <c r="L66" s="656"/>
      <c r="M66" s="656"/>
    </row>
    <row r="67" spans="1:13" x14ac:dyDescent="0.2">
      <c r="A67" s="657">
        <v>9</v>
      </c>
      <c r="B67" s="656" t="s">
        <v>1158</v>
      </c>
      <c r="C67" s="656"/>
      <c r="D67" s="656"/>
      <c r="E67" s="656"/>
      <c r="F67" s="656"/>
      <c r="G67" s="656"/>
      <c r="H67" s="656"/>
      <c r="I67" s="656"/>
      <c r="J67" s="656"/>
      <c r="K67" s="656"/>
      <c r="L67" s="656"/>
      <c r="M67" s="656"/>
    </row>
    <row r="68" spans="1:13" ht="22.5" x14ac:dyDescent="0.2">
      <c r="A68" s="657">
        <v>10</v>
      </c>
      <c r="B68" s="656" t="s">
        <v>1159</v>
      </c>
      <c r="C68" s="656"/>
      <c r="D68" s="656"/>
      <c r="E68" s="656"/>
      <c r="F68" s="656"/>
      <c r="G68" s="656"/>
      <c r="H68" s="656"/>
      <c r="I68" s="656"/>
      <c r="J68" s="656"/>
      <c r="K68" s="656"/>
      <c r="L68" s="656"/>
      <c r="M68" s="656"/>
    </row>
    <row r="69" spans="1:13" x14ac:dyDescent="0.2">
      <c r="A69" s="657">
        <v>11</v>
      </c>
      <c r="B69" s="656" t="s">
        <v>1160</v>
      </c>
    </row>
    <row r="70" spans="1:13" x14ac:dyDescent="0.2">
      <c r="A70" s="657">
        <v>12</v>
      </c>
      <c r="B70" s="443" t="s">
        <v>1161</v>
      </c>
    </row>
    <row r="71" spans="1:13" x14ac:dyDescent="0.2">
      <c r="A71" s="657">
        <v>13</v>
      </c>
      <c r="B71" s="443" t="s">
        <v>1162</v>
      </c>
    </row>
    <row r="72" spans="1:13" x14ac:dyDescent="0.2">
      <c r="A72" s="657">
        <v>14</v>
      </c>
      <c r="B72" s="443" t="s">
        <v>1163</v>
      </c>
    </row>
    <row r="73" spans="1:13" x14ac:dyDescent="0.2">
      <c r="A73" s="657">
        <v>15</v>
      </c>
      <c r="B73" s="443" t="s">
        <v>1164</v>
      </c>
    </row>
    <row r="74" spans="1:13" x14ac:dyDescent="0.2">
      <c r="A74" s="657">
        <v>16</v>
      </c>
      <c r="B74" s="443" t="s">
        <v>1165</v>
      </c>
    </row>
    <row r="75" spans="1:13" x14ac:dyDescent="0.2">
      <c r="A75" s="657">
        <v>17</v>
      </c>
      <c r="B75" s="443" t="s">
        <v>1166</v>
      </c>
    </row>
    <row r="76" spans="1:13" x14ac:dyDescent="0.2">
      <c r="A76" s="657">
        <v>18</v>
      </c>
      <c r="B76" s="443" t="s">
        <v>1167</v>
      </c>
    </row>
    <row r="83" spans="2:13" x14ac:dyDescent="0.2">
      <c r="B83" s="697"/>
      <c r="C83" s="698"/>
      <c r="D83" s="698"/>
      <c r="E83" s="698"/>
      <c r="F83" s="698"/>
      <c r="G83" s="698"/>
      <c r="H83" s="698"/>
      <c r="I83" s="698"/>
      <c r="J83" s="698"/>
      <c r="K83" s="698"/>
      <c r="L83" s="698"/>
      <c r="M83" s="698"/>
    </row>
    <row r="86" spans="2:13" x14ac:dyDescent="0.2">
      <c r="C86" s="699"/>
      <c r="D86" s="699"/>
    </row>
    <row r="87" spans="2:13" x14ac:dyDescent="0.2">
      <c r="C87" s="700"/>
      <c r="D87" s="700"/>
      <c r="E87" s="700"/>
      <c r="F87" s="700"/>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3 MW" xr:uid="{00000000-0004-0000-3700-000000000000}"/>
  </hyperlinks>
  <pageMargins left="0.7" right="0.7" top="0.75" bottom="0.75" header="0.3" footer="0.3"/>
  <pageSetup scale="54"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8"/>
  <dimension ref="A1:M87"/>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x14ac:dyDescent="0.2">
      <c r="B1" s="672"/>
      <c r="C1" s="672"/>
    </row>
    <row r="3" spans="1:13" ht="15" customHeight="1" x14ac:dyDescent="0.2">
      <c r="A3" s="140"/>
      <c r="B3" s="661" t="s">
        <v>0</v>
      </c>
      <c r="C3" s="997" t="s">
        <v>1188</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10</v>
      </c>
      <c r="D6" s="658">
        <v>10</v>
      </c>
      <c r="E6" s="658">
        <v>10</v>
      </c>
      <c r="F6" s="658">
        <v>10</v>
      </c>
      <c r="G6" s="658">
        <v>10</v>
      </c>
      <c r="H6" s="658">
        <v>5</v>
      </c>
      <c r="I6" s="677">
        <v>20</v>
      </c>
      <c r="J6" s="678">
        <v>5</v>
      </c>
      <c r="K6" s="678">
        <v>20</v>
      </c>
      <c r="L6" s="679"/>
      <c r="M6" s="403"/>
    </row>
    <row r="7" spans="1:13" ht="16.5" x14ac:dyDescent="0.2">
      <c r="A7" s="140"/>
      <c r="B7" s="238" t="s">
        <v>69</v>
      </c>
      <c r="C7" s="404">
        <v>500</v>
      </c>
      <c r="D7" s="404">
        <v>510</v>
      </c>
      <c r="E7" s="404">
        <v>520</v>
      </c>
      <c r="F7" s="404">
        <v>530</v>
      </c>
      <c r="G7" s="404">
        <v>540</v>
      </c>
      <c r="H7" s="404">
        <v>490</v>
      </c>
      <c r="I7" s="404">
        <v>520</v>
      </c>
      <c r="J7" s="404">
        <v>500</v>
      </c>
      <c r="K7" s="404">
        <v>560</v>
      </c>
      <c r="L7" s="680" t="s">
        <v>1120</v>
      </c>
      <c r="M7" s="681" t="s">
        <v>1119</v>
      </c>
    </row>
    <row r="8" spans="1:13" ht="16.5" x14ac:dyDescent="0.2">
      <c r="A8" s="140"/>
      <c r="B8" s="240" t="s">
        <v>90</v>
      </c>
      <c r="C8" s="660">
        <v>510</v>
      </c>
      <c r="D8" s="660">
        <v>520</v>
      </c>
      <c r="E8" s="660">
        <v>530</v>
      </c>
      <c r="F8" s="660">
        <v>540</v>
      </c>
      <c r="G8" s="660">
        <v>550</v>
      </c>
      <c r="H8" s="660">
        <v>500</v>
      </c>
      <c r="I8" s="660">
        <v>530</v>
      </c>
      <c r="J8" s="660">
        <v>510</v>
      </c>
      <c r="K8" s="660">
        <v>570</v>
      </c>
      <c r="L8" s="682" t="s">
        <v>1176</v>
      </c>
      <c r="M8" s="681" t="s">
        <v>1119</v>
      </c>
    </row>
    <row r="9" spans="1:13" ht="22.5" x14ac:dyDescent="0.2">
      <c r="A9" s="140"/>
      <c r="B9" s="238" t="s">
        <v>479</v>
      </c>
      <c r="C9" s="520">
        <v>1</v>
      </c>
      <c r="D9" s="520">
        <v>1</v>
      </c>
      <c r="E9" s="520">
        <v>1</v>
      </c>
      <c r="F9" s="520">
        <v>1</v>
      </c>
      <c r="G9" s="660">
        <v>1</v>
      </c>
      <c r="H9" s="660">
        <v>1</v>
      </c>
      <c r="I9" s="660">
        <v>1</v>
      </c>
      <c r="J9" s="660">
        <v>1</v>
      </c>
      <c r="K9" s="660">
        <v>1</v>
      </c>
      <c r="L9" s="682" t="s">
        <v>23</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t="s">
        <v>277</v>
      </c>
      <c r="D13" s="403" t="s">
        <v>277</v>
      </c>
      <c r="E13" s="403" t="s">
        <v>277</v>
      </c>
      <c r="F13" s="403" t="s">
        <v>277</v>
      </c>
      <c r="G13" s="403" t="s">
        <v>277</v>
      </c>
      <c r="H13" s="403" t="s">
        <v>586</v>
      </c>
      <c r="I13" s="403">
        <v>1</v>
      </c>
      <c r="J13" s="403" t="s">
        <v>586</v>
      </c>
      <c r="K13" s="403">
        <v>1</v>
      </c>
      <c r="L13" s="679" t="s">
        <v>1177</v>
      </c>
      <c r="M13" s="681" t="s">
        <v>1122</v>
      </c>
    </row>
    <row r="14" spans="1:13" x14ac:dyDescent="0.2">
      <c r="A14" s="140"/>
      <c r="B14" s="408" t="s">
        <v>1123</v>
      </c>
      <c r="C14" s="660" t="s">
        <v>1187</v>
      </c>
      <c r="D14" s="660" t="s">
        <v>1187</v>
      </c>
      <c r="E14" s="660" t="s">
        <v>1187</v>
      </c>
      <c r="F14" s="660" t="s">
        <v>1187</v>
      </c>
      <c r="G14" s="660" t="s">
        <v>1187</v>
      </c>
      <c r="H14" s="660" t="s">
        <v>1189</v>
      </c>
      <c r="I14" s="660" t="s">
        <v>1190</v>
      </c>
      <c r="J14" s="660" t="s">
        <v>1189</v>
      </c>
      <c r="K14" s="660" t="s">
        <v>1190</v>
      </c>
      <c r="L14" s="682"/>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50</v>
      </c>
      <c r="J16" s="403">
        <v>5</v>
      </c>
      <c r="K16" s="403">
        <v>50</v>
      </c>
      <c r="L16" s="679" t="s">
        <v>31</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31</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1179</v>
      </c>
      <c r="M18" s="403" t="s">
        <v>1126</v>
      </c>
    </row>
    <row r="19" spans="1:13" x14ac:dyDescent="0.2">
      <c r="A19" s="140"/>
      <c r="B19" s="142" t="s">
        <v>76</v>
      </c>
      <c r="C19" s="403" t="s">
        <v>1128</v>
      </c>
      <c r="D19" s="403" t="s">
        <v>1128</v>
      </c>
      <c r="E19" s="403" t="s">
        <v>1128</v>
      </c>
      <c r="F19" s="403" t="s">
        <v>1128</v>
      </c>
      <c r="G19" s="403" t="s">
        <v>1128</v>
      </c>
      <c r="H19" s="403" t="s">
        <v>1128</v>
      </c>
      <c r="I19" s="403" t="s">
        <v>278</v>
      </c>
      <c r="J19" s="403" t="s">
        <v>1128</v>
      </c>
      <c r="K19" s="403" t="s">
        <v>278</v>
      </c>
      <c r="L19" s="679" t="s">
        <v>31</v>
      </c>
      <c r="M19" s="681" t="s">
        <v>1122</v>
      </c>
    </row>
    <row r="20" spans="1:13" x14ac:dyDescent="0.2">
      <c r="A20" s="140"/>
      <c r="B20" s="142" t="s">
        <v>77</v>
      </c>
      <c r="C20" s="403">
        <v>1</v>
      </c>
      <c r="D20" s="403">
        <v>1</v>
      </c>
      <c r="E20" s="403">
        <v>1</v>
      </c>
      <c r="F20" s="403">
        <v>1</v>
      </c>
      <c r="G20" s="403">
        <v>1</v>
      </c>
      <c r="H20" s="403" t="s">
        <v>278</v>
      </c>
      <c r="I20" s="403">
        <v>1</v>
      </c>
      <c r="J20" s="403" t="s">
        <v>278</v>
      </c>
      <c r="K20" s="403">
        <v>1</v>
      </c>
      <c r="L20" s="679" t="s">
        <v>344</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0.66596968721618854</v>
      </c>
      <c r="D28" s="540">
        <v>0.66596968721618854</v>
      </c>
      <c r="E28" s="540">
        <v>0.57083116047101878</v>
      </c>
      <c r="F28" s="540">
        <v>0.57083116047101878</v>
      </c>
      <c r="G28" s="540">
        <v>0.57083116047101878</v>
      </c>
      <c r="H28" s="540">
        <v>0.47569263372584897</v>
      </c>
      <c r="I28" s="540">
        <v>0.95138526745169794</v>
      </c>
      <c r="J28" s="540">
        <v>0.47569263372584897</v>
      </c>
      <c r="K28" s="540">
        <v>0.95138526745169794</v>
      </c>
      <c r="L28" s="679" t="s">
        <v>1180</v>
      </c>
      <c r="M28" s="681" t="s">
        <v>1119</v>
      </c>
    </row>
    <row r="29" spans="1:13" x14ac:dyDescent="0.2">
      <c r="A29" s="140"/>
      <c r="B29" s="142" t="s">
        <v>28</v>
      </c>
      <c r="C29" s="540">
        <v>0.53277574977295084</v>
      </c>
      <c r="D29" s="540">
        <v>0.53277574977295084</v>
      </c>
      <c r="E29" s="540">
        <v>0.45666492837681505</v>
      </c>
      <c r="F29" s="540">
        <v>0.45666492837681505</v>
      </c>
      <c r="G29" s="540">
        <v>0.45666492837681505</v>
      </c>
      <c r="H29" s="540">
        <v>0.38055410698067921</v>
      </c>
      <c r="I29" s="540">
        <v>0.76110821396135842</v>
      </c>
      <c r="J29" s="540">
        <v>0.38055410698067921</v>
      </c>
      <c r="K29" s="540">
        <v>0.76110821396135842</v>
      </c>
      <c r="L29" s="679" t="s">
        <v>39</v>
      </c>
      <c r="M29" s="681" t="s">
        <v>1119</v>
      </c>
    </row>
    <row r="30" spans="1:13" x14ac:dyDescent="0.2">
      <c r="A30" s="140"/>
      <c r="B30" s="142" t="s">
        <v>29</v>
      </c>
      <c r="C30" s="540">
        <v>0.11987454369891393</v>
      </c>
      <c r="D30" s="540">
        <v>0.11987454369891393</v>
      </c>
      <c r="E30" s="540">
        <v>0.10274960888478338</v>
      </c>
      <c r="F30" s="540">
        <v>0.10274960888478338</v>
      </c>
      <c r="G30" s="540">
        <v>0.10274960888478338</v>
      </c>
      <c r="H30" s="540">
        <v>8.5624674070652815E-2</v>
      </c>
      <c r="I30" s="540">
        <v>9.5138526745169802E-2</v>
      </c>
      <c r="J30" s="540">
        <v>8.5624674070652815E-2</v>
      </c>
      <c r="K30" s="540">
        <v>9.5138526745169802E-2</v>
      </c>
      <c r="L30" s="679" t="s">
        <v>39</v>
      </c>
      <c r="M30" s="681" t="s">
        <v>1119</v>
      </c>
    </row>
    <row r="31" spans="1:13" x14ac:dyDescent="0.2">
      <c r="A31" s="140"/>
      <c r="B31" s="142" t="s">
        <v>768</v>
      </c>
      <c r="C31" s="540">
        <v>1.3319393744323772E-2</v>
      </c>
      <c r="D31" s="540">
        <v>1.3319393744323772E-2</v>
      </c>
      <c r="E31" s="540">
        <v>1.1416623209420376E-2</v>
      </c>
      <c r="F31" s="540">
        <v>1.1416623209420376E-2</v>
      </c>
      <c r="G31" s="540">
        <v>1.1416623209420376E-2</v>
      </c>
      <c r="H31" s="540">
        <v>9.5138526745169802E-3</v>
      </c>
      <c r="I31" s="540">
        <v>9.5138526745169802E-2</v>
      </c>
      <c r="J31" s="540">
        <v>9.5138526745169802E-3</v>
      </c>
      <c r="K31" s="540">
        <v>9.5138526745169802E-2</v>
      </c>
      <c r="L31" s="679" t="s">
        <v>50</v>
      </c>
      <c r="M31" s="681" t="s">
        <v>1119</v>
      </c>
    </row>
    <row r="32" spans="1:13" x14ac:dyDescent="0.2">
      <c r="A32" s="140"/>
      <c r="B32" s="142" t="s">
        <v>225</v>
      </c>
      <c r="C32" s="403">
        <v>2000</v>
      </c>
      <c r="D32" s="403">
        <v>2000</v>
      </c>
      <c r="E32" s="403">
        <v>2000</v>
      </c>
      <c r="F32" s="403">
        <v>2000</v>
      </c>
      <c r="G32" s="403">
        <v>2000</v>
      </c>
      <c r="H32" s="403">
        <v>1000</v>
      </c>
      <c r="I32" s="403">
        <v>3000</v>
      </c>
      <c r="J32" s="403">
        <v>1000</v>
      </c>
      <c r="K32" s="403">
        <v>5000</v>
      </c>
      <c r="L32" s="679" t="s">
        <v>66</v>
      </c>
      <c r="M32" s="681" t="s">
        <v>1119</v>
      </c>
    </row>
    <row r="33" spans="1:13" x14ac:dyDescent="0.2">
      <c r="A33" s="140"/>
      <c r="B33" s="142" t="s">
        <v>32</v>
      </c>
      <c r="C33" s="410">
        <v>1.69</v>
      </c>
      <c r="D33" s="410">
        <v>1.69</v>
      </c>
      <c r="E33" s="410">
        <v>2.0099999999999998</v>
      </c>
      <c r="F33" s="410">
        <v>2.09</v>
      </c>
      <c r="G33" s="410">
        <v>1.69</v>
      </c>
      <c r="H33" s="410">
        <v>1.19</v>
      </c>
      <c r="I33" s="410">
        <v>2.19</v>
      </c>
      <c r="J33" s="410">
        <v>1.69</v>
      </c>
      <c r="K33" s="410">
        <v>2.67</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1181</v>
      </c>
      <c r="M34" s="681" t="s">
        <v>1119</v>
      </c>
    </row>
    <row r="35" spans="1:13" x14ac:dyDescent="0.2">
      <c r="A35" s="140"/>
      <c r="B35" s="254" t="s">
        <v>858</v>
      </c>
      <c r="C35" s="403">
        <v>1.69</v>
      </c>
      <c r="D35" s="403">
        <v>1.69</v>
      </c>
      <c r="E35" s="403">
        <v>2.0099999999999998</v>
      </c>
      <c r="F35" s="403">
        <v>2.09</v>
      </c>
      <c r="G35" s="403">
        <v>1.69</v>
      </c>
      <c r="H35" s="403">
        <v>1.19</v>
      </c>
      <c r="I35" s="403">
        <v>2.19</v>
      </c>
      <c r="J35" s="403">
        <v>1.69</v>
      </c>
      <c r="K35" s="403">
        <v>2.67</v>
      </c>
      <c r="L35" s="679" t="s">
        <v>66</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68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996" t="s">
        <v>1182</v>
      </c>
      <c r="C41" s="996"/>
      <c r="D41" s="996"/>
      <c r="E41" s="996"/>
      <c r="F41" s="996"/>
      <c r="G41" s="996"/>
      <c r="H41" s="996"/>
      <c r="I41" s="996"/>
      <c r="J41" s="996"/>
      <c r="K41" s="996"/>
      <c r="L41" s="996"/>
      <c r="M41" s="996"/>
    </row>
    <row r="42" spans="1:13" s="687" customFormat="1" ht="14.45" customHeight="1" x14ac:dyDescent="0.2">
      <c r="A42" s="688" t="s">
        <v>52</v>
      </c>
      <c r="B42" s="688" t="s">
        <v>1135</v>
      </c>
      <c r="C42" s="688"/>
      <c r="D42" s="688"/>
      <c r="E42" s="688"/>
      <c r="F42" s="688"/>
      <c r="G42" s="688"/>
      <c r="H42" s="688"/>
      <c r="I42" s="688"/>
      <c r="J42" s="688"/>
      <c r="K42" s="688"/>
      <c r="L42" s="688"/>
      <c r="M42" s="688"/>
    </row>
    <row r="43" spans="1:13" s="687" customFormat="1" ht="14.45" customHeight="1" x14ac:dyDescent="0.2">
      <c r="A43" s="688" t="s">
        <v>15</v>
      </c>
      <c r="B43" s="996" t="s">
        <v>1183</v>
      </c>
      <c r="C43" s="996"/>
      <c r="D43" s="996"/>
      <c r="E43" s="996"/>
      <c r="F43" s="996"/>
      <c r="G43" s="996"/>
      <c r="H43" s="996"/>
      <c r="I43" s="996"/>
      <c r="J43" s="996"/>
      <c r="K43" s="996"/>
      <c r="L43" s="996"/>
      <c r="M43" s="996"/>
    </row>
    <row r="44" spans="1:13" s="687" customFormat="1" ht="14.45" customHeight="1" x14ac:dyDescent="0.2">
      <c r="A44" s="688" t="s">
        <v>20</v>
      </c>
      <c r="B44" s="996" t="s">
        <v>1138</v>
      </c>
      <c r="C44" s="996"/>
      <c r="D44" s="996"/>
      <c r="E44" s="996"/>
      <c r="F44" s="996"/>
      <c r="G44" s="996"/>
      <c r="H44" s="996"/>
      <c r="I44" s="996"/>
      <c r="J44" s="996"/>
      <c r="K44" s="996"/>
      <c r="L44" s="996"/>
      <c r="M44" s="996"/>
    </row>
    <row r="45" spans="1:13" s="687" customFormat="1" ht="14.45" customHeight="1" x14ac:dyDescent="0.2">
      <c r="A45" s="688" t="s">
        <v>23</v>
      </c>
      <c r="B45" s="996" t="s">
        <v>1184</v>
      </c>
      <c r="C45" s="996"/>
      <c r="D45" s="996"/>
      <c r="E45" s="996"/>
      <c r="F45" s="996"/>
      <c r="G45" s="996"/>
      <c r="H45" s="996"/>
      <c r="I45" s="996"/>
      <c r="J45" s="996"/>
      <c r="K45" s="996"/>
      <c r="L45" s="996"/>
      <c r="M45" s="996"/>
    </row>
    <row r="46" spans="1:13" s="687" customFormat="1" x14ac:dyDescent="0.2">
      <c r="A46" s="688" t="s">
        <v>44</v>
      </c>
      <c r="B46" s="690" t="s">
        <v>1140</v>
      </c>
      <c r="C46" s="690"/>
      <c r="D46" s="690"/>
      <c r="E46" s="690"/>
      <c r="F46" s="690"/>
      <c r="G46" s="690"/>
      <c r="H46" s="690"/>
      <c r="I46" s="690"/>
      <c r="J46" s="690"/>
      <c r="K46" s="690"/>
      <c r="L46" s="690"/>
      <c r="M46" s="690"/>
    </row>
    <row r="47" spans="1:13" s="687" customFormat="1" ht="14.45" customHeight="1" x14ac:dyDescent="0.2">
      <c r="A47" s="688" t="s">
        <v>46</v>
      </c>
      <c r="B47" s="996" t="s">
        <v>83</v>
      </c>
      <c r="C47" s="996"/>
      <c r="D47" s="996"/>
      <c r="E47" s="996"/>
      <c r="F47" s="996"/>
      <c r="G47" s="996"/>
      <c r="H47" s="996"/>
      <c r="I47" s="996"/>
      <c r="J47" s="996"/>
      <c r="K47" s="996"/>
      <c r="L47" s="996"/>
      <c r="M47" s="996"/>
    </row>
    <row r="48" spans="1:13" s="687" customFormat="1" ht="14.45" customHeight="1" x14ac:dyDescent="0.2">
      <c r="A48" s="688" t="s">
        <v>31</v>
      </c>
      <c r="B48" s="996" t="s">
        <v>1185</v>
      </c>
      <c r="C48" s="996"/>
      <c r="D48" s="996"/>
      <c r="E48" s="996"/>
      <c r="F48" s="996"/>
      <c r="G48" s="996"/>
      <c r="H48" s="996"/>
      <c r="I48" s="996"/>
      <c r="J48" s="996"/>
      <c r="K48" s="996"/>
      <c r="L48" s="996"/>
      <c r="M48" s="996"/>
    </row>
    <row r="49" spans="1:13" s="687" customFormat="1" ht="14.45" customHeight="1" x14ac:dyDescent="0.2">
      <c r="A49" s="688" t="s">
        <v>35</v>
      </c>
      <c r="B49" s="996" t="s">
        <v>84</v>
      </c>
      <c r="C49" s="996"/>
      <c r="D49" s="996"/>
      <c r="E49" s="996"/>
      <c r="F49" s="996"/>
      <c r="G49" s="996"/>
      <c r="H49" s="996"/>
      <c r="I49" s="996"/>
      <c r="J49" s="996"/>
      <c r="K49" s="996"/>
      <c r="L49" s="996"/>
      <c r="M49" s="996"/>
    </row>
    <row r="50" spans="1:13" s="687" customFormat="1" ht="14.45" customHeight="1" x14ac:dyDescent="0.2">
      <c r="A50" s="688" t="s">
        <v>64</v>
      </c>
      <c r="B50" s="996" t="s">
        <v>1142</v>
      </c>
      <c r="C50" s="996"/>
      <c r="D50" s="996"/>
      <c r="E50" s="996"/>
      <c r="F50" s="996"/>
      <c r="G50" s="996"/>
      <c r="H50" s="996"/>
      <c r="I50" s="996"/>
      <c r="J50" s="996"/>
      <c r="K50" s="996"/>
      <c r="L50" s="996"/>
      <c r="M50" s="996"/>
    </row>
    <row r="51" spans="1:13" s="687" customFormat="1" ht="14.45" customHeight="1" x14ac:dyDescent="0.2">
      <c r="A51" s="688" t="s">
        <v>50</v>
      </c>
      <c r="B51" s="996" t="s">
        <v>1143</v>
      </c>
      <c r="C51" s="996"/>
      <c r="D51" s="996"/>
      <c r="E51" s="996"/>
      <c r="F51" s="996"/>
      <c r="G51" s="996"/>
      <c r="H51" s="996"/>
      <c r="I51" s="996"/>
      <c r="J51" s="996"/>
      <c r="K51" s="996"/>
      <c r="L51" s="996"/>
      <c r="M51" s="996"/>
    </row>
    <row r="52" spans="1:13" s="687" customFormat="1" x14ac:dyDescent="0.2">
      <c r="A52" s="688" t="s">
        <v>54</v>
      </c>
      <c r="B52" s="441" t="s">
        <v>1144</v>
      </c>
      <c r="C52" s="441"/>
      <c r="D52" s="441"/>
      <c r="E52" s="441"/>
      <c r="F52" s="441"/>
      <c r="G52" s="441"/>
      <c r="H52" s="441"/>
      <c r="I52" s="441"/>
      <c r="J52" s="441"/>
      <c r="K52" s="441"/>
      <c r="L52" s="441"/>
      <c r="M52" s="441"/>
    </row>
    <row r="53" spans="1:13" s="687" customFormat="1" ht="14.45" customHeight="1" x14ac:dyDescent="0.2">
      <c r="A53" s="688" t="s">
        <v>66</v>
      </c>
      <c r="B53" s="996" t="s">
        <v>1145</v>
      </c>
      <c r="C53" s="996"/>
      <c r="D53" s="996"/>
      <c r="E53" s="996"/>
      <c r="F53" s="996"/>
      <c r="G53" s="996"/>
      <c r="H53" s="996"/>
      <c r="I53" s="996"/>
      <c r="J53" s="996"/>
      <c r="K53" s="996"/>
      <c r="L53" s="996"/>
      <c r="M53" s="996"/>
    </row>
    <row r="54" spans="1:13" s="687" customFormat="1" ht="14.45" customHeight="1" x14ac:dyDescent="0.2">
      <c r="A54" s="688" t="s">
        <v>67</v>
      </c>
      <c r="B54" s="996" t="s">
        <v>1146</v>
      </c>
      <c r="C54" s="996"/>
      <c r="D54" s="996"/>
      <c r="E54" s="996"/>
      <c r="F54" s="996"/>
      <c r="G54" s="996"/>
      <c r="H54" s="996"/>
      <c r="I54" s="996"/>
      <c r="J54" s="996"/>
      <c r="K54" s="996"/>
      <c r="L54" s="996"/>
      <c r="M54" s="996"/>
    </row>
    <row r="55" spans="1:13" s="687" customFormat="1" ht="14.45" customHeight="1" x14ac:dyDescent="0.2">
      <c r="A55" s="688" t="s">
        <v>68</v>
      </c>
      <c r="B55" s="996" t="s">
        <v>1147</v>
      </c>
      <c r="C55" s="996"/>
      <c r="D55" s="996"/>
      <c r="E55" s="996"/>
      <c r="F55" s="996"/>
      <c r="G55" s="996"/>
      <c r="H55" s="996"/>
      <c r="I55" s="996"/>
      <c r="J55" s="996"/>
      <c r="K55" s="996"/>
      <c r="L55" s="996"/>
      <c r="M55" s="996"/>
    </row>
    <row r="56" spans="1:13" s="687" customFormat="1" x14ac:dyDescent="0.2">
      <c r="A56" s="655" t="s">
        <v>548</v>
      </c>
      <c r="B56" s="655" t="s">
        <v>1174</v>
      </c>
      <c r="C56" s="691"/>
      <c r="D56" s="691"/>
      <c r="E56" s="691"/>
      <c r="F56" s="691"/>
      <c r="G56" s="691"/>
      <c r="H56" s="691"/>
      <c r="I56" s="691"/>
      <c r="J56" s="691"/>
      <c r="K56" s="691"/>
      <c r="L56" s="691"/>
      <c r="M56" s="691"/>
    </row>
    <row r="57" spans="1:13" s="687" customFormat="1" x14ac:dyDescent="0.2">
      <c r="C57" s="692"/>
      <c r="D57" s="692"/>
      <c r="E57" s="692"/>
      <c r="F57" s="692"/>
      <c r="G57" s="692"/>
      <c r="H57" s="692"/>
      <c r="I57" s="692"/>
      <c r="J57" s="692"/>
      <c r="K57" s="692"/>
      <c r="L57" s="692"/>
      <c r="M57" s="692"/>
    </row>
    <row r="58" spans="1:13" s="687" customFormat="1" ht="15" customHeight="1" x14ac:dyDescent="0.2">
      <c r="A58" s="686" t="s">
        <v>295</v>
      </c>
      <c r="B58" s="655"/>
      <c r="C58" s="657"/>
      <c r="D58" s="657"/>
      <c r="E58" s="657"/>
      <c r="F58" s="657"/>
      <c r="G58" s="657"/>
      <c r="H58" s="657"/>
      <c r="I58" s="657"/>
      <c r="J58" s="657"/>
      <c r="K58" s="657"/>
      <c r="L58" s="657"/>
      <c r="M58" s="657"/>
    </row>
    <row r="59" spans="1:13" s="687" customFormat="1" x14ac:dyDescent="0.2">
      <c r="A59" s="657">
        <v>1</v>
      </c>
      <c r="B59" s="657" t="s">
        <v>1150</v>
      </c>
      <c r="C59" s="657"/>
      <c r="D59" s="657"/>
      <c r="E59" s="657"/>
      <c r="F59" s="657"/>
      <c r="G59" s="657"/>
      <c r="H59" s="657"/>
      <c r="I59" s="657"/>
      <c r="J59" s="657"/>
      <c r="K59" s="657"/>
      <c r="L59" s="657"/>
      <c r="M59" s="657"/>
    </row>
    <row r="60" spans="1:13" s="687" customFormat="1" x14ac:dyDescent="0.2">
      <c r="A60" s="657">
        <v>2</v>
      </c>
      <c r="B60" s="693" t="s">
        <v>1151</v>
      </c>
      <c r="C60" s="657"/>
      <c r="D60" s="657"/>
      <c r="E60" s="657"/>
      <c r="F60" s="657"/>
      <c r="G60" s="657"/>
      <c r="H60" s="657"/>
      <c r="I60" s="657"/>
      <c r="J60" s="657"/>
      <c r="K60" s="657"/>
      <c r="L60" s="657"/>
      <c r="M60" s="657"/>
    </row>
    <row r="61" spans="1:13" s="687" customFormat="1" x14ac:dyDescent="0.2">
      <c r="A61" s="657">
        <v>3</v>
      </c>
      <c r="B61" s="657" t="s">
        <v>1152</v>
      </c>
      <c r="C61" s="694"/>
      <c r="D61" s="694"/>
      <c r="E61" s="694"/>
      <c r="F61" s="694"/>
      <c r="G61" s="694"/>
      <c r="H61" s="694"/>
      <c r="I61" s="694"/>
      <c r="J61" s="694"/>
      <c r="K61" s="694"/>
      <c r="L61" s="694"/>
      <c r="M61" s="694"/>
    </row>
    <row r="62" spans="1:13" s="687" customFormat="1" x14ac:dyDescent="0.2">
      <c r="A62" s="657">
        <v>4</v>
      </c>
      <c r="B62" s="657" t="s">
        <v>1153</v>
      </c>
      <c r="C62" s="694"/>
      <c r="D62" s="694"/>
      <c r="E62" s="694"/>
      <c r="F62" s="694"/>
      <c r="G62" s="694"/>
      <c r="H62" s="694"/>
      <c r="I62" s="694"/>
      <c r="J62" s="694"/>
      <c r="K62" s="694"/>
      <c r="L62" s="694"/>
      <c r="M62" s="694"/>
    </row>
    <row r="63" spans="1:13" s="687" customFormat="1" x14ac:dyDescent="0.2">
      <c r="A63" s="657">
        <v>5</v>
      </c>
      <c r="B63" s="657" t="s">
        <v>1154</v>
      </c>
      <c r="C63" s="694"/>
      <c r="D63" s="694"/>
      <c r="E63" s="694"/>
      <c r="F63" s="694"/>
      <c r="G63" s="694"/>
      <c r="H63" s="694"/>
      <c r="I63" s="694"/>
      <c r="J63" s="694"/>
      <c r="K63" s="694"/>
      <c r="L63" s="694"/>
      <c r="M63" s="694"/>
    </row>
    <row r="64" spans="1:13" x14ac:dyDescent="0.2">
      <c r="A64" s="657">
        <v>6</v>
      </c>
      <c r="B64" s="695" t="s">
        <v>1155</v>
      </c>
      <c r="C64" s="656"/>
      <c r="D64" s="656"/>
      <c r="E64" s="656"/>
      <c r="F64" s="656"/>
      <c r="G64" s="656"/>
      <c r="H64" s="656"/>
      <c r="I64" s="656"/>
      <c r="J64" s="656"/>
      <c r="K64" s="656"/>
      <c r="L64" s="656"/>
      <c r="M64" s="656"/>
    </row>
    <row r="65" spans="1:13" x14ac:dyDescent="0.2">
      <c r="A65" s="657">
        <v>7</v>
      </c>
      <c r="B65" s="656" t="s">
        <v>1156</v>
      </c>
      <c r="C65" s="656"/>
      <c r="D65" s="656"/>
      <c r="E65" s="656"/>
      <c r="F65" s="656"/>
      <c r="G65" s="656"/>
      <c r="H65" s="656"/>
      <c r="I65" s="656"/>
      <c r="J65" s="656"/>
      <c r="K65" s="656"/>
      <c r="L65" s="656"/>
      <c r="M65" s="656"/>
    </row>
    <row r="66" spans="1:13" x14ac:dyDescent="0.2">
      <c r="A66" s="657">
        <v>8</v>
      </c>
      <c r="B66" s="656" t="s">
        <v>1157</v>
      </c>
      <c r="C66" s="656"/>
      <c r="D66" s="656"/>
      <c r="E66" s="656"/>
      <c r="F66" s="656"/>
      <c r="G66" s="656"/>
      <c r="H66" s="656"/>
      <c r="I66" s="656"/>
      <c r="J66" s="656"/>
      <c r="K66" s="656"/>
      <c r="L66" s="656"/>
      <c r="M66" s="656"/>
    </row>
    <row r="67" spans="1:13" x14ac:dyDescent="0.2">
      <c r="A67" s="657">
        <v>9</v>
      </c>
      <c r="B67" s="656" t="s">
        <v>1158</v>
      </c>
      <c r="C67" s="656"/>
      <c r="D67" s="656"/>
      <c r="E67" s="656"/>
      <c r="F67" s="656"/>
      <c r="G67" s="656"/>
      <c r="H67" s="656"/>
      <c r="I67" s="656"/>
      <c r="J67" s="656"/>
      <c r="K67" s="656"/>
      <c r="L67" s="656"/>
      <c r="M67" s="656"/>
    </row>
    <row r="68" spans="1:13" ht="22.5" x14ac:dyDescent="0.2">
      <c r="A68" s="657">
        <v>10</v>
      </c>
      <c r="B68" s="656" t="s">
        <v>1159</v>
      </c>
      <c r="C68" s="656"/>
      <c r="D68" s="656"/>
      <c r="E68" s="656"/>
      <c r="F68" s="656"/>
      <c r="G68" s="656"/>
      <c r="H68" s="656"/>
      <c r="I68" s="656"/>
      <c r="J68" s="656"/>
      <c r="K68" s="656"/>
      <c r="L68" s="656"/>
      <c r="M68" s="656"/>
    </row>
    <row r="69" spans="1:13" x14ac:dyDescent="0.2">
      <c r="A69" s="657">
        <v>11</v>
      </c>
      <c r="B69" s="656" t="s">
        <v>1160</v>
      </c>
    </row>
    <row r="70" spans="1:13" x14ac:dyDescent="0.2">
      <c r="A70" s="657">
        <v>12</v>
      </c>
      <c r="B70" s="443" t="s">
        <v>1161</v>
      </c>
    </row>
    <row r="71" spans="1:13" x14ac:dyDescent="0.2">
      <c r="A71" s="657">
        <v>13</v>
      </c>
      <c r="B71" s="443" t="s">
        <v>1162</v>
      </c>
    </row>
    <row r="72" spans="1:13" x14ac:dyDescent="0.2">
      <c r="A72" s="657">
        <v>14</v>
      </c>
      <c r="B72" s="443" t="s">
        <v>1163</v>
      </c>
    </row>
    <row r="73" spans="1:13" x14ac:dyDescent="0.2">
      <c r="A73" s="657">
        <v>15</v>
      </c>
      <c r="B73" s="443" t="s">
        <v>1164</v>
      </c>
    </row>
    <row r="74" spans="1:13" x14ac:dyDescent="0.2">
      <c r="A74" s="657">
        <v>16</v>
      </c>
      <c r="B74" s="443" t="s">
        <v>1165</v>
      </c>
    </row>
    <row r="75" spans="1:13" x14ac:dyDescent="0.2">
      <c r="A75" s="657">
        <v>17</v>
      </c>
      <c r="B75" s="443" t="s">
        <v>1166</v>
      </c>
    </row>
    <row r="76" spans="1:13" x14ac:dyDescent="0.2">
      <c r="A76" s="657">
        <v>18</v>
      </c>
      <c r="B76" s="443" t="s">
        <v>1167</v>
      </c>
    </row>
    <row r="83" spans="2:13" x14ac:dyDescent="0.2">
      <c r="B83" s="697"/>
      <c r="C83" s="698"/>
      <c r="D83" s="698"/>
      <c r="E83" s="698"/>
      <c r="F83" s="698"/>
      <c r="G83" s="698"/>
      <c r="H83" s="698"/>
      <c r="I83" s="698"/>
      <c r="J83" s="698"/>
      <c r="K83" s="698"/>
      <c r="L83" s="698"/>
      <c r="M83" s="698"/>
    </row>
    <row r="86" spans="2:13" x14ac:dyDescent="0.2">
      <c r="C86" s="699"/>
      <c r="D86" s="699"/>
    </row>
    <row r="87" spans="2:13" x14ac:dyDescent="0.2">
      <c r="C87" s="700"/>
      <c r="D87" s="700"/>
      <c r="E87" s="700"/>
      <c r="F87" s="700"/>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10 MW" xr:uid="{00000000-0004-0000-3800-000000000000}"/>
  </hyperlinks>
  <pageMargins left="0.7" right="0.7" top="0.75" bottom="0.75" header="0.3" footer="0.3"/>
  <pageSetup scale="54"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9"/>
  <dimension ref="A1:M86"/>
  <sheetViews>
    <sheetView showGridLines="0" zoomScaleNormal="100" zoomScaleSheetLayoutView="85" workbookViewId="0">
      <selection activeCell="A65" sqref="A65"/>
    </sheetView>
  </sheetViews>
  <sheetFormatPr defaultColWidth="9.140625" defaultRowHeight="11.25" x14ac:dyDescent="0.2"/>
  <cols>
    <col min="1" max="1" width="2.140625" style="443" customWidth="1"/>
    <col min="2" max="2" width="32.28515625" style="443" customWidth="1"/>
    <col min="3" max="7" width="6.28515625" style="443" customWidth="1"/>
    <col min="8" max="11" width="7.140625" style="443" customWidth="1"/>
    <col min="12" max="13" width="6.28515625" style="443" customWidth="1"/>
    <col min="14" max="16384" width="9.140625" style="674"/>
  </cols>
  <sheetData>
    <row r="1" spans="1:13" ht="12.75" x14ac:dyDescent="0.2">
      <c r="A1" s="702"/>
      <c r="B1" s="672"/>
      <c r="C1" s="672"/>
    </row>
    <row r="3" spans="1:13" ht="15" customHeight="1" x14ac:dyDescent="0.2">
      <c r="A3" s="140"/>
      <c r="B3" s="661" t="s">
        <v>0</v>
      </c>
      <c r="C3" s="997" t="s">
        <v>1203</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675" t="s">
        <v>1117</v>
      </c>
      <c r="I4" s="676"/>
      <c r="J4" s="675" t="s">
        <v>3</v>
      </c>
      <c r="K4" s="676"/>
      <c r="L4" s="143" t="s">
        <v>4</v>
      </c>
      <c r="M4" s="143" t="s">
        <v>5</v>
      </c>
    </row>
    <row r="5" spans="1:13" x14ac:dyDescent="0.2">
      <c r="A5" s="140"/>
      <c r="B5" s="652" t="s">
        <v>6</v>
      </c>
      <c r="C5" s="653"/>
      <c r="D5" s="653"/>
      <c r="E5" s="653"/>
      <c r="F5" s="653"/>
      <c r="G5" s="653"/>
      <c r="H5" s="659" t="s">
        <v>7</v>
      </c>
      <c r="I5" s="659" t="s">
        <v>8</v>
      </c>
      <c r="J5" s="659" t="s">
        <v>7</v>
      </c>
      <c r="K5" s="659" t="s">
        <v>8</v>
      </c>
      <c r="L5" s="653"/>
      <c r="M5" s="654"/>
    </row>
    <row r="6" spans="1:13" x14ac:dyDescent="0.2">
      <c r="A6" s="140"/>
      <c r="B6" s="238" t="s">
        <v>216</v>
      </c>
      <c r="C6" s="658">
        <v>20</v>
      </c>
      <c r="D6" s="658">
        <v>20</v>
      </c>
      <c r="E6" s="658">
        <v>20</v>
      </c>
      <c r="F6" s="658">
        <v>20</v>
      </c>
      <c r="G6" s="658">
        <v>20</v>
      </c>
      <c r="H6" s="658">
        <v>10</v>
      </c>
      <c r="I6" s="677">
        <v>50</v>
      </c>
      <c r="J6" s="678">
        <v>10</v>
      </c>
      <c r="K6" s="678">
        <v>100</v>
      </c>
      <c r="L6" s="679"/>
      <c r="M6" s="403"/>
    </row>
    <row r="7" spans="1:13" x14ac:dyDescent="0.2">
      <c r="A7" s="140"/>
      <c r="B7" s="238" t="s">
        <v>69</v>
      </c>
      <c r="C7" s="404">
        <v>340</v>
      </c>
      <c r="D7" s="404">
        <v>340</v>
      </c>
      <c r="E7" s="404">
        <v>340</v>
      </c>
      <c r="F7" s="404">
        <v>350</v>
      </c>
      <c r="G7" s="404">
        <v>350</v>
      </c>
      <c r="H7" s="404">
        <v>330</v>
      </c>
      <c r="I7" s="404">
        <v>350</v>
      </c>
      <c r="J7" s="404">
        <v>340</v>
      </c>
      <c r="K7" s="404">
        <v>360</v>
      </c>
      <c r="L7" s="680" t="s">
        <v>410</v>
      </c>
      <c r="M7" s="681" t="s">
        <v>1119</v>
      </c>
    </row>
    <row r="8" spans="1:13" x14ac:dyDescent="0.2">
      <c r="A8" s="140"/>
      <c r="B8" s="240" t="s">
        <v>90</v>
      </c>
      <c r="C8" s="660">
        <v>370</v>
      </c>
      <c r="D8" s="660">
        <v>370</v>
      </c>
      <c r="E8" s="660">
        <v>370</v>
      </c>
      <c r="F8" s="660">
        <v>380</v>
      </c>
      <c r="G8" s="660">
        <v>380</v>
      </c>
      <c r="H8" s="660">
        <v>360</v>
      </c>
      <c r="I8" s="660">
        <v>380</v>
      </c>
      <c r="J8" s="660">
        <v>370</v>
      </c>
      <c r="K8" s="660">
        <v>390</v>
      </c>
      <c r="L8" s="682" t="s">
        <v>1191</v>
      </c>
      <c r="M8" s="681" t="s">
        <v>1119</v>
      </c>
    </row>
    <row r="9" spans="1:13" ht="22.5" x14ac:dyDescent="0.2">
      <c r="A9" s="140"/>
      <c r="B9" s="238" t="s">
        <v>479</v>
      </c>
      <c r="C9" s="520">
        <v>1</v>
      </c>
      <c r="D9" s="520">
        <v>1</v>
      </c>
      <c r="E9" s="520">
        <v>1</v>
      </c>
      <c r="F9" s="520">
        <v>1</v>
      </c>
      <c r="G9" s="660">
        <v>1</v>
      </c>
      <c r="H9" s="660">
        <v>1</v>
      </c>
      <c r="I9" s="660">
        <v>1</v>
      </c>
      <c r="J9" s="660">
        <v>1</v>
      </c>
      <c r="K9" s="660">
        <v>1</v>
      </c>
      <c r="L9" s="682" t="s">
        <v>23</v>
      </c>
      <c r="M9" s="681" t="s">
        <v>1119</v>
      </c>
    </row>
    <row r="10" spans="1:13" x14ac:dyDescent="0.2">
      <c r="A10" s="140"/>
      <c r="B10" s="238" t="s">
        <v>13</v>
      </c>
      <c r="C10" s="660">
        <v>0</v>
      </c>
      <c r="D10" s="660">
        <v>0</v>
      </c>
      <c r="E10" s="660">
        <v>0</v>
      </c>
      <c r="F10" s="660">
        <v>0</v>
      </c>
      <c r="G10" s="660">
        <v>0</v>
      </c>
      <c r="H10" s="660">
        <v>0</v>
      </c>
      <c r="I10" s="660">
        <v>5</v>
      </c>
      <c r="J10" s="660">
        <v>0</v>
      </c>
      <c r="K10" s="660">
        <v>5</v>
      </c>
      <c r="L10" s="682"/>
      <c r="M10" s="681" t="s">
        <v>1119</v>
      </c>
    </row>
    <row r="11" spans="1:13" x14ac:dyDescent="0.2">
      <c r="A11" s="140"/>
      <c r="B11" s="142" t="s">
        <v>73</v>
      </c>
      <c r="C11" s="403">
        <v>1</v>
      </c>
      <c r="D11" s="403">
        <v>1</v>
      </c>
      <c r="E11" s="403">
        <v>1</v>
      </c>
      <c r="F11" s="403">
        <v>1</v>
      </c>
      <c r="G11" s="403">
        <v>1</v>
      </c>
      <c r="H11" s="403" t="s">
        <v>277</v>
      </c>
      <c r="I11" s="403">
        <v>2</v>
      </c>
      <c r="J11" s="403" t="s">
        <v>277</v>
      </c>
      <c r="K11" s="403">
        <v>2</v>
      </c>
      <c r="L11" s="679"/>
      <c r="M11" s="681" t="s">
        <v>1119</v>
      </c>
    </row>
    <row r="12" spans="1:13" ht="22.5" x14ac:dyDescent="0.2">
      <c r="A12" s="140"/>
      <c r="B12" s="142" t="s">
        <v>16</v>
      </c>
      <c r="C12" s="403">
        <v>25</v>
      </c>
      <c r="D12" s="403">
        <v>25</v>
      </c>
      <c r="E12" s="403">
        <v>25</v>
      </c>
      <c r="F12" s="403">
        <v>25</v>
      </c>
      <c r="G12" s="403">
        <v>25</v>
      </c>
      <c r="H12" s="403">
        <v>15</v>
      </c>
      <c r="I12" s="403">
        <v>40</v>
      </c>
      <c r="J12" s="403">
        <v>15</v>
      </c>
      <c r="K12" s="403">
        <v>40</v>
      </c>
      <c r="L12" s="679"/>
      <c r="M12" s="681" t="s">
        <v>1121</v>
      </c>
    </row>
    <row r="13" spans="1:13" x14ac:dyDescent="0.2">
      <c r="A13" s="140"/>
      <c r="B13" s="142" t="s">
        <v>18</v>
      </c>
      <c r="C13" s="403">
        <v>1</v>
      </c>
      <c r="D13" s="403">
        <v>1</v>
      </c>
      <c r="E13" s="403">
        <v>1</v>
      </c>
      <c r="F13" s="403">
        <v>1</v>
      </c>
      <c r="G13" s="403">
        <v>1</v>
      </c>
      <c r="H13" s="403">
        <v>0.7</v>
      </c>
      <c r="I13" s="403">
        <v>1.5</v>
      </c>
      <c r="J13" s="403">
        <v>0.5</v>
      </c>
      <c r="K13" s="403">
        <v>1.5</v>
      </c>
      <c r="L13" s="679" t="s">
        <v>1177</v>
      </c>
      <c r="M13" s="681" t="s">
        <v>1122</v>
      </c>
    </row>
    <row r="14" spans="1:13" x14ac:dyDescent="0.2">
      <c r="A14" s="140"/>
      <c r="B14" s="408" t="s">
        <v>1123</v>
      </c>
      <c r="C14" s="660" t="s">
        <v>1187</v>
      </c>
      <c r="D14" s="660" t="s">
        <v>1187</v>
      </c>
      <c r="E14" s="660" t="s">
        <v>1187</v>
      </c>
      <c r="F14" s="660" t="s">
        <v>1187</v>
      </c>
      <c r="G14" s="660" t="s">
        <v>1187</v>
      </c>
      <c r="H14" s="660" t="s">
        <v>1189</v>
      </c>
      <c r="I14" s="660" t="s">
        <v>1190</v>
      </c>
      <c r="J14" s="660" t="s">
        <v>1189</v>
      </c>
      <c r="K14" s="660" t="s">
        <v>1190</v>
      </c>
      <c r="L14" s="682" t="s">
        <v>548</v>
      </c>
      <c r="M14" s="660" t="s">
        <v>1125</v>
      </c>
    </row>
    <row r="15" spans="1:13" x14ac:dyDescent="0.2">
      <c r="A15" s="140"/>
      <c r="B15" s="652" t="s">
        <v>21</v>
      </c>
      <c r="C15" s="653"/>
      <c r="D15" s="653"/>
      <c r="E15" s="653"/>
      <c r="F15" s="653"/>
      <c r="G15" s="653"/>
      <c r="H15" s="653"/>
      <c r="I15" s="653"/>
      <c r="J15" s="653"/>
      <c r="K15" s="653"/>
      <c r="L15" s="683"/>
      <c r="M15" s="654"/>
    </row>
    <row r="16" spans="1:13" ht="22.5" x14ac:dyDescent="0.2">
      <c r="A16" s="140"/>
      <c r="B16" s="142" t="s">
        <v>22</v>
      </c>
      <c r="C16" s="403">
        <v>5</v>
      </c>
      <c r="D16" s="403">
        <v>5</v>
      </c>
      <c r="E16" s="403">
        <v>5</v>
      </c>
      <c r="F16" s="403">
        <v>5</v>
      </c>
      <c r="G16" s="403">
        <v>5</v>
      </c>
      <c r="H16" s="403">
        <v>5</v>
      </c>
      <c r="I16" s="403">
        <v>50</v>
      </c>
      <c r="J16" s="403">
        <v>5</v>
      </c>
      <c r="K16" s="403">
        <v>50</v>
      </c>
      <c r="L16" s="679" t="s">
        <v>31</v>
      </c>
      <c r="M16" s="403" t="s">
        <v>1126</v>
      </c>
    </row>
    <row r="17" spans="1:13" ht="22.5" x14ac:dyDescent="0.2">
      <c r="A17" s="140"/>
      <c r="B17" s="142" t="s">
        <v>24</v>
      </c>
      <c r="C17" s="403">
        <v>10</v>
      </c>
      <c r="D17" s="403">
        <v>10</v>
      </c>
      <c r="E17" s="403">
        <v>10</v>
      </c>
      <c r="F17" s="403">
        <v>10</v>
      </c>
      <c r="G17" s="403">
        <v>10</v>
      </c>
      <c r="H17" s="403">
        <v>10</v>
      </c>
      <c r="I17" s="403">
        <v>100</v>
      </c>
      <c r="J17" s="403">
        <v>10</v>
      </c>
      <c r="K17" s="403">
        <v>100</v>
      </c>
      <c r="L17" s="679" t="s">
        <v>31</v>
      </c>
      <c r="M17" s="403" t="s">
        <v>1126</v>
      </c>
    </row>
    <row r="18" spans="1:13" ht="22.5" x14ac:dyDescent="0.2">
      <c r="A18" s="140"/>
      <c r="B18" s="142" t="s">
        <v>75</v>
      </c>
      <c r="C18" s="403">
        <v>25</v>
      </c>
      <c r="D18" s="403">
        <v>25</v>
      </c>
      <c r="E18" s="403">
        <v>25</v>
      </c>
      <c r="F18" s="403">
        <v>25</v>
      </c>
      <c r="G18" s="403">
        <v>25</v>
      </c>
      <c r="H18" s="403">
        <v>10</v>
      </c>
      <c r="I18" s="403">
        <v>50</v>
      </c>
      <c r="J18" s="403">
        <v>10</v>
      </c>
      <c r="K18" s="403">
        <v>50</v>
      </c>
      <c r="L18" s="679" t="s">
        <v>1179</v>
      </c>
      <c r="M18" s="403" t="s">
        <v>1126</v>
      </c>
    </row>
    <row r="19" spans="1:13" x14ac:dyDescent="0.2">
      <c r="A19" s="140"/>
      <c r="B19" s="142" t="s">
        <v>76</v>
      </c>
      <c r="C19" s="403">
        <v>0.2</v>
      </c>
      <c r="D19" s="403">
        <v>0.2</v>
      </c>
      <c r="E19" s="403">
        <v>0.2</v>
      </c>
      <c r="F19" s="403">
        <v>0.2</v>
      </c>
      <c r="G19" s="403">
        <v>0.2</v>
      </c>
      <c r="H19" s="403">
        <v>0.1</v>
      </c>
      <c r="I19" s="403">
        <v>0.3</v>
      </c>
      <c r="J19" s="403" t="s">
        <v>1128</v>
      </c>
      <c r="K19" s="403">
        <v>0.3</v>
      </c>
      <c r="L19" s="679" t="s">
        <v>31</v>
      </c>
      <c r="M19" s="681" t="s">
        <v>1122</v>
      </c>
    </row>
    <row r="20" spans="1:13" x14ac:dyDescent="0.2">
      <c r="A20" s="140"/>
      <c r="B20" s="142" t="s">
        <v>77</v>
      </c>
      <c r="C20" s="403">
        <v>2</v>
      </c>
      <c r="D20" s="403">
        <v>2</v>
      </c>
      <c r="E20" s="403">
        <v>2</v>
      </c>
      <c r="F20" s="403">
        <v>2</v>
      </c>
      <c r="G20" s="403">
        <v>2</v>
      </c>
      <c r="H20" s="403">
        <v>1</v>
      </c>
      <c r="I20" s="403">
        <v>3</v>
      </c>
      <c r="J20" s="403">
        <v>1</v>
      </c>
      <c r="K20" s="403">
        <v>2</v>
      </c>
      <c r="L20" s="679" t="s">
        <v>344</v>
      </c>
      <c r="M20" s="681" t="s">
        <v>1122</v>
      </c>
    </row>
    <row r="21" spans="1:13" x14ac:dyDescent="0.2">
      <c r="A21" s="140"/>
      <c r="B21" s="652" t="s">
        <v>78</v>
      </c>
      <c r="C21" s="653"/>
      <c r="D21" s="653"/>
      <c r="E21" s="653"/>
      <c r="F21" s="653"/>
      <c r="G21" s="653"/>
      <c r="H21" s="653"/>
      <c r="I21" s="653"/>
      <c r="J21" s="653"/>
      <c r="K21" s="653"/>
      <c r="L21" s="683"/>
      <c r="M21" s="654"/>
    </row>
    <row r="22" spans="1:13" x14ac:dyDescent="0.2">
      <c r="A22" s="140"/>
      <c r="B22" s="142" t="s">
        <v>1130</v>
      </c>
      <c r="C22" s="403"/>
      <c r="D22" s="403"/>
      <c r="E22" s="403"/>
      <c r="F22" s="403"/>
      <c r="G22" s="403"/>
      <c r="H22" s="403"/>
      <c r="I22" s="403"/>
      <c r="J22" s="403"/>
      <c r="K22" s="403"/>
      <c r="L22" s="682"/>
      <c r="M22" s="404"/>
    </row>
    <row r="23" spans="1:13" x14ac:dyDescent="0.2">
      <c r="A23" s="140"/>
      <c r="B23" s="142" t="s">
        <v>530</v>
      </c>
      <c r="C23" s="403"/>
      <c r="D23" s="403"/>
      <c r="E23" s="403"/>
      <c r="F23" s="403"/>
      <c r="G23" s="403"/>
      <c r="H23" s="403"/>
      <c r="I23" s="403"/>
      <c r="J23" s="403"/>
      <c r="K23" s="403"/>
      <c r="L23" s="679"/>
      <c r="M23" s="660"/>
    </row>
    <row r="24" spans="1:13" x14ac:dyDescent="0.2">
      <c r="A24" s="140"/>
      <c r="B24" s="142" t="s">
        <v>79</v>
      </c>
      <c r="C24" s="409"/>
      <c r="D24" s="409"/>
      <c r="E24" s="409"/>
      <c r="F24" s="409"/>
      <c r="G24" s="409"/>
      <c r="H24" s="409"/>
      <c r="I24" s="409"/>
      <c r="J24" s="409"/>
      <c r="K24" s="409"/>
      <c r="L24" s="679"/>
      <c r="M24" s="660"/>
    </row>
    <row r="25" spans="1:13" x14ac:dyDescent="0.2">
      <c r="A25" s="140"/>
      <c r="B25" s="142" t="s">
        <v>80</v>
      </c>
      <c r="C25" s="410"/>
      <c r="D25" s="410"/>
      <c r="E25" s="410"/>
      <c r="F25" s="410"/>
      <c r="G25" s="410"/>
      <c r="H25" s="410"/>
      <c r="I25" s="410"/>
      <c r="J25" s="410"/>
      <c r="K25" s="410"/>
      <c r="L25" s="684"/>
      <c r="M25" s="660"/>
    </row>
    <row r="26" spans="1:13" x14ac:dyDescent="0.2">
      <c r="A26" s="140"/>
      <c r="B26" s="142" t="s">
        <v>413</v>
      </c>
      <c r="C26" s="410"/>
      <c r="D26" s="410"/>
      <c r="E26" s="410"/>
      <c r="F26" s="410"/>
      <c r="G26" s="410"/>
      <c r="H26" s="410"/>
      <c r="I26" s="410"/>
      <c r="J26" s="410"/>
      <c r="K26" s="410"/>
      <c r="L26" s="684"/>
      <c r="M26" s="660"/>
    </row>
    <row r="27" spans="1:13" x14ac:dyDescent="0.2">
      <c r="A27" s="140"/>
      <c r="B27" s="652" t="s">
        <v>25</v>
      </c>
      <c r="C27" s="653"/>
      <c r="D27" s="653"/>
      <c r="E27" s="653"/>
      <c r="F27" s="653"/>
      <c r="G27" s="653"/>
      <c r="H27" s="653"/>
      <c r="I27" s="653"/>
      <c r="J27" s="653"/>
      <c r="K27" s="653"/>
      <c r="L27" s="683"/>
      <c r="M27" s="654"/>
    </row>
    <row r="28" spans="1:13" x14ac:dyDescent="0.2">
      <c r="A28" s="140"/>
      <c r="B28" s="142" t="s">
        <v>1131</v>
      </c>
      <c r="C28" s="540">
        <v>0.47569263372584897</v>
      </c>
      <c r="D28" s="540">
        <v>0.47569263372584897</v>
      </c>
      <c r="E28" s="540">
        <v>0.38055410698067921</v>
      </c>
      <c r="F28" s="540">
        <v>0.38055410698067921</v>
      </c>
      <c r="G28" s="540">
        <v>0.38055410698067921</v>
      </c>
      <c r="H28" s="540">
        <v>0.28541558023550939</v>
      </c>
      <c r="I28" s="540">
        <v>1</v>
      </c>
      <c r="J28" s="540">
        <v>0.28541558023550939</v>
      </c>
      <c r="K28" s="540">
        <v>1</v>
      </c>
      <c r="L28" s="679" t="s">
        <v>1180</v>
      </c>
      <c r="M28" s="681" t="s">
        <v>1119</v>
      </c>
    </row>
    <row r="29" spans="1:13" x14ac:dyDescent="0.2">
      <c r="A29" s="140"/>
      <c r="B29" s="142" t="s">
        <v>28</v>
      </c>
      <c r="C29" s="540">
        <v>0.40433873866697162</v>
      </c>
      <c r="D29" s="540">
        <v>0.40433873866697162</v>
      </c>
      <c r="E29" s="540">
        <v>0.32347099093357734</v>
      </c>
      <c r="F29" s="540">
        <v>0.32347099093357734</v>
      </c>
      <c r="G29" s="540">
        <v>0.32347099093357734</v>
      </c>
      <c r="H29" s="540">
        <v>0.24260324320018298</v>
      </c>
      <c r="I29" s="540">
        <v>0.85</v>
      </c>
      <c r="J29" s="540">
        <v>0.24260324320018298</v>
      </c>
      <c r="K29" s="540">
        <v>0.85</v>
      </c>
      <c r="L29" s="679" t="s">
        <v>39</v>
      </c>
      <c r="M29" s="681" t="s">
        <v>1119</v>
      </c>
    </row>
    <row r="30" spans="1:13" x14ac:dyDescent="0.2">
      <c r="A30" s="140"/>
      <c r="B30" s="142" t="s">
        <v>29</v>
      </c>
      <c r="C30" s="540">
        <v>7.1353895058877348E-2</v>
      </c>
      <c r="D30" s="540">
        <v>7.1353895058877348E-2</v>
      </c>
      <c r="E30" s="540">
        <v>5.7083116047101881E-2</v>
      </c>
      <c r="F30" s="540">
        <v>5.7083116047101881E-2</v>
      </c>
      <c r="G30" s="540">
        <v>5.7083116047101881E-2</v>
      </c>
      <c r="H30" s="540">
        <v>4.2812337035326407E-2</v>
      </c>
      <c r="I30" s="540">
        <v>0.05</v>
      </c>
      <c r="J30" s="540">
        <v>4.2812337035326407E-2</v>
      </c>
      <c r="K30" s="540">
        <v>0.05</v>
      </c>
      <c r="L30" s="679" t="s">
        <v>39</v>
      </c>
      <c r="M30" s="681" t="s">
        <v>1119</v>
      </c>
    </row>
    <row r="31" spans="1:13" x14ac:dyDescent="0.2">
      <c r="A31" s="140"/>
      <c r="B31" s="142" t="s">
        <v>768</v>
      </c>
      <c r="C31" s="540">
        <v>4.7569263372584901E-3</v>
      </c>
      <c r="D31" s="540">
        <v>4.5256696356206737E-3</v>
      </c>
      <c r="E31" s="540">
        <v>3.620535708496539E-3</v>
      </c>
      <c r="F31" s="540">
        <v>3.620535708496539E-3</v>
      </c>
      <c r="G31" s="540">
        <v>3.620535708496539E-3</v>
      </c>
      <c r="H31" s="540">
        <v>2.7154017813724039E-3</v>
      </c>
      <c r="I31" s="540">
        <v>9.5138526745169802E-2</v>
      </c>
      <c r="J31" s="540">
        <v>2.7154017813724039E-3</v>
      </c>
      <c r="K31" s="540">
        <v>9.5138526745169802E-2</v>
      </c>
      <c r="L31" s="679" t="s">
        <v>50</v>
      </c>
      <c r="M31" s="681" t="s">
        <v>1119</v>
      </c>
    </row>
    <row r="32" spans="1:13" x14ac:dyDescent="0.2">
      <c r="A32" s="140"/>
      <c r="B32" s="142" t="s">
        <v>225</v>
      </c>
      <c r="C32" s="403">
        <v>4000</v>
      </c>
      <c r="D32" s="403">
        <v>4000</v>
      </c>
      <c r="E32" s="403">
        <v>4000</v>
      </c>
      <c r="F32" s="403">
        <v>4000</v>
      </c>
      <c r="G32" s="403">
        <v>4000</v>
      </c>
      <c r="H32" s="403">
        <v>2000</v>
      </c>
      <c r="I32" s="403">
        <v>5000</v>
      </c>
      <c r="J32" s="403">
        <v>2000</v>
      </c>
      <c r="K32" s="403">
        <v>5000</v>
      </c>
      <c r="L32" s="679" t="s">
        <v>66</v>
      </c>
      <c r="M32" s="681" t="s">
        <v>1119</v>
      </c>
    </row>
    <row r="33" spans="1:13" x14ac:dyDescent="0.2">
      <c r="A33" s="140"/>
      <c r="B33" s="142" t="s">
        <v>32</v>
      </c>
      <c r="C33" s="410">
        <v>1.19</v>
      </c>
      <c r="D33" s="410">
        <v>1.19</v>
      </c>
      <c r="E33" s="410">
        <v>1.51</v>
      </c>
      <c r="F33" s="410">
        <v>1.59</v>
      </c>
      <c r="G33" s="410">
        <v>1.67</v>
      </c>
      <c r="H33" s="410">
        <v>1.19</v>
      </c>
      <c r="I33" s="410">
        <v>1.69</v>
      </c>
      <c r="J33" s="410">
        <v>1.47</v>
      </c>
      <c r="K33" s="410">
        <v>1.19</v>
      </c>
      <c r="L33" s="679"/>
      <c r="M33" s="681" t="s">
        <v>1119</v>
      </c>
    </row>
    <row r="34" spans="1:13" x14ac:dyDescent="0.2">
      <c r="A34" s="140"/>
      <c r="B34" s="254" t="s">
        <v>857</v>
      </c>
      <c r="C34" s="410">
        <v>0</v>
      </c>
      <c r="D34" s="410">
        <v>0</v>
      </c>
      <c r="E34" s="410">
        <v>0</v>
      </c>
      <c r="F34" s="410">
        <v>0</v>
      </c>
      <c r="G34" s="410">
        <v>0</v>
      </c>
      <c r="H34" s="410">
        <v>0</v>
      </c>
      <c r="I34" s="410">
        <v>0</v>
      </c>
      <c r="J34" s="410">
        <v>0</v>
      </c>
      <c r="K34" s="410">
        <v>0</v>
      </c>
      <c r="L34" s="679" t="s">
        <v>67</v>
      </c>
      <c r="M34" s="681" t="s">
        <v>1119</v>
      </c>
    </row>
    <row r="35" spans="1:13" x14ac:dyDescent="0.2">
      <c r="A35" s="140"/>
      <c r="B35" s="254" t="s">
        <v>858</v>
      </c>
      <c r="C35" s="403">
        <v>1.19</v>
      </c>
      <c r="D35" s="403">
        <v>1.19</v>
      </c>
      <c r="E35" s="403">
        <v>1.51</v>
      </c>
      <c r="F35" s="403">
        <v>1.59</v>
      </c>
      <c r="G35" s="403">
        <v>1.67</v>
      </c>
      <c r="H35" s="403">
        <v>1.19</v>
      </c>
      <c r="I35" s="403">
        <v>1.69</v>
      </c>
      <c r="J35" s="403">
        <v>1.47</v>
      </c>
      <c r="K35" s="403">
        <v>1.19</v>
      </c>
      <c r="L35" s="679" t="s">
        <v>66</v>
      </c>
      <c r="M35" s="681" t="s">
        <v>1119</v>
      </c>
    </row>
    <row r="36" spans="1:13" x14ac:dyDescent="0.2">
      <c r="A36" s="140"/>
      <c r="B36" s="142" t="s">
        <v>856</v>
      </c>
      <c r="C36" s="403">
        <v>10</v>
      </c>
      <c r="D36" s="403">
        <v>10</v>
      </c>
      <c r="E36" s="403">
        <v>10</v>
      </c>
      <c r="F36" s="403">
        <v>10</v>
      </c>
      <c r="G36" s="403">
        <v>10</v>
      </c>
      <c r="H36" s="403">
        <v>5</v>
      </c>
      <c r="I36" s="403">
        <v>20</v>
      </c>
      <c r="J36" s="403">
        <v>2</v>
      </c>
      <c r="K36" s="403">
        <v>20</v>
      </c>
      <c r="L36" s="679" t="s">
        <v>68</v>
      </c>
      <c r="M36" s="403">
        <v>15</v>
      </c>
    </row>
    <row r="37" spans="1:13" x14ac:dyDescent="0.2">
      <c r="A37" s="140"/>
      <c r="B37" s="652" t="s">
        <v>33</v>
      </c>
      <c r="C37" s="653"/>
      <c r="D37" s="653"/>
      <c r="E37" s="653"/>
      <c r="F37" s="653"/>
      <c r="G37" s="653"/>
      <c r="H37" s="653"/>
      <c r="I37" s="653"/>
      <c r="J37" s="653"/>
      <c r="K37" s="653"/>
      <c r="L37" s="683"/>
      <c r="M37" s="654"/>
    </row>
    <row r="38" spans="1:13" x14ac:dyDescent="0.2">
      <c r="A38" s="140"/>
      <c r="B38" s="142"/>
      <c r="C38" s="409"/>
      <c r="D38" s="409"/>
      <c r="E38" s="409"/>
      <c r="F38" s="409"/>
      <c r="G38" s="409"/>
      <c r="H38" s="409"/>
      <c r="I38" s="409"/>
      <c r="J38" s="409"/>
      <c r="K38" s="409"/>
      <c r="L38" s="679"/>
      <c r="M38" s="660"/>
    </row>
    <row r="39" spans="1:13" x14ac:dyDescent="0.2">
      <c r="A39" s="140"/>
      <c r="B39" s="522"/>
      <c r="C39" s="685"/>
      <c r="D39" s="685"/>
      <c r="E39" s="685"/>
      <c r="F39" s="685"/>
      <c r="G39" s="685"/>
      <c r="H39" s="685"/>
      <c r="I39" s="685"/>
      <c r="J39" s="685"/>
      <c r="K39" s="685"/>
      <c r="L39" s="525"/>
      <c r="M39" s="525"/>
    </row>
    <row r="40" spans="1:13" s="687" customFormat="1" x14ac:dyDescent="0.2">
      <c r="A40" s="686" t="s">
        <v>554</v>
      </c>
      <c r="B40" s="655"/>
      <c r="C40" s="655"/>
      <c r="D40" s="655"/>
      <c r="E40" s="655"/>
      <c r="F40" s="655"/>
      <c r="G40" s="655"/>
      <c r="H40" s="655"/>
      <c r="I40" s="655"/>
      <c r="J40" s="655"/>
      <c r="K40" s="655"/>
      <c r="L40" s="655"/>
      <c r="M40" s="655"/>
    </row>
    <row r="41" spans="1:13" s="687" customFormat="1" ht="14.45" customHeight="1" x14ac:dyDescent="0.2">
      <c r="A41" s="688" t="s">
        <v>39</v>
      </c>
      <c r="B41" s="701" t="s">
        <v>1134</v>
      </c>
      <c r="C41" s="701"/>
      <c r="D41" s="701"/>
      <c r="E41" s="701"/>
      <c r="F41" s="701"/>
      <c r="G41" s="701"/>
      <c r="H41" s="701"/>
      <c r="I41" s="701"/>
      <c r="J41" s="701"/>
      <c r="K41" s="701"/>
      <c r="L41" s="701"/>
      <c r="M41" s="701"/>
    </row>
    <row r="42" spans="1:13" s="687" customFormat="1" ht="14.45" customHeight="1" x14ac:dyDescent="0.2">
      <c r="A42" s="688" t="s">
        <v>15</v>
      </c>
      <c r="B42" s="701" t="s">
        <v>1192</v>
      </c>
      <c r="C42" s="701"/>
      <c r="D42" s="701"/>
      <c r="E42" s="701"/>
      <c r="F42" s="701"/>
      <c r="G42" s="701"/>
      <c r="H42" s="701"/>
      <c r="I42" s="701"/>
      <c r="J42" s="701"/>
      <c r="K42" s="701"/>
      <c r="L42" s="701"/>
      <c r="M42" s="701"/>
    </row>
    <row r="43" spans="1:13" s="687" customFormat="1" ht="14.45" customHeight="1" x14ac:dyDescent="0.2">
      <c r="A43" s="688" t="s">
        <v>20</v>
      </c>
      <c r="B43" s="701" t="s">
        <v>1193</v>
      </c>
      <c r="C43" s="701"/>
      <c r="D43" s="701"/>
      <c r="E43" s="701"/>
      <c r="F43" s="701"/>
      <c r="G43" s="701"/>
      <c r="H43" s="701"/>
      <c r="I43" s="701"/>
      <c r="J43" s="701"/>
      <c r="K43" s="701"/>
      <c r="L43" s="701"/>
      <c r="M43" s="701"/>
    </row>
    <row r="44" spans="1:13" s="687" customFormat="1" ht="14.45" customHeight="1" x14ac:dyDescent="0.2">
      <c r="A44" s="688" t="s">
        <v>23</v>
      </c>
      <c r="B44" s="701" t="s">
        <v>1184</v>
      </c>
      <c r="C44" s="701"/>
      <c r="D44" s="701"/>
      <c r="E44" s="701"/>
      <c r="F44" s="701"/>
      <c r="G44" s="701"/>
      <c r="H44" s="701"/>
      <c r="I44" s="701"/>
      <c r="J44" s="701"/>
      <c r="K44" s="701"/>
      <c r="L44" s="701"/>
      <c r="M44" s="701"/>
    </row>
    <row r="45" spans="1:13" s="687" customFormat="1" x14ac:dyDescent="0.2">
      <c r="A45" s="688" t="s">
        <v>44</v>
      </c>
      <c r="B45" s="690" t="s">
        <v>1140</v>
      </c>
      <c r="C45" s="690"/>
      <c r="D45" s="690"/>
      <c r="E45" s="690"/>
      <c r="F45" s="690"/>
      <c r="G45" s="690"/>
      <c r="H45" s="690"/>
      <c r="I45" s="690"/>
      <c r="J45" s="690"/>
      <c r="K45" s="690"/>
      <c r="L45" s="690"/>
      <c r="M45" s="690"/>
    </row>
    <row r="46" spans="1:13" s="687" customFormat="1" ht="14.45" customHeight="1" x14ac:dyDescent="0.2">
      <c r="A46" s="688" t="s">
        <v>46</v>
      </c>
      <c r="B46" s="701" t="s">
        <v>83</v>
      </c>
      <c r="C46" s="701"/>
      <c r="D46" s="701"/>
      <c r="E46" s="701"/>
      <c r="F46" s="701"/>
      <c r="G46" s="701"/>
      <c r="H46" s="701"/>
      <c r="I46" s="701"/>
      <c r="J46" s="701"/>
      <c r="K46" s="701"/>
      <c r="L46" s="701"/>
      <c r="M46" s="701"/>
    </row>
    <row r="47" spans="1:13" s="687" customFormat="1" ht="14.45" customHeight="1" x14ac:dyDescent="0.2">
      <c r="A47" s="688" t="s">
        <v>31</v>
      </c>
      <c r="B47" s="701" t="s">
        <v>1185</v>
      </c>
      <c r="C47" s="701"/>
      <c r="D47" s="701"/>
      <c r="E47" s="701"/>
      <c r="F47" s="701"/>
      <c r="G47" s="701"/>
      <c r="H47" s="701"/>
      <c r="I47" s="701"/>
      <c r="J47" s="701"/>
      <c r="K47" s="701"/>
      <c r="L47" s="701"/>
      <c r="M47" s="701"/>
    </row>
    <row r="48" spans="1:13" s="687" customFormat="1" ht="14.45" customHeight="1" x14ac:dyDescent="0.2">
      <c r="A48" s="688" t="s">
        <v>35</v>
      </c>
      <c r="B48" s="701" t="s">
        <v>84</v>
      </c>
      <c r="C48" s="701"/>
      <c r="D48" s="701"/>
      <c r="E48" s="701"/>
      <c r="F48" s="701"/>
      <c r="G48" s="701"/>
      <c r="H48" s="701"/>
      <c r="I48" s="701"/>
      <c r="J48" s="701"/>
      <c r="K48" s="701"/>
      <c r="L48" s="701"/>
      <c r="M48" s="701"/>
    </row>
    <row r="49" spans="1:13" s="687" customFormat="1" ht="14.45" customHeight="1" x14ac:dyDescent="0.2">
      <c r="A49" s="688" t="s">
        <v>64</v>
      </c>
      <c r="B49" s="701" t="s">
        <v>1142</v>
      </c>
      <c r="C49" s="701"/>
      <c r="D49" s="701"/>
      <c r="E49" s="701"/>
      <c r="F49" s="701"/>
      <c r="G49" s="701"/>
      <c r="H49" s="701"/>
      <c r="I49" s="701"/>
      <c r="J49" s="701"/>
      <c r="K49" s="701"/>
      <c r="L49" s="701"/>
      <c r="M49" s="701"/>
    </row>
    <row r="50" spans="1:13" s="687" customFormat="1" ht="14.45" customHeight="1" x14ac:dyDescent="0.2">
      <c r="A50" s="688" t="s">
        <v>50</v>
      </c>
      <c r="B50" s="701" t="s">
        <v>1194</v>
      </c>
      <c r="C50" s="701"/>
      <c r="D50" s="701"/>
      <c r="E50" s="701"/>
      <c r="F50" s="701"/>
      <c r="G50" s="701"/>
      <c r="H50" s="701"/>
      <c r="I50" s="701"/>
      <c r="J50" s="701"/>
      <c r="K50" s="701"/>
      <c r="L50" s="701"/>
      <c r="M50" s="701"/>
    </row>
    <row r="51" spans="1:13" s="687" customFormat="1" x14ac:dyDescent="0.2">
      <c r="A51" s="688" t="s">
        <v>54</v>
      </c>
      <c r="B51" s="441" t="s">
        <v>1144</v>
      </c>
      <c r="C51" s="441"/>
      <c r="D51" s="441"/>
      <c r="E51" s="441"/>
      <c r="F51" s="441"/>
      <c r="G51" s="441"/>
      <c r="H51" s="441"/>
      <c r="I51" s="441"/>
      <c r="J51" s="441"/>
      <c r="K51" s="441"/>
      <c r="L51" s="441"/>
      <c r="M51" s="441"/>
    </row>
    <row r="52" spans="1:13" s="687" customFormat="1" ht="14.45" customHeight="1" x14ac:dyDescent="0.2">
      <c r="A52" s="688" t="s">
        <v>66</v>
      </c>
      <c r="B52" s="690" t="s">
        <v>1145</v>
      </c>
      <c r="C52" s="690"/>
      <c r="D52" s="690"/>
      <c r="E52" s="690"/>
      <c r="F52" s="690"/>
      <c r="G52" s="690"/>
      <c r="H52" s="690"/>
      <c r="I52" s="690"/>
      <c r="J52" s="690"/>
      <c r="K52" s="690"/>
      <c r="L52" s="690"/>
      <c r="M52" s="690"/>
    </row>
    <row r="53" spans="1:13" s="687" customFormat="1" ht="14.45" customHeight="1" x14ac:dyDescent="0.2">
      <c r="A53" s="688" t="s">
        <v>67</v>
      </c>
      <c r="B53" s="701" t="s">
        <v>1146</v>
      </c>
      <c r="C53" s="701"/>
      <c r="D53" s="701"/>
      <c r="E53" s="701"/>
      <c r="F53" s="701"/>
      <c r="G53" s="701"/>
      <c r="H53" s="701"/>
      <c r="I53" s="701"/>
      <c r="J53" s="701"/>
      <c r="K53" s="701"/>
      <c r="L53" s="701"/>
      <c r="M53" s="701"/>
    </row>
    <row r="54" spans="1:13" s="687" customFormat="1" ht="14.45" customHeight="1" x14ac:dyDescent="0.2">
      <c r="A54" s="688" t="s">
        <v>68</v>
      </c>
      <c r="B54" s="701" t="s">
        <v>1147</v>
      </c>
      <c r="C54" s="701"/>
      <c r="D54" s="701"/>
      <c r="E54" s="701"/>
      <c r="F54" s="701"/>
      <c r="G54" s="701"/>
      <c r="H54" s="701"/>
      <c r="I54" s="701"/>
      <c r="J54" s="701"/>
      <c r="K54" s="701"/>
      <c r="L54" s="701"/>
      <c r="M54" s="701"/>
    </row>
    <row r="55" spans="1:13" s="687" customFormat="1" x14ac:dyDescent="0.2">
      <c r="A55" s="655" t="s">
        <v>548</v>
      </c>
      <c r="B55" s="655" t="s">
        <v>1195</v>
      </c>
      <c r="C55" s="692"/>
      <c r="D55" s="692"/>
      <c r="E55" s="692"/>
      <c r="F55" s="692"/>
      <c r="G55" s="692"/>
      <c r="H55" s="692"/>
      <c r="I55" s="692"/>
      <c r="J55" s="692"/>
      <c r="K55" s="692"/>
      <c r="L55" s="692"/>
      <c r="M55" s="692"/>
    </row>
    <row r="56" spans="1:13" s="687" customFormat="1" x14ac:dyDescent="0.2">
      <c r="C56" s="692"/>
      <c r="D56" s="692"/>
      <c r="E56" s="692"/>
      <c r="F56" s="692"/>
      <c r="G56" s="692"/>
      <c r="H56" s="692"/>
      <c r="I56" s="692"/>
      <c r="J56" s="692"/>
      <c r="K56" s="692"/>
      <c r="L56" s="692"/>
      <c r="M56" s="692"/>
    </row>
    <row r="57" spans="1:13" s="687" customFormat="1" ht="15" customHeight="1" x14ac:dyDescent="0.2">
      <c r="A57" s="686" t="s">
        <v>295</v>
      </c>
      <c r="B57" s="655"/>
      <c r="C57" s="657"/>
      <c r="D57" s="657"/>
      <c r="E57" s="657"/>
      <c r="F57" s="657"/>
      <c r="G57" s="657"/>
      <c r="H57" s="657"/>
      <c r="I57" s="657"/>
      <c r="J57" s="657"/>
      <c r="K57" s="657"/>
      <c r="L57" s="657"/>
      <c r="M57" s="657"/>
    </row>
    <row r="58" spans="1:13" s="687" customFormat="1" x14ac:dyDescent="0.2">
      <c r="A58" s="657">
        <v>1</v>
      </c>
      <c r="B58" s="657" t="s">
        <v>1150</v>
      </c>
      <c r="C58" s="657"/>
      <c r="D58" s="657"/>
      <c r="E58" s="657"/>
      <c r="F58" s="657"/>
      <c r="G58" s="657"/>
      <c r="H58" s="657"/>
      <c r="I58" s="657"/>
      <c r="J58" s="657"/>
      <c r="K58" s="657"/>
      <c r="L58" s="657"/>
      <c r="M58" s="657"/>
    </row>
    <row r="59" spans="1:13" s="687" customFormat="1" x14ac:dyDescent="0.2">
      <c r="A59" s="657">
        <v>2</v>
      </c>
      <c r="B59" s="693" t="s">
        <v>1151</v>
      </c>
      <c r="C59" s="657"/>
      <c r="D59" s="657"/>
      <c r="E59" s="657"/>
      <c r="F59" s="657"/>
      <c r="G59" s="657"/>
      <c r="H59" s="657"/>
      <c r="I59" s="657"/>
      <c r="J59" s="657"/>
      <c r="K59" s="657"/>
      <c r="L59" s="657"/>
      <c r="M59" s="657"/>
    </row>
    <row r="60" spans="1:13" s="687" customFormat="1" x14ac:dyDescent="0.2">
      <c r="A60" s="657">
        <v>3</v>
      </c>
      <c r="B60" s="657" t="s">
        <v>1152</v>
      </c>
      <c r="C60" s="694"/>
      <c r="D60" s="694"/>
      <c r="E60" s="694"/>
      <c r="F60" s="694"/>
      <c r="G60" s="694"/>
      <c r="H60" s="694"/>
      <c r="I60" s="694"/>
      <c r="J60" s="694"/>
      <c r="K60" s="694"/>
      <c r="L60" s="694"/>
      <c r="M60" s="694"/>
    </row>
    <row r="61" spans="1:13" s="687" customFormat="1" x14ac:dyDescent="0.2">
      <c r="A61" s="657">
        <v>4</v>
      </c>
      <c r="B61" s="657" t="s">
        <v>1153</v>
      </c>
      <c r="C61" s="694"/>
      <c r="D61" s="694"/>
      <c r="E61" s="694"/>
      <c r="F61" s="694"/>
      <c r="G61" s="694"/>
      <c r="H61" s="694"/>
      <c r="I61" s="694"/>
      <c r="J61" s="694"/>
      <c r="K61" s="694"/>
      <c r="L61" s="694"/>
      <c r="M61" s="694"/>
    </row>
    <row r="62" spans="1:13" s="687" customFormat="1" x14ac:dyDescent="0.2">
      <c r="A62" s="657">
        <v>5</v>
      </c>
      <c r="B62" s="657" t="s">
        <v>1154</v>
      </c>
      <c r="C62" s="694"/>
      <c r="D62" s="694"/>
      <c r="E62" s="694"/>
      <c r="F62" s="694"/>
      <c r="G62" s="694"/>
      <c r="H62" s="694"/>
      <c r="I62" s="694"/>
      <c r="J62" s="694"/>
      <c r="K62" s="694"/>
      <c r="L62" s="694"/>
      <c r="M62" s="694"/>
    </row>
    <row r="63" spans="1:13" x14ac:dyDescent="0.2">
      <c r="A63" s="657">
        <v>6</v>
      </c>
      <c r="B63" s="695" t="s">
        <v>1155</v>
      </c>
      <c r="C63" s="656"/>
      <c r="D63" s="656"/>
      <c r="E63" s="656"/>
      <c r="F63" s="656"/>
      <c r="G63" s="656"/>
      <c r="H63" s="656"/>
      <c r="I63" s="656"/>
      <c r="J63" s="656"/>
      <c r="K63" s="656"/>
      <c r="L63" s="656"/>
      <c r="M63" s="656"/>
    </row>
    <row r="64" spans="1:13" x14ac:dyDescent="0.2">
      <c r="A64" s="657">
        <v>7</v>
      </c>
      <c r="B64" s="656" t="s">
        <v>1156</v>
      </c>
      <c r="C64" s="656"/>
      <c r="D64" s="656"/>
      <c r="E64" s="656"/>
      <c r="F64" s="656"/>
      <c r="G64" s="656"/>
      <c r="H64" s="656"/>
      <c r="I64" s="656"/>
      <c r="J64" s="656"/>
      <c r="K64" s="656"/>
      <c r="L64" s="656"/>
      <c r="M64" s="656"/>
    </row>
    <row r="65" spans="1:13" x14ac:dyDescent="0.2">
      <c r="A65" s="657">
        <v>8</v>
      </c>
      <c r="B65" s="656" t="s">
        <v>1157</v>
      </c>
      <c r="C65" s="656"/>
      <c r="D65" s="656"/>
      <c r="E65" s="656"/>
      <c r="F65" s="656"/>
      <c r="G65" s="656"/>
      <c r="H65" s="656"/>
      <c r="I65" s="656"/>
      <c r="J65" s="656"/>
      <c r="K65" s="656"/>
      <c r="L65" s="656"/>
      <c r="M65" s="656"/>
    </row>
    <row r="66" spans="1:13" x14ac:dyDescent="0.2">
      <c r="A66" s="657">
        <v>9</v>
      </c>
      <c r="B66" s="656" t="s">
        <v>1158</v>
      </c>
      <c r="C66" s="656"/>
      <c r="D66" s="656"/>
      <c r="E66" s="656"/>
      <c r="F66" s="656"/>
      <c r="G66" s="656"/>
      <c r="H66" s="656"/>
      <c r="I66" s="656"/>
      <c r="J66" s="656"/>
      <c r="K66" s="656"/>
      <c r="L66" s="656"/>
      <c r="M66" s="656"/>
    </row>
    <row r="67" spans="1:13" ht="22.5" x14ac:dyDescent="0.2">
      <c r="A67" s="657">
        <v>10</v>
      </c>
      <c r="B67" s="656" t="s">
        <v>1159</v>
      </c>
      <c r="C67" s="656"/>
      <c r="D67" s="656"/>
      <c r="E67" s="656"/>
      <c r="F67" s="656"/>
      <c r="G67" s="656"/>
      <c r="H67" s="656"/>
      <c r="I67" s="656"/>
      <c r="J67" s="656"/>
      <c r="K67" s="656"/>
      <c r="L67" s="656"/>
      <c r="M67" s="656"/>
    </row>
    <row r="68" spans="1:13" x14ac:dyDescent="0.2">
      <c r="A68" s="657">
        <v>11</v>
      </c>
      <c r="B68" s="656" t="s">
        <v>1160</v>
      </c>
    </row>
    <row r="69" spans="1:13" x14ac:dyDescent="0.2">
      <c r="A69" s="657">
        <v>12</v>
      </c>
      <c r="B69" s="443" t="s">
        <v>1161</v>
      </c>
    </row>
    <row r="70" spans="1:13" x14ac:dyDescent="0.2">
      <c r="A70" s="657">
        <v>13</v>
      </c>
      <c r="B70" s="443" t="s">
        <v>1162</v>
      </c>
    </row>
    <row r="71" spans="1:13" x14ac:dyDescent="0.2">
      <c r="A71" s="657">
        <v>14</v>
      </c>
      <c r="B71" s="443" t="s">
        <v>1163</v>
      </c>
    </row>
    <row r="72" spans="1:13" x14ac:dyDescent="0.2">
      <c r="A72" s="657">
        <v>15</v>
      </c>
      <c r="B72" s="443" t="s">
        <v>1164</v>
      </c>
    </row>
    <row r="73" spans="1:13" x14ac:dyDescent="0.2">
      <c r="A73" s="657">
        <v>16</v>
      </c>
      <c r="B73" s="443" t="s">
        <v>1165</v>
      </c>
    </row>
    <row r="74" spans="1:13" x14ac:dyDescent="0.2">
      <c r="A74" s="657">
        <v>17</v>
      </c>
      <c r="B74" s="443" t="s">
        <v>1166</v>
      </c>
    </row>
    <row r="75" spans="1:13" x14ac:dyDescent="0.2">
      <c r="A75" s="657">
        <v>18</v>
      </c>
      <c r="B75" s="443" t="s">
        <v>1167</v>
      </c>
    </row>
    <row r="82" spans="2:13" x14ac:dyDescent="0.2">
      <c r="B82" s="697"/>
      <c r="C82" s="698"/>
      <c r="D82" s="698"/>
      <c r="E82" s="698"/>
      <c r="F82" s="698"/>
      <c r="G82" s="698"/>
      <c r="H82" s="698"/>
      <c r="I82" s="698"/>
      <c r="J82" s="698"/>
      <c r="K82" s="698"/>
      <c r="L82" s="698"/>
      <c r="M82" s="698"/>
    </row>
    <row r="85" spans="2:13" x14ac:dyDescent="0.2">
      <c r="C85" s="699"/>
      <c r="D85" s="699"/>
    </row>
    <row r="86" spans="2:13" x14ac:dyDescent="0.2">
      <c r="C86" s="700"/>
      <c r="D86" s="700"/>
      <c r="E86" s="700"/>
      <c r="F86" s="700"/>
    </row>
  </sheetData>
  <mergeCells count="1">
    <mergeCell ref="C3:M3"/>
  </mergeCells>
  <hyperlinks>
    <hyperlink ref="C3" location="INDEX" display="Heat pumps utilizing sea water 20 MW" xr:uid="{00000000-0004-0000-3900-000000000000}"/>
  </hyperlinks>
  <pageMargins left="0.7" right="0.7" top="0.75" bottom="0.75" header="0.3" footer="0.3"/>
  <pageSetup scale="54"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8"/>
  <dimension ref="A1:M77"/>
  <sheetViews>
    <sheetView showGridLines="0" zoomScaleNormal="100" zoomScaleSheetLayoutView="100" workbookViewId="0">
      <selection activeCell="A65" sqref="A65"/>
    </sheetView>
  </sheetViews>
  <sheetFormatPr defaultColWidth="9.140625" defaultRowHeight="15" x14ac:dyDescent="0.25"/>
  <cols>
    <col min="1" max="1" width="10.42578125" style="29" bestFit="1" customWidth="1"/>
    <col min="2" max="2" width="32.28515625" style="29" customWidth="1"/>
    <col min="3" max="7" width="6.28515625" style="29" customWidth="1"/>
    <col min="8" max="11" width="7.140625" style="29" customWidth="1"/>
    <col min="12" max="13" width="6.28515625" style="29" customWidth="1"/>
    <col min="14" max="17" width="0" style="2" hidden="1" customWidth="1"/>
    <col min="18" max="16384" width="9.140625" style="2"/>
  </cols>
  <sheetData>
    <row r="1" spans="1:12" ht="20.25" x14ac:dyDescent="0.25">
      <c r="A1" s="190"/>
      <c r="B1" s="20"/>
      <c r="C1" s="19"/>
      <c r="D1" s="19"/>
      <c r="E1" s="19"/>
      <c r="F1" s="19"/>
      <c r="G1" s="19"/>
      <c r="H1" s="169"/>
      <c r="I1" s="19"/>
      <c r="J1" s="19"/>
      <c r="K1" s="19"/>
      <c r="L1" s="19"/>
    </row>
    <row r="2" spans="1:12" ht="14.25" customHeight="1" x14ac:dyDescent="0.25">
      <c r="A2" s="19"/>
      <c r="B2" s="19"/>
      <c r="C2" s="19"/>
      <c r="D2" s="19"/>
      <c r="E2" s="19"/>
      <c r="F2" s="19"/>
      <c r="G2" s="19"/>
      <c r="H2" s="19"/>
      <c r="I2" s="19"/>
      <c r="J2" s="19"/>
      <c r="K2" s="19"/>
      <c r="L2" s="19"/>
    </row>
    <row r="3" spans="1:12" ht="15" customHeight="1" x14ac:dyDescent="0.25">
      <c r="B3" s="391" t="s">
        <v>0</v>
      </c>
      <c r="C3" s="895" t="s">
        <v>274</v>
      </c>
      <c r="D3" s="896"/>
      <c r="E3" s="896"/>
      <c r="F3" s="896"/>
      <c r="G3" s="896"/>
      <c r="H3" s="896"/>
      <c r="I3" s="896"/>
      <c r="J3" s="896"/>
      <c r="K3" s="896"/>
      <c r="L3" s="897"/>
    </row>
    <row r="4" spans="1:12" ht="25.5" customHeight="1" x14ac:dyDescent="0.25">
      <c r="B4" s="156"/>
      <c r="C4" s="411">
        <v>2015</v>
      </c>
      <c r="D4" s="411">
        <v>2020</v>
      </c>
      <c r="E4" s="411">
        <v>2030</v>
      </c>
      <c r="F4" s="411">
        <v>2050</v>
      </c>
      <c r="G4" s="905" t="s">
        <v>2</v>
      </c>
      <c r="H4" s="902"/>
      <c r="I4" s="905" t="s">
        <v>3</v>
      </c>
      <c r="J4" s="902"/>
      <c r="K4" s="411" t="s">
        <v>4</v>
      </c>
      <c r="L4" s="411" t="s">
        <v>5</v>
      </c>
    </row>
    <row r="5" spans="1:12" ht="15" customHeight="1" x14ac:dyDescent="0.25">
      <c r="B5" s="388" t="s">
        <v>6</v>
      </c>
      <c r="C5" s="389"/>
      <c r="D5" s="389"/>
      <c r="E5" s="389"/>
      <c r="F5" s="389"/>
      <c r="G5" s="389" t="s">
        <v>7</v>
      </c>
      <c r="H5" s="389" t="s">
        <v>8</v>
      </c>
      <c r="I5" s="389" t="s">
        <v>7</v>
      </c>
      <c r="J5" s="389" t="s">
        <v>8</v>
      </c>
      <c r="K5" s="389"/>
      <c r="L5" s="390"/>
    </row>
    <row r="6" spans="1:12" ht="23.45" customHeight="1" x14ac:dyDescent="0.25">
      <c r="B6" s="147" t="s">
        <v>846</v>
      </c>
      <c r="C6" s="422">
        <v>12</v>
      </c>
      <c r="D6" s="422">
        <v>12</v>
      </c>
      <c r="E6" s="422">
        <v>12</v>
      </c>
      <c r="F6" s="422">
        <v>12</v>
      </c>
      <c r="G6" s="422">
        <v>12</v>
      </c>
      <c r="H6" s="422">
        <v>20</v>
      </c>
      <c r="I6" s="422">
        <v>12</v>
      </c>
      <c r="J6" s="422">
        <v>30</v>
      </c>
      <c r="K6" s="394" t="s">
        <v>39</v>
      </c>
      <c r="L6" s="394">
        <v>13</v>
      </c>
    </row>
    <row r="7" spans="1:12" x14ac:dyDescent="0.25">
      <c r="B7" s="147" t="s">
        <v>69</v>
      </c>
      <c r="C7" s="392" t="s">
        <v>70</v>
      </c>
      <c r="D7" s="392" t="s">
        <v>70</v>
      </c>
      <c r="E7" s="392" t="s">
        <v>70</v>
      </c>
      <c r="F7" s="392" t="s">
        <v>70</v>
      </c>
      <c r="G7" s="392" t="s">
        <v>70</v>
      </c>
      <c r="H7" s="392" t="s">
        <v>70</v>
      </c>
      <c r="I7" s="392" t="s">
        <v>70</v>
      </c>
      <c r="J7" s="392" t="s">
        <v>70</v>
      </c>
      <c r="K7" s="392"/>
      <c r="L7" s="392"/>
    </row>
    <row r="8" spans="1:12" ht="15" customHeight="1" x14ac:dyDescent="0.25">
      <c r="B8" s="147" t="s">
        <v>90</v>
      </c>
      <c r="C8" s="149">
        <v>170</v>
      </c>
      <c r="D8" s="149">
        <v>171</v>
      </c>
      <c r="E8" s="149">
        <v>173</v>
      </c>
      <c r="F8" s="149">
        <v>175</v>
      </c>
      <c r="G8" s="149">
        <v>170</v>
      </c>
      <c r="H8" s="149">
        <v>180</v>
      </c>
      <c r="I8" s="149">
        <v>170</v>
      </c>
      <c r="J8" s="149">
        <v>180</v>
      </c>
      <c r="K8" s="149" t="s">
        <v>15</v>
      </c>
      <c r="L8" s="149">
        <v>4</v>
      </c>
    </row>
    <row r="9" spans="1:12" ht="15" customHeight="1" x14ac:dyDescent="0.25">
      <c r="B9" s="147" t="s">
        <v>72</v>
      </c>
      <c r="C9" s="421">
        <v>1</v>
      </c>
      <c r="D9" s="421">
        <v>1</v>
      </c>
      <c r="E9" s="421">
        <v>1</v>
      </c>
      <c r="F9" s="421">
        <v>1</v>
      </c>
      <c r="G9" s="421">
        <v>1</v>
      </c>
      <c r="H9" s="421">
        <v>3</v>
      </c>
      <c r="I9" s="421">
        <v>1</v>
      </c>
      <c r="J9" s="421">
        <v>3</v>
      </c>
      <c r="K9" s="149" t="s">
        <v>44</v>
      </c>
      <c r="L9" s="149">
        <v>3</v>
      </c>
    </row>
    <row r="10" spans="1:12" ht="15" customHeight="1" x14ac:dyDescent="0.25">
      <c r="B10" s="147" t="s">
        <v>13</v>
      </c>
      <c r="C10" s="149">
        <v>0</v>
      </c>
      <c r="D10" s="149">
        <v>0</v>
      </c>
      <c r="E10" s="149">
        <v>0</v>
      </c>
      <c r="F10" s="149">
        <v>0</v>
      </c>
      <c r="G10" s="149">
        <v>0</v>
      </c>
      <c r="H10" s="149">
        <v>1</v>
      </c>
      <c r="I10" s="149">
        <v>0</v>
      </c>
      <c r="J10" s="149">
        <v>1</v>
      </c>
      <c r="K10" s="149" t="s">
        <v>20</v>
      </c>
      <c r="L10" s="149"/>
    </row>
    <row r="11" spans="1:12" x14ac:dyDescent="0.25">
      <c r="B11" s="156" t="s">
        <v>73</v>
      </c>
      <c r="C11" s="394">
        <v>0</v>
      </c>
      <c r="D11" s="394">
        <v>0</v>
      </c>
      <c r="E11" s="394">
        <v>0</v>
      </c>
      <c r="F11" s="394">
        <v>0</v>
      </c>
      <c r="G11" s="394">
        <v>0</v>
      </c>
      <c r="H11" s="394">
        <v>1</v>
      </c>
      <c r="I11" s="394">
        <v>0</v>
      </c>
      <c r="J11" s="394">
        <v>1</v>
      </c>
      <c r="K11" s="394" t="s">
        <v>23</v>
      </c>
      <c r="L11" s="149"/>
    </row>
    <row r="12" spans="1:12" ht="13.5" customHeight="1" x14ac:dyDescent="0.25">
      <c r="B12" s="156" t="s">
        <v>16</v>
      </c>
      <c r="C12" s="394">
        <v>25</v>
      </c>
      <c r="D12" s="394">
        <v>25</v>
      </c>
      <c r="E12" s="394">
        <v>25</v>
      </c>
      <c r="F12" s="394">
        <v>25</v>
      </c>
      <c r="G12" s="394">
        <v>15</v>
      </c>
      <c r="H12" s="394">
        <v>30</v>
      </c>
      <c r="I12" s="394">
        <v>15</v>
      </c>
      <c r="J12" s="394">
        <v>30</v>
      </c>
      <c r="K12" s="394"/>
      <c r="L12" s="149">
        <v>3</v>
      </c>
    </row>
    <row r="13" spans="1:12" x14ac:dyDescent="0.25">
      <c r="B13" s="156" t="s">
        <v>18</v>
      </c>
      <c r="C13" s="414">
        <v>0.5</v>
      </c>
      <c r="D13" s="414">
        <v>0.5</v>
      </c>
      <c r="E13" s="414">
        <v>0.5</v>
      </c>
      <c r="F13" s="414">
        <v>0.5</v>
      </c>
      <c r="G13" s="414">
        <v>0.3</v>
      </c>
      <c r="H13" s="414">
        <v>0.7</v>
      </c>
      <c r="I13" s="414">
        <v>0.3</v>
      </c>
      <c r="J13" s="414">
        <v>0.7</v>
      </c>
      <c r="K13" s="394"/>
      <c r="L13" s="149"/>
    </row>
    <row r="14" spans="1:12" x14ac:dyDescent="0.25">
      <c r="B14" s="158" t="s">
        <v>91</v>
      </c>
      <c r="C14" s="421">
        <v>0.01</v>
      </c>
      <c r="D14" s="421">
        <v>0.01</v>
      </c>
      <c r="E14" s="421">
        <v>5.0000000000000001E-3</v>
      </c>
      <c r="F14" s="421">
        <v>5.0000000000000001E-3</v>
      </c>
      <c r="G14" s="421">
        <v>5.0000000000000001E-3</v>
      </c>
      <c r="H14" s="421">
        <v>0.01</v>
      </c>
      <c r="I14" s="421">
        <v>5.0000000000000001E-3</v>
      </c>
      <c r="J14" s="414">
        <v>0.01</v>
      </c>
      <c r="K14" s="394"/>
      <c r="L14" s="149"/>
    </row>
    <row r="15" spans="1:12" x14ac:dyDescent="0.25">
      <c r="B15" s="906" t="s">
        <v>21</v>
      </c>
      <c r="C15" s="907"/>
      <c r="D15" s="907"/>
      <c r="E15" s="907"/>
      <c r="F15" s="907"/>
      <c r="G15" s="907"/>
      <c r="H15" s="907"/>
      <c r="I15" s="907"/>
      <c r="J15" s="907"/>
      <c r="K15" s="907"/>
      <c r="L15" s="908"/>
    </row>
    <row r="16" spans="1:12" x14ac:dyDescent="0.25">
      <c r="B16" s="156" t="s">
        <v>22</v>
      </c>
      <c r="C16" s="394" t="s">
        <v>70</v>
      </c>
      <c r="D16" s="394" t="s">
        <v>70</v>
      </c>
      <c r="E16" s="394" t="s">
        <v>70</v>
      </c>
      <c r="F16" s="394" t="s">
        <v>70</v>
      </c>
      <c r="G16" s="394" t="s">
        <v>70</v>
      </c>
      <c r="H16" s="394" t="s">
        <v>70</v>
      </c>
      <c r="I16" s="394" t="s">
        <v>70</v>
      </c>
      <c r="J16" s="394" t="s">
        <v>70</v>
      </c>
      <c r="K16" s="394"/>
      <c r="L16" s="394"/>
    </row>
    <row r="17" spans="2:12" x14ac:dyDescent="0.25">
      <c r="B17" s="156" t="s">
        <v>24</v>
      </c>
      <c r="C17" s="394" t="s">
        <v>70</v>
      </c>
      <c r="D17" s="394" t="s">
        <v>70</v>
      </c>
      <c r="E17" s="394" t="s">
        <v>70</v>
      </c>
      <c r="F17" s="394" t="s">
        <v>70</v>
      </c>
      <c r="G17" s="394" t="s">
        <v>70</v>
      </c>
      <c r="H17" s="394" t="s">
        <v>70</v>
      </c>
      <c r="I17" s="394" t="s">
        <v>70</v>
      </c>
      <c r="J17" s="394" t="s">
        <v>70</v>
      </c>
      <c r="K17" s="394"/>
      <c r="L17" s="394"/>
    </row>
    <row r="18" spans="2:12" x14ac:dyDescent="0.25">
      <c r="B18" s="156" t="s">
        <v>75</v>
      </c>
      <c r="C18" s="394">
        <v>10</v>
      </c>
      <c r="D18" s="394">
        <v>10</v>
      </c>
      <c r="E18" s="394">
        <v>10</v>
      </c>
      <c r="F18" s="394">
        <v>10</v>
      </c>
      <c r="G18" s="394">
        <v>10</v>
      </c>
      <c r="H18" s="394">
        <v>10</v>
      </c>
      <c r="I18" s="394">
        <v>10</v>
      </c>
      <c r="J18" s="394">
        <v>10</v>
      </c>
      <c r="K18" s="394"/>
      <c r="L18" s="394"/>
    </row>
    <row r="19" spans="2:12" x14ac:dyDescent="0.25">
      <c r="B19" s="156" t="s">
        <v>76</v>
      </c>
      <c r="C19" s="394">
        <v>0</v>
      </c>
      <c r="D19" s="394">
        <v>0</v>
      </c>
      <c r="E19" s="394">
        <v>0</v>
      </c>
      <c r="F19" s="394">
        <v>0</v>
      </c>
      <c r="G19" s="394">
        <v>0</v>
      </c>
      <c r="H19" s="394">
        <v>1</v>
      </c>
      <c r="I19" s="394">
        <v>0</v>
      </c>
      <c r="J19" s="394">
        <v>1</v>
      </c>
      <c r="K19" s="394"/>
      <c r="L19" s="394"/>
    </row>
    <row r="20" spans="2:12" x14ac:dyDescent="0.25">
      <c r="B20" s="156" t="s">
        <v>77</v>
      </c>
      <c r="C20" s="414">
        <v>0.5</v>
      </c>
      <c r="D20" s="414">
        <v>0.5</v>
      </c>
      <c r="E20" s="414">
        <v>0.5</v>
      </c>
      <c r="F20" s="414">
        <v>0.5</v>
      </c>
      <c r="G20" s="414">
        <v>0.25</v>
      </c>
      <c r="H20" s="394">
        <v>2</v>
      </c>
      <c r="I20" s="414">
        <v>0.25</v>
      </c>
      <c r="J20" s="394">
        <v>2</v>
      </c>
      <c r="K20" s="394"/>
      <c r="L20" s="394"/>
    </row>
    <row r="21" spans="2:12" x14ac:dyDescent="0.25">
      <c r="B21" s="906" t="s">
        <v>78</v>
      </c>
      <c r="C21" s="907"/>
      <c r="D21" s="907"/>
      <c r="E21" s="907"/>
      <c r="F21" s="907"/>
      <c r="G21" s="907"/>
      <c r="H21" s="907"/>
      <c r="I21" s="907"/>
      <c r="J21" s="907"/>
      <c r="K21" s="907"/>
      <c r="L21" s="908"/>
    </row>
    <row r="22" spans="2:12" x14ac:dyDescent="0.25">
      <c r="B22" s="156" t="s">
        <v>773</v>
      </c>
      <c r="C22" s="394">
        <v>0</v>
      </c>
      <c r="D22" s="394">
        <v>0</v>
      </c>
      <c r="E22" s="394">
        <v>0</v>
      </c>
      <c r="F22" s="394">
        <v>0</v>
      </c>
      <c r="G22" s="394">
        <v>0</v>
      </c>
      <c r="H22" s="394">
        <v>0</v>
      </c>
      <c r="I22" s="394">
        <v>0</v>
      </c>
      <c r="J22" s="394">
        <v>0</v>
      </c>
      <c r="K22" s="149"/>
      <c r="L22" s="392"/>
    </row>
    <row r="23" spans="2:12" x14ac:dyDescent="0.25">
      <c r="B23" s="156" t="s">
        <v>530</v>
      </c>
      <c r="C23" s="394">
        <v>0</v>
      </c>
      <c r="D23" s="394">
        <v>0</v>
      </c>
      <c r="E23" s="394">
        <v>0</v>
      </c>
      <c r="F23" s="394">
        <v>0</v>
      </c>
      <c r="G23" s="394">
        <v>0</v>
      </c>
      <c r="H23" s="394">
        <v>0</v>
      </c>
      <c r="I23" s="394">
        <v>0</v>
      </c>
      <c r="J23" s="394">
        <v>0</v>
      </c>
      <c r="K23" s="394"/>
      <c r="L23" s="149"/>
    </row>
    <row r="24" spans="2:12" x14ac:dyDescent="0.25">
      <c r="B24" s="156" t="s">
        <v>79</v>
      </c>
      <c r="C24" s="335">
        <v>0</v>
      </c>
      <c r="D24" s="335">
        <v>0</v>
      </c>
      <c r="E24" s="335">
        <v>0</v>
      </c>
      <c r="F24" s="335">
        <v>0</v>
      </c>
      <c r="G24" s="335">
        <v>0</v>
      </c>
      <c r="H24" s="335">
        <v>0</v>
      </c>
      <c r="I24" s="335">
        <v>0</v>
      </c>
      <c r="J24" s="335">
        <v>0</v>
      </c>
      <c r="K24" s="394"/>
      <c r="L24" s="149"/>
    </row>
    <row r="25" spans="2:12" x14ac:dyDescent="0.25">
      <c r="B25" s="156" t="s">
        <v>80</v>
      </c>
      <c r="C25" s="160">
        <v>0</v>
      </c>
      <c r="D25" s="160">
        <v>0</v>
      </c>
      <c r="E25" s="160">
        <v>0</v>
      </c>
      <c r="F25" s="160">
        <v>0</v>
      </c>
      <c r="G25" s="160">
        <v>0</v>
      </c>
      <c r="H25" s="160">
        <v>0</v>
      </c>
      <c r="I25" s="160">
        <v>0</v>
      </c>
      <c r="J25" s="160">
        <v>0</v>
      </c>
      <c r="K25" s="160"/>
      <c r="L25" s="149"/>
    </row>
    <row r="26" spans="2:12" ht="15" customHeight="1" x14ac:dyDescent="0.25">
      <c r="B26" s="1009" t="s">
        <v>394</v>
      </c>
      <c r="C26" s="1009"/>
      <c r="D26" s="1009"/>
      <c r="E26" s="1009"/>
      <c r="F26" s="1009"/>
      <c r="G26" s="1009"/>
      <c r="H26" s="1009"/>
      <c r="I26" s="1009"/>
      <c r="J26" s="1009"/>
      <c r="K26" s="1009"/>
      <c r="L26" s="1009"/>
    </row>
    <row r="27" spans="2:12" ht="23.45" customHeight="1" x14ac:dyDescent="0.25">
      <c r="B27" s="147" t="s">
        <v>847</v>
      </c>
      <c r="C27" s="414">
        <v>0.6</v>
      </c>
      <c r="D27" s="253">
        <v>0.56399999999999995</v>
      </c>
      <c r="E27" s="253">
        <v>0.50759999999999994</v>
      </c>
      <c r="F27" s="253">
        <v>0.45683999999999997</v>
      </c>
      <c r="G27" s="414">
        <v>0.4</v>
      </c>
      <c r="H27" s="414">
        <v>0.8</v>
      </c>
      <c r="I27" s="414">
        <v>0.4</v>
      </c>
      <c r="J27" s="414">
        <v>0.8</v>
      </c>
      <c r="K27" s="394" t="s">
        <v>39</v>
      </c>
      <c r="L27" s="394">
        <v>3</v>
      </c>
    </row>
    <row r="28" spans="2:12" x14ac:dyDescent="0.25">
      <c r="B28" s="156" t="s">
        <v>81</v>
      </c>
      <c r="C28" s="394">
        <v>50</v>
      </c>
      <c r="D28" s="394">
        <v>50</v>
      </c>
      <c r="E28" s="394">
        <v>50</v>
      </c>
      <c r="F28" s="394">
        <v>50</v>
      </c>
      <c r="G28" s="394">
        <v>30</v>
      </c>
      <c r="H28" s="394">
        <v>70</v>
      </c>
      <c r="I28" s="394">
        <v>30</v>
      </c>
      <c r="J28" s="394">
        <v>70</v>
      </c>
      <c r="K28" s="394"/>
      <c r="L28" s="394">
        <v>3</v>
      </c>
    </row>
    <row r="29" spans="2:12" x14ac:dyDescent="0.25">
      <c r="B29" s="156" t="s">
        <v>82</v>
      </c>
      <c r="C29" s="394">
        <v>50</v>
      </c>
      <c r="D29" s="394">
        <v>50</v>
      </c>
      <c r="E29" s="394">
        <v>50</v>
      </c>
      <c r="F29" s="394">
        <v>50</v>
      </c>
      <c r="G29" s="394">
        <v>30</v>
      </c>
      <c r="H29" s="394">
        <v>70</v>
      </c>
      <c r="I29" s="394">
        <v>30</v>
      </c>
      <c r="J29" s="394">
        <v>70</v>
      </c>
      <c r="K29" s="394"/>
      <c r="L29" s="394">
        <v>3</v>
      </c>
    </row>
    <row r="30" spans="2:12" ht="16.5" customHeight="1" x14ac:dyDescent="0.25">
      <c r="B30" s="156" t="s">
        <v>848</v>
      </c>
      <c r="C30" s="433">
        <v>2000</v>
      </c>
      <c r="D30" s="433">
        <v>2000</v>
      </c>
      <c r="E30" s="433">
        <v>2000</v>
      </c>
      <c r="F30" s="433">
        <v>2000</v>
      </c>
      <c r="G30" s="433">
        <v>1000</v>
      </c>
      <c r="H30" s="433">
        <v>3000</v>
      </c>
      <c r="I30" s="433">
        <v>1000</v>
      </c>
      <c r="J30" s="433">
        <v>3000</v>
      </c>
      <c r="K30" s="394"/>
      <c r="L30" s="394">
        <v>3</v>
      </c>
    </row>
    <row r="31" spans="2:12" ht="16.5" customHeight="1" x14ac:dyDescent="0.25">
      <c r="B31" s="156" t="s">
        <v>849</v>
      </c>
      <c r="C31" s="160">
        <v>0.89999999999999991</v>
      </c>
      <c r="D31" s="160">
        <v>0.98199999999999998</v>
      </c>
      <c r="E31" s="160">
        <v>1.2538</v>
      </c>
      <c r="F31" s="160">
        <v>1.42842</v>
      </c>
      <c r="G31" s="160">
        <v>1</v>
      </c>
      <c r="H31" s="160">
        <v>2.5</v>
      </c>
      <c r="I31" s="160">
        <v>1.4</v>
      </c>
      <c r="J31" s="160">
        <v>0.3</v>
      </c>
      <c r="K31" s="394"/>
      <c r="L31" s="394"/>
    </row>
    <row r="32" spans="2:12" ht="16.5" customHeight="1" x14ac:dyDescent="0.25">
      <c r="B32" s="254" t="s">
        <v>781</v>
      </c>
      <c r="C32" s="160">
        <v>0.6</v>
      </c>
      <c r="D32" s="160">
        <v>0.7</v>
      </c>
      <c r="E32" s="160">
        <v>1</v>
      </c>
      <c r="F32" s="160">
        <v>1.2</v>
      </c>
      <c r="G32" s="160">
        <v>0.7</v>
      </c>
      <c r="H32" s="160">
        <v>2.1</v>
      </c>
      <c r="I32" s="160">
        <v>1.2</v>
      </c>
      <c r="J32" s="160">
        <v>0</v>
      </c>
      <c r="K32" s="394" t="s">
        <v>44</v>
      </c>
      <c r="L32" s="394"/>
    </row>
    <row r="33" spans="1:12" ht="16.5" customHeight="1" x14ac:dyDescent="0.25">
      <c r="B33" s="254" t="s">
        <v>782</v>
      </c>
      <c r="C33" s="253">
        <v>0.3</v>
      </c>
      <c r="D33" s="253">
        <v>0.28199999999999997</v>
      </c>
      <c r="E33" s="253">
        <v>0.25379999999999997</v>
      </c>
      <c r="F33" s="253">
        <v>0.22841999999999998</v>
      </c>
      <c r="G33" s="253">
        <v>0.3</v>
      </c>
      <c r="H33" s="253">
        <v>0.4</v>
      </c>
      <c r="I33" s="253">
        <v>0.2</v>
      </c>
      <c r="J33" s="253">
        <v>0.3</v>
      </c>
      <c r="K33" s="394"/>
      <c r="L33" s="394">
        <v>3</v>
      </c>
    </row>
    <row r="34" spans="1:12" ht="16.5" customHeight="1" x14ac:dyDescent="0.25">
      <c r="B34" s="1002" t="s">
        <v>33</v>
      </c>
      <c r="C34" s="1003"/>
      <c r="D34" s="1003"/>
      <c r="E34" s="1003"/>
      <c r="F34" s="1003"/>
      <c r="G34" s="1003"/>
      <c r="H34" s="1003"/>
      <c r="I34" s="1003"/>
      <c r="J34" s="1003"/>
      <c r="K34" s="1003"/>
      <c r="L34" s="1004"/>
    </row>
    <row r="35" spans="1:12" ht="16.5" customHeight="1" x14ac:dyDescent="0.25">
      <c r="B35" s="74"/>
      <c r="C35" s="74"/>
      <c r="D35" s="74"/>
      <c r="E35" s="74"/>
      <c r="F35" s="74"/>
      <c r="G35" s="74"/>
      <c r="H35" s="74"/>
      <c r="I35" s="74"/>
      <c r="J35" s="74"/>
      <c r="K35" s="74"/>
      <c r="L35" s="74"/>
    </row>
    <row r="36" spans="1:12" ht="16.5" customHeight="1" x14ac:dyDescent="0.25">
      <c r="A36" s="27" t="s">
        <v>87</v>
      </c>
      <c r="B36" s="19"/>
      <c r="C36" s="74"/>
      <c r="D36" s="74"/>
      <c r="E36" s="74"/>
      <c r="F36" s="74"/>
      <c r="G36" s="74"/>
      <c r="H36" s="74"/>
      <c r="I36" s="74"/>
      <c r="J36" s="74"/>
      <c r="K36" s="74"/>
      <c r="L36" s="74"/>
    </row>
    <row r="37" spans="1:12" ht="16.5" customHeight="1" x14ac:dyDescent="0.25">
      <c r="A37" s="64">
        <v>3</v>
      </c>
      <c r="B37" s="64" t="s">
        <v>88</v>
      </c>
      <c r="C37" s="74"/>
      <c r="D37" s="74"/>
      <c r="E37" s="74"/>
      <c r="F37" s="74"/>
      <c r="G37" s="74"/>
      <c r="H37" s="74"/>
      <c r="I37" s="74"/>
      <c r="J37" s="74"/>
      <c r="K37" s="74"/>
      <c r="L37" s="74"/>
    </row>
    <row r="38" spans="1:12" ht="16.5" customHeight="1" x14ac:dyDescent="0.25">
      <c r="A38" s="64">
        <v>4</v>
      </c>
      <c r="B38" s="64" t="s">
        <v>89</v>
      </c>
      <c r="C38" s="74"/>
      <c r="D38" s="74"/>
      <c r="E38" s="74"/>
      <c r="F38" s="74"/>
      <c r="G38" s="74"/>
      <c r="H38" s="74"/>
      <c r="I38" s="74"/>
      <c r="J38" s="74"/>
      <c r="K38" s="74"/>
      <c r="L38" s="74"/>
    </row>
    <row r="39" spans="1:12" ht="16.5" customHeight="1" x14ac:dyDescent="0.25">
      <c r="A39" s="64">
        <v>13</v>
      </c>
      <c r="B39" s="64" t="s">
        <v>94</v>
      </c>
      <c r="C39" s="74"/>
      <c r="D39" s="74"/>
      <c r="E39" s="74"/>
      <c r="F39" s="74"/>
      <c r="G39" s="74"/>
      <c r="H39" s="74"/>
      <c r="I39" s="74"/>
      <c r="J39" s="74"/>
      <c r="K39" s="74"/>
      <c r="L39" s="74"/>
    </row>
    <row r="40" spans="1:12" ht="16.5" customHeight="1" x14ac:dyDescent="0.25">
      <c r="A40" s="64"/>
      <c r="B40" s="64"/>
      <c r="C40" s="74"/>
      <c r="D40" s="74"/>
      <c r="E40" s="74"/>
      <c r="F40" s="74"/>
      <c r="G40" s="74"/>
      <c r="H40" s="74"/>
      <c r="I40" s="74"/>
      <c r="J40" s="74"/>
      <c r="K40" s="74"/>
      <c r="L40" s="74"/>
    </row>
    <row r="41" spans="1:12" ht="15" customHeight="1" x14ac:dyDescent="0.25">
      <c r="A41" s="30" t="s">
        <v>38</v>
      </c>
    </row>
    <row r="42" spans="1:12" ht="23.25" customHeight="1" x14ac:dyDescent="0.25">
      <c r="A42" s="28" t="s">
        <v>39</v>
      </c>
      <c r="B42" s="1005" t="s">
        <v>92</v>
      </c>
      <c r="C42" s="1006"/>
      <c r="D42" s="1006"/>
      <c r="E42" s="1006"/>
      <c r="F42" s="1006"/>
      <c r="G42" s="1006"/>
      <c r="H42" s="1006"/>
      <c r="I42" s="1006"/>
      <c r="J42" s="1006"/>
      <c r="K42" s="1006"/>
      <c r="L42" s="1006"/>
    </row>
    <row r="43" spans="1:12" ht="15" customHeight="1" x14ac:dyDescent="0.25">
      <c r="A43" s="28" t="s">
        <v>15</v>
      </c>
      <c r="B43" s="66" t="s">
        <v>93</v>
      </c>
      <c r="C43" s="65"/>
      <c r="D43" s="65"/>
      <c r="E43" s="65"/>
      <c r="F43" s="65"/>
      <c r="G43" s="65"/>
      <c r="H43" s="65"/>
      <c r="I43" s="65"/>
      <c r="J43" s="65"/>
      <c r="K43" s="65"/>
      <c r="L43" s="65"/>
    </row>
    <row r="44" spans="1:12" ht="15" customHeight="1" x14ac:dyDescent="0.25">
      <c r="A44" s="28" t="s">
        <v>20</v>
      </c>
      <c r="B44" s="1005" t="s">
        <v>85</v>
      </c>
      <c r="C44" s="1006"/>
      <c r="D44" s="1006"/>
      <c r="E44" s="1006"/>
      <c r="F44" s="1006"/>
      <c r="G44" s="1006"/>
      <c r="H44" s="1006"/>
      <c r="I44" s="1006"/>
      <c r="J44" s="1006"/>
      <c r="K44" s="1006"/>
      <c r="L44" s="1006"/>
    </row>
    <row r="45" spans="1:12" ht="15" customHeight="1" x14ac:dyDescent="0.25">
      <c r="A45" s="28" t="s">
        <v>23</v>
      </c>
      <c r="B45" s="1006" t="s">
        <v>86</v>
      </c>
      <c r="C45" s="1006"/>
      <c r="D45" s="1006"/>
      <c r="E45" s="1006"/>
      <c r="F45" s="1006"/>
      <c r="G45" s="1006"/>
      <c r="H45" s="1006"/>
      <c r="I45" s="1006"/>
      <c r="J45" s="1006"/>
      <c r="K45" s="1006"/>
      <c r="L45" s="1006"/>
    </row>
    <row r="46" spans="1:12" ht="26.25" customHeight="1" x14ac:dyDescent="0.25">
      <c r="A46" s="109" t="s">
        <v>44</v>
      </c>
      <c r="B46" s="1007" t="s">
        <v>343</v>
      </c>
      <c r="C46" s="1007"/>
      <c r="D46" s="1007"/>
      <c r="E46" s="1007"/>
      <c r="F46" s="1007"/>
      <c r="G46" s="1007"/>
      <c r="H46" s="1007"/>
      <c r="I46" s="1007"/>
      <c r="J46" s="1007"/>
      <c r="K46" s="1007"/>
      <c r="L46" s="1007"/>
    </row>
    <row r="47" spans="1:12" ht="15" customHeight="1" x14ac:dyDescent="0.25">
      <c r="A47" s="73"/>
      <c r="B47" s="1008"/>
      <c r="C47" s="1008"/>
      <c r="D47" s="1008"/>
      <c r="E47" s="1008"/>
      <c r="F47" s="1008"/>
      <c r="G47" s="1008"/>
      <c r="H47" s="1008"/>
      <c r="I47" s="1008"/>
      <c r="J47" s="1008"/>
      <c r="K47" s="1008"/>
      <c r="L47" s="1008"/>
    </row>
    <row r="48" spans="1:12" x14ac:dyDescent="0.25">
      <c r="A48" s="2"/>
      <c r="B48" s="2"/>
      <c r="C48" s="108"/>
      <c r="D48" s="108"/>
      <c r="E48" s="108"/>
      <c r="F48" s="108"/>
      <c r="G48" s="108"/>
      <c r="H48" s="108"/>
      <c r="I48" s="108"/>
      <c r="J48" s="107"/>
      <c r="K48" s="19"/>
      <c r="L48" s="19"/>
    </row>
    <row r="49" spans="1:12" x14ac:dyDescent="0.25">
      <c r="A49" s="2"/>
      <c r="B49" s="2"/>
      <c r="C49" s="108"/>
      <c r="D49" s="108"/>
      <c r="E49" s="108"/>
      <c r="F49" s="108"/>
      <c r="G49" s="108"/>
      <c r="H49" s="108"/>
      <c r="I49" s="108"/>
      <c r="J49" s="107"/>
      <c r="K49" s="61"/>
      <c r="L49" s="61"/>
    </row>
    <row r="50" spans="1:12" ht="15" customHeight="1" x14ac:dyDescent="0.25">
      <c r="A50" s="2"/>
      <c r="B50" s="2"/>
      <c r="C50" s="108"/>
      <c r="D50" s="108"/>
      <c r="E50" s="108"/>
      <c r="F50" s="108"/>
      <c r="G50" s="108"/>
      <c r="H50" s="108"/>
      <c r="I50" s="108"/>
      <c r="J50" s="107"/>
      <c r="K50" s="61"/>
      <c r="L50" s="61"/>
    </row>
    <row r="51" spans="1:12" ht="15" customHeight="1" x14ac:dyDescent="0.25">
      <c r="A51" s="2"/>
      <c r="B51" s="2"/>
      <c r="C51" s="61"/>
      <c r="D51" s="61"/>
      <c r="E51" s="61"/>
      <c r="F51" s="61"/>
      <c r="G51" s="61"/>
      <c r="H51" s="61"/>
      <c r="I51" s="61"/>
      <c r="J51" s="64"/>
      <c r="K51" s="61"/>
      <c r="L51" s="61"/>
    </row>
    <row r="52" spans="1:12" ht="15" customHeight="1" x14ac:dyDescent="0.25">
      <c r="A52" s="64"/>
      <c r="B52" s="875"/>
      <c r="C52" s="876"/>
      <c r="D52" s="876"/>
      <c r="E52" s="876"/>
      <c r="F52" s="876"/>
      <c r="G52" s="876"/>
      <c r="H52" s="876"/>
      <c r="I52" s="876"/>
      <c r="J52" s="876"/>
      <c r="K52" s="876"/>
      <c r="L52" s="876"/>
    </row>
    <row r="53" spans="1:12" ht="15" customHeight="1" x14ac:dyDescent="0.25">
      <c r="A53" s="64"/>
      <c r="B53" s="59"/>
      <c r="C53" s="61"/>
      <c r="D53" s="61"/>
      <c r="E53" s="61"/>
      <c r="F53" s="61"/>
      <c r="G53" s="61"/>
      <c r="H53" s="61"/>
      <c r="I53" s="61"/>
      <c r="J53" s="61"/>
      <c r="K53" s="61"/>
      <c r="L53" s="61"/>
    </row>
    <row r="54" spans="1:12" ht="15" customHeight="1" x14ac:dyDescent="0.25">
      <c r="A54" s="64"/>
      <c r="B54" s="31"/>
      <c r="C54" s="61"/>
      <c r="D54" s="61"/>
      <c r="E54" s="61"/>
      <c r="F54" s="61"/>
      <c r="G54" s="61"/>
      <c r="H54" s="61"/>
      <c r="I54" s="61"/>
      <c r="J54" s="61"/>
      <c r="K54" s="61"/>
      <c r="L54" s="61"/>
    </row>
    <row r="55" spans="1:12" ht="15" customHeight="1" x14ac:dyDescent="0.25">
      <c r="A55" s="64"/>
      <c r="B55" s="875"/>
      <c r="C55" s="875"/>
      <c r="D55" s="875"/>
      <c r="E55" s="875"/>
      <c r="F55" s="875"/>
      <c r="G55" s="875"/>
      <c r="H55" s="875"/>
      <c r="I55" s="875"/>
      <c r="J55" s="875"/>
      <c r="K55" s="875"/>
      <c r="L55" s="875"/>
    </row>
    <row r="56" spans="1:12" x14ac:dyDescent="0.25">
      <c r="A56" s="64"/>
      <c r="B56" s="875"/>
      <c r="C56" s="875"/>
      <c r="D56" s="875"/>
      <c r="E56" s="875"/>
      <c r="F56" s="875"/>
      <c r="G56" s="875"/>
      <c r="H56" s="875"/>
      <c r="I56" s="875"/>
      <c r="J56" s="875"/>
      <c r="K56" s="875"/>
      <c r="L56" s="875"/>
    </row>
    <row r="57" spans="1:12" x14ac:dyDescent="0.25">
      <c r="A57" s="64"/>
      <c r="B57" s="59"/>
      <c r="C57" s="59"/>
      <c r="D57" s="59"/>
      <c r="E57" s="59"/>
      <c r="F57" s="59"/>
      <c r="G57" s="59"/>
      <c r="H57" s="59"/>
      <c r="I57" s="59"/>
      <c r="J57" s="59"/>
      <c r="K57" s="59"/>
      <c r="L57" s="59"/>
    </row>
    <row r="58" spans="1:12" x14ac:dyDescent="0.25">
      <c r="A58" s="64"/>
      <c r="B58" s="875"/>
      <c r="C58" s="875"/>
      <c r="D58" s="875"/>
      <c r="E58" s="875"/>
      <c r="F58" s="875"/>
      <c r="G58" s="875"/>
      <c r="H58" s="875"/>
      <c r="I58" s="875"/>
      <c r="J58" s="875"/>
      <c r="K58" s="875"/>
      <c r="L58" s="875"/>
    </row>
    <row r="59" spans="1:12" x14ac:dyDescent="0.25">
      <c r="A59" s="64"/>
      <c r="B59" s="875"/>
      <c r="C59" s="875"/>
      <c r="D59" s="875"/>
      <c r="E59" s="875"/>
      <c r="F59" s="875"/>
      <c r="G59" s="875"/>
      <c r="H59" s="875"/>
      <c r="I59" s="875"/>
      <c r="J59" s="875"/>
      <c r="K59" s="875"/>
      <c r="L59" s="875"/>
    </row>
    <row r="73" spans="2:12" x14ac:dyDescent="0.25">
      <c r="B73" s="875"/>
      <c r="C73" s="889"/>
      <c r="D73" s="889"/>
      <c r="E73" s="889"/>
      <c r="F73" s="889"/>
      <c r="G73" s="889"/>
      <c r="H73" s="889"/>
      <c r="I73" s="889"/>
      <c r="J73" s="889"/>
      <c r="K73" s="889"/>
      <c r="L73" s="889"/>
    </row>
    <row r="76" spans="2:12" x14ac:dyDescent="0.25">
      <c r="C76" s="47"/>
      <c r="D76" s="47"/>
    </row>
    <row r="77" spans="2:12" x14ac:dyDescent="0.25">
      <c r="C77" s="48"/>
      <c r="D77" s="48"/>
      <c r="E77" s="48"/>
    </row>
  </sheetData>
  <mergeCells count="18">
    <mergeCell ref="B26:L26"/>
    <mergeCell ref="C3:L3"/>
    <mergeCell ref="G4:H4"/>
    <mergeCell ref="I4:J4"/>
    <mergeCell ref="B15:L15"/>
    <mergeCell ref="B21:L21"/>
    <mergeCell ref="B73:L73"/>
    <mergeCell ref="B34:L34"/>
    <mergeCell ref="B42:L42"/>
    <mergeCell ref="B44:L44"/>
    <mergeCell ref="B45:L45"/>
    <mergeCell ref="B46:L46"/>
    <mergeCell ref="B47:L47"/>
    <mergeCell ref="B52:L52"/>
    <mergeCell ref="B55:L55"/>
    <mergeCell ref="B56:L56"/>
    <mergeCell ref="B58:L58"/>
    <mergeCell ref="B59:L59"/>
  </mergeCells>
  <hyperlinks>
    <hyperlink ref="C3" location="INDEX" display="40 Absorption heat pumps - district heating" xr:uid="{00000000-0004-0000-3A00-000000000000}"/>
  </hyperlinks>
  <pageMargins left="0.7" right="0.7" top="0.75" bottom="0.75" header="0.3" footer="0.3"/>
  <pageSetup scale="54" orientation="portrait" r:id="rId1"/>
  <rowBreaks count="1" manualBreakCount="1">
    <brk id="5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4"/>
  <dimension ref="A1:AF71"/>
  <sheetViews>
    <sheetView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4" width="11.5703125" style="2" customWidth="1"/>
    <col min="15" max="15" width="10" style="2" bestFit="1" customWidth="1"/>
    <col min="16" max="17" width="9.140625" style="2" customWidth="1"/>
    <col min="18" max="18" width="70.570312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1:32" ht="14.25" customHeight="1" x14ac:dyDescent="0.3">
      <c r="A1" s="2"/>
      <c r="B1" s="32"/>
      <c r="C1" s="328"/>
      <c r="D1" s="321"/>
      <c r="E1" s="321"/>
      <c r="F1" s="321"/>
      <c r="G1" s="321"/>
      <c r="H1" s="322"/>
      <c r="I1" s="321"/>
      <c r="J1" s="321"/>
      <c r="K1" s="321"/>
      <c r="R1" s="1"/>
      <c r="S1" s="1"/>
      <c r="T1" s="1"/>
      <c r="U1" s="1"/>
      <c r="V1" s="1"/>
      <c r="W1" s="1"/>
      <c r="X1" s="1"/>
      <c r="Y1" s="1"/>
      <c r="Z1" s="1"/>
      <c r="AA1" s="1"/>
      <c r="AB1" s="1"/>
      <c r="AC1" s="1"/>
      <c r="AD1" s="1"/>
      <c r="AE1" s="1"/>
      <c r="AF1" s="1"/>
    </row>
    <row r="2" spans="1:32" ht="14.25" customHeight="1" x14ac:dyDescent="0.25">
      <c r="A2" s="2"/>
      <c r="R2" s="1"/>
      <c r="S2" s="1"/>
      <c r="T2" s="1"/>
      <c r="U2" s="1"/>
      <c r="V2" s="1"/>
      <c r="W2" s="1"/>
      <c r="X2" s="1"/>
      <c r="Y2" s="1"/>
      <c r="Z2" s="1"/>
      <c r="AA2" s="1"/>
      <c r="AB2" s="1"/>
      <c r="AC2" s="1"/>
      <c r="AD2" s="1"/>
      <c r="AE2" s="1"/>
      <c r="AF2" s="1"/>
    </row>
    <row r="3" spans="1:32" ht="24" customHeight="1" x14ac:dyDescent="0.25">
      <c r="A3" s="2"/>
      <c r="B3" s="391" t="s">
        <v>0</v>
      </c>
      <c r="C3" s="895" t="s">
        <v>854</v>
      </c>
      <c r="D3" s="901"/>
      <c r="E3" s="901"/>
      <c r="F3" s="901"/>
      <c r="G3" s="901"/>
      <c r="H3" s="901"/>
      <c r="I3" s="901"/>
      <c r="J3" s="901"/>
      <c r="K3" s="901"/>
      <c r="L3" s="902"/>
      <c r="R3" s="379"/>
      <c r="S3" s="903"/>
      <c r="T3" s="904"/>
      <c r="U3" s="904"/>
      <c r="V3" s="904"/>
      <c r="W3" s="904"/>
      <c r="X3" s="904"/>
      <c r="Y3" s="1"/>
      <c r="Z3" s="379"/>
      <c r="AA3" s="880"/>
      <c r="AB3" s="881"/>
      <c r="AC3" s="881"/>
      <c r="AD3" s="881"/>
      <c r="AE3" s="881"/>
      <c r="AF3" s="881"/>
    </row>
    <row r="4" spans="1:32" ht="25.5" customHeight="1" x14ac:dyDescent="0.25">
      <c r="A4" s="2"/>
      <c r="B4" s="156"/>
      <c r="C4" s="411">
        <v>2015</v>
      </c>
      <c r="D4" s="411">
        <v>2020</v>
      </c>
      <c r="E4" s="411">
        <v>2030</v>
      </c>
      <c r="F4" s="411">
        <v>2050</v>
      </c>
      <c r="G4" s="905" t="s">
        <v>2</v>
      </c>
      <c r="H4" s="902"/>
      <c r="I4" s="905" t="s">
        <v>3</v>
      </c>
      <c r="J4" s="902"/>
      <c r="K4" s="411" t="s">
        <v>4</v>
      </c>
      <c r="L4" s="411" t="s">
        <v>5</v>
      </c>
      <c r="R4" s="49"/>
      <c r="S4" s="381"/>
      <c r="T4" s="381"/>
      <c r="U4" s="381"/>
      <c r="V4" s="381"/>
      <c r="W4" s="381"/>
      <c r="X4" s="381"/>
      <c r="Y4" s="1"/>
      <c r="Z4" s="49"/>
      <c r="AA4" s="381"/>
      <c r="AB4" s="381"/>
      <c r="AC4" s="381"/>
      <c r="AD4" s="381"/>
      <c r="AE4" s="381"/>
      <c r="AF4" s="381"/>
    </row>
    <row r="5" spans="1:32" ht="15" customHeight="1" x14ac:dyDescent="0.25">
      <c r="A5" s="2"/>
      <c r="B5" s="388" t="s">
        <v>6</v>
      </c>
      <c r="C5" s="389"/>
      <c r="D5" s="389"/>
      <c r="E5" s="389"/>
      <c r="F5" s="389"/>
      <c r="G5" s="389" t="s">
        <v>7</v>
      </c>
      <c r="H5" s="389" t="s">
        <v>8</v>
      </c>
      <c r="I5" s="389" t="s">
        <v>7</v>
      </c>
      <c r="J5" s="389" t="s">
        <v>8</v>
      </c>
      <c r="K5" s="389"/>
      <c r="L5" s="390"/>
      <c r="R5" s="884"/>
      <c r="S5" s="884"/>
      <c r="T5" s="884"/>
      <c r="U5" s="884"/>
      <c r="V5" s="884"/>
      <c r="W5" s="884"/>
      <c r="X5" s="884"/>
      <c r="Y5" s="1"/>
      <c r="Z5" s="884"/>
      <c r="AA5" s="884"/>
      <c r="AB5" s="884"/>
      <c r="AC5" s="884"/>
      <c r="AD5" s="884"/>
      <c r="AE5" s="884"/>
      <c r="AF5" s="884"/>
    </row>
    <row r="6" spans="1:32" ht="15" customHeight="1" x14ac:dyDescent="0.25">
      <c r="A6" s="2"/>
      <c r="B6" s="147" t="s">
        <v>9</v>
      </c>
      <c r="C6" s="416">
        <v>300</v>
      </c>
      <c r="D6" s="416">
        <v>300</v>
      </c>
      <c r="E6" s="416">
        <v>300</v>
      </c>
      <c r="F6" s="416"/>
      <c r="G6" s="342">
        <v>200</v>
      </c>
      <c r="H6" s="342">
        <v>400</v>
      </c>
      <c r="I6" s="340"/>
      <c r="J6" s="340"/>
      <c r="K6" s="394"/>
      <c r="L6" s="394"/>
      <c r="R6" s="380"/>
      <c r="S6" s="172"/>
      <c r="T6" s="172"/>
      <c r="U6" s="172"/>
      <c r="V6" s="172"/>
      <c r="W6" s="172"/>
      <c r="X6" s="172"/>
      <c r="Y6" s="1"/>
      <c r="Z6" s="380"/>
      <c r="AA6" s="885"/>
      <c r="AB6" s="886"/>
      <c r="AC6" s="886"/>
      <c r="AD6" s="886"/>
      <c r="AE6" s="886"/>
      <c r="AF6" s="886"/>
    </row>
    <row r="7" spans="1:32" ht="22.5" x14ac:dyDescent="0.25">
      <c r="A7" s="2"/>
      <c r="B7" s="147" t="s">
        <v>95</v>
      </c>
      <c r="C7" s="392">
        <v>-3</v>
      </c>
      <c r="D7" s="341">
        <v>-3</v>
      </c>
      <c r="E7" s="341">
        <v>-3</v>
      </c>
      <c r="F7" s="392"/>
      <c r="G7" s="342">
        <v>-2</v>
      </c>
      <c r="H7" s="343">
        <v>-4</v>
      </c>
      <c r="I7" s="343"/>
      <c r="J7" s="392"/>
      <c r="K7" s="392" t="s">
        <v>832</v>
      </c>
      <c r="L7" s="149">
        <v>10</v>
      </c>
      <c r="R7" s="380"/>
      <c r="S7" s="172"/>
      <c r="T7" s="172"/>
      <c r="U7" s="50"/>
      <c r="V7" s="50"/>
      <c r="W7" s="50"/>
      <c r="X7" s="172"/>
      <c r="Y7" s="1"/>
      <c r="Z7" s="380"/>
      <c r="AA7" s="172"/>
      <c r="AB7" s="172"/>
      <c r="AC7" s="172"/>
      <c r="AD7" s="172"/>
      <c r="AE7" s="172"/>
      <c r="AF7" s="172"/>
    </row>
    <row r="8" spans="1:32" ht="33.75" x14ac:dyDescent="0.25">
      <c r="A8" s="2"/>
      <c r="B8" s="152" t="s">
        <v>97</v>
      </c>
      <c r="C8" s="149">
        <v>-3</v>
      </c>
      <c r="D8" s="149">
        <v>-3</v>
      </c>
      <c r="E8" s="149">
        <v>-3</v>
      </c>
      <c r="F8" s="344"/>
      <c r="G8" s="342">
        <v>-2</v>
      </c>
      <c r="H8" s="345">
        <v>-4</v>
      </c>
      <c r="I8" s="149"/>
      <c r="J8" s="149"/>
      <c r="K8" s="149" t="s">
        <v>832</v>
      </c>
      <c r="L8" s="149">
        <v>10</v>
      </c>
      <c r="R8" s="380"/>
      <c r="S8" s="172"/>
      <c r="T8" s="172"/>
      <c r="U8" s="173"/>
      <c r="V8" s="173"/>
      <c r="W8" s="173"/>
      <c r="X8" s="51"/>
      <c r="Y8" s="1"/>
      <c r="Z8" s="380"/>
      <c r="AA8" s="172"/>
      <c r="AB8" s="172"/>
      <c r="AC8" s="172"/>
      <c r="AD8" s="172"/>
      <c r="AE8" s="172"/>
      <c r="AF8" s="172"/>
    </row>
    <row r="9" spans="1:32" x14ac:dyDescent="0.25">
      <c r="A9" s="2"/>
      <c r="B9" s="147" t="s">
        <v>818</v>
      </c>
      <c r="C9" s="342" t="s">
        <v>517</v>
      </c>
      <c r="D9" s="342" t="s">
        <v>517</v>
      </c>
      <c r="E9" s="342" t="s">
        <v>517</v>
      </c>
      <c r="F9" s="149"/>
      <c r="G9" s="342" t="s">
        <v>116</v>
      </c>
      <c r="H9" s="342" t="s">
        <v>518</v>
      </c>
      <c r="I9" s="149"/>
      <c r="J9" s="149"/>
      <c r="K9" s="149" t="s">
        <v>832</v>
      </c>
      <c r="L9" s="149">
        <v>10</v>
      </c>
      <c r="R9" s="380"/>
      <c r="S9" s="172"/>
      <c r="T9" s="172"/>
      <c r="U9" s="173"/>
      <c r="V9" s="173"/>
      <c r="W9" s="172"/>
      <c r="X9" s="51"/>
      <c r="Y9" s="1"/>
      <c r="Z9" s="380"/>
      <c r="AA9" s="172"/>
      <c r="AB9" s="173"/>
      <c r="AC9" s="173"/>
      <c r="AD9" s="173"/>
      <c r="AE9" s="172"/>
      <c r="AF9" s="172"/>
    </row>
    <row r="10" spans="1:32" x14ac:dyDescent="0.25">
      <c r="A10" s="2"/>
      <c r="B10" s="147" t="s">
        <v>819</v>
      </c>
      <c r="C10" s="342" t="s">
        <v>98</v>
      </c>
      <c r="D10" s="342" t="s">
        <v>98</v>
      </c>
      <c r="E10" s="342" t="s">
        <v>98</v>
      </c>
      <c r="F10" s="149"/>
      <c r="G10" s="149">
        <v>-0.01</v>
      </c>
      <c r="H10" s="342" t="s">
        <v>516</v>
      </c>
      <c r="I10" s="149"/>
      <c r="J10" s="149"/>
      <c r="K10" s="149" t="s">
        <v>39</v>
      </c>
      <c r="L10" s="149">
        <v>10</v>
      </c>
      <c r="R10" s="380"/>
      <c r="S10" s="172"/>
      <c r="T10" s="172"/>
      <c r="U10" s="173"/>
      <c r="V10" s="173"/>
      <c r="W10" s="173"/>
      <c r="X10" s="51"/>
      <c r="Y10" s="1"/>
      <c r="Z10" s="380"/>
      <c r="AA10" s="172"/>
      <c r="AB10" s="172"/>
      <c r="AC10" s="172"/>
      <c r="AD10" s="172"/>
      <c r="AE10" s="172"/>
      <c r="AF10" s="172"/>
    </row>
    <row r="11" spans="1:32" x14ac:dyDescent="0.25">
      <c r="A11" s="2"/>
      <c r="B11" s="147" t="s">
        <v>13</v>
      </c>
      <c r="C11" s="342" t="s">
        <v>98</v>
      </c>
      <c r="D11" s="342" t="s">
        <v>98</v>
      </c>
      <c r="E11" s="342" t="s">
        <v>98</v>
      </c>
      <c r="F11" s="149"/>
      <c r="G11" s="342" t="s">
        <v>100</v>
      </c>
      <c r="H11" s="342" t="s">
        <v>101</v>
      </c>
      <c r="I11" s="149"/>
      <c r="J11" s="149"/>
      <c r="K11" s="149" t="s">
        <v>39</v>
      </c>
      <c r="L11" s="149">
        <v>10</v>
      </c>
      <c r="R11" s="380"/>
      <c r="S11" s="172"/>
      <c r="T11" s="172"/>
      <c r="U11" s="173"/>
      <c r="V11" s="173"/>
      <c r="W11" s="173"/>
      <c r="X11" s="51"/>
      <c r="Y11" s="1"/>
      <c r="Z11" s="17"/>
      <c r="AA11" s="173"/>
      <c r="AB11" s="173"/>
      <c r="AC11" s="173"/>
      <c r="AD11" s="173"/>
      <c r="AE11" s="173"/>
      <c r="AF11" s="172"/>
    </row>
    <row r="12" spans="1:32" x14ac:dyDescent="0.25">
      <c r="A12" s="2"/>
      <c r="B12" s="156" t="s">
        <v>73</v>
      </c>
      <c r="C12" s="342" t="s">
        <v>98</v>
      </c>
      <c r="D12" s="342" t="s">
        <v>98</v>
      </c>
      <c r="E12" s="342" t="s">
        <v>98</v>
      </c>
      <c r="F12" s="394"/>
      <c r="G12" s="342" t="s">
        <v>98</v>
      </c>
      <c r="H12" s="342" t="s">
        <v>98</v>
      </c>
      <c r="I12" s="394"/>
      <c r="J12" s="394"/>
      <c r="K12" s="394" t="s">
        <v>39</v>
      </c>
      <c r="L12" s="149">
        <v>10</v>
      </c>
      <c r="R12" s="380"/>
      <c r="S12" s="172"/>
      <c r="T12" s="172"/>
      <c r="U12" s="173"/>
      <c r="V12" s="173"/>
      <c r="W12" s="173"/>
      <c r="X12" s="51"/>
      <c r="Y12" s="1"/>
      <c r="Z12" s="17"/>
      <c r="AA12" s="173"/>
      <c r="AB12" s="173"/>
      <c r="AC12" s="173"/>
      <c r="AD12" s="173"/>
      <c r="AE12" s="173"/>
      <c r="AF12" s="172"/>
    </row>
    <row r="13" spans="1:32" x14ac:dyDescent="0.25">
      <c r="A13" s="2"/>
      <c r="B13" s="156" t="s">
        <v>16</v>
      </c>
      <c r="C13" s="339">
        <v>15</v>
      </c>
      <c r="D13" s="339">
        <v>15</v>
      </c>
      <c r="E13" s="339">
        <v>15</v>
      </c>
      <c r="F13" s="394"/>
      <c r="G13" s="394"/>
      <c r="H13" s="394"/>
      <c r="I13" s="394"/>
      <c r="J13" s="394"/>
      <c r="K13" s="394" t="s">
        <v>20</v>
      </c>
      <c r="L13" s="149">
        <v>10</v>
      </c>
      <c r="R13" s="380"/>
      <c r="S13" s="172"/>
      <c r="T13" s="172"/>
      <c r="U13" s="173"/>
      <c r="V13" s="173"/>
      <c r="W13" s="173"/>
      <c r="X13" s="51"/>
      <c r="Y13" s="1"/>
      <c r="Z13" s="380"/>
      <c r="AA13" s="172"/>
      <c r="AB13" s="172"/>
      <c r="AC13" s="172"/>
      <c r="AD13" s="172"/>
      <c r="AE13" s="172"/>
      <c r="AF13" s="172"/>
    </row>
    <row r="14" spans="1:32" x14ac:dyDescent="0.25">
      <c r="A14" s="2"/>
      <c r="B14" s="156" t="s">
        <v>18</v>
      </c>
      <c r="C14" s="394">
        <v>2</v>
      </c>
      <c r="D14" s="394">
        <v>2</v>
      </c>
      <c r="E14" s="394">
        <v>2</v>
      </c>
      <c r="F14" s="394"/>
      <c r="G14" s="394">
        <v>1.5</v>
      </c>
      <c r="H14" s="394">
        <v>2.5</v>
      </c>
      <c r="I14" s="394"/>
      <c r="J14" s="394"/>
      <c r="K14" s="394" t="s">
        <v>20</v>
      </c>
      <c r="L14" s="149">
        <v>10</v>
      </c>
      <c r="R14" s="380"/>
      <c r="S14" s="172"/>
      <c r="T14" s="172"/>
      <c r="U14" s="173"/>
      <c r="V14" s="173"/>
      <c r="W14" s="173"/>
      <c r="X14" s="51"/>
      <c r="Y14" s="1"/>
      <c r="Z14" s="380"/>
      <c r="AA14" s="172"/>
      <c r="AB14" s="172"/>
      <c r="AC14" s="172"/>
      <c r="AD14" s="172"/>
      <c r="AE14" s="172"/>
      <c r="AF14" s="172"/>
    </row>
    <row r="15" spans="1:32" x14ac:dyDescent="0.25">
      <c r="A15" s="2"/>
      <c r="B15" s="158" t="s">
        <v>19</v>
      </c>
      <c r="C15" s="557" t="s">
        <v>833</v>
      </c>
      <c r="D15" s="557" t="s">
        <v>833</v>
      </c>
      <c r="E15" s="557" t="s">
        <v>833</v>
      </c>
      <c r="F15" s="250"/>
      <c r="G15" s="348" t="s">
        <v>519</v>
      </c>
      <c r="H15" s="348" t="s">
        <v>834</v>
      </c>
      <c r="I15" s="394"/>
      <c r="J15" s="394"/>
      <c r="K15" s="394" t="s">
        <v>102</v>
      </c>
      <c r="L15" s="149">
        <v>10</v>
      </c>
      <c r="R15" s="380"/>
      <c r="S15" s="172"/>
      <c r="T15" s="172"/>
      <c r="U15" s="173"/>
      <c r="V15" s="173"/>
      <c r="W15" s="173"/>
      <c r="X15" s="51"/>
      <c r="Y15" s="1"/>
      <c r="Z15" s="380"/>
      <c r="AA15" s="172"/>
      <c r="AB15" s="172"/>
      <c r="AC15" s="172"/>
      <c r="AD15" s="172"/>
      <c r="AE15" s="172"/>
      <c r="AF15" s="172"/>
    </row>
    <row r="16" spans="1:32" x14ac:dyDescent="0.25">
      <c r="A16" s="2"/>
      <c r="B16" s="388" t="s">
        <v>21</v>
      </c>
      <c r="C16" s="389"/>
      <c r="D16" s="389"/>
      <c r="E16" s="389"/>
      <c r="F16" s="389"/>
      <c r="G16" s="389"/>
      <c r="H16" s="389"/>
      <c r="I16" s="389"/>
      <c r="J16" s="389"/>
      <c r="K16" s="389"/>
      <c r="L16" s="390"/>
      <c r="R16" s="380"/>
      <c r="S16" s="172"/>
      <c r="T16" s="172"/>
      <c r="U16" s="173"/>
      <c r="V16" s="173"/>
      <c r="W16" s="173"/>
      <c r="X16" s="51"/>
      <c r="Y16" s="1"/>
      <c r="Z16" s="380"/>
      <c r="AA16" s="172"/>
      <c r="AB16" s="172"/>
      <c r="AC16" s="172"/>
      <c r="AD16" s="172"/>
      <c r="AE16" s="172"/>
      <c r="AF16" s="172"/>
    </row>
    <row r="17" spans="1:32" x14ac:dyDescent="0.25">
      <c r="A17" s="2"/>
      <c r="B17" s="156" t="s">
        <v>22</v>
      </c>
      <c r="C17" s="394" t="s">
        <v>98</v>
      </c>
      <c r="D17" s="394" t="s">
        <v>98</v>
      </c>
      <c r="E17" s="394" t="s">
        <v>98</v>
      </c>
      <c r="F17" s="394"/>
      <c r="G17" s="394" t="s">
        <v>98</v>
      </c>
      <c r="H17" s="394" t="s">
        <v>98</v>
      </c>
      <c r="I17" s="394"/>
      <c r="J17" s="394"/>
      <c r="K17" s="394" t="s">
        <v>39</v>
      </c>
      <c r="L17" s="149">
        <v>10</v>
      </c>
      <c r="R17" s="380"/>
      <c r="S17" s="172"/>
      <c r="T17" s="172"/>
      <c r="U17" s="173"/>
      <c r="V17" s="173"/>
      <c r="W17" s="173"/>
      <c r="X17" s="51"/>
      <c r="Y17" s="1"/>
      <c r="Z17" s="380"/>
      <c r="AA17" s="172"/>
      <c r="AB17" s="172"/>
      <c r="AC17" s="172"/>
      <c r="AD17" s="172"/>
      <c r="AE17" s="172"/>
      <c r="AF17" s="172"/>
    </row>
    <row r="18" spans="1:32" x14ac:dyDescent="0.25">
      <c r="A18" s="2"/>
      <c r="B18" s="156" t="s">
        <v>24</v>
      </c>
      <c r="C18" s="342" t="s">
        <v>98</v>
      </c>
      <c r="D18" s="342" t="s">
        <v>98</v>
      </c>
      <c r="E18" s="342" t="s">
        <v>98</v>
      </c>
      <c r="F18" s="394"/>
      <c r="G18" s="394" t="s">
        <v>98</v>
      </c>
      <c r="H18" s="394" t="s">
        <v>98</v>
      </c>
      <c r="I18" s="394"/>
      <c r="J18" s="394"/>
      <c r="K18" s="394" t="s">
        <v>39</v>
      </c>
      <c r="L18" s="149">
        <v>10</v>
      </c>
      <c r="R18" s="380"/>
      <c r="S18" s="172"/>
      <c r="T18" s="172"/>
      <c r="U18" s="173"/>
      <c r="V18" s="173"/>
      <c r="W18" s="173"/>
      <c r="X18" s="51"/>
      <c r="Y18" s="1"/>
      <c r="Z18" s="380"/>
      <c r="AA18" s="172"/>
      <c r="AB18" s="172"/>
      <c r="AC18" s="172"/>
      <c r="AD18" s="172"/>
      <c r="AE18" s="172"/>
      <c r="AF18" s="172"/>
    </row>
    <row r="19" spans="1:32" x14ac:dyDescent="0.25">
      <c r="A19" s="2"/>
      <c r="B19" s="156" t="s">
        <v>75</v>
      </c>
      <c r="C19" s="342" t="s">
        <v>98</v>
      </c>
      <c r="D19" s="342" t="s">
        <v>98</v>
      </c>
      <c r="E19" s="342" t="s">
        <v>98</v>
      </c>
      <c r="F19" s="394"/>
      <c r="G19" s="394" t="s">
        <v>98</v>
      </c>
      <c r="H19" s="394" t="s">
        <v>98</v>
      </c>
      <c r="I19" s="394"/>
      <c r="J19" s="394"/>
      <c r="K19" s="394" t="s">
        <v>39</v>
      </c>
      <c r="L19" s="149">
        <v>10</v>
      </c>
      <c r="R19" s="380"/>
      <c r="S19" s="172"/>
      <c r="T19" s="172"/>
      <c r="U19" s="173"/>
      <c r="V19" s="173"/>
      <c r="W19" s="173"/>
      <c r="X19" s="51"/>
      <c r="Y19" s="1"/>
      <c r="Z19" s="380"/>
      <c r="AA19" s="172"/>
      <c r="AB19" s="172"/>
      <c r="AC19" s="172"/>
      <c r="AD19" s="172"/>
      <c r="AE19" s="172"/>
      <c r="AF19" s="172"/>
    </row>
    <row r="20" spans="1:32" x14ac:dyDescent="0.25">
      <c r="A20" s="2"/>
      <c r="B20" s="156" t="s">
        <v>76</v>
      </c>
      <c r="C20" s="342" t="s">
        <v>98</v>
      </c>
      <c r="D20" s="342" t="s">
        <v>98</v>
      </c>
      <c r="E20" s="342" t="s">
        <v>98</v>
      </c>
      <c r="F20" s="394"/>
      <c r="G20" s="394" t="s">
        <v>98</v>
      </c>
      <c r="H20" s="394" t="s">
        <v>98</v>
      </c>
      <c r="I20" s="394"/>
      <c r="J20" s="394"/>
      <c r="K20" s="394" t="s">
        <v>39</v>
      </c>
      <c r="L20" s="149">
        <v>10</v>
      </c>
      <c r="R20" s="380"/>
      <c r="S20" s="172"/>
      <c r="T20" s="172"/>
      <c r="U20" s="173"/>
      <c r="V20" s="173"/>
      <c r="W20" s="173"/>
      <c r="X20" s="51"/>
      <c r="Y20" s="1"/>
      <c r="Z20" s="380"/>
      <c r="AA20" s="172"/>
      <c r="AB20" s="172"/>
      <c r="AC20" s="172"/>
      <c r="AD20" s="172"/>
      <c r="AE20" s="172"/>
      <c r="AF20" s="172"/>
    </row>
    <row r="21" spans="1:32" x14ac:dyDescent="0.25">
      <c r="A21" s="2"/>
      <c r="B21" s="156" t="s">
        <v>77</v>
      </c>
      <c r="C21" s="342" t="s">
        <v>98</v>
      </c>
      <c r="D21" s="342" t="s">
        <v>98</v>
      </c>
      <c r="E21" s="342" t="s">
        <v>98</v>
      </c>
      <c r="F21" s="394"/>
      <c r="G21" s="394" t="s">
        <v>98</v>
      </c>
      <c r="H21" s="394" t="s">
        <v>98</v>
      </c>
      <c r="I21" s="394"/>
      <c r="J21" s="394"/>
      <c r="K21" s="394" t="s">
        <v>39</v>
      </c>
      <c r="L21" s="149">
        <v>10</v>
      </c>
      <c r="R21" s="380"/>
      <c r="S21" s="172"/>
      <c r="T21" s="172"/>
      <c r="U21" s="173"/>
      <c r="V21" s="173"/>
      <c r="W21" s="173"/>
      <c r="X21" s="51"/>
      <c r="Y21" s="1"/>
      <c r="Z21" s="380"/>
      <c r="AA21" s="172"/>
      <c r="AB21" s="172"/>
      <c r="AC21" s="172"/>
      <c r="AD21" s="172"/>
      <c r="AE21" s="172"/>
      <c r="AF21" s="172"/>
    </row>
    <row r="22" spans="1:32" x14ac:dyDescent="0.25">
      <c r="A22" s="2"/>
      <c r="B22" s="388" t="s">
        <v>78</v>
      </c>
      <c r="C22" s="389"/>
      <c r="D22" s="389"/>
      <c r="E22" s="389"/>
      <c r="F22" s="389"/>
      <c r="G22" s="389"/>
      <c r="H22" s="389"/>
      <c r="I22" s="389"/>
      <c r="J22" s="389"/>
      <c r="K22" s="389"/>
      <c r="L22" s="390"/>
      <c r="R22" s="380"/>
      <c r="S22" s="52"/>
      <c r="T22" s="52"/>
      <c r="U22" s="172"/>
      <c r="V22" s="172"/>
      <c r="W22" s="172"/>
      <c r="X22" s="172"/>
      <c r="Y22" s="1"/>
      <c r="Z22" s="884"/>
      <c r="AA22" s="884"/>
      <c r="AB22" s="884"/>
      <c r="AC22" s="884"/>
      <c r="AD22" s="884"/>
      <c r="AE22" s="884"/>
      <c r="AF22" s="884"/>
    </row>
    <row r="23" spans="1:32" x14ac:dyDescent="0.25">
      <c r="A23" s="2"/>
      <c r="B23" s="156" t="s">
        <v>529</v>
      </c>
      <c r="C23" s="156">
        <v>98</v>
      </c>
      <c r="D23" s="156">
        <v>98</v>
      </c>
      <c r="E23" s="156">
        <v>98</v>
      </c>
      <c r="F23" s="394"/>
      <c r="G23" s="394" t="s">
        <v>103</v>
      </c>
      <c r="H23" s="394" t="s">
        <v>103</v>
      </c>
      <c r="I23" s="394"/>
      <c r="J23" s="394"/>
      <c r="K23" s="149" t="s">
        <v>31</v>
      </c>
      <c r="L23" s="392"/>
      <c r="R23" s="884"/>
      <c r="S23" s="886"/>
      <c r="T23" s="886"/>
      <c r="U23" s="886"/>
      <c r="V23" s="886"/>
      <c r="W23" s="886"/>
      <c r="X23" s="886"/>
      <c r="Y23" s="1"/>
      <c r="Z23" s="380"/>
      <c r="AA23" s="172"/>
      <c r="AB23" s="172"/>
      <c r="AC23" s="172"/>
      <c r="AD23" s="172"/>
      <c r="AE23" s="172"/>
      <c r="AF23" s="172"/>
    </row>
    <row r="24" spans="1:32" ht="15" customHeight="1" x14ac:dyDescent="0.25">
      <c r="A24" s="2"/>
      <c r="B24" s="156" t="s">
        <v>530</v>
      </c>
      <c r="C24" s="156">
        <v>30</v>
      </c>
      <c r="D24" s="156">
        <v>24</v>
      </c>
      <c r="E24" s="156">
        <v>20</v>
      </c>
      <c r="F24" s="394"/>
      <c r="G24" s="394">
        <v>19</v>
      </c>
      <c r="H24" s="394">
        <v>53</v>
      </c>
      <c r="I24" s="394"/>
      <c r="J24" s="394"/>
      <c r="K24" s="394" t="s">
        <v>31</v>
      </c>
      <c r="L24" s="149"/>
      <c r="R24" s="380"/>
      <c r="S24" s="172"/>
      <c r="T24" s="173"/>
      <c r="U24" s="173"/>
      <c r="V24" s="173"/>
      <c r="W24" s="173"/>
      <c r="X24" s="51"/>
      <c r="Y24" s="1"/>
      <c r="Z24" s="380"/>
      <c r="AA24" s="172"/>
      <c r="AB24" s="172"/>
      <c r="AC24" s="172"/>
      <c r="AD24" s="172"/>
      <c r="AE24" s="172"/>
      <c r="AF24" s="172"/>
    </row>
    <row r="25" spans="1:32" x14ac:dyDescent="0.25">
      <c r="A25" s="2"/>
      <c r="B25" s="156" t="s">
        <v>79</v>
      </c>
      <c r="C25" s="156">
        <v>3</v>
      </c>
      <c r="D25" s="156">
        <v>2</v>
      </c>
      <c r="E25" s="156">
        <v>2</v>
      </c>
      <c r="F25" s="335"/>
      <c r="G25" s="335">
        <v>3.1</v>
      </c>
      <c r="H25" s="335">
        <v>3.1</v>
      </c>
      <c r="I25" s="335"/>
      <c r="J25" s="335"/>
      <c r="K25" s="394" t="s">
        <v>31</v>
      </c>
      <c r="L25" s="149"/>
      <c r="R25" s="380"/>
      <c r="S25" s="172"/>
      <c r="T25" s="173"/>
      <c r="U25" s="173"/>
      <c r="V25" s="173"/>
      <c r="W25" s="173"/>
      <c r="X25" s="51"/>
      <c r="Y25" s="1"/>
      <c r="Z25" s="380"/>
      <c r="AA25" s="42"/>
      <c r="AB25" s="42"/>
      <c r="AC25" s="42"/>
      <c r="AD25" s="42"/>
      <c r="AE25" s="172"/>
      <c r="AF25" s="172"/>
    </row>
    <row r="26" spans="1:32" x14ac:dyDescent="0.25">
      <c r="A26" s="2"/>
      <c r="B26" s="156" t="s">
        <v>80</v>
      </c>
      <c r="C26" s="156">
        <v>10</v>
      </c>
      <c r="D26" s="156">
        <v>8</v>
      </c>
      <c r="E26" s="156">
        <v>6</v>
      </c>
      <c r="F26" s="160"/>
      <c r="G26" s="160">
        <v>0.8</v>
      </c>
      <c r="H26" s="160">
        <v>0.8</v>
      </c>
      <c r="I26" s="160"/>
      <c r="J26" s="160"/>
      <c r="K26" s="160" t="s">
        <v>31</v>
      </c>
      <c r="L26" s="149"/>
      <c r="R26" s="380"/>
      <c r="S26" s="172"/>
      <c r="T26" s="173"/>
      <c r="U26" s="173"/>
      <c r="V26" s="173"/>
      <c r="W26" s="173"/>
      <c r="X26" s="51"/>
      <c r="Y26" s="1"/>
      <c r="Z26" s="884"/>
      <c r="AA26" s="884"/>
      <c r="AB26" s="884"/>
      <c r="AC26" s="884"/>
      <c r="AD26" s="884"/>
      <c r="AE26" s="884"/>
      <c r="AF26" s="884"/>
    </row>
    <row r="27" spans="1:32" x14ac:dyDescent="0.25">
      <c r="A27" s="2"/>
      <c r="B27" s="156" t="s">
        <v>413</v>
      </c>
      <c r="C27" s="156">
        <v>0.3</v>
      </c>
      <c r="D27" s="156">
        <v>0.3</v>
      </c>
      <c r="E27" s="156">
        <v>0.3</v>
      </c>
      <c r="F27" s="160"/>
      <c r="G27" s="160"/>
      <c r="H27" s="160"/>
      <c r="I27" s="160"/>
      <c r="J27" s="160"/>
      <c r="K27" s="160" t="s">
        <v>31</v>
      </c>
      <c r="L27" s="149"/>
      <c r="R27" s="380"/>
      <c r="S27" s="172"/>
      <c r="T27" s="173"/>
      <c r="U27" s="173"/>
      <c r="V27" s="173"/>
      <c r="W27" s="173"/>
      <c r="X27" s="51"/>
      <c r="Y27" s="1"/>
      <c r="Z27" s="379"/>
      <c r="AA27" s="379"/>
      <c r="AB27" s="379"/>
      <c r="AC27" s="379"/>
      <c r="AD27" s="379"/>
      <c r="AE27" s="379"/>
      <c r="AF27" s="379"/>
    </row>
    <row r="28" spans="1:32" x14ac:dyDescent="0.25">
      <c r="A28" s="2"/>
      <c r="B28" s="388" t="s">
        <v>829</v>
      </c>
      <c r="C28" s="389"/>
      <c r="D28" s="389"/>
      <c r="E28" s="389"/>
      <c r="F28" s="389"/>
      <c r="G28" s="389"/>
      <c r="H28" s="389"/>
      <c r="I28" s="389"/>
      <c r="J28" s="389"/>
      <c r="K28" s="389"/>
      <c r="L28" s="390"/>
      <c r="R28" s="380"/>
      <c r="S28" s="172"/>
      <c r="T28" s="173"/>
      <c r="U28" s="173"/>
      <c r="V28" s="173"/>
      <c r="W28" s="172"/>
      <c r="X28" s="51"/>
      <c r="Y28" s="1"/>
      <c r="Z28" s="380"/>
      <c r="AA28" s="172"/>
      <c r="AB28" s="172"/>
      <c r="AC28" s="172"/>
      <c r="AD28" s="172"/>
      <c r="AE28" s="172"/>
      <c r="AF28" s="172"/>
    </row>
    <row r="29" spans="1:32" ht="16.5" customHeight="1" x14ac:dyDescent="0.25">
      <c r="A29" s="2"/>
      <c r="B29" s="156" t="s">
        <v>26</v>
      </c>
      <c r="C29" s="160">
        <v>1.6107382550335569</v>
      </c>
      <c r="D29" s="160">
        <v>1.6107382550335569</v>
      </c>
      <c r="E29" s="160">
        <v>1.6107382550335569</v>
      </c>
      <c r="F29" s="394"/>
      <c r="G29" s="160">
        <v>1.3422818791946309</v>
      </c>
      <c r="H29" s="160">
        <v>2.1476510067114094</v>
      </c>
      <c r="I29" s="394"/>
      <c r="J29" s="394"/>
      <c r="K29" s="394" t="s">
        <v>104</v>
      </c>
      <c r="L29" s="149">
        <v>10</v>
      </c>
      <c r="R29" s="884"/>
      <c r="S29" s="884"/>
      <c r="T29" s="884"/>
      <c r="U29" s="884"/>
      <c r="V29" s="884"/>
      <c r="W29" s="884"/>
      <c r="X29" s="884"/>
      <c r="Y29" s="1"/>
      <c r="Z29" s="380"/>
      <c r="AA29" s="45"/>
      <c r="AB29" s="45"/>
      <c r="AC29" s="45"/>
      <c r="AD29" s="45"/>
      <c r="AE29" s="172"/>
      <c r="AF29" s="172"/>
    </row>
    <row r="30" spans="1:32" ht="16.5" customHeight="1" x14ac:dyDescent="0.25">
      <c r="A30" s="2"/>
      <c r="B30" s="156" t="s">
        <v>28</v>
      </c>
      <c r="C30" s="394" t="s">
        <v>103</v>
      </c>
      <c r="D30" s="394" t="s">
        <v>103</v>
      </c>
      <c r="E30" s="394" t="s">
        <v>103</v>
      </c>
      <c r="F30" s="394"/>
      <c r="G30" s="394" t="s">
        <v>103</v>
      </c>
      <c r="H30" s="394" t="s">
        <v>103</v>
      </c>
      <c r="I30" s="394"/>
      <c r="J30" s="394"/>
      <c r="K30" s="394"/>
      <c r="L30" s="149"/>
      <c r="N30" s="226"/>
      <c r="R30" s="49"/>
      <c r="S30" s="379"/>
      <c r="T30" s="379"/>
      <c r="U30" s="379"/>
      <c r="V30" s="379"/>
      <c r="W30" s="379"/>
      <c r="X30" s="379"/>
      <c r="Y30" s="1"/>
      <c r="Z30" s="380"/>
      <c r="AA30" s="45"/>
      <c r="AB30" s="45"/>
      <c r="AC30" s="45"/>
      <c r="AD30" s="45"/>
      <c r="AE30" s="172"/>
      <c r="AF30" s="172"/>
    </row>
    <row r="31" spans="1:32" ht="16.5" customHeight="1" x14ac:dyDescent="0.25">
      <c r="A31" s="2"/>
      <c r="B31" s="156" t="s">
        <v>29</v>
      </c>
      <c r="C31" s="394" t="s">
        <v>103</v>
      </c>
      <c r="D31" s="394" t="s">
        <v>103</v>
      </c>
      <c r="E31" s="394" t="s">
        <v>103</v>
      </c>
      <c r="F31" s="394"/>
      <c r="G31" s="394" t="s">
        <v>103</v>
      </c>
      <c r="H31" s="394" t="s">
        <v>103</v>
      </c>
      <c r="I31" s="394"/>
      <c r="J31" s="394"/>
      <c r="K31" s="394"/>
      <c r="L31" s="394"/>
      <c r="R31" s="49"/>
      <c r="S31" s="379"/>
      <c r="T31" s="379"/>
      <c r="U31" s="379"/>
      <c r="V31" s="379"/>
      <c r="W31" s="379"/>
      <c r="X31" s="379"/>
      <c r="Y31" s="1"/>
      <c r="Z31" s="380"/>
      <c r="AA31" s="45"/>
      <c r="AB31" s="45"/>
      <c r="AC31" s="45"/>
      <c r="AD31" s="45"/>
      <c r="AE31" s="172"/>
      <c r="AF31" s="172"/>
    </row>
    <row r="32" spans="1:32" ht="15" customHeight="1" x14ac:dyDescent="0.25">
      <c r="A32" s="2"/>
      <c r="B32" s="156" t="s">
        <v>30</v>
      </c>
      <c r="C32" s="348" t="s">
        <v>835</v>
      </c>
      <c r="D32" s="348" t="s">
        <v>835</v>
      </c>
      <c r="E32" s="348" t="s">
        <v>835</v>
      </c>
      <c r="F32" s="246"/>
      <c r="G32" s="348" t="s">
        <v>836</v>
      </c>
      <c r="H32" s="348" t="s">
        <v>837</v>
      </c>
      <c r="I32" s="394"/>
      <c r="J32" s="394"/>
      <c r="K32" s="394" t="s">
        <v>46</v>
      </c>
      <c r="L32" s="149">
        <v>10</v>
      </c>
      <c r="R32" s="380"/>
      <c r="S32" s="42"/>
      <c r="T32" s="42"/>
      <c r="U32" s="172"/>
      <c r="V32" s="172"/>
      <c r="W32" s="172"/>
      <c r="X32" s="173"/>
      <c r="Y32" s="1"/>
      <c r="Z32" s="884"/>
      <c r="AA32" s="884"/>
      <c r="AB32" s="884"/>
      <c r="AC32" s="884"/>
      <c r="AD32" s="884"/>
      <c r="AE32" s="884"/>
      <c r="AF32" s="884"/>
    </row>
    <row r="33" spans="1:32" x14ac:dyDescent="0.25">
      <c r="B33" s="156" t="s">
        <v>32</v>
      </c>
      <c r="C33" s="335" t="s">
        <v>838</v>
      </c>
      <c r="D33" s="335" t="s">
        <v>838</v>
      </c>
      <c r="E33" s="335" t="s">
        <v>838</v>
      </c>
      <c r="F33" s="246"/>
      <c r="G33" s="335" t="s">
        <v>101</v>
      </c>
      <c r="H33" s="348" t="s">
        <v>120</v>
      </c>
      <c r="I33" s="394"/>
      <c r="J33" s="394"/>
      <c r="K33" s="394" t="s">
        <v>46</v>
      </c>
      <c r="L33" s="149">
        <v>10</v>
      </c>
      <c r="R33" s="380"/>
      <c r="S33" s="52"/>
      <c r="T33" s="52"/>
      <c r="U33" s="52"/>
      <c r="V33" s="52"/>
      <c r="W33" s="52"/>
      <c r="X33" s="172"/>
      <c r="Y33" s="1"/>
      <c r="Z33" s="380"/>
      <c r="AA33" s="173"/>
      <c r="AB33" s="173"/>
      <c r="AC33" s="173"/>
      <c r="AD33" s="173"/>
      <c r="AE33" s="173"/>
      <c r="AF33" s="172"/>
    </row>
    <row r="34" spans="1:32" x14ac:dyDescent="0.25">
      <c r="B34" s="380"/>
      <c r="C34" s="173"/>
      <c r="D34" s="173"/>
      <c r="E34" s="173"/>
      <c r="F34" s="137"/>
      <c r="G34" s="173"/>
      <c r="H34" s="138"/>
      <c r="I34" s="172"/>
      <c r="J34" s="172"/>
      <c r="K34" s="172"/>
      <c r="L34" s="172"/>
      <c r="R34" s="380"/>
      <c r="S34" s="52"/>
      <c r="T34" s="52"/>
      <c r="U34" s="52"/>
      <c r="V34" s="52"/>
      <c r="W34" s="52"/>
      <c r="X34" s="172"/>
      <c r="Y34" s="1"/>
      <c r="Z34" s="380"/>
      <c r="AA34" s="173"/>
      <c r="AB34" s="173"/>
      <c r="AC34" s="173"/>
      <c r="AD34" s="173"/>
      <c r="AE34" s="173"/>
      <c r="AF34" s="172"/>
    </row>
    <row r="35" spans="1:32" x14ac:dyDescent="0.25">
      <c r="A35" s="171" t="s">
        <v>87</v>
      </c>
      <c r="R35" s="380"/>
      <c r="S35" s="172"/>
      <c r="T35" s="173"/>
      <c r="U35" s="173"/>
      <c r="V35" s="173"/>
      <c r="W35" s="172"/>
      <c r="X35" s="51"/>
      <c r="Y35" s="1"/>
      <c r="Z35" s="380"/>
      <c r="AA35" s="172"/>
      <c r="AB35" s="172"/>
      <c r="AC35" s="172"/>
      <c r="AD35" s="172"/>
      <c r="AE35" s="172"/>
      <c r="AF35" s="172"/>
    </row>
    <row r="36" spans="1:32" x14ac:dyDescent="0.25">
      <c r="A36" s="377">
        <v>10</v>
      </c>
      <c r="B36" s="887" t="s">
        <v>106</v>
      </c>
      <c r="C36" s="876"/>
      <c r="D36" s="876"/>
      <c r="E36" s="876"/>
      <c r="F36" s="876"/>
      <c r="G36" s="876"/>
      <c r="H36" s="876"/>
      <c r="I36" s="876"/>
      <c r="J36" s="876"/>
      <c r="K36" s="876"/>
      <c r="L36" s="876"/>
      <c r="R36" s="884"/>
      <c r="S36" s="886"/>
      <c r="T36" s="886"/>
      <c r="U36" s="886"/>
      <c r="V36" s="886"/>
      <c r="W36" s="886"/>
      <c r="X36" s="886"/>
      <c r="Y36" s="1"/>
      <c r="Z36" s="380"/>
      <c r="AA36" s="172"/>
      <c r="AB36" s="172"/>
      <c r="AC36" s="172"/>
      <c r="AD36" s="172"/>
      <c r="AE36" s="172"/>
      <c r="AF36" s="172"/>
    </row>
    <row r="37" spans="1:32" x14ac:dyDescent="0.25">
      <c r="A37" s="377"/>
      <c r="B37" s="380"/>
      <c r="C37" s="378"/>
      <c r="D37" s="378"/>
      <c r="E37" s="378"/>
      <c r="F37" s="378"/>
      <c r="G37" s="378"/>
      <c r="H37" s="378"/>
      <c r="I37" s="378"/>
      <c r="J37" s="378"/>
      <c r="K37" s="378"/>
      <c r="L37" s="378"/>
      <c r="R37" s="379"/>
      <c r="S37" s="382"/>
      <c r="T37" s="382"/>
      <c r="U37" s="382"/>
      <c r="V37" s="382"/>
      <c r="W37" s="382"/>
      <c r="X37" s="382"/>
      <c r="Y37" s="1"/>
      <c r="Z37" s="380"/>
      <c r="AA37" s="172"/>
      <c r="AB37" s="172"/>
      <c r="AC37" s="172"/>
      <c r="AD37" s="172"/>
      <c r="AE37" s="172"/>
      <c r="AF37" s="172"/>
    </row>
    <row r="38" spans="1:32" ht="15" customHeight="1" x14ac:dyDescent="0.25">
      <c r="A38" s="171" t="s">
        <v>38</v>
      </c>
      <c r="R38" s="380"/>
      <c r="S38" s="172"/>
      <c r="T38" s="173"/>
      <c r="U38" s="173"/>
      <c r="V38" s="173"/>
      <c r="W38" s="173"/>
      <c r="X38" s="51"/>
      <c r="Y38" s="1"/>
      <c r="Z38" s="380"/>
      <c r="AA38" s="172"/>
      <c r="AB38" s="172"/>
      <c r="AC38" s="172"/>
      <c r="AD38" s="172"/>
      <c r="AE38" s="172"/>
      <c r="AF38" s="172"/>
    </row>
    <row r="39" spans="1:32" ht="12.75" customHeight="1" x14ac:dyDescent="0.25">
      <c r="A39" s="188" t="s">
        <v>39</v>
      </c>
      <c r="B39" s="875" t="s">
        <v>122</v>
      </c>
      <c r="C39" s="875"/>
      <c r="D39" s="875"/>
      <c r="E39" s="875"/>
      <c r="F39" s="875"/>
      <c r="G39" s="875"/>
      <c r="H39" s="875"/>
      <c r="I39" s="875"/>
      <c r="J39" s="875"/>
      <c r="K39" s="875"/>
      <c r="L39" s="875"/>
      <c r="N39" s="400"/>
      <c r="O39" s="400"/>
      <c r="R39" s="380"/>
      <c r="S39" s="172"/>
      <c r="T39" s="173"/>
      <c r="U39" s="173"/>
      <c r="V39" s="173"/>
      <c r="W39" s="173"/>
      <c r="X39" s="51"/>
      <c r="Y39" s="1"/>
      <c r="Z39" s="380"/>
      <c r="AA39" s="42"/>
      <c r="AB39" s="42"/>
      <c r="AC39" s="42"/>
      <c r="AD39" s="42"/>
      <c r="AE39" s="172"/>
      <c r="AF39" s="172"/>
    </row>
    <row r="40" spans="1:32" x14ac:dyDescent="0.25">
      <c r="A40" s="188" t="s">
        <v>15</v>
      </c>
      <c r="B40" s="879" t="s">
        <v>839</v>
      </c>
      <c r="C40" s="879"/>
      <c r="D40" s="879"/>
      <c r="E40" s="879"/>
      <c r="F40" s="879"/>
      <c r="G40" s="879"/>
      <c r="H40" s="879"/>
      <c r="I40" s="879"/>
      <c r="J40" s="879"/>
      <c r="K40" s="879"/>
      <c r="L40" s="879"/>
      <c r="N40" s="400"/>
      <c r="O40" s="400"/>
    </row>
    <row r="41" spans="1:32" x14ac:dyDescent="0.25">
      <c r="A41" s="188" t="s">
        <v>20</v>
      </c>
      <c r="B41" s="888" t="s">
        <v>111</v>
      </c>
      <c r="C41" s="875"/>
      <c r="D41" s="875"/>
      <c r="E41" s="875"/>
      <c r="F41" s="875"/>
      <c r="G41" s="875"/>
      <c r="H41" s="875"/>
      <c r="I41" s="875"/>
      <c r="J41" s="875"/>
      <c r="K41" s="875"/>
      <c r="L41" s="875"/>
    </row>
    <row r="42" spans="1:32" x14ac:dyDescent="0.25">
      <c r="A42" s="188" t="s">
        <v>23</v>
      </c>
      <c r="B42" s="875" t="s">
        <v>840</v>
      </c>
      <c r="C42" s="875"/>
      <c r="D42" s="875"/>
      <c r="E42" s="875"/>
      <c r="F42" s="875"/>
      <c r="G42" s="875"/>
      <c r="H42" s="875"/>
      <c r="I42" s="875"/>
      <c r="J42" s="875"/>
      <c r="K42" s="875"/>
      <c r="L42" s="875"/>
    </row>
    <row r="43" spans="1:32" x14ac:dyDescent="0.25">
      <c r="A43" s="188" t="s">
        <v>44</v>
      </c>
      <c r="B43" s="887" t="s">
        <v>113</v>
      </c>
      <c r="C43" s="876"/>
      <c r="D43" s="876"/>
      <c r="E43" s="876"/>
      <c r="F43" s="876"/>
      <c r="G43" s="876"/>
      <c r="H43" s="876"/>
      <c r="I43" s="876"/>
      <c r="J43" s="876"/>
      <c r="K43" s="876"/>
      <c r="L43" s="876"/>
    </row>
    <row r="44" spans="1:32" ht="18" customHeight="1" x14ac:dyDescent="0.25">
      <c r="A44" s="188" t="s">
        <v>46</v>
      </c>
      <c r="B44" s="875" t="s">
        <v>841</v>
      </c>
      <c r="C44" s="875"/>
      <c r="D44" s="875"/>
      <c r="E44" s="875"/>
      <c r="F44" s="875"/>
      <c r="G44" s="875"/>
      <c r="H44" s="875"/>
      <c r="I44" s="875"/>
      <c r="J44" s="875"/>
      <c r="K44" s="875"/>
      <c r="L44" s="875"/>
    </row>
    <row r="45" spans="1:32" x14ac:dyDescent="0.25">
      <c r="A45" s="188" t="s">
        <v>31</v>
      </c>
      <c r="B45" s="879" t="s">
        <v>115</v>
      </c>
      <c r="C45" s="879"/>
      <c r="D45" s="879"/>
      <c r="E45" s="879"/>
      <c r="F45" s="879"/>
      <c r="G45" s="879"/>
      <c r="H45" s="879"/>
      <c r="I45" s="879"/>
      <c r="J45" s="879"/>
      <c r="K45" s="879"/>
      <c r="L45" s="879"/>
    </row>
    <row r="46" spans="1:32" ht="50.25" customHeight="1" x14ac:dyDescent="0.25">
      <c r="A46" s="188" t="s">
        <v>64</v>
      </c>
      <c r="B46" s="875" t="s">
        <v>842</v>
      </c>
      <c r="C46" s="889"/>
      <c r="D46" s="889"/>
      <c r="E46" s="889"/>
      <c r="F46" s="889"/>
      <c r="G46" s="889"/>
      <c r="H46" s="889"/>
      <c r="I46" s="889"/>
      <c r="J46" s="889"/>
      <c r="K46" s="889"/>
      <c r="L46" s="889"/>
    </row>
    <row r="47" spans="1:32" x14ac:dyDescent="0.25">
      <c r="A47" s="377"/>
      <c r="B47" s="31"/>
      <c r="C47" s="378"/>
      <c r="D47" s="378"/>
      <c r="E47" s="378"/>
      <c r="F47" s="378"/>
      <c r="G47" s="378"/>
      <c r="H47" s="378"/>
      <c r="I47" s="378"/>
      <c r="J47" s="378"/>
      <c r="K47" s="378"/>
      <c r="L47" s="378"/>
    </row>
    <row r="48" spans="1:32" ht="13.5" customHeight="1" x14ac:dyDescent="0.25">
      <c r="A48" s="377"/>
      <c r="B48" s="875"/>
      <c r="C48" s="875"/>
      <c r="D48" s="875"/>
      <c r="E48" s="875"/>
      <c r="F48" s="875"/>
      <c r="G48" s="875"/>
      <c r="H48" s="875"/>
      <c r="I48" s="875"/>
      <c r="J48" s="875"/>
      <c r="K48" s="875"/>
      <c r="L48" s="875"/>
      <c r="O48" s="188"/>
      <c r="P48" s="875"/>
      <c r="Q48" s="875"/>
      <c r="R48" s="875"/>
      <c r="S48" s="875"/>
      <c r="T48" s="875"/>
      <c r="U48" s="875"/>
      <c r="V48" s="875"/>
      <c r="W48" s="875"/>
      <c r="X48" s="875"/>
      <c r="Y48" s="875"/>
      <c r="Z48" s="875"/>
    </row>
    <row r="49" spans="1:26" ht="25.5" customHeight="1" x14ac:dyDescent="0.25">
      <c r="A49" s="377"/>
      <c r="B49" s="875"/>
      <c r="C49" s="875"/>
      <c r="D49" s="875"/>
      <c r="E49" s="875"/>
      <c r="F49" s="875"/>
      <c r="G49" s="875"/>
      <c r="H49" s="875"/>
      <c r="I49" s="875"/>
      <c r="J49" s="875"/>
      <c r="K49" s="875"/>
      <c r="L49" s="875"/>
      <c r="O49" s="188"/>
      <c r="P49" s="879"/>
      <c r="Q49" s="879"/>
      <c r="R49" s="879"/>
      <c r="S49" s="879"/>
      <c r="T49" s="879"/>
      <c r="U49" s="879"/>
      <c r="V49" s="879"/>
      <c r="W49" s="879"/>
      <c r="X49" s="879"/>
      <c r="Y49" s="879"/>
      <c r="Z49" s="879"/>
    </row>
    <row r="50" spans="1:26" x14ac:dyDescent="0.25">
      <c r="A50" s="377"/>
      <c r="B50" s="376"/>
      <c r="C50" s="376"/>
      <c r="D50" s="376"/>
      <c r="E50" s="376"/>
      <c r="F50" s="376"/>
      <c r="G50" s="376"/>
      <c r="H50" s="376"/>
      <c r="I50" s="376"/>
      <c r="J50" s="376"/>
      <c r="K50" s="376"/>
      <c r="L50" s="376"/>
      <c r="O50" s="188"/>
      <c r="P50" s="888"/>
      <c r="Q50" s="875"/>
      <c r="R50" s="875"/>
      <c r="S50" s="875"/>
      <c r="T50" s="875"/>
      <c r="U50" s="875"/>
      <c r="V50" s="875"/>
      <c r="W50" s="875"/>
      <c r="X50" s="875"/>
      <c r="Y50" s="875"/>
      <c r="Z50" s="875"/>
    </row>
    <row r="51" spans="1:26" ht="41.25" customHeight="1" x14ac:dyDescent="0.25">
      <c r="A51" s="377"/>
      <c r="B51" s="875"/>
      <c r="C51" s="875"/>
      <c r="D51" s="875"/>
      <c r="E51" s="875"/>
      <c r="F51" s="875"/>
      <c r="G51" s="875"/>
      <c r="H51" s="875"/>
      <c r="I51" s="875"/>
      <c r="J51" s="875"/>
      <c r="K51" s="875"/>
      <c r="L51" s="875"/>
      <c r="O51" s="188"/>
      <c r="P51" s="875"/>
      <c r="Q51" s="875"/>
      <c r="R51" s="875"/>
      <c r="S51" s="875"/>
      <c r="T51" s="875"/>
      <c r="U51" s="875"/>
      <c r="V51" s="875"/>
      <c r="W51" s="875"/>
      <c r="X51" s="875"/>
      <c r="Y51" s="875"/>
      <c r="Z51" s="875"/>
    </row>
    <row r="52" spans="1:26" x14ac:dyDescent="0.25">
      <c r="A52" s="377"/>
      <c r="B52" s="875"/>
      <c r="C52" s="875"/>
      <c r="D52" s="875"/>
      <c r="E52" s="875"/>
      <c r="F52" s="875"/>
      <c r="G52" s="875"/>
      <c r="H52" s="875"/>
      <c r="I52" s="875"/>
      <c r="J52" s="875"/>
      <c r="K52" s="875"/>
      <c r="L52" s="875"/>
      <c r="O52" s="188"/>
      <c r="P52" s="887"/>
      <c r="Q52" s="876"/>
      <c r="R52" s="876"/>
      <c r="S52" s="876"/>
      <c r="T52" s="876"/>
      <c r="U52" s="876"/>
      <c r="V52" s="876"/>
      <c r="W52" s="876"/>
      <c r="X52" s="876"/>
      <c r="Y52" s="876"/>
      <c r="Z52" s="876"/>
    </row>
    <row r="53" spans="1:26" x14ac:dyDescent="0.25">
      <c r="O53" s="188"/>
      <c r="P53" s="875"/>
      <c r="Q53" s="875"/>
      <c r="R53" s="875"/>
      <c r="S53" s="875"/>
      <c r="T53" s="875"/>
      <c r="U53" s="875"/>
      <c r="V53" s="875"/>
      <c r="W53" s="875"/>
      <c r="X53" s="875"/>
      <c r="Y53" s="875"/>
      <c r="Z53" s="875"/>
    </row>
    <row r="54" spans="1:26" x14ac:dyDescent="0.25">
      <c r="O54" s="188"/>
      <c r="P54" s="879"/>
      <c r="Q54" s="879"/>
      <c r="R54" s="879"/>
      <c r="S54" s="879"/>
      <c r="T54" s="879"/>
      <c r="U54" s="879"/>
      <c r="V54" s="879"/>
      <c r="W54" s="879"/>
      <c r="X54" s="879"/>
      <c r="Y54" s="879"/>
      <c r="Z54" s="879"/>
    </row>
    <row r="55" spans="1:26" x14ac:dyDescent="0.25">
      <c r="O55" s="188"/>
      <c r="P55" s="879"/>
      <c r="Q55" s="879"/>
      <c r="R55" s="879"/>
      <c r="S55" s="879"/>
      <c r="T55" s="879"/>
      <c r="U55" s="879"/>
      <c r="V55" s="879"/>
      <c r="W55" s="879"/>
      <c r="X55" s="879"/>
      <c r="Y55" s="879"/>
      <c r="Z55" s="879"/>
    </row>
    <row r="56" spans="1:26" x14ac:dyDescent="0.25">
      <c r="O56" s="188"/>
      <c r="P56" s="875"/>
      <c r="Q56" s="889"/>
      <c r="R56" s="889"/>
      <c r="S56" s="889"/>
      <c r="T56" s="889"/>
      <c r="U56" s="889"/>
      <c r="V56" s="889"/>
      <c r="W56" s="889"/>
      <c r="X56" s="889"/>
      <c r="Y56" s="889"/>
      <c r="Z56" s="889"/>
    </row>
    <row r="67" spans="1:13" x14ac:dyDescent="0.25">
      <c r="A67" s="2"/>
      <c r="B67" s="875"/>
      <c r="C67" s="889"/>
      <c r="D67" s="889"/>
      <c r="E67" s="889"/>
      <c r="F67" s="889"/>
      <c r="G67" s="889"/>
      <c r="H67" s="889"/>
      <c r="I67" s="889"/>
      <c r="J67" s="889"/>
      <c r="K67" s="889"/>
      <c r="L67" s="889"/>
      <c r="M67" s="2"/>
    </row>
    <row r="70" spans="1:13" x14ac:dyDescent="0.25">
      <c r="A70" s="2"/>
      <c r="C70" s="47"/>
      <c r="D70" s="47"/>
      <c r="M70" s="2"/>
    </row>
    <row r="71" spans="1:13" x14ac:dyDescent="0.25">
      <c r="A71" s="2"/>
      <c r="C71" s="48"/>
      <c r="D71" s="48"/>
      <c r="E71" s="48"/>
      <c r="M71" s="2"/>
    </row>
  </sheetData>
  <mergeCells count="37">
    <mergeCell ref="B67:L67"/>
    <mergeCell ref="B52:L52"/>
    <mergeCell ref="P52:Z52"/>
    <mergeCell ref="P53:Z53"/>
    <mergeCell ref="P54:Z54"/>
    <mergeCell ref="P55:Z55"/>
    <mergeCell ref="P56:Z56"/>
    <mergeCell ref="B51:L51"/>
    <mergeCell ref="P51:Z51"/>
    <mergeCell ref="B41:L41"/>
    <mergeCell ref="B42:L42"/>
    <mergeCell ref="B43:L43"/>
    <mergeCell ref="B44:L44"/>
    <mergeCell ref="B45:L45"/>
    <mergeCell ref="B46:L46"/>
    <mergeCell ref="B48:L48"/>
    <mergeCell ref="P48:Z48"/>
    <mergeCell ref="B49:L49"/>
    <mergeCell ref="P49:Z49"/>
    <mergeCell ref="P50:Z50"/>
    <mergeCell ref="B40:L40"/>
    <mergeCell ref="R5:X5"/>
    <mergeCell ref="Z5:AF5"/>
    <mergeCell ref="AA6:AF6"/>
    <mergeCell ref="Z22:AF22"/>
    <mergeCell ref="R23:X23"/>
    <mergeCell ref="Z26:AF26"/>
    <mergeCell ref="R29:X29"/>
    <mergeCell ref="Z32:AF32"/>
    <mergeCell ref="B36:L36"/>
    <mergeCell ref="R36:X36"/>
    <mergeCell ref="B39:L39"/>
    <mergeCell ref="C3:L3"/>
    <mergeCell ref="S3:X3"/>
    <mergeCell ref="AA3:AF3"/>
    <mergeCell ref="G4:H4"/>
    <mergeCell ref="I4:J4"/>
  </mergeCells>
  <hyperlinks>
    <hyperlink ref="C3" location="INDEX" display="03 Rebuilding power plants from coal to biomass _x000a_c) Wood chips, existing boiler, extraction plant"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29"/>
  <dimension ref="A1:M50"/>
  <sheetViews>
    <sheetView showGridLines="0" workbookViewId="0">
      <selection activeCell="A65" sqref="A65"/>
    </sheetView>
  </sheetViews>
  <sheetFormatPr defaultColWidth="9.140625" defaultRowHeight="15" x14ac:dyDescent="0.25"/>
  <cols>
    <col min="1" max="1" width="2.85546875" style="2" customWidth="1"/>
    <col min="2" max="2" width="46.28515625" style="2" bestFit="1" customWidth="1"/>
    <col min="3" max="10" width="8.140625" style="2" customWidth="1"/>
    <col min="11" max="11" width="5.28515625" style="2" customWidth="1"/>
    <col min="12" max="12" width="10.7109375" style="2" customWidth="1"/>
    <col min="13" max="13" width="4.42578125" style="2" customWidth="1"/>
    <col min="14" max="16384" width="9.140625" style="2"/>
  </cols>
  <sheetData>
    <row r="1" spans="1:13" ht="14.25" customHeight="1" x14ac:dyDescent="0.3">
      <c r="A1" s="29"/>
      <c r="B1" s="32"/>
      <c r="C1" s="30"/>
      <c r="D1" s="29"/>
      <c r="E1" s="29"/>
      <c r="F1" s="29"/>
      <c r="G1" s="29"/>
      <c r="H1" s="322"/>
      <c r="I1" s="29"/>
      <c r="J1" s="29"/>
      <c r="K1" s="29"/>
      <c r="L1" s="29"/>
      <c r="M1" s="29"/>
    </row>
    <row r="2" spans="1:13" ht="14.25" customHeight="1" x14ac:dyDescent="0.25">
      <c r="A2" s="29"/>
      <c r="B2" s="80"/>
      <c r="C2" s="30"/>
      <c r="D2" s="29"/>
      <c r="E2" s="29"/>
      <c r="F2" s="29"/>
      <c r="G2" s="29"/>
      <c r="H2" s="29"/>
      <c r="I2" s="29"/>
      <c r="J2" s="29"/>
      <c r="K2" s="29"/>
      <c r="L2" s="29"/>
      <c r="M2" s="29"/>
    </row>
    <row r="3" spans="1:13" ht="30" customHeight="1" x14ac:dyDescent="0.25">
      <c r="A3" s="29"/>
      <c r="B3" s="141" t="s">
        <v>0</v>
      </c>
      <c r="C3" s="1024" t="s">
        <v>294</v>
      </c>
      <c r="D3" s="1025"/>
      <c r="E3" s="1025"/>
      <c r="F3" s="1025"/>
      <c r="G3" s="1025"/>
      <c r="H3" s="1025"/>
      <c r="I3" s="1025"/>
      <c r="J3" s="1025"/>
      <c r="K3" s="1025"/>
      <c r="L3" s="1025"/>
      <c r="M3" s="29"/>
    </row>
    <row r="4" spans="1:13" x14ac:dyDescent="0.25">
      <c r="A4" s="29"/>
      <c r="B4" s="238"/>
      <c r="C4" s="419">
        <v>2015</v>
      </c>
      <c r="D4" s="419">
        <v>2020</v>
      </c>
      <c r="E4" s="419">
        <v>2030</v>
      </c>
      <c r="F4" s="419">
        <v>2050</v>
      </c>
      <c r="G4" s="1026" t="s">
        <v>2</v>
      </c>
      <c r="H4" s="1026"/>
      <c r="I4" s="1026" t="s">
        <v>3</v>
      </c>
      <c r="J4" s="1026"/>
      <c r="K4" s="419" t="s">
        <v>4</v>
      </c>
      <c r="L4" s="419" t="s">
        <v>5</v>
      </c>
      <c r="M4" s="29"/>
    </row>
    <row r="5" spans="1:13" x14ac:dyDescent="0.25">
      <c r="A5" s="29"/>
      <c r="B5" s="141" t="s">
        <v>6</v>
      </c>
      <c r="C5" s="141"/>
      <c r="D5" s="141"/>
      <c r="E5" s="141"/>
      <c r="F5" s="141"/>
      <c r="G5" s="419" t="s">
        <v>7</v>
      </c>
      <c r="H5" s="419" t="s">
        <v>8</v>
      </c>
      <c r="I5" s="419" t="s">
        <v>7</v>
      </c>
      <c r="J5" s="419" t="s">
        <v>8</v>
      </c>
      <c r="K5" s="141"/>
      <c r="L5" s="141"/>
      <c r="M5" s="29"/>
    </row>
    <row r="6" spans="1:13" x14ac:dyDescent="0.25">
      <c r="A6" s="29"/>
      <c r="B6" s="238" t="s">
        <v>276</v>
      </c>
      <c r="C6" s="1012">
        <v>5</v>
      </c>
      <c r="D6" s="1012"/>
      <c r="E6" s="1025"/>
      <c r="F6" s="1025"/>
      <c r="G6" s="149">
        <v>1</v>
      </c>
      <c r="H6" s="149">
        <v>25</v>
      </c>
      <c r="I6" s="149">
        <v>1</v>
      </c>
      <c r="J6" s="149">
        <v>25</v>
      </c>
      <c r="K6" s="407"/>
      <c r="L6" s="407"/>
      <c r="M6" s="29"/>
    </row>
    <row r="7" spans="1:13" x14ac:dyDescent="0.25">
      <c r="A7" s="29"/>
      <c r="B7" s="238" t="s">
        <v>69</v>
      </c>
      <c r="C7" s="149">
        <v>98</v>
      </c>
      <c r="D7" s="149">
        <v>99</v>
      </c>
      <c r="E7" s="149">
        <v>99</v>
      </c>
      <c r="F7" s="149">
        <v>99</v>
      </c>
      <c r="G7" s="149">
        <v>98</v>
      </c>
      <c r="H7" s="149">
        <v>99</v>
      </c>
      <c r="I7" s="149">
        <v>99</v>
      </c>
      <c r="J7" s="149">
        <v>99</v>
      </c>
      <c r="K7" s="407"/>
      <c r="L7" s="407">
        <v>1</v>
      </c>
      <c r="M7" s="29"/>
    </row>
    <row r="8" spans="1:13" x14ac:dyDescent="0.25">
      <c r="A8" s="29"/>
      <c r="B8" s="238" t="s">
        <v>90</v>
      </c>
      <c r="C8" s="149">
        <v>98</v>
      </c>
      <c r="D8" s="149">
        <v>99</v>
      </c>
      <c r="E8" s="149">
        <v>99</v>
      </c>
      <c r="F8" s="149">
        <v>99</v>
      </c>
      <c r="G8" s="149">
        <v>98</v>
      </c>
      <c r="H8" s="149">
        <v>99</v>
      </c>
      <c r="I8" s="149">
        <v>99</v>
      </c>
      <c r="J8" s="149">
        <v>99</v>
      </c>
      <c r="K8" s="407"/>
      <c r="L8" s="407">
        <v>1</v>
      </c>
      <c r="M8" s="29"/>
    </row>
    <row r="9" spans="1:13" x14ac:dyDescent="0.25">
      <c r="A9" s="29"/>
      <c r="B9" s="238" t="s">
        <v>72</v>
      </c>
      <c r="C9" s="159">
        <v>0.5</v>
      </c>
      <c r="D9" s="159">
        <v>0.5</v>
      </c>
      <c r="E9" s="159">
        <v>0.5</v>
      </c>
      <c r="F9" s="159">
        <v>0.5</v>
      </c>
      <c r="G9" s="149">
        <v>0.1</v>
      </c>
      <c r="H9" s="149">
        <v>0.5</v>
      </c>
      <c r="I9" s="149">
        <v>0.1</v>
      </c>
      <c r="J9" s="149">
        <v>0.5</v>
      </c>
      <c r="K9" s="407"/>
      <c r="L9" s="407">
        <v>1</v>
      </c>
      <c r="M9" s="29"/>
    </row>
    <row r="10" spans="1:13" x14ac:dyDescent="0.25">
      <c r="A10" s="29"/>
      <c r="B10" s="238" t="s">
        <v>13</v>
      </c>
      <c r="C10" s="149">
        <v>1</v>
      </c>
      <c r="D10" s="149">
        <v>1</v>
      </c>
      <c r="E10" s="149">
        <v>1</v>
      </c>
      <c r="F10" s="149">
        <v>1</v>
      </c>
      <c r="G10" s="149" t="s">
        <v>277</v>
      </c>
      <c r="H10" s="149">
        <v>1</v>
      </c>
      <c r="I10" s="149" t="s">
        <v>277</v>
      </c>
      <c r="J10" s="149">
        <v>1</v>
      </c>
      <c r="K10" s="407" t="s">
        <v>44</v>
      </c>
      <c r="L10" s="407">
        <v>1</v>
      </c>
      <c r="M10" s="29"/>
    </row>
    <row r="11" spans="1:13" x14ac:dyDescent="0.25">
      <c r="A11" s="29"/>
      <c r="B11" s="238" t="s">
        <v>73</v>
      </c>
      <c r="C11" s="149" t="s">
        <v>278</v>
      </c>
      <c r="D11" s="149" t="s">
        <v>278</v>
      </c>
      <c r="E11" s="149" t="s">
        <v>278</v>
      </c>
      <c r="F11" s="149" t="s">
        <v>278</v>
      </c>
      <c r="G11" s="149" t="s">
        <v>278</v>
      </c>
      <c r="H11" s="149" t="s">
        <v>278</v>
      </c>
      <c r="I11" s="149" t="s">
        <v>278</v>
      </c>
      <c r="J11" s="149" t="s">
        <v>278</v>
      </c>
      <c r="K11" s="407" t="s">
        <v>44</v>
      </c>
      <c r="L11" s="407">
        <v>1</v>
      </c>
      <c r="M11" s="29"/>
    </row>
    <row r="12" spans="1:13" x14ac:dyDescent="0.25">
      <c r="A12" s="29"/>
      <c r="B12" s="238" t="s">
        <v>16</v>
      </c>
      <c r="C12" s="149">
        <v>20</v>
      </c>
      <c r="D12" s="149">
        <v>20</v>
      </c>
      <c r="E12" s="149">
        <v>20</v>
      </c>
      <c r="F12" s="149">
        <v>20</v>
      </c>
      <c r="G12" s="149">
        <v>20</v>
      </c>
      <c r="H12" s="149">
        <v>20</v>
      </c>
      <c r="I12" s="149">
        <v>20</v>
      </c>
      <c r="J12" s="149">
        <v>20</v>
      </c>
      <c r="K12" s="407"/>
      <c r="L12" s="407">
        <v>1</v>
      </c>
      <c r="M12" s="29"/>
    </row>
    <row r="13" spans="1:13" x14ac:dyDescent="0.25">
      <c r="A13" s="29"/>
      <c r="B13" s="238" t="s">
        <v>18</v>
      </c>
      <c r="C13" s="149" t="s">
        <v>277</v>
      </c>
      <c r="D13" s="149" t="s">
        <v>277</v>
      </c>
      <c r="E13" s="149" t="s">
        <v>277</v>
      </c>
      <c r="F13" s="149" t="s">
        <v>277</v>
      </c>
      <c r="G13" s="149" t="s">
        <v>277</v>
      </c>
      <c r="H13" s="149">
        <v>1</v>
      </c>
      <c r="I13" s="149" t="s">
        <v>277</v>
      </c>
      <c r="J13" s="149">
        <v>1</v>
      </c>
      <c r="K13" s="407"/>
      <c r="L13" s="407">
        <v>1</v>
      </c>
      <c r="M13" s="29"/>
    </row>
    <row r="14" spans="1:13" x14ac:dyDescent="0.25">
      <c r="A14" s="29"/>
      <c r="B14" s="1013" t="s">
        <v>21</v>
      </c>
      <c r="C14" s="1013"/>
      <c r="D14" s="1013"/>
      <c r="E14" s="1013"/>
      <c r="F14" s="1013"/>
      <c r="G14" s="1013"/>
      <c r="H14" s="1013"/>
      <c r="I14" s="1013"/>
      <c r="J14" s="1013"/>
      <c r="K14" s="1013"/>
      <c r="L14" s="1013"/>
      <c r="M14" s="29"/>
    </row>
    <row r="15" spans="1:13" x14ac:dyDescent="0.25">
      <c r="A15" s="29"/>
      <c r="B15" s="238" t="s">
        <v>22</v>
      </c>
      <c r="C15" s="149">
        <v>100</v>
      </c>
      <c r="D15" s="149">
        <v>100</v>
      </c>
      <c r="E15" s="149">
        <v>100</v>
      </c>
      <c r="F15" s="149">
        <v>100</v>
      </c>
      <c r="G15" s="149">
        <v>100</v>
      </c>
      <c r="H15" s="149">
        <v>100</v>
      </c>
      <c r="I15" s="149">
        <v>100</v>
      </c>
      <c r="J15" s="149">
        <v>100</v>
      </c>
      <c r="K15" s="407"/>
      <c r="L15" s="407">
        <v>1</v>
      </c>
      <c r="M15" s="29"/>
    </row>
    <row r="16" spans="1:13" x14ac:dyDescent="0.25">
      <c r="A16" s="29"/>
      <c r="B16" s="238" t="s">
        <v>24</v>
      </c>
      <c r="C16" s="149">
        <v>100</v>
      </c>
      <c r="D16" s="149">
        <v>100</v>
      </c>
      <c r="E16" s="149">
        <v>100</v>
      </c>
      <c r="F16" s="149">
        <v>100</v>
      </c>
      <c r="G16" s="149">
        <v>100</v>
      </c>
      <c r="H16" s="149">
        <v>100</v>
      </c>
      <c r="I16" s="149">
        <v>100</v>
      </c>
      <c r="J16" s="149">
        <v>100</v>
      </c>
      <c r="K16" s="407"/>
      <c r="L16" s="407">
        <v>1</v>
      </c>
      <c r="M16" s="29"/>
    </row>
    <row r="17" spans="1:13" x14ac:dyDescent="0.25">
      <c r="A17" s="29"/>
      <c r="B17" s="238" t="s">
        <v>75</v>
      </c>
      <c r="C17" s="1012">
        <v>5</v>
      </c>
      <c r="D17" s="1012"/>
      <c r="E17" s="1012"/>
      <c r="F17" s="1012"/>
      <c r="G17" s="1012"/>
      <c r="H17" s="1012"/>
      <c r="I17" s="1012"/>
      <c r="J17" s="1012"/>
      <c r="K17" s="407"/>
      <c r="L17" s="407">
        <v>1</v>
      </c>
      <c r="M17" s="29"/>
    </row>
    <row r="18" spans="1:13" x14ac:dyDescent="0.25">
      <c r="A18" s="29"/>
      <c r="B18" s="238" t="s">
        <v>76</v>
      </c>
      <c r="C18" s="1012" t="s">
        <v>279</v>
      </c>
      <c r="D18" s="1012"/>
      <c r="E18" s="1012"/>
      <c r="F18" s="1012"/>
      <c r="G18" s="1012"/>
      <c r="H18" s="1012"/>
      <c r="I18" s="1012"/>
      <c r="J18" s="1012"/>
      <c r="K18" s="407"/>
      <c r="L18" s="407">
        <v>2</v>
      </c>
      <c r="M18" s="29"/>
    </row>
    <row r="19" spans="1:13" x14ac:dyDescent="0.25">
      <c r="A19" s="29"/>
      <c r="B19" s="238" t="s">
        <v>77</v>
      </c>
      <c r="C19" s="1012" t="s">
        <v>280</v>
      </c>
      <c r="D19" s="1012"/>
      <c r="E19" s="1012"/>
      <c r="F19" s="1012"/>
      <c r="G19" s="1012"/>
      <c r="H19" s="1012"/>
      <c r="I19" s="1012"/>
      <c r="J19" s="1012"/>
      <c r="K19" s="407"/>
      <c r="L19" s="407">
        <v>2</v>
      </c>
      <c r="M19" s="29"/>
    </row>
    <row r="20" spans="1:13" x14ac:dyDescent="0.25">
      <c r="A20" s="29"/>
      <c r="B20" s="1013" t="s">
        <v>78</v>
      </c>
      <c r="C20" s="1013"/>
      <c r="D20" s="1013"/>
      <c r="E20" s="1013"/>
      <c r="F20" s="1013"/>
      <c r="G20" s="1013"/>
      <c r="H20" s="1013"/>
      <c r="I20" s="1013"/>
      <c r="J20" s="1013"/>
      <c r="K20" s="1013"/>
      <c r="L20" s="1013"/>
      <c r="M20" s="29"/>
    </row>
    <row r="21" spans="1:13" x14ac:dyDescent="0.25">
      <c r="A21" s="29"/>
      <c r="B21" s="238" t="s">
        <v>773</v>
      </c>
      <c r="C21" s="1014" t="s">
        <v>281</v>
      </c>
      <c r="D21" s="1015"/>
      <c r="E21" s="1015"/>
      <c r="F21" s="1015"/>
      <c r="G21" s="1015"/>
      <c r="H21" s="1015"/>
      <c r="I21" s="1015"/>
      <c r="J21" s="1015"/>
      <c r="K21" s="1016"/>
      <c r="L21" s="407"/>
      <c r="M21" s="29"/>
    </row>
    <row r="22" spans="1:13" x14ac:dyDescent="0.25">
      <c r="A22" s="29"/>
      <c r="B22" s="238" t="s">
        <v>530</v>
      </c>
      <c r="C22" s="1017"/>
      <c r="D22" s="1018"/>
      <c r="E22" s="1018"/>
      <c r="F22" s="1018"/>
      <c r="G22" s="1018"/>
      <c r="H22" s="1018"/>
      <c r="I22" s="1018"/>
      <c r="J22" s="1018"/>
      <c r="K22" s="1019"/>
      <c r="L22" s="407"/>
      <c r="M22" s="29"/>
    </row>
    <row r="23" spans="1:13" x14ac:dyDescent="0.25">
      <c r="A23" s="29"/>
      <c r="B23" s="238" t="s">
        <v>844</v>
      </c>
      <c r="C23" s="1017"/>
      <c r="D23" s="1018"/>
      <c r="E23" s="1018"/>
      <c r="F23" s="1018"/>
      <c r="G23" s="1018"/>
      <c r="H23" s="1018"/>
      <c r="I23" s="1018"/>
      <c r="J23" s="1018"/>
      <c r="K23" s="1019"/>
      <c r="L23" s="407"/>
      <c r="M23" s="29"/>
    </row>
    <row r="24" spans="1:13" x14ac:dyDescent="0.25">
      <c r="A24" s="29"/>
      <c r="B24" s="238" t="s">
        <v>845</v>
      </c>
      <c r="C24" s="1017"/>
      <c r="D24" s="1018"/>
      <c r="E24" s="1018"/>
      <c r="F24" s="1018"/>
      <c r="G24" s="1018"/>
      <c r="H24" s="1018"/>
      <c r="I24" s="1018"/>
      <c r="J24" s="1018"/>
      <c r="K24" s="1019"/>
      <c r="L24" s="407"/>
      <c r="M24" s="29"/>
    </row>
    <row r="25" spans="1:13" x14ac:dyDescent="0.25">
      <c r="A25" s="29"/>
      <c r="B25" s="142" t="s">
        <v>413</v>
      </c>
      <c r="C25" s="1020"/>
      <c r="D25" s="1021"/>
      <c r="E25" s="1021"/>
      <c r="F25" s="1021"/>
      <c r="G25" s="1021"/>
      <c r="H25" s="1021"/>
      <c r="I25" s="1021"/>
      <c r="J25" s="1021"/>
      <c r="K25" s="1022"/>
      <c r="L25" s="407"/>
      <c r="M25" s="29"/>
    </row>
    <row r="26" spans="1:13" x14ac:dyDescent="0.25">
      <c r="A26" s="29"/>
      <c r="B26" s="1013" t="s">
        <v>399</v>
      </c>
      <c r="C26" s="1013"/>
      <c r="D26" s="1013"/>
      <c r="E26" s="1013"/>
      <c r="F26" s="1013"/>
      <c r="G26" s="1013"/>
      <c r="H26" s="1013"/>
      <c r="I26" s="1013"/>
      <c r="J26" s="1013"/>
      <c r="K26" s="1013"/>
      <c r="L26" s="1013"/>
      <c r="M26" s="29"/>
    </row>
    <row r="27" spans="1:13" x14ac:dyDescent="0.25">
      <c r="A27" s="29"/>
      <c r="B27" s="238" t="s">
        <v>282</v>
      </c>
      <c r="C27" s="429">
        <v>0.15</v>
      </c>
      <c r="D27" s="430">
        <v>0.15</v>
      </c>
      <c r="E27" s="430">
        <v>0.14000000000000001</v>
      </c>
      <c r="F27" s="430">
        <v>0.13</v>
      </c>
      <c r="G27" s="154">
        <v>0.1</v>
      </c>
      <c r="H27" s="421">
        <v>0.25</v>
      </c>
      <c r="I27" s="154">
        <v>0.1</v>
      </c>
      <c r="J27" s="421">
        <v>0.25</v>
      </c>
      <c r="K27" s="407" t="s">
        <v>39</v>
      </c>
      <c r="L27" s="407">
        <v>1</v>
      </c>
      <c r="M27" s="29"/>
    </row>
    <row r="28" spans="1:13" x14ac:dyDescent="0.25">
      <c r="A28" s="29"/>
      <c r="B28" s="238" t="s">
        <v>28</v>
      </c>
      <c r="C28" s="421">
        <v>0.12</v>
      </c>
      <c r="D28" s="154">
        <v>0.117029850374625</v>
      </c>
      <c r="E28" s="154">
        <v>0.11130827625819936</v>
      </c>
      <c r="F28" s="154">
        <v>0.10069063324446956</v>
      </c>
      <c r="G28" s="421">
        <v>0.08</v>
      </c>
      <c r="H28" s="154">
        <v>0.2</v>
      </c>
      <c r="I28" s="154">
        <v>0.08</v>
      </c>
      <c r="J28" s="154">
        <v>0.2</v>
      </c>
      <c r="K28" s="407" t="s">
        <v>15</v>
      </c>
      <c r="L28" s="407">
        <v>1</v>
      </c>
      <c r="M28" s="29"/>
    </row>
    <row r="29" spans="1:13" x14ac:dyDescent="0.25">
      <c r="A29" s="29"/>
      <c r="B29" s="238" t="s">
        <v>29</v>
      </c>
      <c r="C29" s="421">
        <v>0.03</v>
      </c>
      <c r="D29" s="154">
        <v>2.9257462593656251E-2</v>
      </c>
      <c r="E29" s="154">
        <v>2.7827069064549841E-2</v>
      </c>
      <c r="F29" s="154">
        <v>2.5172658311117389E-2</v>
      </c>
      <c r="G29" s="421">
        <v>0.02</v>
      </c>
      <c r="H29" s="421">
        <v>0.05</v>
      </c>
      <c r="I29" s="421">
        <v>0.02</v>
      </c>
      <c r="J29" s="421">
        <v>0.05</v>
      </c>
      <c r="K29" s="407" t="s">
        <v>23</v>
      </c>
      <c r="L29" s="407">
        <v>1</v>
      </c>
      <c r="M29" s="29"/>
    </row>
    <row r="30" spans="1:13" x14ac:dyDescent="0.25">
      <c r="A30" s="29"/>
      <c r="B30" s="238" t="s">
        <v>283</v>
      </c>
      <c r="C30" s="154">
        <v>7.0000000000000007E-2</v>
      </c>
      <c r="D30" s="154">
        <v>7.0000000000000007E-2</v>
      </c>
      <c r="E30" s="154">
        <v>0.06</v>
      </c>
      <c r="F30" s="154">
        <v>0.06</v>
      </c>
      <c r="G30" s="421">
        <v>0.02</v>
      </c>
      <c r="H30" s="421">
        <v>0.17</v>
      </c>
      <c r="I30" s="421">
        <v>0.02</v>
      </c>
      <c r="J30" s="421">
        <v>0.17</v>
      </c>
      <c r="K30" s="149" t="s">
        <v>39</v>
      </c>
      <c r="L30" s="407">
        <v>1</v>
      </c>
      <c r="M30" s="29"/>
    </row>
    <row r="31" spans="1:13" x14ac:dyDescent="0.25">
      <c r="A31" s="29"/>
      <c r="B31" s="238" t="s">
        <v>28</v>
      </c>
      <c r="C31" s="154">
        <v>0.06</v>
      </c>
      <c r="D31" s="154">
        <v>5.8514925187312501E-2</v>
      </c>
      <c r="E31" s="154">
        <v>0.05</v>
      </c>
      <c r="F31" s="154">
        <v>5.0345316622234779E-2</v>
      </c>
      <c r="G31" s="421">
        <v>0.02</v>
      </c>
      <c r="H31" s="421">
        <v>0.14000000000000001</v>
      </c>
      <c r="I31" s="421">
        <v>0.02</v>
      </c>
      <c r="J31" s="421">
        <v>0.14000000000000001</v>
      </c>
      <c r="K31" s="149" t="s">
        <v>20</v>
      </c>
      <c r="L31" s="407">
        <v>1</v>
      </c>
      <c r="M31" s="29"/>
    </row>
    <row r="32" spans="1:13" x14ac:dyDescent="0.25">
      <c r="A32" s="29"/>
      <c r="B32" s="238" t="s">
        <v>29</v>
      </c>
      <c r="C32" s="154">
        <v>0.01</v>
      </c>
      <c r="D32" s="154">
        <v>9.7524875312187519E-3</v>
      </c>
      <c r="E32" s="154">
        <v>9.2756896881832814E-3</v>
      </c>
      <c r="F32" s="154">
        <v>8.3908861037057976E-3</v>
      </c>
      <c r="G32" s="421">
        <v>0</v>
      </c>
      <c r="H32" s="421">
        <v>0.03</v>
      </c>
      <c r="I32" s="421">
        <v>0</v>
      </c>
      <c r="J32" s="421">
        <v>0.03</v>
      </c>
      <c r="K32" s="149" t="s">
        <v>23</v>
      </c>
      <c r="L32" s="407">
        <v>1</v>
      </c>
      <c r="M32" s="29"/>
    </row>
    <row r="33" spans="1:13" x14ac:dyDescent="0.25">
      <c r="A33" s="29"/>
      <c r="B33" s="238" t="s">
        <v>30</v>
      </c>
      <c r="C33" s="431">
        <v>1100</v>
      </c>
      <c r="D33" s="432">
        <v>1070</v>
      </c>
      <c r="E33" s="432">
        <v>1020</v>
      </c>
      <c r="F33" s="432">
        <v>920</v>
      </c>
      <c r="G33" s="432">
        <v>1000</v>
      </c>
      <c r="H33" s="432">
        <v>1100</v>
      </c>
      <c r="I33" s="432">
        <v>900</v>
      </c>
      <c r="J33" s="432">
        <v>1000</v>
      </c>
      <c r="K33" s="149" t="s">
        <v>39</v>
      </c>
      <c r="L33" s="407">
        <v>1</v>
      </c>
      <c r="M33" s="29"/>
    </row>
    <row r="34" spans="1:13" x14ac:dyDescent="0.25">
      <c r="A34" s="29"/>
      <c r="B34" s="34" t="s">
        <v>32</v>
      </c>
      <c r="C34" s="25">
        <v>0.8</v>
      </c>
      <c r="D34" s="25">
        <v>0.9</v>
      </c>
      <c r="E34" s="25">
        <v>1</v>
      </c>
      <c r="F34" s="25">
        <v>1</v>
      </c>
      <c r="G34" s="25">
        <v>0.5</v>
      </c>
      <c r="H34" s="25">
        <v>0.9</v>
      </c>
      <c r="I34" s="25">
        <v>0.5</v>
      </c>
      <c r="J34" s="25">
        <v>1</v>
      </c>
      <c r="K34" s="82"/>
      <c r="L34" s="39">
        <v>1</v>
      </c>
      <c r="M34" s="29"/>
    </row>
    <row r="35" spans="1:13" x14ac:dyDescent="0.25">
      <c r="A35" s="19"/>
      <c r="B35" s="26" t="s">
        <v>284</v>
      </c>
      <c r="C35" s="25">
        <v>0.3</v>
      </c>
      <c r="D35" s="25">
        <v>0.3</v>
      </c>
      <c r="E35" s="25">
        <v>0.5</v>
      </c>
      <c r="F35" s="25">
        <v>0.6</v>
      </c>
      <c r="G35" s="25">
        <v>0.1</v>
      </c>
      <c r="H35" s="25">
        <v>0.3</v>
      </c>
      <c r="I35" s="25">
        <v>0.1</v>
      </c>
      <c r="J35" s="25">
        <v>0.6</v>
      </c>
      <c r="K35" s="22" t="s">
        <v>46</v>
      </c>
      <c r="L35" s="22"/>
      <c r="M35" s="29"/>
    </row>
    <row r="36" spans="1:13" x14ac:dyDescent="0.25">
      <c r="A36" s="19"/>
      <c r="B36" s="26" t="s">
        <v>285</v>
      </c>
      <c r="C36" s="79">
        <v>0.5</v>
      </c>
      <c r="D36" s="79">
        <v>0.5</v>
      </c>
      <c r="E36" s="79">
        <v>0.5</v>
      </c>
      <c r="F36" s="79">
        <v>0.4</v>
      </c>
      <c r="G36" s="79">
        <v>0.4</v>
      </c>
      <c r="H36" s="79">
        <v>0.5</v>
      </c>
      <c r="I36" s="79">
        <v>0.3</v>
      </c>
      <c r="J36" s="79">
        <v>0.5</v>
      </c>
      <c r="K36" s="75" t="s">
        <v>39</v>
      </c>
      <c r="L36" s="22">
        <v>1</v>
      </c>
      <c r="M36" s="29"/>
    </row>
    <row r="37" spans="1:13" x14ac:dyDescent="0.25">
      <c r="A37" s="29"/>
      <c r="B37" s="1023" t="s">
        <v>33</v>
      </c>
      <c r="C37" s="1023"/>
      <c r="D37" s="1023"/>
      <c r="E37" s="1023"/>
      <c r="F37" s="1023"/>
      <c r="G37" s="1023"/>
      <c r="H37" s="1023"/>
      <c r="I37" s="1023"/>
      <c r="J37" s="1023"/>
      <c r="K37" s="1023"/>
      <c r="L37" s="1023"/>
      <c r="M37" s="29"/>
    </row>
    <row r="38" spans="1:13" x14ac:dyDescent="0.25">
      <c r="A38" s="29"/>
      <c r="B38" s="34" t="s">
        <v>286</v>
      </c>
      <c r="C38" s="37">
        <v>0</v>
      </c>
      <c r="D38" s="37">
        <v>0</v>
      </c>
      <c r="E38" s="37">
        <v>0</v>
      </c>
      <c r="F38" s="37">
        <v>0</v>
      </c>
      <c r="G38" s="37">
        <v>0</v>
      </c>
      <c r="H38" s="37">
        <v>0</v>
      </c>
      <c r="I38" s="37">
        <v>0</v>
      </c>
      <c r="J38" s="37">
        <v>0</v>
      </c>
      <c r="K38" s="39"/>
      <c r="L38" s="39">
        <v>1</v>
      </c>
      <c r="M38" s="29"/>
    </row>
    <row r="39" spans="1:13" x14ac:dyDescent="0.25">
      <c r="A39" s="29"/>
      <c r="B39" s="67"/>
      <c r="C39" s="40"/>
      <c r="D39" s="40"/>
      <c r="E39" s="40"/>
      <c r="F39" s="40"/>
      <c r="G39" s="40"/>
      <c r="H39" s="40"/>
      <c r="I39" s="40"/>
      <c r="J39" s="40"/>
      <c r="K39" s="38"/>
      <c r="L39" s="38"/>
      <c r="M39" s="29"/>
    </row>
    <row r="40" spans="1:13" x14ac:dyDescent="0.25">
      <c r="A40" s="81" t="s">
        <v>87</v>
      </c>
      <c r="B40" s="68"/>
      <c r="C40" s="68"/>
      <c r="D40" s="68"/>
      <c r="E40" s="68"/>
      <c r="F40" s="68"/>
      <c r="G40" s="68"/>
      <c r="H40" s="68"/>
      <c r="I40" s="68"/>
      <c r="J40" s="68"/>
      <c r="K40" s="68"/>
      <c r="L40" s="68"/>
      <c r="M40" s="29"/>
    </row>
    <row r="41" spans="1:13" x14ac:dyDescent="0.25">
      <c r="A41" s="28">
        <v>1</v>
      </c>
      <c r="B41" s="1010" t="s">
        <v>292</v>
      </c>
      <c r="C41" s="1010"/>
      <c r="D41" s="1010"/>
      <c r="E41" s="1010"/>
      <c r="F41" s="1010"/>
      <c r="G41" s="1010"/>
      <c r="H41" s="1010"/>
      <c r="I41" s="1010"/>
      <c r="J41" s="1010"/>
      <c r="K41" s="1010"/>
      <c r="L41" s="1010"/>
      <c r="M41" s="29"/>
    </row>
    <row r="42" spans="1:13" x14ac:dyDescent="0.25">
      <c r="A42" s="28">
        <v>2</v>
      </c>
      <c r="B42" s="1011" t="s">
        <v>293</v>
      </c>
      <c r="C42" s="1011"/>
      <c r="D42" s="1011"/>
      <c r="E42" s="1011"/>
      <c r="F42" s="1011"/>
      <c r="G42" s="1011"/>
      <c r="H42" s="1011"/>
      <c r="I42" s="1011"/>
      <c r="J42" s="1011"/>
      <c r="K42" s="1011"/>
      <c r="L42" s="1011"/>
      <c r="M42" s="29"/>
    </row>
    <row r="43" spans="1:13" x14ac:dyDescent="0.25">
      <c r="A43" s="29"/>
      <c r="B43" s="19"/>
      <c r="C43" s="19"/>
      <c r="D43" s="19"/>
      <c r="E43" s="19"/>
      <c r="F43" s="19"/>
      <c r="G43" s="19"/>
      <c r="H43" s="19"/>
      <c r="I43" s="19"/>
      <c r="J43" s="19"/>
      <c r="K43" s="19"/>
      <c r="L43" s="19"/>
      <c r="M43" s="29"/>
    </row>
    <row r="44" spans="1:13" x14ac:dyDescent="0.25">
      <c r="A44" s="30" t="s">
        <v>38</v>
      </c>
      <c r="B44" s="29"/>
      <c r="C44" s="29"/>
      <c r="D44" s="29"/>
      <c r="E44" s="29"/>
      <c r="F44" s="29"/>
      <c r="G44" s="29"/>
      <c r="H44" s="29"/>
      <c r="I44" s="29"/>
      <c r="J44" s="29"/>
      <c r="K44" s="29"/>
      <c r="L44" s="29"/>
      <c r="M44" s="29"/>
    </row>
    <row r="45" spans="1:13" x14ac:dyDescent="0.25">
      <c r="A45" s="83" t="s">
        <v>39</v>
      </c>
      <c r="B45" s="70" t="s">
        <v>287</v>
      </c>
      <c r="C45" s="71"/>
      <c r="D45" s="70"/>
      <c r="E45" s="71"/>
      <c r="F45" s="70"/>
      <c r="G45" s="71"/>
      <c r="H45" s="70"/>
      <c r="I45" s="71"/>
      <c r="J45" s="70"/>
      <c r="K45" s="71"/>
      <c r="L45" s="70"/>
      <c r="M45" s="29"/>
    </row>
    <row r="46" spans="1:13" ht="15" customHeight="1" x14ac:dyDescent="0.25">
      <c r="A46" s="83" t="s">
        <v>15</v>
      </c>
      <c r="B46" s="70" t="s">
        <v>288</v>
      </c>
      <c r="C46" s="71"/>
      <c r="D46" s="70"/>
      <c r="E46" s="71"/>
      <c r="F46" s="70"/>
      <c r="G46" s="71"/>
      <c r="H46" s="70"/>
      <c r="I46" s="71"/>
      <c r="J46" s="70"/>
      <c r="K46" s="71"/>
      <c r="L46" s="70"/>
      <c r="M46" s="29"/>
    </row>
    <row r="47" spans="1:13" ht="15" customHeight="1" x14ac:dyDescent="0.25">
      <c r="A47" s="83" t="s">
        <v>20</v>
      </c>
      <c r="B47" s="70" t="s">
        <v>289</v>
      </c>
      <c r="C47" s="71"/>
      <c r="D47" s="70"/>
      <c r="E47" s="71"/>
      <c r="F47" s="70"/>
      <c r="G47" s="71"/>
      <c r="H47" s="70"/>
      <c r="I47" s="71"/>
      <c r="J47" s="70"/>
      <c r="K47" s="71"/>
      <c r="L47" s="70"/>
      <c r="M47" s="29"/>
    </row>
    <row r="48" spans="1:13" ht="15" customHeight="1" x14ac:dyDescent="0.25">
      <c r="A48" s="83" t="s">
        <v>23</v>
      </c>
      <c r="B48" s="70" t="s">
        <v>290</v>
      </c>
      <c r="C48" s="71"/>
      <c r="D48" s="70"/>
      <c r="E48" s="71"/>
      <c r="F48" s="70"/>
      <c r="G48" s="71"/>
      <c r="H48" s="70"/>
      <c r="I48" s="71"/>
      <c r="J48" s="70"/>
      <c r="K48" s="71"/>
      <c r="L48" s="70"/>
      <c r="M48" s="29"/>
    </row>
    <row r="49" spans="1:13" ht="15" customHeight="1" x14ac:dyDescent="0.25">
      <c r="A49" s="83" t="s">
        <v>44</v>
      </c>
      <c r="B49" s="70" t="s">
        <v>291</v>
      </c>
      <c r="C49" s="71"/>
      <c r="D49" s="70"/>
      <c r="E49" s="71"/>
      <c r="F49" s="70"/>
      <c r="G49" s="71"/>
      <c r="H49" s="70"/>
      <c r="I49" s="71"/>
      <c r="J49" s="70"/>
      <c r="K49" s="71"/>
      <c r="L49" s="70"/>
      <c r="M49" s="29"/>
    </row>
    <row r="50" spans="1:13" ht="15" customHeight="1" x14ac:dyDescent="0.25">
      <c r="A50" s="110" t="s">
        <v>46</v>
      </c>
      <c r="B50" s="29" t="s">
        <v>343</v>
      </c>
      <c r="C50" s="71"/>
      <c r="D50" s="70"/>
      <c r="E50" s="71"/>
      <c r="F50" s="70"/>
      <c r="G50" s="71"/>
      <c r="H50" s="70"/>
      <c r="I50" s="71"/>
      <c r="J50" s="70"/>
      <c r="K50" s="71"/>
      <c r="L50" s="70"/>
      <c r="M50" s="29"/>
    </row>
  </sheetData>
  <mergeCells count="14">
    <mergeCell ref="C17:J17"/>
    <mergeCell ref="C3:L3"/>
    <mergeCell ref="G4:H4"/>
    <mergeCell ref="I4:J4"/>
    <mergeCell ref="C6:F6"/>
    <mergeCell ref="B14:L14"/>
    <mergeCell ref="B41:L41"/>
    <mergeCell ref="B42:L42"/>
    <mergeCell ref="C18:J18"/>
    <mergeCell ref="C19:J19"/>
    <mergeCell ref="B20:L20"/>
    <mergeCell ref="C21:K25"/>
    <mergeCell ref="B26:L26"/>
    <mergeCell ref="B37:L37"/>
  </mergeCells>
  <hyperlinks>
    <hyperlink ref="C3" location="INDEX" display="41 Heat only generation tech (boilers, heat pumps, geothermal)_x000a_Electric boilers, 400 or 690 V, 0.06-5 MW; 10 or 15 kV, &gt;10 MW" xr:uid="{00000000-0004-0000-3B00-000000000000}"/>
  </hyperlinks>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4"/>
  <dimension ref="A1:BN79"/>
  <sheetViews>
    <sheetView showGridLines="0" zoomScaleNormal="100" workbookViewId="0">
      <selection activeCell="A65" sqref="A65"/>
    </sheetView>
  </sheetViews>
  <sheetFormatPr defaultColWidth="9.140625" defaultRowHeight="15" x14ac:dyDescent="0.25"/>
  <cols>
    <col min="1" max="1" width="2.85546875" style="29" customWidth="1"/>
    <col min="2" max="2" width="42.28515625" style="29" customWidth="1"/>
    <col min="3" max="10" width="7.28515625" style="29" customWidth="1"/>
    <col min="11" max="11" width="5.140625" style="29" bestFit="1" customWidth="1"/>
    <col min="12" max="12" width="8.7109375" style="29" customWidth="1"/>
    <col min="13" max="13" width="4.42578125" style="70" customWidth="1"/>
    <col min="14" max="17" width="0" style="70" hidden="1" customWidth="1"/>
    <col min="18" max="18" width="30.7109375" style="70" customWidth="1"/>
    <col min="19" max="19" width="7.85546875" style="70" customWidth="1"/>
    <col min="20" max="20" width="7" style="70" bestFit="1" customWidth="1"/>
    <col min="21" max="21" width="6.42578125" style="70" bestFit="1" customWidth="1"/>
    <col min="22" max="22" width="5.7109375" style="70" customWidth="1"/>
    <col min="23" max="24" width="6.140625" style="70" customWidth="1"/>
    <col min="25" max="26" width="7" style="70" bestFit="1" customWidth="1"/>
    <col min="27" max="27" width="10.28515625" style="70" customWidth="1"/>
    <col min="28" max="28" width="9.7109375" style="70" customWidth="1"/>
    <col min="29" max="29" width="10" style="70" customWidth="1"/>
    <col min="30" max="30" width="7.85546875" style="70" customWidth="1"/>
    <col min="31" max="31" width="7.140625" style="70" customWidth="1"/>
    <col min="32" max="32" width="7.7109375" style="70" customWidth="1"/>
    <col min="33" max="66" width="9.140625" style="70"/>
    <col min="67" max="16384" width="9.140625" style="2"/>
  </cols>
  <sheetData>
    <row r="1" spans="2:26" ht="14.25" customHeight="1" x14ac:dyDescent="0.3">
      <c r="B1" s="32"/>
      <c r="C1" s="30"/>
      <c r="G1" s="322"/>
      <c r="H1" s="322"/>
    </row>
    <row r="2" spans="2:26" ht="14.25" customHeight="1" x14ac:dyDescent="0.25"/>
    <row r="3" spans="2:26" ht="15" customHeight="1" x14ac:dyDescent="0.25">
      <c r="B3" s="141" t="s">
        <v>0</v>
      </c>
      <c r="C3" s="863" t="s">
        <v>275</v>
      </c>
      <c r="D3" s="864"/>
      <c r="E3" s="864"/>
      <c r="F3" s="864"/>
      <c r="G3" s="864"/>
      <c r="H3" s="864"/>
      <c r="I3" s="864"/>
      <c r="J3" s="864"/>
      <c r="K3" s="864"/>
      <c r="L3" s="865"/>
    </row>
    <row r="4" spans="2:26" x14ac:dyDescent="0.25">
      <c r="B4" s="142"/>
      <c r="C4" s="143">
        <v>2015</v>
      </c>
      <c r="D4" s="143">
        <v>2020</v>
      </c>
      <c r="E4" s="143">
        <v>2030</v>
      </c>
      <c r="F4" s="143">
        <v>2050</v>
      </c>
      <c r="G4" s="882" t="s">
        <v>2</v>
      </c>
      <c r="H4" s="883"/>
      <c r="I4" s="882" t="s">
        <v>3</v>
      </c>
      <c r="J4" s="883"/>
      <c r="K4" s="143" t="s">
        <v>4</v>
      </c>
      <c r="L4" s="143" t="s">
        <v>5</v>
      </c>
    </row>
    <row r="5" spans="2:26" ht="15" customHeight="1" x14ac:dyDescent="0.25">
      <c r="B5" s="391" t="s">
        <v>6</v>
      </c>
      <c r="C5" s="391"/>
      <c r="D5" s="391"/>
      <c r="E5" s="391"/>
      <c r="F5" s="391"/>
      <c r="G5" s="419" t="s">
        <v>7</v>
      </c>
      <c r="H5" s="419" t="s">
        <v>8</v>
      </c>
      <c r="I5" s="419" t="s">
        <v>7</v>
      </c>
      <c r="J5" s="419" t="s">
        <v>8</v>
      </c>
      <c r="K5" s="391"/>
      <c r="L5" s="391"/>
    </row>
    <row r="6" spans="2:26" ht="15" customHeight="1" x14ac:dyDescent="0.25">
      <c r="B6" s="147" t="s">
        <v>216</v>
      </c>
      <c r="C6" s="1030" t="s">
        <v>217</v>
      </c>
      <c r="D6" s="1030"/>
      <c r="E6" s="1031"/>
      <c r="F6" s="1031"/>
      <c r="G6" s="420"/>
      <c r="H6" s="420"/>
      <c r="I6" s="420"/>
      <c r="J6" s="420"/>
      <c r="K6" s="149"/>
      <c r="L6" s="149"/>
    </row>
    <row r="7" spans="2:26" x14ac:dyDescent="0.25">
      <c r="B7" s="147" t="s">
        <v>218</v>
      </c>
      <c r="C7" s="149">
        <v>105</v>
      </c>
      <c r="D7" s="149">
        <v>105</v>
      </c>
      <c r="E7" s="149">
        <v>106</v>
      </c>
      <c r="F7" s="149">
        <v>106</v>
      </c>
      <c r="G7" s="149">
        <v>95</v>
      </c>
      <c r="H7" s="149">
        <v>107</v>
      </c>
      <c r="I7" s="421">
        <v>96</v>
      </c>
      <c r="J7" s="421">
        <v>108</v>
      </c>
      <c r="K7" s="149" t="s">
        <v>39</v>
      </c>
      <c r="L7" s="149" t="s">
        <v>197</v>
      </c>
    </row>
    <row r="8" spans="2:26" x14ac:dyDescent="0.25">
      <c r="B8" s="147" t="s">
        <v>90</v>
      </c>
      <c r="C8" s="149">
        <v>103</v>
      </c>
      <c r="D8" s="149">
        <v>103</v>
      </c>
      <c r="E8" s="149">
        <v>104</v>
      </c>
      <c r="F8" s="149">
        <v>104</v>
      </c>
      <c r="G8" s="149">
        <v>93</v>
      </c>
      <c r="H8" s="149">
        <v>105</v>
      </c>
      <c r="I8" s="421">
        <v>94</v>
      </c>
      <c r="J8" s="421">
        <v>106</v>
      </c>
      <c r="K8" s="149" t="s">
        <v>15</v>
      </c>
      <c r="L8" s="149" t="s">
        <v>219</v>
      </c>
    </row>
    <row r="9" spans="2:26" x14ac:dyDescent="0.25">
      <c r="B9" s="147" t="s">
        <v>72</v>
      </c>
      <c r="C9" s="421">
        <v>0.15</v>
      </c>
      <c r="D9" s="421">
        <v>0.14000000000000001</v>
      </c>
      <c r="E9" s="421">
        <v>0.12</v>
      </c>
      <c r="F9" s="421">
        <v>0.1</v>
      </c>
      <c r="G9" s="421">
        <v>0.13</v>
      </c>
      <c r="H9" s="421">
        <v>0.2</v>
      </c>
      <c r="I9" s="421">
        <v>0.08</v>
      </c>
      <c r="J9" s="421">
        <v>0.15</v>
      </c>
      <c r="K9" s="149" t="s">
        <v>66</v>
      </c>
      <c r="L9" s="149">
        <v>1</v>
      </c>
      <c r="U9" s="76"/>
    </row>
    <row r="10" spans="2:26" x14ac:dyDescent="0.25">
      <c r="B10" s="147" t="s">
        <v>13</v>
      </c>
      <c r="C10" s="149">
        <v>1</v>
      </c>
      <c r="D10" s="149">
        <v>1</v>
      </c>
      <c r="E10" s="149">
        <v>1</v>
      </c>
      <c r="F10" s="149">
        <v>1</v>
      </c>
      <c r="G10" s="421">
        <v>0.08</v>
      </c>
      <c r="H10" s="149">
        <v>2</v>
      </c>
      <c r="I10" s="421">
        <v>0.08</v>
      </c>
      <c r="J10" s="421">
        <v>2</v>
      </c>
      <c r="K10" s="149"/>
      <c r="L10" s="149">
        <v>3</v>
      </c>
      <c r="S10" s="77"/>
      <c r="T10" s="77"/>
      <c r="U10" s="77"/>
      <c r="W10" s="77"/>
      <c r="X10" s="77"/>
      <c r="Y10" s="77"/>
      <c r="Z10" s="77"/>
    </row>
    <row r="11" spans="2:26" x14ac:dyDescent="0.25">
      <c r="B11" s="147" t="s">
        <v>73</v>
      </c>
      <c r="C11" s="421">
        <v>0.4</v>
      </c>
      <c r="D11" s="421">
        <v>0.4</v>
      </c>
      <c r="E11" s="421">
        <v>0.4</v>
      </c>
      <c r="F11" s="421">
        <v>0.4</v>
      </c>
      <c r="G11" s="421">
        <v>0.3</v>
      </c>
      <c r="H11" s="421">
        <v>0.6</v>
      </c>
      <c r="I11" s="421">
        <v>0.3</v>
      </c>
      <c r="J11" s="421">
        <v>0.6</v>
      </c>
      <c r="K11" s="149" t="s">
        <v>46</v>
      </c>
      <c r="L11" s="149">
        <v>3</v>
      </c>
      <c r="S11" s="78"/>
      <c r="T11" s="78"/>
      <c r="U11" s="78"/>
      <c r="V11" s="78"/>
      <c r="W11" s="78"/>
      <c r="X11" s="78"/>
      <c r="Y11" s="78"/>
      <c r="Z11" s="78"/>
    </row>
    <row r="12" spans="2:26" x14ac:dyDescent="0.25">
      <c r="B12" s="147" t="s">
        <v>16</v>
      </c>
      <c r="C12" s="149">
        <v>25</v>
      </c>
      <c r="D12" s="149">
        <v>25</v>
      </c>
      <c r="E12" s="149">
        <v>25</v>
      </c>
      <c r="F12" s="149">
        <v>25</v>
      </c>
      <c r="G12" s="149">
        <v>25</v>
      </c>
      <c r="H12" s="149" t="s">
        <v>150</v>
      </c>
      <c r="I12" s="421">
        <v>25</v>
      </c>
      <c r="J12" s="422" t="s">
        <v>150</v>
      </c>
      <c r="K12" s="149" t="s">
        <v>54</v>
      </c>
      <c r="L12" s="149">
        <v>3</v>
      </c>
    </row>
    <row r="13" spans="2:26" x14ac:dyDescent="0.25">
      <c r="B13" s="147" t="s">
        <v>18</v>
      </c>
      <c r="C13" s="149">
        <v>0.5</v>
      </c>
      <c r="D13" s="149">
        <v>0.5</v>
      </c>
      <c r="E13" s="149">
        <v>0.5</v>
      </c>
      <c r="F13" s="149">
        <v>0.5</v>
      </c>
      <c r="G13" s="421">
        <v>0.2</v>
      </c>
      <c r="H13" s="421">
        <v>0.7</v>
      </c>
      <c r="I13" s="421">
        <v>0.2</v>
      </c>
      <c r="J13" s="421">
        <v>0.7</v>
      </c>
      <c r="K13" s="149" t="s">
        <v>46</v>
      </c>
      <c r="L13" s="149">
        <v>9</v>
      </c>
    </row>
    <row r="14" spans="2:26" x14ac:dyDescent="0.25">
      <c r="B14" s="147" t="s">
        <v>220</v>
      </c>
      <c r="C14" s="421">
        <v>5.0000000000000001E-3</v>
      </c>
      <c r="D14" s="421">
        <v>5.0000000000000001E-3</v>
      </c>
      <c r="E14" s="421">
        <v>5.0000000000000001E-3</v>
      </c>
      <c r="F14" s="421">
        <v>5.0000000000000001E-3</v>
      </c>
      <c r="G14" s="421">
        <v>3.0000000000000001E-3</v>
      </c>
      <c r="H14" s="421">
        <v>0.01</v>
      </c>
      <c r="I14" s="421">
        <v>3.0000000000000001E-3</v>
      </c>
      <c r="J14" s="422" t="s">
        <v>221</v>
      </c>
      <c r="K14" s="149" t="s">
        <v>44</v>
      </c>
      <c r="L14" s="149">
        <v>2</v>
      </c>
    </row>
    <row r="15" spans="2:26" x14ac:dyDescent="0.25">
      <c r="B15" s="1009" t="s">
        <v>152</v>
      </c>
      <c r="C15" s="1009"/>
      <c r="D15" s="1009"/>
      <c r="E15" s="1009"/>
      <c r="F15" s="1009"/>
      <c r="G15" s="1009"/>
      <c r="H15" s="1009"/>
      <c r="I15" s="1009"/>
      <c r="J15" s="1009"/>
      <c r="K15" s="1009"/>
      <c r="L15" s="1009"/>
    </row>
    <row r="16" spans="2:26" x14ac:dyDescent="0.25">
      <c r="B16" s="147" t="s">
        <v>22</v>
      </c>
      <c r="C16" s="342" t="s">
        <v>103</v>
      </c>
      <c r="D16" s="342" t="s">
        <v>103</v>
      </c>
      <c r="E16" s="342" t="s">
        <v>103</v>
      </c>
      <c r="F16" s="342" t="s">
        <v>103</v>
      </c>
      <c r="G16" s="342" t="s">
        <v>103</v>
      </c>
      <c r="H16" s="342" t="s">
        <v>103</v>
      </c>
      <c r="I16" s="422" t="s">
        <v>103</v>
      </c>
      <c r="J16" s="422" t="s">
        <v>103</v>
      </c>
      <c r="K16" s="149" t="s">
        <v>20</v>
      </c>
      <c r="L16" s="149"/>
    </row>
    <row r="17" spans="2:12" x14ac:dyDescent="0.25">
      <c r="B17" s="147" t="s">
        <v>24</v>
      </c>
      <c r="C17" s="342" t="s">
        <v>103</v>
      </c>
      <c r="D17" s="342" t="s">
        <v>103</v>
      </c>
      <c r="E17" s="342" t="s">
        <v>103</v>
      </c>
      <c r="F17" s="342" t="s">
        <v>103</v>
      </c>
      <c r="G17" s="342" t="s">
        <v>103</v>
      </c>
      <c r="H17" s="342" t="s">
        <v>103</v>
      </c>
      <c r="I17" s="422" t="s">
        <v>103</v>
      </c>
      <c r="J17" s="422" t="s">
        <v>103</v>
      </c>
      <c r="K17" s="149" t="s">
        <v>20</v>
      </c>
      <c r="L17" s="149"/>
    </row>
    <row r="18" spans="2:12" x14ac:dyDescent="0.25">
      <c r="B18" s="147" t="s">
        <v>75</v>
      </c>
      <c r="C18" s="149">
        <v>15</v>
      </c>
      <c r="D18" s="149">
        <v>15</v>
      </c>
      <c r="E18" s="149">
        <v>15</v>
      </c>
      <c r="F18" s="149">
        <v>15</v>
      </c>
      <c r="G18" s="149">
        <v>10</v>
      </c>
      <c r="H18" s="149">
        <v>20</v>
      </c>
      <c r="I18" s="421">
        <v>10</v>
      </c>
      <c r="J18" s="421">
        <v>20</v>
      </c>
      <c r="K18" s="149"/>
      <c r="L18" s="149">
        <v>9</v>
      </c>
    </row>
    <row r="19" spans="2:12" x14ac:dyDescent="0.25">
      <c r="B19" s="147" t="s">
        <v>76</v>
      </c>
      <c r="C19" s="421">
        <v>0.1</v>
      </c>
      <c r="D19" s="421">
        <v>0.1</v>
      </c>
      <c r="E19" s="421">
        <v>0.1</v>
      </c>
      <c r="F19" s="421">
        <v>0.1</v>
      </c>
      <c r="G19" s="421">
        <v>0.08</v>
      </c>
      <c r="H19" s="421">
        <v>0.15</v>
      </c>
      <c r="I19" s="422" t="s">
        <v>222</v>
      </c>
      <c r="J19" s="421">
        <v>0.15</v>
      </c>
      <c r="K19" s="149" t="s">
        <v>23</v>
      </c>
      <c r="L19" s="149">
        <v>9</v>
      </c>
    </row>
    <row r="20" spans="2:12" x14ac:dyDescent="0.25">
      <c r="B20" s="147" t="s">
        <v>77</v>
      </c>
      <c r="C20" s="421">
        <v>0.4</v>
      </c>
      <c r="D20" s="421">
        <v>0.4</v>
      </c>
      <c r="E20" s="421">
        <v>0.4</v>
      </c>
      <c r="F20" s="421">
        <v>0.4</v>
      </c>
      <c r="G20" s="421">
        <v>0.3</v>
      </c>
      <c r="H20" s="421">
        <v>0.5</v>
      </c>
      <c r="I20" s="421">
        <v>0.3</v>
      </c>
      <c r="J20" s="421">
        <v>0.5</v>
      </c>
      <c r="K20" s="149" t="s">
        <v>23</v>
      </c>
      <c r="L20" s="149">
        <v>9</v>
      </c>
    </row>
    <row r="21" spans="2:12" x14ac:dyDescent="0.25">
      <c r="B21" s="1009" t="s">
        <v>78</v>
      </c>
      <c r="C21" s="1009"/>
      <c r="D21" s="1009"/>
      <c r="E21" s="1009"/>
      <c r="F21" s="1009"/>
      <c r="G21" s="1009"/>
      <c r="H21" s="1009"/>
      <c r="I21" s="1009"/>
      <c r="J21" s="1009"/>
      <c r="K21" s="1009"/>
      <c r="L21" s="1009"/>
    </row>
    <row r="22" spans="2:12" x14ac:dyDescent="0.25">
      <c r="B22" s="147" t="s">
        <v>773</v>
      </c>
      <c r="C22" s="421">
        <v>0.3</v>
      </c>
      <c r="D22" s="421">
        <v>0.3</v>
      </c>
      <c r="E22" s="421">
        <v>0.3</v>
      </c>
      <c r="F22" s="421">
        <v>0.3</v>
      </c>
      <c r="G22" s="149">
        <v>0</v>
      </c>
      <c r="H22" s="421">
        <v>0.3</v>
      </c>
      <c r="I22" s="422">
        <v>0</v>
      </c>
      <c r="J22" s="421">
        <v>0.3</v>
      </c>
      <c r="K22" s="149" t="s">
        <v>35</v>
      </c>
      <c r="L22" s="149">
        <v>1</v>
      </c>
    </row>
    <row r="23" spans="2:12" ht="15" customHeight="1" x14ac:dyDescent="0.25">
      <c r="B23" s="147" t="s">
        <v>530</v>
      </c>
      <c r="C23" s="239">
        <v>10</v>
      </c>
      <c r="D23" s="239">
        <v>9</v>
      </c>
      <c r="E23" s="239">
        <v>7</v>
      </c>
      <c r="F23" s="239">
        <v>6</v>
      </c>
      <c r="G23" s="149">
        <v>8</v>
      </c>
      <c r="H23" s="149">
        <v>60</v>
      </c>
      <c r="I23" s="421">
        <v>5</v>
      </c>
      <c r="J23" s="421">
        <v>30</v>
      </c>
      <c r="K23" s="149" t="s">
        <v>74</v>
      </c>
      <c r="L23" s="149" t="s">
        <v>196</v>
      </c>
    </row>
    <row r="24" spans="2:12" x14ac:dyDescent="0.25">
      <c r="B24" s="147" t="s">
        <v>79</v>
      </c>
      <c r="C24" s="423">
        <v>3</v>
      </c>
      <c r="D24" s="423">
        <v>3</v>
      </c>
      <c r="E24" s="423">
        <v>2</v>
      </c>
      <c r="F24" s="423">
        <v>2</v>
      </c>
      <c r="G24" s="342">
        <v>2</v>
      </c>
      <c r="H24" s="342">
        <v>6</v>
      </c>
      <c r="I24" s="424">
        <v>2</v>
      </c>
      <c r="J24" s="424">
        <v>6</v>
      </c>
      <c r="K24" s="149"/>
      <c r="L24" s="149" t="s">
        <v>196</v>
      </c>
    </row>
    <row r="25" spans="2:12" x14ac:dyDescent="0.25">
      <c r="B25" s="147" t="s">
        <v>80</v>
      </c>
      <c r="C25" s="239">
        <v>1</v>
      </c>
      <c r="D25" s="239">
        <v>1</v>
      </c>
      <c r="E25" s="239">
        <v>1</v>
      </c>
      <c r="F25" s="239">
        <v>1</v>
      </c>
      <c r="G25" s="159" t="s">
        <v>149</v>
      </c>
      <c r="H25" s="159" t="s">
        <v>149</v>
      </c>
      <c r="I25" s="422" t="s">
        <v>149</v>
      </c>
      <c r="J25" s="422" t="s">
        <v>149</v>
      </c>
      <c r="K25" s="159" t="s">
        <v>64</v>
      </c>
      <c r="L25" s="149">
        <v>7</v>
      </c>
    </row>
    <row r="26" spans="2:12" x14ac:dyDescent="0.25">
      <c r="B26" s="1009" t="s">
        <v>400</v>
      </c>
      <c r="C26" s="1009"/>
      <c r="D26" s="1009"/>
      <c r="E26" s="1009"/>
      <c r="F26" s="1009"/>
      <c r="G26" s="1009"/>
      <c r="H26" s="1009"/>
      <c r="I26" s="1009"/>
      <c r="J26" s="1009"/>
      <c r="K26" s="1009"/>
      <c r="L26" s="1009"/>
    </row>
    <row r="27" spans="2:12" ht="16.5" customHeight="1" x14ac:dyDescent="0.25">
      <c r="B27" s="147" t="s">
        <v>223</v>
      </c>
      <c r="C27" s="149">
        <v>0.06</v>
      </c>
      <c r="D27" s="149">
        <v>0.06</v>
      </c>
      <c r="E27" s="421">
        <v>0.05</v>
      </c>
      <c r="F27" s="421">
        <v>0.05</v>
      </c>
      <c r="G27" s="421">
        <v>3.5000000000000003E-2</v>
      </c>
      <c r="H27" s="421">
        <v>0.25</v>
      </c>
      <c r="I27" s="421">
        <v>3.5000000000000003E-2</v>
      </c>
      <c r="J27" s="421">
        <v>0.25</v>
      </c>
      <c r="K27" s="149" t="s">
        <v>50</v>
      </c>
      <c r="L27" s="149" t="s">
        <v>224</v>
      </c>
    </row>
    <row r="28" spans="2:12" ht="16.5" customHeight="1" x14ac:dyDescent="0.25">
      <c r="B28" s="147" t="s">
        <v>28</v>
      </c>
      <c r="C28" s="149">
        <v>0.04</v>
      </c>
      <c r="D28" s="149">
        <v>0.04</v>
      </c>
      <c r="E28" s="149">
        <v>0.03</v>
      </c>
      <c r="F28" s="149">
        <v>0.03</v>
      </c>
      <c r="G28" s="421">
        <v>2.5000000000000001E-2</v>
      </c>
      <c r="H28" s="421">
        <v>0.15</v>
      </c>
      <c r="I28" s="421">
        <v>2.5000000000000001E-2</v>
      </c>
      <c r="J28" s="421">
        <v>0.15</v>
      </c>
      <c r="K28" s="149" t="s">
        <v>74</v>
      </c>
      <c r="L28" s="149" t="s">
        <v>224</v>
      </c>
    </row>
    <row r="29" spans="2:12" ht="16.5" customHeight="1" x14ac:dyDescent="0.25">
      <c r="B29" s="147" t="s">
        <v>29</v>
      </c>
      <c r="C29" s="149">
        <v>0.02</v>
      </c>
      <c r="D29" s="149">
        <v>0.02</v>
      </c>
      <c r="E29" s="149">
        <v>0.02</v>
      </c>
      <c r="F29" s="149">
        <v>0.02</v>
      </c>
      <c r="G29" s="421">
        <v>0.01</v>
      </c>
      <c r="H29" s="421">
        <v>0.1</v>
      </c>
      <c r="I29" s="422" t="s">
        <v>221</v>
      </c>
      <c r="J29" s="421">
        <v>0.1</v>
      </c>
      <c r="K29" s="149" t="s">
        <v>74</v>
      </c>
      <c r="L29" s="149" t="s">
        <v>224</v>
      </c>
    </row>
    <row r="30" spans="2:12" ht="15" customHeight="1" x14ac:dyDescent="0.25">
      <c r="B30" s="147" t="s">
        <v>225</v>
      </c>
      <c r="C30" s="425">
        <v>2000</v>
      </c>
      <c r="D30" s="426">
        <v>1950</v>
      </c>
      <c r="E30" s="426">
        <v>1900</v>
      </c>
      <c r="F30" s="426">
        <v>1700</v>
      </c>
      <c r="G30" s="425">
        <v>1000</v>
      </c>
      <c r="H30" s="425">
        <v>2500</v>
      </c>
      <c r="I30" s="425">
        <v>1000</v>
      </c>
      <c r="J30" s="425">
        <v>2500</v>
      </c>
      <c r="K30" s="149" t="s">
        <v>46</v>
      </c>
      <c r="L30" s="149"/>
    </row>
    <row r="31" spans="2:12" x14ac:dyDescent="0.25">
      <c r="B31" s="147" t="s">
        <v>32</v>
      </c>
      <c r="C31" s="427">
        <v>1.1000000000000001</v>
      </c>
      <c r="D31" s="160">
        <v>1.1000000000000001</v>
      </c>
      <c r="E31" s="160">
        <v>1</v>
      </c>
      <c r="F31" s="160">
        <v>1</v>
      </c>
      <c r="G31" s="160">
        <v>0.6</v>
      </c>
      <c r="H31" s="160">
        <v>2.1</v>
      </c>
      <c r="I31" s="160">
        <v>0.6</v>
      </c>
      <c r="J31" s="160">
        <v>2.2000000000000002</v>
      </c>
      <c r="K31" s="149"/>
      <c r="L31" s="149"/>
    </row>
    <row r="32" spans="2:12" x14ac:dyDescent="0.25">
      <c r="B32" s="428" t="s">
        <v>226</v>
      </c>
      <c r="C32" s="160">
        <v>0.1</v>
      </c>
      <c r="D32" s="160">
        <v>0.1</v>
      </c>
      <c r="E32" s="160">
        <v>0.1</v>
      </c>
      <c r="F32" s="160">
        <v>0.1</v>
      </c>
      <c r="G32" s="160">
        <v>0.1</v>
      </c>
      <c r="H32" s="160">
        <v>0.1</v>
      </c>
      <c r="I32" s="160">
        <v>0.1</v>
      </c>
      <c r="J32" s="160">
        <v>0.2</v>
      </c>
      <c r="K32" s="149" t="s">
        <v>66</v>
      </c>
      <c r="L32" s="344"/>
    </row>
    <row r="33" spans="1:12" x14ac:dyDescent="0.25">
      <c r="B33" s="428" t="s">
        <v>227</v>
      </c>
      <c r="C33" s="159">
        <v>1</v>
      </c>
      <c r="D33" s="159">
        <v>1</v>
      </c>
      <c r="E33" s="159">
        <v>0.9</v>
      </c>
      <c r="F33" s="159">
        <v>0.9</v>
      </c>
      <c r="G33" s="159">
        <v>0.5</v>
      </c>
      <c r="H33" s="159">
        <v>2</v>
      </c>
      <c r="I33" s="159">
        <v>0.5</v>
      </c>
      <c r="J33" s="159">
        <v>2</v>
      </c>
      <c r="K33" s="149"/>
      <c r="L33" s="344" t="s">
        <v>182</v>
      </c>
    </row>
    <row r="34" spans="1:12" x14ac:dyDescent="0.25">
      <c r="B34" s="1027" t="s">
        <v>33</v>
      </c>
      <c r="C34" s="1028"/>
      <c r="D34" s="1028"/>
      <c r="E34" s="1028"/>
      <c r="F34" s="1028"/>
      <c r="G34" s="1028"/>
      <c r="H34" s="1028"/>
      <c r="I34" s="1028"/>
      <c r="J34" s="1028"/>
      <c r="K34" s="1028"/>
      <c r="L34" s="1029"/>
    </row>
    <row r="35" spans="1:12" x14ac:dyDescent="0.25">
      <c r="B35" s="33"/>
      <c r="C35" s="35"/>
      <c r="D35" s="35"/>
      <c r="E35" s="35"/>
      <c r="F35" s="35"/>
      <c r="G35" s="35"/>
      <c r="H35" s="35"/>
      <c r="I35" s="35"/>
      <c r="J35" s="35"/>
      <c r="K35" s="39"/>
      <c r="L35" s="36"/>
    </row>
    <row r="36" spans="1:12" ht="15" customHeight="1" x14ac:dyDescent="0.25">
      <c r="B36" s="33"/>
      <c r="C36" s="35"/>
      <c r="D36" s="35"/>
      <c r="E36" s="35"/>
      <c r="F36" s="35"/>
      <c r="G36" s="35"/>
      <c r="H36" s="35"/>
      <c r="I36" s="35"/>
      <c r="J36" s="35"/>
      <c r="K36" s="35"/>
      <c r="L36" s="39"/>
    </row>
    <row r="37" spans="1:12" x14ac:dyDescent="0.25">
      <c r="B37" s="33"/>
      <c r="C37" s="41"/>
      <c r="D37" s="41"/>
      <c r="E37" s="41"/>
      <c r="F37" s="41"/>
      <c r="G37" s="41"/>
      <c r="H37" s="41"/>
      <c r="I37" s="41"/>
      <c r="J37" s="41"/>
      <c r="K37" s="35"/>
      <c r="L37" s="39"/>
    </row>
    <row r="38" spans="1:12" x14ac:dyDescent="0.25">
      <c r="B38" s="60"/>
      <c r="C38" s="40"/>
      <c r="D38" s="40"/>
      <c r="E38" s="40"/>
      <c r="F38" s="40"/>
      <c r="G38" s="40"/>
      <c r="H38" s="40"/>
      <c r="I38" s="40"/>
      <c r="J38" s="40"/>
      <c r="K38" s="38"/>
      <c r="L38" s="38"/>
    </row>
    <row r="39" spans="1:12" x14ac:dyDescent="0.25">
      <c r="A39" s="69" t="s">
        <v>87</v>
      </c>
      <c r="B39" s="70"/>
      <c r="C39" s="70"/>
      <c r="D39" s="70"/>
      <c r="E39" s="70"/>
      <c r="F39" s="70"/>
      <c r="G39" s="70"/>
      <c r="H39" s="70"/>
      <c r="I39" s="70"/>
      <c r="J39" s="70"/>
      <c r="K39" s="70"/>
      <c r="L39" s="70"/>
    </row>
    <row r="40" spans="1:12" ht="15" customHeight="1" x14ac:dyDescent="0.25">
      <c r="A40" s="83">
        <v>1</v>
      </c>
      <c r="B40" s="70" t="s">
        <v>228</v>
      </c>
      <c r="C40" s="70"/>
      <c r="D40" s="70"/>
      <c r="E40" s="70"/>
      <c r="F40" s="70"/>
      <c r="G40" s="70"/>
      <c r="H40" s="70"/>
      <c r="I40" s="70"/>
      <c r="J40" s="70"/>
      <c r="K40" s="70"/>
      <c r="L40" s="70"/>
    </row>
    <row r="41" spans="1:12" x14ac:dyDescent="0.25">
      <c r="A41" s="83">
        <v>2</v>
      </c>
      <c r="B41" s="70" t="s">
        <v>229</v>
      </c>
      <c r="C41" s="70"/>
      <c r="D41" s="70"/>
      <c r="E41" s="70"/>
      <c r="F41" s="70"/>
      <c r="G41" s="70"/>
      <c r="H41" s="70"/>
      <c r="I41" s="70"/>
      <c r="J41" s="70"/>
      <c r="K41" s="70"/>
      <c r="L41" s="70"/>
    </row>
    <row r="42" spans="1:12" ht="15" customHeight="1" x14ac:dyDescent="0.25">
      <c r="A42" s="83">
        <v>3</v>
      </c>
      <c r="B42" s="70" t="s">
        <v>230</v>
      </c>
      <c r="C42" s="70"/>
      <c r="D42" s="70"/>
      <c r="E42" s="70"/>
      <c r="F42" s="70"/>
      <c r="G42" s="70"/>
      <c r="H42" s="70"/>
      <c r="I42" s="70"/>
      <c r="J42" s="70"/>
      <c r="K42" s="70"/>
      <c r="L42" s="70"/>
    </row>
    <row r="43" spans="1:12" ht="15" customHeight="1" x14ac:dyDescent="0.25">
      <c r="A43" s="83">
        <v>7</v>
      </c>
      <c r="B43" s="70" t="s">
        <v>231</v>
      </c>
      <c r="C43" s="70"/>
      <c r="D43" s="70"/>
      <c r="E43" s="70"/>
      <c r="F43" s="70"/>
      <c r="G43" s="70"/>
      <c r="H43" s="70"/>
      <c r="I43" s="70"/>
      <c r="J43" s="70"/>
      <c r="K43" s="70"/>
      <c r="L43" s="70"/>
    </row>
    <row r="44" spans="1:12" ht="15" customHeight="1" x14ac:dyDescent="0.25">
      <c r="A44" s="83">
        <v>8</v>
      </c>
      <c r="B44" s="70" t="s">
        <v>232</v>
      </c>
      <c r="C44" s="70"/>
      <c r="D44" s="70"/>
      <c r="E44" s="70"/>
      <c r="F44" s="70"/>
      <c r="G44" s="70"/>
      <c r="H44" s="70"/>
      <c r="I44" s="70"/>
      <c r="J44" s="70"/>
      <c r="K44" s="70"/>
      <c r="L44" s="70"/>
    </row>
    <row r="45" spans="1:12" x14ac:dyDescent="0.25">
      <c r="A45" s="83">
        <v>9</v>
      </c>
      <c r="B45" s="70" t="s">
        <v>233</v>
      </c>
      <c r="C45" s="70"/>
      <c r="D45" s="70"/>
      <c r="E45" s="70"/>
      <c r="F45" s="70"/>
      <c r="G45" s="70"/>
      <c r="H45" s="70"/>
      <c r="I45" s="70"/>
      <c r="J45" s="70"/>
      <c r="K45" s="70"/>
      <c r="L45" s="70"/>
    </row>
    <row r="46" spans="1:12" x14ac:dyDescent="0.25">
      <c r="A46" s="71"/>
      <c r="B46" s="70"/>
      <c r="C46" s="70"/>
      <c r="D46" s="70"/>
      <c r="E46" s="70"/>
      <c r="F46" s="70"/>
      <c r="G46" s="70"/>
      <c r="H46" s="70"/>
      <c r="I46" s="70"/>
      <c r="J46" s="70"/>
      <c r="K46" s="70"/>
      <c r="L46" s="70"/>
    </row>
    <row r="47" spans="1:12" x14ac:dyDescent="0.25">
      <c r="A47" s="69" t="s">
        <v>38</v>
      </c>
      <c r="B47" s="70"/>
      <c r="C47" s="70"/>
      <c r="D47" s="70"/>
      <c r="E47" s="70"/>
      <c r="F47" s="70"/>
      <c r="G47" s="70"/>
      <c r="H47" s="70"/>
      <c r="I47" s="70"/>
      <c r="J47" s="70"/>
      <c r="K47" s="70"/>
      <c r="L47" s="70"/>
    </row>
    <row r="48" spans="1:12" ht="15" customHeight="1" x14ac:dyDescent="0.25">
      <c r="A48" s="83" t="s">
        <v>39</v>
      </c>
      <c r="B48" s="70" t="s">
        <v>234</v>
      </c>
      <c r="C48" s="70"/>
      <c r="D48" s="70"/>
      <c r="E48" s="70"/>
      <c r="F48" s="70"/>
      <c r="G48" s="70"/>
      <c r="H48" s="70"/>
      <c r="I48" s="70"/>
      <c r="J48" s="70"/>
      <c r="K48" s="70"/>
      <c r="L48" s="70"/>
    </row>
    <row r="49" spans="1:12" ht="15" customHeight="1" x14ac:dyDescent="0.25">
      <c r="A49" s="83" t="s">
        <v>15</v>
      </c>
      <c r="B49" s="70" t="s">
        <v>235</v>
      </c>
      <c r="C49" s="70"/>
      <c r="D49" s="70"/>
      <c r="E49" s="70"/>
      <c r="F49" s="70"/>
      <c r="G49" s="70"/>
      <c r="H49" s="70"/>
      <c r="I49" s="70"/>
      <c r="J49" s="70"/>
      <c r="K49" s="70"/>
      <c r="L49" s="70"/>
    </row>
    <row r="50" spans="1:12" x14ac:dyDescent="0.25">
      <c r="A50" s="83" t="s">
        <v>20</v>
      </c>
      <c r="B50" s="70" t="s">
        <v>236</v>
      </c>
      <c r="C50" s="70"/>
      <c r="D50" s="70"/>
      <c r="E50" s="70"/>
      <c r="F50" s="70"/>
      <c r="G50" s="70"/>
      <c r="H50" s="70"/>
      <c r="I50" s="70"/>
      <c r="J50" s="70"/>
      <c r="K50" s="70"/>
      <c r="L50" s="70"/>
    </row>
    <row r="51" spans="1:12" ht="15" customHeight="1" x14ac:dyDescent="0.25">
      <c r="A51" s="83" t="s">
        <v>23</v>
      </c>
      <c r="B51" s="70" t="s">
        <v>237</v>
      </c>
      <c r="C51" s="70"/>
      <c r="D51" s="70"/>
      <c r="E51" s="70"/>
      <c r="F51" s="70"/>
      <c r="G51" s="70"/>
      <c r="H51" s="70"/>
      <c r="I51" s="70"/>
      <c r="J51" s="70"/>
      <c r="K51" s="70"/>
      <c r="L51" s="70"/>
    </row>
    <row r="52" spans="1:12" ht="15" customHeight="1" x14ac:dyDescent="0.25">
      <c r="A52" s="83" t="s">
        <v>44</v>
      </c>
      <c r="B52" s="70" t="s">
        <v>238</v>
      </c>
      <c r="C52" s="70"/>
      <c r="D52" s="70"/>
      <c r="E52" s="70"/>
      <c r="F52" s="70"/>
      <c r="G52" s="70"/>
      <c r="H52" s="70"/>
      <c r="I52" s="70"/>
      <c r="J52" s="70"/>
      <c r="K52" s="70"/>
      <c r="L52" s="70"/>
    </row>
    <row r="53" spans="1:12" x14ac:dyDescent="0.25">
      <c r="A53" s="83" t="s">
        <v>46</v>
      </c>
      <c r="B53" s="70" t="s">
        <v>176</v>
      </c>
      <c r="C53" s="70"/>
      <c r="D53" s="70"/>
      <c r="E53" s="70"/>
      <c r="F53" s="70"/>
      <c r="G53" s="70"/>
      <c r="H53" s="70"/>
      <c r="I53" s="70"/>
      <c r="J53" s="70"/>
      <c r="K53" s="70"/>
      <c r="L53" s="70"/>
    </row>
    <row r="54" spans="1:12" x14ac:dyDescent="0.25">
      <c r="A54" s="83" t="s">
        <v>31</v>
      </c>
      <c r="B54" s="70" t="s">
        <v>239</v>
      </c>
      <c r="C54" s="70"/>
      <c r="D54" s="70"/>
      <c r="E54" s="70"/>
      <c r="F54" s="70"/>
      <c r="G54" s="70"/>
      <c r="H54" s="70"/>
      <c r="I54" s="70"/>
      <c r="J54" s="70"/>
      <c r="K54" s="70"/>
      <c r="L54" s="70"/>
    </row>
    <row r="55" spans="1:12" x14ac:dyDescent="0.25">
      <c r="A55" s="83" t="s">
        <v>35</v>
      </c>
      <c r="B55" s="70" t="s">
        <v>240</v>
      </c>
      <c r="C55" s="70"/>
      <c r="D55" s="70"/>
      <c r="E55" s="70"/>
      <c r="F55" s="70"/>
      <c r="G55" s="70"/>
      <c r="H55" s="70"/>
      <c r="I55" s="70"/>
      <c r="J55" s="70"/>
      <c r="K55" s="70"/>
      <c r="L55" s="70"/>
    </row>
    <row r="56" spans="1:12" x14ac:dyDescent="0.25">
      <c r="A56" s="83" t="s">
        <v>64</v>
      </c>
      <c r="B56" s="70" t="s">
        <v>175</v>
      </c>
      <c r="C56" s="70"/>
      <c r="D56" s="70"/>
      <c r="E56" s="70"/>
      <c r="F56" s="70"/>
      <c r="G56" s="70"/>
      <c r="H56" s="70"/>
      <c r="I56" s="70"/>
      <c r="J56" s="70"/>
      <c r="K56" s="70"/>
      <c r="L56" s="70"/>
    </row>
    <row r="57" spans="1:12" x14ac:dyDescent="0.25">
      <c r="A57" s="83" t="s">
        <v>50</v>
      </c>
      <c r="B57" s="70" t="s">
        <v>241</v>
      </c>
      <c r="C57" s="70"/>
      <c r="D57" s="70"/>
      <c r="E57" s="70"/>
      <c r="F57" s="70"/>
      <c r="G57" s="70"/>
      <c r="H57" s="70"/>
      <c r="I57" s="70"/>
      <c r="J57" s="70"/>
      <c r="K57" s="70"/>
      <c r="L57" s="70"/>
    </row>
    <row r="58" spans="1:12" x14ac:dyDescent="0.25">
      <c r="A58" s="83" t="s">
        <v>54</v>
      </c>
      <c r="B58" s="70" t="s">
        <v>242</v>
      </c>
      <c r="C58" s="70"/>
      <c r="D58" s="70"/>
      <c r="E58" s="70"/>
      <c r="F58" s="70"/>
      <c r="G58" s="70"/>
      <c r="H58" s="70"/>
      <c r="I58" s="70"/>
      <c r="J58" s="70"/>
      <c r="K58" s="70"/>
      <c r="L58" s="70"/>
    </row>
    <row r="59" spans="1:12" x14ac:dyDescent="0.25">
      <c r="A59" s="110" t="s">
        <v>66</v>
      </c>
      <c r="B59" s="29" t="s">
        <v>343</v>
      </c>
      <c r="C59" s="70"/>
      <c r="D59" s="70"/>
      <c r="E59" s="70"/>
      <c r="F59" s="70"/>
      <c r="G59" s="70"/>
      <c r="H59" s="70"/>
      <c r="I59" s="70"/>
      <c r="J59" s="70"/>
      <c r="K59" s="70"/>
      <c r="L59" s="70"/>
    </row>
    <row r="60" spans="1:12" x14ac:dyDescent="0.25">
      <c r="A60" s="70"/>
      <c r="B60" s="70"/>
      <c r="C60" s="70"/>
      <c r="D60" s="70"/>
      <c r="E60" s="70"/>
      <c r="F60" s="70"/>
      <c r="G60" s="70"/>
      <c r="H60" s="70"/>
      <c r="I60" s="70"/>
      <c r="J60" s="70"/>
      <c r="K60" s="70"/>
      <c r="L60" s="70"/>
    </row>
    <row r="61" spans="1:12" x14ac:dyDescent="0.25">
      <c r="A61" s="70"/>
      <c r="B61" s="70"/>
      <c r="C61" s="70"/>
      <c r="D61" s="70"/>
      <c r="E61" s="70"/>
      <c r="F61" s="77"/>
      <c r="G61" s="77"/>
      <c r="H61" s="77"/>
      <c r="I61" s="70"/>
      <c r="J61" s="70"/>
      <c r="K61" s="70"/>
      <c r="L61" s="70"/>
    </row>
    <row r="62" spans="1:12" x14ac:dyDescent="0.25">
      <c r="A62" s="70"/>
      <c r="B62" s="70"/>
      <c r="C62" s="70"/>
      <c r="D62" s="70"/>
      <c r="E62" s="70"/>
      <c r="F62" s="70"/>
      <c r="G62" s="70"/>
      <c r="H62" s="70"/>
      <c r="I62" s="70"/>
      <c r="J62" s="70"/>
      <c r="K62" s="70"/>
      <c r="L62" s="70"/>
    </row>
    <row r="63" spans="1:12" x14ac:dyDescent="0.25">
      <c r="A63" s="70"/>
      <c r="B63" s="70"/>
      <c r="K63" s="70"/>
      <c r="L63" s="70"/>
    </row>
    <row r="64" spans="1:12" x14ac:dyDescent="0.25">
      <c r="A64" s="70"/>
      <c r="B64" s="70"/>
      <c r="F64" s="70"/>
      <c r="G64" s="70"/>
      <c r="H64" s="70"/>
      <c r="I64" s="70"/>
      <c r="J64" s="70"/>
      <c r="K64" s="70"/>
      <c r="L64" s="70"/>
    </row>
    <row r="65" spans="1:12" x14ac:dyDescent="0.25">
      <c r="A65" s="70"/>
      <c r="B65" s="70"/>
      <c r="E65" s="70"/>
      <c r="F65" s="70"/>
      <c r="G65" s="70"/>
      <c r="H65" s="70"/>
      <c r="I65" s="70"/>
      <c r="J65" s="70"/>
      <c r="K65" s="70"/>
      <c r="L65" s="70"/>
    </row>
    <row r="66" spans="1:12" x14ac:dyDescent="0.25">
      <c r="A66" s="70"/>
      <c r="B66" s="70"/>
      <c r="D66" s="70"/>
      <c r="E66" s="70"/>
      <c r="F66" s="70"/>
      <c r="G66" s="70"/>
      <c r="H66" s="70"/>
      <c r="I66" s="70"/>
      <c r="J66" s="70"/>
      <c r="K66" s="70"/>
      <c r="L66" s="70"/>
    </row>
    <row r="67" spans="1:12" x14ac:dyDescent="0.25">
      <c r="A67" s="70"/>
      <c r="B67" s="70"/>
      <c r="C67" s="70"/>
      <c r="D67" s="70"/>
      <c r="E67" s="70"/>
      <c r="F67" s="70"/>
      <c r="G67" s="70"/>
      <c r="H67" s="70"/>
      <c r="I67" s="70"/>
      <c r="J67" s="70"/>
      <c r="K67" s="70"/>
      <c r="L67" s="70"/>
    </row>
    <row r="68" spans="1:12" x14ac:dyDescent="0.25">
      <c r="A68" s="70"/>
      <c r="B68" s="70"/>
      <c r="C68" s="70"/>
      <c r="D68" s="70"/>
      <c r="E68" s="70"/>
      <c r="F68" s="70"/>
      <c r="G68" s="70"/>
      <c r="H68" s="70"/>
      <c r="I68" s="70"/>
      <c r="J68" s="70"/>
      <c r="K68" s="70"/>
      <c r="L68" s="70"/>
    </row>
    <row r="69" spans="1:12" x14ac:dyDescent="0.25">
      <c r="A69" s="70"/>
      <c r="B69" s="70"/>
      <c r="C69" s="70"/>
      <c r="D69" s="70"/>
      <c r="E69" s="70"/>
      <c r="F69" s="70"/>
      <c r="G69" s="70"/>
      <c r="H69" s="70"/>
      <c r="I69" s="70"/>
      <c r="J69" s="70"/>
      <c r="K69" s="70"/>
      <c r="L69" s="70"/>
    </row>
    <row r="70" spans="1:12" x14ac:dyDescent="0.25">
      <c r="A70" s="70"/>
      <c r="B70" s="70"/>
      <c r="C70" s="70"/>
      <c r="D70" s="70"/>
      <c r="E70" s="70"/>
      <c r="F70" s="70"/>
      <c r="G70" s="70"/>
      <c r="H70" s="70"/>
      <c r="I70" s="70"/>
      <c r="J70" s="70"/>
      <c r="K70" s="70"/>
      <c r="L70" s="70"/>
    </row>
    <row r="71" spans="1:12" x14ac:dyDescent="0.25">
      <c r="A71" s="70"/>
      <c r="B71" s="70"/>
      <c r="C71" s="70"/>
      <c r="D71" s="70"/>
      <c r="E71" s="70"/>
      <c r="F71" s="70"/>
      <c r="G71" s="70"/>
      <c r="H71" s="70"/>
      <c r="I71" s="70"/>
      <c r="J71" s="70"/>
      <c r="K71" s="70"/>
      <c r="L71" s="70"/>
    </row>
    <row r="75" spans="1:12" x14ac:dyDescent="0.25">
      <c r="B75" s="875"/>
      <c r="C75" s="889"/>
      <c r="D75" s="889"/>
      <c r="E75" s="889"/>
      <c r="F75" s="889"/>
      <c r="G75" s="889"/>
      <c r="H75" s="889"/>
      <c r="I75" s="889"/>
      <c r="J75" s="889"/>
      <c r="K75" s="889"/>
      <c r="L75" s="889"/>
    </row>
    <row r="78" spans="1:12" x14ac:dyDescent="0.25">
      <c r="C78" s="47"/>
      <c r="D78" s="47"/>
    </row>
    <row r="79" spans="1:12" x14ac:dyDescent="0.25">
      <c r="C79" s="48"/>
      <c r="D79" s="48"/>
      <c r="E79" s="48"/>
    </row>
  </sheetData>
  <mergeCells count="9">
    <mergeCell ref="B26:L26"/>
    <mergeCell ref="B34:L34"/>
    <mergeCell ref="B75:L75"/>
    <mergeCell ref="C3:L3"/>
    <mergeCell ref="G4:H4"/>
    <mergeCell ref="I4:J4"/>
    <mergeCell ref="C6:F6"/>
    <mergeCell ref="B15:L15"/>
    <mergeCell ref="B21:L21"/>
  </mergeCells>
  <hyperlinks>
    <hyperlink ref="C3" location="INDEX" display="44 District heating boiler, natural gas fired" xr:uid="{00000000-0004-0000-3C00-000000000000}"/>
  </hyperlinks>
  <pageMargins left="0.7" right="0.7" top="0.75" bottom="0.75" header="0.3" footer="0.3"/>
  <pageSetup paperSize="9" scale="62" orientation="portrait" r:id="rId1"/>
  <headerFooter>
    <oddHeader>&amp;C
&amp;G</oddHead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M66"/>
  <sheetViews>
    <sheetView showGridLines="0" zoomScaleNormal="100" workbookViewId="0">
      <selection activeCell="C3" sqref="C3:M3"/>
    </sheetView>
  </sheetViews>
  <sheetFormatPr defaultColWidth="9.140625" defaultRowHeight="12" x14ac:dyDescent="0.2"/>
  <cols>
    <col min="1" max="1" width="2.5703125" style="707" customWidth="1"/>
    <col min="2" max="2" width="36.5703125" style="707" customWidth="1"/>
    <col min="3" max="13" width="6.5703125" style="707" customWidth="1"/>
    <col min="14" max="16384" width="9.140625" style="707"/>
  </cols>
  <sheetData>
    <row r="1" spans="1:13" x14ac:dyDescent="0.2">
      <c r="B1" s="708"/>
    </row>
    <row r="3" spans="1:13" ht="24.6" customHeight="1" x14ac:dyDescent="0.2">
      <c r="A3" s="90"/>
      <c r="B3" s="709" t="s">
        <v>0</v>
      </c>
      <c r="C3" s="863" t="s">
        <v>1204</v>
      </c>
      <c r="D3" s="1037"/>
      <c r="E3" s="1037"/>
      <c r="F3" s="1037"/>
      <c r="G3" s="1037"/>
      <c r="H3" s="1037"/>
      <c r="I3" s="1037"/>
      <c r="J3" s="1037"/>
      <c r="K3" s="1037"/>
      <c r="L3" s="1037"/>
      <c r="M3" s="1038"/>
    </row>
    <row r="4" spans="1:13" ht="25.5"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11.41825641025641</v>
      </c>
      <c r="D6" s="715">
        <v>11.371529219184808</v>
      </c>
      <c r="E6" s="715">
        <v>11.326924972004479</v>
      </c>
      <c r="F6" s="715">
        <v>11.243531752104055</v>
      </c>
      <c r="G6" s="715">
        <v>11.204495432080275</v>
      </c>
      <c r="H6" s="715">
        <v>19.28</v>
      </c>
      <c r="I6" s="715">
        <v>4.2799999999999994</v>
      </c>
      <c r="J6" s="715">
        <v>19.28</v>
      </c>
      <c r="K6" s="715">
        <v>4.2799999999999994</v>
      </c>
      <c r="L6" s="125" t="s">
        <v>1205</v>
      </c>
      <c r="M6" s="125" t="s">
        <v>196</v>
      </c>
    </row>
    <row r="7" spans="1:13" ht="24" x14ac:dyDescent="0.2">
      <c r="A7" s="90"/>
      <c r="B7" s="714" t="s">
        <v>1206</v>
      </c>
      <c r="C7" s="716">
        <v>460.27317970635505</v>
      </c>
      <c r="D7" s="716">
        <v>467.18951151265526</v>
      </c>
      <c r="E7" s="716">
        <v>474.04396893459966</v>
      </c>
      <c r="F7" s="716">
        <v>487.57055239353502</v>
      </c>
      <c r="G7" s="716">
        <v>494.24428799129225</v>
      </c>
      <c r="H7" s="716">
        <v>530.85302482081306</v>
      </c>
      <c r="I7" s="716">
        <v>405.90232274249882</v>
      </c>
      <c r="J7" s="716">
        <v>575.5310025183195</v>
      </c>
      <c r="K7" s="716">
        <v>431.55267319798423</v>
      </c>
      <c r="L7" s="125" t="s">
        <v>1207</v>
      </c>
      <c r="M7" s="125"/>
    </row>
    <row r="8" spans="1:13" ht="24" x14ac:dyDescent="0.2">
      <c r="A8" s="90"/>
      <c r="B8" s="176" t="s">
        <v>1208</v>
      </c>
      <c r="C8" s="560">
        <v>4.1205941003161835E-2</v>
      </c>
      <c r="D8" s="560">
        <v>4.1375261931018349E-2</v>
      </c>
      <c r="E8" s="560">
        <v>4.1538193389899149E-2</v>
      </c>
      <c r="F8" s="560">
        <v>4.1846281966691934E-2</v>
      </c>
      <c r="G8" s="560">
        <v>4.1992073882495658E-2</v>
      </c>
      <c r="H8" s="560">
        <v>1.6473029045643156E-2</v>
      </c>
      <c r="I8" s="560">
        <v>7.4228971962616824E-2</v>
      </c>
      <c r="J8" s="560">
        <v>1.6473029045643156E-2</v>
      </c>
      <c r="K8" s="560">
        <v>7.4228971962616824E-2</v>
      </c>
      <c r="L8" s="125" t="s">
        <v>15</v>
      </c>
      <c r="M8" s="125" t="s">
        <v>1209</v>
      </c>
    </row>
    <row r="9" spans="1:13" s="90" customForma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ht="13.5" customHeigh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1"/>
      <c r="H26" s="720"/>
      <c r="I26" s="720"/>
      <c r="J26" s="720"/>
      <c r="K26" s="720"/>
      <c r="L26" s="722"/>
      <c r="M26" s="723"/>
    </row>
    <row r="27" spans="2:13" s="90" customFormat="1" x14ac:dyDescent="0.2">
      <c r="B27" s="21" t="s">
        <v>1212</v>
      </c>
      <c r="C27" s="731">
        <v>2.7137962428231219</v>
      </c>
      <c r="D27" s="731">
        <v>2.6535660500111535</v>
      </c>
      <c r="E27" s="731">
        <v>2.4981973304540155</v>
      </c>
      <c r="F27" s="731">
        <v>2.4379671376420466</v>
      </c>
      <c r="G27" s="731">
        <v>2.3777369448300778</v>
      </c>
      <c r="H27" s="731">
        <v>1.6305983137903295</v>
      </c>
      <c r="I27" s="731">
        <v>4.0559145812317512</v>
      </c>
      <c r="J27" s="731">
        <v>1.518458365065853</v>
      </c>
      <c r="K27" s="731">
        <v>3.7594853176100038</v>
      </c>
      <c r="L27" s="725" t="s">
        <v>491</v>
      </c>
      <c r="M27" s="725" t="s">
        <v>1213</v>
      </c>
    </row>
    <row r="28" spans="2:13" s="90" customFormat="1" ht="24" x14ac:dyDescent="0.2">
      <c r="B28" s="176" t="s">
        <v>1214</v>
      </c>
      <c r="C28" s="561">
        <v>1.5358699167052001</v>
      </c>
      <c r="D28" s="561">
        <v>1.4906972720962237</v>
      </c>
      <c r="E28" s="561">
        <v>1.4455246274872473</v>
      </c>
      <c r="F28" s="561">
        <v>1.4003519828782709</v>
      </c>
      <c r="G28" s="561">
        <v>1.3551793382692943</v>
      </c>
      <c r="H28" s="561">
        <v>0.86124073455545136</v>
      </c>
      <c r="I28" s="561">
        <v>2.3130841121495331</v>
      </c>
      <c r="J28" s="561">
        <v>0.78294612232313754</v>
      </c>
      <c r="K28" s="561">
        <v>2.1028037383177574</v>
      </c>
      <c r="L28" s="125"/>
      <c r="M28" s="125" t="s">
        <v>1215</v>
      </c>
    </row>
    <row r="29" spans="2:13" s="90" customFormat="1" x14ac:dyDescent="0.2">
      <c r="B29" s="559" t="s">
        <v>549</v>
      </c>
      <c r="C29" s="561">
        <v>0.51195663890173337</v>
      </c>
      <c r="D29" s="561">
        <v>0.49689909069874122</v>
      </c>
      <c r="E29" s="561">
        <v>0.48184154249574912</v>
      </c>
      <c r="F29" s="561">
        <v>0.46678399429275697</v>
      </c>
      <c r="G29" s="561">
        <v>0.45172644608976475</v>
      </c>
      <c r="H29" s="561">
        <v>0.29577964621096309</v>
      </c>
      <c r="I29" s="561">
        <v>0.79439252336448618</v>
      </c>
      <c r="J29" s="561">
        <v>0.26889058746451189</v>
      </c>
      <c r="K29" s="561">
        <v>0.72217502124044197</v>
      </c>
      <c r="L29" s="125"/>
      <c r="M29" s="125" t="s">
        <v>1215</v>
      </c>
    </row>
    <row r="30" spans="2:13" s="90" customFormat="1" ht="12.6" customHeight="1" x14ac:dyDescent="0.2">
      <c r="B30" s="559" t="s">
        <v>1216</v>
      </c>
      <c r="C30" s="561">
        <v>0.66596968721618854</v>
      </c>
      <c r="D30" s="561">
        <v>0.66596968721618854</v>
      </c>
      <c r="E30" s="561">
        <v>0.57083116047101878</v>
      </c>
      <c r="F30" s="561">
        <v>0.57083116047101878</v>
      </c>
      <c r="G30" s="561">
        <v>0.57083116047101878</v>
      </c>
      <c r="H30" s="561">
        <v>0.47357793302391499</v>
      </c>
      <c r="I30" s="561">
        <v>0.94843794571773177</v>
      </c>
      <c r="J30" s="561">
        <v>0.4666216552782036</v>
      </c>
      <c r="K30" s="561">
        <v>0.93450655805180483</v>
      </c>
      <c r="L30" s="125" t="s">
        <v>859</v>
      </c>
      <c r="M30" s="125"/>
    </row>
    <row r="31" spans="2:13" s="90" customFormat="1" x14ac:dyDescent="0.2">
      <c r="B31" s="559" t="s">
        <v>30</v>
      </c>
      <c r="C31" s="732">
        <v>22600</v>
      </c>
      <c r="D31" s="732">
        <v>21900</v>
      </c>
      <c r="E31" s="732">
        <v>21300</v>
      </c>
      <c r="F31" s="732">
        <v>20600</v>
      </c>
      <c r="G31" s="732">
        <v>19900</v>
      </c>
      <c r="H31" s="732">
        <v>21900</v>
      </c>
      <c r="I31" s="732">
        <v>21900</v>
      </c>
      <c r="J31" s="732">
        <v>19900</v>
      </c>
      <c r="K31" s="732">
        <v>19900</v>
      </c>
      <c r="L31" s="125" t="s">
        <v>1217</v>
      </c>
      <c r="M31" s="125" t="s">
        <v>1218</v>
      </c>
    </row>
    <row r="32" spans="2:13" s="90" customFormat="1" x14ac:dyDescent="0.2">
      <c r="B32" s="176" t="s">
        <v>32</v>
      </c>
      <c r="C32" s="715">
        <v>5.6964752802529466</v>
      </c>
      <c r="D32" s="715">
        <v>5.7126673969967188</v>
      </c>
      <c r="E32" s="715">
        <v>6.1275816199453477</v>
      </c>
      <c r="F32" s="715">
        <v>6.2523170375704709</v>
      </c>
      <c r="G32" s="715">
        <v>5.8641463917055754</v>
      </c>
      <c r="H32" s="715">
        <v>5.0892591519300758</v>
      </c>
      <c r="I32" s="715">
        <v>6.0930500975003223</v>
      </c>
      <c r="J32" s="715">
        <v>5.7517050524335556</v>
      </c>
      <c r="K32" s="715">
        <v>6.6435235445532212</v>
      </c>
      <c r="L32" s="125" t="s">
        <v>1219</v>
      </c>
      <c r="M32" s="125">
        <v>2</v>
      </c>
    </row>
    <row r="33" spans="1:13" s="90" customFormat="1" x14ac:dyDescent="0.2">
      <c r="B33" s="733" t="s">
        <v>857</v>
      </c>
      <c r="C33" s="715">
        <v>0</v>
      </c>
      <c r="D33" s="715">
        <v>0</v>
      </c>
      <c r="E33" s="715">
        <v>0</v>
      </c>
      <c r="F33" s="715">
        <v>0</v>
      </c>
      <c r="G33" s="715">
        <v>0</v>
      </c>
      <c r="H33" s="715">
        <v>0</v>
      </c>
      <c r="I33" s="715">
        <v>0</v>
      </c>
      <c r="J33" s="715">
        <v>0</v>
      </c>
      <c r="K33" s="715">
        <v>0</v>
      </c>
      <c r="L33" s="125" t="s">
        <v>67</v>
      </c>
      <c r="M33" s="125"/>
    </row>
    <row r="34" spans="1:13" s="90" customFormat="1" x14ac:dyDescent="0.2">
      <c r="B34" s="734" t="s">
        <v>858</v>
      </c>
      <c r="C34" s="729">
        <v>5.6964752802529466</v>
      </c>
      <c r="D34" s="729">
        <v>5.7126673969967188</v>
      </c>
      <c r="E34" s="729">
        <v>6.1275816199453477</v>
      </c>
      <c r="F34" s="729">
        <v>6.2523170375704709</v>
      </c>
      <c r="G34" s="729">
        <v>5.8641463917055754</v>
      </c>
      <c r="H34" s="729">
        <v>5.0892591519300758</v>
      </c>
      <c r="I34" s="729">
        <v>6.0930500975003223</v>
      </c>
      <c r="J34" s="729">
        <v>5.7517050524335556</v>
      </c>
      <c r="K34" s="729">
        <v>6.6435235445532212</v>
      </c>
      <c r="L34" s="718" t="s">
        <v>46</v>
      </c>
      <c r="M34" s="718"/>
    </row>
    <row r="35" spans="1:13" s="90" customFormat="1" x14ac:dyDescent="0.2">
      <c r="B35" s="719" t="s">
        <v>33</v>
      </c>
      <c r="C35" s="720"/>
      <c r="D35" s="720"/>
      <c r="E35" s="720"/>
      <c r="F35" s="720"/>
      <c r="G35" s="721"/>
      <c r="H35" s="720"/>
      <c r="I35" s="720"/>
      <c r="J35" s="720"/>
      <c r="K35" s="720"/>
      <c r="L35" s="722"/>
      <c r="M35" s="723"/>
    </row>
    <row r="36" spans="1:13"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3" s="90" customFormat="1" x14ac:dyDescent="0.2">
      <c r="B37" s="176" t="s">
        <v>1222</v>
      </c>
      <c r="C37" s="732">
        <v>4</v>
      </c>
      <c r="D37" s="732">
        <v>4</v>
      </c>
      <c r="E37" s="732">
        <v>4</v>
      </c>
      <c r="F37" s="732">
        <v>4</v>
      </c>
      <c r="G37" s="732">
        <v>4</v>
      </c>
      <c r="H37" s="732">
        <v>3</v>
      </c>
      <c r="I37" s="732">
        <v>2</v>
      </c>
      <c r="J37" s="732">
        <v>3</v>
      </c>
      <c r="K37" s="732">
        <v>2</v>
      </c>
      <c r="L37" s="125" t="s">
        <v>66</v>
      </c>
      <c r="M37" s="125">
        <v>1</v>
      </c>
    </row>
    <row r="38" spans="1:13" s="90" customFormat="1" x14ac:dyDescent="0.2">
      <c r="B38" s="176" t="s">
        <v>1223</v>
      </c>
      <c r="C38" s="732">
        <v>1200</v>
      </c>
      <c r="D38" s="732">
        <v>1200</v>
      </c>
      <c r="E38" s="732">
        <v>1200</v>
      </c>
      <c r="F38" s="732">
        <v>1200</v>
      </c>
      <c r="G38" s="732">
        <v>1200</v>
      </c>
      <c r="H38" s="732">
        <v>1200</v>
      </c>
      <c r="I38" s="732">
        <v>1200</v>
      </c>
      <c r="J38" s="732">
        <v>1200</v>
      </c>
      <c r="K38" s="732">
        <v>1200</v>
      </c>
      <c r="L38" s="125"/>
      <c r="M38" s="125">
        <v>1</v>
      </c>
    </row>
    <row r="39" spans="1:13" ht="24" x14ac:dyDescent="0.2">
      <c r="A39" s="90"/>
      <c r="B39" s="714" t="s">
        <v>1224</v>
      </c>
      <c r="C39" s="715">
        <v>9.41</v>
      </c>
      <c r="D39" s="715">
        <v>9.41</v>
      </c>
      <c r="E39" s="715">
        <v>9.41</v>
      </c>
      <c r="F39" s="715">
        <v>9.41</v>
      </c>
      <c r="G39" s="715">
        <v>9.41</v>
      </c>
      <c r="H39" s="715">
        <v>15.88</v>
      </c>
      <c r="I39" s="715">
        <v>3.53</v>
      </c>
      <c r="J39" s="715">
        <v>15.88</v>
      </c>
      <c r="K39" s="715">
        <v>3.53</v>
      </c>
      <c r="L39" s="125" t="s">
        <v>1225</v>
      </c>
      <c r="M39" s="125">
        <v>1</v>
      </c>
    </row>
    <row r="40" spans="1:13" x14ac:dyDescent="0.2">
      <c r="A40" s="90"/>
      <c r="B40" s="714" t="s">
        <v>1226</v>
      </c>
      <c r="C40" s="715">
        <v>2.0102564102564102</v>
      </c>
      <c r="D40" s="715">
        <v>1.9635292191848093</v>
      </c>
      <c r="E40" s="715">
        <v>1.918924972004479</v>
      </c>
      <c r="F40" s="715">
        <v>1.8355317521040551</v>
      </c>
      <c r="G40" s="715">
        <v>1.7964954320802753</v>
      </c>
      <c r="H40" s="715">
        <v>3.3142903912260602</v>
      </c>
      <c r="I40" s="715">
        <v>0.73674087412015066</v>
      </c>
      <c r="J40" s="715">
        <v>3.0323498577205332</v>
      </c>
      <c r="K40" s="715">
        <v>0.67406769507263731</v>
      </c>
      <c r="L40" s="125" t="s">
        <v>39</v>
      </c>
      <c r="M40" s="125">
        <v>1</v>
      </c>
    </row>
    <row r="41" spans="1:13" ht="24" x14ac:dyDescent="0.2">
      <c r="A41" s="90"/>
      <c r="B41" s="714" t="s">
        <v>1227</v>
      </c>
      <c r="C41" s="716">
        <v>568</v>
      </c>
      <c r="D41" s="716">
        <v>579.13725490196077</v>
      </c>
      <c r="E41" s="716">
        <v>590.27450980392166</v>
      </c>
      <c r="F41" s="716">
        <v>612.54901960784309</v>
      </c>
      <c r="G41" s="716">
        <v>623.68627450980398</v>
      </c>
      <c r="H41" s="716">
        <v>579.13725490196077</v>
      </c>
      <c r="I41" s="716">
        <v>579.13725490196077</v>
      </c>
      <c r="J41" s="716">
        <v>623.68627450980398</v>
      </c>
      <c r="K41" s="716">
        <v>623.68627450980398</v>
      </c>
      <c r="L41" s="125" t="s">
        <v>1228</v>
      </c>
      <c r="M41" s="125"/>
    </row>
    <row r="42" spans="1:13" s="90" customFormat="1" x14ac:dyDescent="0.2"/>
    <row r="43" spans="1:13" s="90" customFormat="1" ht="16.149999999999999" customHeight="1" x14ac:dyDescent="0.2">
      <c r="A43" s="736" t="s">
        <v>38</v>
      </c>
      <c r="B43" s="737"/>
      <c r="C43" s="737"/>
      <c r="D43" s="737"/>
      <c r="E43" s="737"/>
      <c r="F43" s="737"/>
      <c r="G43" s="737"/>
      <c r="H43" s="737"/>
      <c r="I43" s="737"/>
      <c r="J43" s="737"/>
      <c r="K43" s="737"/>
      <c r="L43" s="737"/>
      <c r="M43" s="707"/>
    </row>
    <row r="44" spans="1:13" s="90" customFormat="1" ht="25.5" customHeight="1" x14ac:dyDescent="0.2">
      <c r="A44" s="738" t="s">
        <v>39</v>
      </c>
      <c r="B44" s="1040" t="s">
        <v>1229</v>
      </c>
      <c r="C44" s="1040"/>
      <c r="D44" s="1040"/>
      <c r="E44" s="1040"/>
      <c r="F44" s="1040"/>
      <c r="G44" s="1040"/>
      <c r="H44" s="1040"/>
      <c r="I44" s="1040"/>
      <c r="J44" s="1040"/>
      <c r="K44" s="1040"/>
      <c r="L44" s="1040"/>
      <c r="M44" s="1040"/>
    </row>
    <row r="45" spans="1:13" s="90" customFormat="1" ht="24" customHeight="1" x14ac:dyDescent="0.2">
      <c r="A45" s="738" t="s">
        <v>15</v>
      </c>
      <c r="B45" s="893" t="s">
        <v>1230</v>
      </c>
      <c r="C45" s="1032"/>
      <c r="D45" s="1032"/>
      <c r="E45" s="1032"/>
      <c r="F45" s="1032"/>
      <c r="G45" s="1032"/>
      <c r="H45" s="1032"/>
      <c r="I45" s="1032"/>
      <c r="J45" s="1032"/>
      <c r="K45" s="1032"/>
      <c r="L45" s="1032"/>
      <c r="M45" s="1032"/>
    </row>
    <row r="46" spans="1:13" s="90" customFormat="1" ht="24" customHeight="1" x14ac:dyDescent="0.2">
      <c r="A46" s="738" t="s">
        <v>20</v>
      </c>
      <c r="B46" s="1036" t="s">
        <v>1231</v>
      </c>
      <c r="C46" s="1036"/>
      <c r="D46" s="1036"/>
      <c r="E46" s="1036"/>
      <c r="F46" s="1036"/>
      <c r="G46" s="1036"/>
      <c r="H46" s="1036"/>
      <c r="I46" s="1036"/>
      <c r="J46" s="1036"/>
      <c r="K46" s="1036"/>
      <c r="L46" s="1036"/>
      <c r="M46" s="1036"/>
    </row>
    <row r="47" spans="1:13" s="90" customFormat="1" ht="26.25" customHeight="1" x14ac:dyDescent="0.2">
      <c r="A47" s="738" t="s">
        <v>23</v>
      </c>
      <c r="B47" s="893" t="s">
        <v>1232</v>
      </c>
      <c r="C47" s="1032"/>
      <c r="D47" s="1032"/>
      <c r="E47" s="1032"/>
      <c r="F47" s="1032"/>
      <c r="G47" s="1032"/>
      <c r="H47" s="1032"/>
      <c r="I47" s="1032"/>
      <c r="J47" s="1032"/>
      <c r="K47" s="1032"/>
      <c r="L47" s="1032"/>
      <c r="M47" s="1032"/>
    </row>
    <row r="48" spans="1:13" s="90" customFormat="1" ht="24" customHeight="1" x14ac:dyDescent="0.2">
      <c r="A48" s="738" t="s">
        <v>44</v>
      </c>
      <c r="B48" s="893" t="s">
        <v>1233</v>
      </c>
      <c r="C48" s="893"/>
      <c r="D48" s="893"/>
      <c r="E48" s="893"/>
      <c r="F48" s="893"/>
      <c r="G48" s="893"/>
      <c r="H48" s="893"/>
      <c r="I48" s="893"/>
      <c r="J48" s="893"/>
      <c r="K48" s="893"/>
      <c r="L48" s="893"/>
      <c r="M48" s="893"/>
    </row>
    <row r="49" spans="1:13" s="90" customFormat="1" ht="15" customHeight="1" x14ac:dyDescent="0.2">
      <c r="A49" s="738" t="s">
        <v>46</v>
      </c>
      <c r="B49" s="122" t="s">
        <v>1234</v>
      </c>
      <c r="C49" s="122"/>
      <c r="D49" s="122"/>
      <c r="E49" s="122"/>
      <c r="F49" s="122"/>
      <c r="G49" s="122"/>
      <c r="H49" s="122"/>
      <c r="I49" s="122"/>
      <c r="J49" s="122"/>
      <c r="K49" s="122"/>
      <c r="L49" s="183"/>
      <c r="M49" s="707"/>
    </row>
    <row r="50" spans="1:13" s="90" customFormat="1" ht="27.75" customHeight="1" x14ac:dyDescent="0.2">
      <c r="A50" s="738" t="s">
        <v>31</v>
      </c>
      <c r="B50" s="893" t="s">
        <v>1235</v>
      </c>
      <c r="C50" s="893"/>
      <c r="D50" s="893"/>
      <c r="E50" s="893"/>
      <c r="F50" s="893"/>
      <c r="G50" s="893"/>
      <c r="H50" s="893"/>
      <c r="I50" s="893"/>
      <c r="J50" s="893"/>
      <c r="K50" s="893"/>
      <c r="L50" s="893"/>
      <c r="M50" s="893"/>
    </row>
    <row r="51" spans="1:13" s="90" customFormat="1" ht="25.5" customHeight="1" x14ac:dyDescent="0.2">
      <c r="A51" s="738" t="s">
        <v>35</v>
      </c>
      <c r="B51" s="893" t="s">
        <v>1236</v>
      </c>
      <c r="C51" s="893"/>
      <c r="D51" s="893"/>
      <c r="E51" s="893"/>
      <c r="F51" s="893"/>
      <c r="G51" s="893"/>
      <c r="H51" s="893"/>
      <c r="I51" s="893"/>
      <c r="J51" s="893"/>
      <c r="K51" s="893"/>
      <c r="L51" s="893"/>
      <c r="M51" s="893"/>
    </row>
    <row r="52" spans="1:13" s="90" customFormat="1" x14ac:dyDescent="0.2">
      <c r="A52" s="738" t="s">
        <v>64</v>
      </c>
      <c r="B52" s="1034" t="s">
        <v>1237</v>
      </c>
      <c r="C52" s="1034"/>
      <c r="D52" s="1034"/>
      <c r="E52" s="1034"/>
      <c r="F52" s="1034"/>
      <c r="G52" s="1034"/>
      <c r="H52" s="1034"/>
      <c r="I52" s="1034"/>
      <c r="J52" s="1034"/>
      <c r="K52" s="1034"/>
      <c r="L52" s="1034"/>
      <c r="M52" s="1034"/>
    </row>
    <row r="53" spans="1:13" s="90" customFormat="1" ht="15" customHeight="1" x14ac:dyDescent="0.2">
      <c r="A53" s="738" t="s">
        <v>50</v>
      </c>
      <c r="B53" s="1035" t="s">
        <v>1238</v>
      </c>
      <c r="C53" s="1035"/>
      <c r="D53" s="1035"/>
      <c r="E53" s="1035"/>
      <c r="F53" s="1035"/>
      <c r="G53" s="1035"/>
      <c r="H53" s="1035"/>
      <c r="I53" s="1035"/>
      <c r="J53" s="1035"/>
      <c r="K53" s="1035"/>
      <c r="L53" s="1035"/>
      <c r="M53" s="1035"/>
    </row>
    <row r="54" spans="1:13" x14ac:dyDescent="0.2">
      <c r="A54" s="738" t="s">
        <v>54</v>
      </c>
      <c r="B54" s="1032" t="s">
        <v>1239</v>
      </c>
      <c r="C54" s="1032"/>
      <c r="D54" s="1032"/>
      <c r="E54" s="1032"/>
      <c r="F54" s="1032"/>
      <c r="G54" s="1032"/>
      <c r="H54" s="1032"/>
      <c r="I54" s="1032"/>
      <c r="J54" s="1032"/>
      <c r="K54" s="1032"/>
      <c r="L54" s="1032"/>
      <c r="M54" s="1032"/>
    </row>
    <row r="55" spans="1:13" x14ac:dyDescent="0.2">
      <c r="A55" s="738" t="s">
        <v>66</v>
      </c>
      <c r="B55" s="1032" t="s">
        <v>1240</v>
      </c>
      <c r="C55" s="1032"/>
      <c r="D55" s="1032"/>
      <c r="E55" s="1032"/>
      <c r="F55" s="1032"/>
      <c r="G55" s="1032"/>
      <c r="H55" s="1032"/>
      <c r="I55" s="1032"/>
      <c r="J55" s="1032"/>
      <c r="K55" s="1032"/>
      <c r="L55" s="1032"/>
      <c r="M55" s="1032"/>
    </row>
    <row r="56" spans="1:13" ht="13.15" customHeight="1" x14ac:dyDescent="0.2">
      <c r="A56" s="739" t="s">
        <v>67</v>
      </c>
      <c r="B56" s="1033" t="s">
        <v>1241</v>
      </c>
      <c r="C56" s="1033"/>
      <c r="D56" s="1033"/>
      <c r="E56" s="1033"/>
      <c r="F56" s="1033"/>
      <c r="G56" s="1033"/>
      <c r="H56" s="1033"/>
      <c r="I56" s="1033"/>
      <c r="J56" s="1033"/>
      <c r="K56" s="1033"/>
      <c r="L56" s="1033"/>
      <c r="M56" s="1033"/>
    </row>
    <row r="57" spans="1:13" ht="15" customHeight="1" x14ac:dyDescent="0.2">
      <c r="A57" s="738" t="s">
        <v>68</v>
      </c>
      <c r="B57" s="893" t="s">
        <v>1242</v>
      </c>
      <c r="C57" s="893"/>
      <c r="D57" s="893"/>
      <c r="E57" s="893"/>
      <c r="F57" s="893"/>
      <c r="G57" s="893"/>
      <c r="H57" s="893"/>
      <c r="I57" s="893"/>
      <c r="J57" s="893"/>
      <c r="K57" s="893"/>
      <c r="L57" s="893"/>
      <c r="M57" s="893"/>
    </row>
    <row r="58" spans="1:13" x14ac:dyDescent="0.2">
      <c r="A58" s="188"/>
      <c r="C58" s="183"/>
      <c r="D58" s="183"/>
      <c r="E58" s="183"/>
      <c r="F58" s="183"/>
      <c r="G58" s="183"/>
      <c r="H58" s="183"/>
      <c r="I58" s="183"/>
      <c r="J58" s="183"/>
      <c r="K58" s="183"/>
      <c r="L58" s="183"/>
    </row>
    <row r="59" spans="1:13" x14ac:dyDescent="0.2">
      <c r="A59" s="197" t="s">
        <v>87</v>
      </c>
      <c r="B59" s="90"/>
      <c r="C59" s="183"/>
      <c r="D59" s="183"/>
      <c r="E59" s="183"/>
      <c r="F59" s="183"/>
      <c r="G59" s="183"/>
      <c r="H59" s="183"/>
      <c r="I59" s="183"/>
      <c r="J59" s="183"/>
      <c r="K59" s="183"/>
      <c r="L59" s="183"/>
    </row>
    <row r="60" spans="1:13" x14ac:dyDescent="0.2">
      <c r="A60" s="705">
        <v>1</v>
      </c>
      <c r="B60" s="704" t="s">
        <v>1243</v>
      </c>
      <c r="C60" s="232"/>
      <c r="D60" s="232"/>
      <c r="E60" s="232"/>
      <c r="F60" s="232"/>
      <c r="G60" s="232"/>
      <c r="H60" s="232"/>
      <c r="I60" s="232"/>
      <c r="J60" s="232"/>
      <c r="K60" s="232"/>
      <c r="L60" s="232"/>
    </row>
    <row r="61" spans="1:13" x14ac:dyDescent="0.2">
      <c r="A61" s="705">
        <v>2</v>
      </c>
      <c r="B61" s="704" t="s">
        <v>1244</v>
      </c>
      <c r="C61" s="705"/>
      <c r="D61" s="704"/>
      <c r="E61" s="705"/>
      <c r="F61" s="704"/>
      <c r="G61" s="705"/>
      <c r="H61" s="704"/>
      <c r="I61" s="705"/>
      <c r="J61" s="704"/>
      <c r="K61" s="705"/>
      <c r="L61" s="704"/>
    </row>
    <row r="62" spans="1:13" x14ac:dyDescent="0.2">
      <c r="A62" s="705">
        <v>3</v>
      </c>
      <c r="B62" s="704" t="s">
        <v>1245</v>
      </c>
      <c r="C62" s="705"/>
      <c r="D62" s="704"/>
      <c r="E62" s="705"/>
      <c r="F62" s="704"/>
      <c r="G62" s="705"/>
      <c r="H62" s="704"/>
      <c r="I62" s="705"/>
      <c r="J62" s="704"/>
      <c r="K62" s="705"/>
      <c r="L62" s="704"/>
    </row>
    <row r="63" spans="1:13" ht="11.45" customHeight="1" x14ac:dyDescent="0.2">
      <c r="A63" s="705">
        <v>4</v>
      </c>
      <c r="B63" s="704" t="s">
        <v>1246</v>
      </c>
      <c r="C63" s="705"/>
      <c r="D63" s="704"/>
      <c r="E63" s="705"/>
      <c r="F63" s="704"/>
      <c r="G63" s="705"/>
      <c r="H63" s="704"/>
      <c r="I63" s="705"/>
      <c r="J63" s="704"/>
      <c r="K63" s="705"/>
      <c r="L63" s="704"/>
    </row>
    <row r="64" spans="1:13" ht="13.15" customHeight="1" x14ac:dyDescent="0.2">
      <c r="A64" s="705">
        <v>5</v>
      </c>
      <c r="B64" s="704" t="s">
        <v>1247</v>
      </c>
      <c r="C64" s="705"/>
      <c r="D64" s="704"/>
      <c r="E64" s="705"/>
      <c r="F64" s="704"/>
      <c r="G64" s="705"/>
      <c r="H64" s="704"/>
      <c r="I64" s="705"/>
      <c r="J64" s="704"/>
      <c r="K64" s="705"/>
      <c r="L64" s="704"/>
    </row>
    <row r="65" spans="1:12" ht="12.6" customHeight="1" x14ac:dyDescent="0.2">
      <c r="A65" s="705">
        <v>6</v>
      </c>
      <c r="B65" s="704" t="s">
        <v>1248</v>
      </c>
      <c r="C65" s="705"/>
      <c r="D65" s="704"/>
      <c r="E65" s="705"/>
      <c r="F65" s="704"/>
      <c r="G65" s="705"/>
      <c r="H65" s="704"/>
      <c r="I65" s="705"/>
      <c r="J65" s="704"/>
      <c r="K65" s="705"/>
      <c r="L65" s="704"/>
    </row>
    <row r="66" spans="1:12" ht="15" customHeight="1" x14ac:dyDescent="0.2">
      <c r="A66" s="705">
        <v>7</v>
      </c>
      <c r="B66" s="704" t="s">
        <v>1249</v>
      </c>
      <c r="C66" s="705"/>
      <c r="D66" s="704"/>
      <c r="E66" s="705"/>
      <c r="F66" s="704"/>
      <c r="G66" s="705"/>
      <c r="H66" s="704"/>
      <c r="I66" s="705"/>
      <c r="J66" s="704"/>
      <c r="K66" s="705"/>
      <c r="L66" s="704"/>
    </row>
  </sheetData>
  <mergeCells count="16">
    <mergeCell ref="B46:M46"/>
    <mergeCell ref="C3:M3"/>
    <mergeCell ref="H4:I4"/>
    <mergeCell ref="J4:K4"/>
    <mergeCell ref="B44:M44"/>
    <mergeCell ref="B45:M45"/>
    <mergeCell ref="B54:M54"/>
    <mergeCell ref="B55:M55"/>
    <mergeCell ref="B56:M56"/>
    <mergeCell ref="B57:M57"/>
    <mergeCell ref="B47:M47"/>
    <mergeCell ref="B48:M48"/>
    <mergeCell ref="B50:M50"/>
    <mergeCell ref="B51:M51"/>
    <mergeCell ref="B52:M52"/>
    <mergeCell ref="B53:M53"/>
  </mergeCells>
  <hyperlinks>
    <hyperlink ref="C3" location="INDEX" display="Geothermal heat-only plant with electric heat pump, 1200m. _x000a_DH temp. 80/40°C" xr:uid="{00000000-0004-0000-3D00-000000000000}"/>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3:M66"/>
  <sheetViews>
    <sheetView showGridLines="0" zoomScaleNormal="100" workbookViewId="0">
      <selection activeCell="A65" sqref="A65"/>
    </sheetView>
  </sheetViews>
  <sheetFormatPr defaultColWidth="9.140625" defaultRowHeight="12" x14ac:dyDescent="0.2"/>
  <cols>
    <col min="1" max="1" width="2.5703125" style="707" customWidth="1"/>
    <col min="2" max="2" width="35.140625" style="707" customWidth="1"/>
    <col min="3" max="13" width="6.5703125" style="707" customWidth="1"/>
    <col min="14" max="16384" width="9.140625" style="707"/>
  </cols>
  <sheetData>
    <row r="3" spans="1:13" ht="24.6" customHeight="1" x14ac:dyDescent="0.2">
      <c r="A3" s="90"/>
      <c r="B3" s="709" t="s">
        <v>0</v>
      </c>
      <c r="C3" s="863" t="s">
        <v>1250</v>
      </c>
      <c r="D3" s="1037"/>
      <c r="E3" s="1037"/>
      <c r="F3" s="1037"/>
      <c r="G3" s="1037"/>
      <c r="H3" s="1037"/>
      <c r="I3" s="1037"/>
      <c r="J3" s="1037"/>
      <c r="K3" s="1037"/>
      <c r="L3" s="1037"/>
      <c r="M3" s="1038"/>
    </row>
    <row r="4" spans="1:13" ht="26.25"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ht="15" customHeight="1"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13.135679012345678</v>
      </c>
      <c r="D6" s="715">
        <v>13.113109640831757</v>
      </c>
      <c r="E6" s="715">
        <v>13.091592430186937</v>
      </c>
      <c r="F6" s="715">
        <v>13.051433296582138</v>
      </c>
      <c r="G6" s="715">
        <v>13.032666091458154</v>
      </c>
      <c r="H6" s="715">
        <v>22.18</v>
      </c>
      <c r="I6" s="715">
        <v>4.9300000000000006</v>
      </c>
      <c r="J6" s="715">
        <v>22.18</v>
      </c>
      <c r="K6" s="715">
        <v>4.9300000000000006</v>
      </c>
      <c r="L6" s="125" t="s">
        <v>1205</v>
      </c>
      <c r="M6" s="125" t="s">
        <v>196</v>
      </c>
    </row>
    <row r="7" spans="1:13" ht="24" x14ac:dyDescent="0.2">
      <c r="A7" s="90"/>
      <c r="B7" s="714" t="s">
        <v>1206</v>
      </c>
      <c r="C7" s="716">
        <v>844.3694944845646</v>
      </c>
      <c r="D7" s="716">
        <v>855.32758333692948</v>
      </c>
      <c r="E7" s="716">
        <v>866.07951778164909</v>
      </c>
      <c r="F7" s="716">
        <v>886.98776403239935</v>
      </c>
      <c r="G7" s="716">
        <v>897.15497374735719</v>
      </c>
      <c r="H7" s="716">
        <v>1124.2642608418978</v>
      </c>
      <c r="I7" s="716">
        <v>650.40381670677959</v>
      </c>
      <c r="J7" s="716">
        <v>1207.5398161970706</v>
      </c>
      <c r="K7" s="716">
        <v>677.40382196925623</v>
      </c>
      <c r="L7" s="125" t="s">
        <v>1207</v>
      </c>
      <c r="M7" s="125"/>
    </row>
    <row r="8" spans="1:13" s="90" customFormat="1" ht="24" x14ac:dyDescent="0.2">
      <c r="B8" s="176" t="s">
        <v>1208</v>
      </c>
      <c r="C8" s="560">
        <v>6.5013768926399693E-2</v>
      </c>
      <c r="D8" s="560">
        <v>6.5125666099885612E-2</v>
      </c>
      <c r="E8" s="560">
        <v>6.5232705994637014E-2</v>
      </c>
      <c r="F8" s="560">
        <v>6.5433426397975961E-2</v>
      </c>
      <c r="G8" s="560">
        <v>6.5527651365189746E-2</v>
      </c>
      <c r="H8" s="560">
        <v>3.7114517583408474E-2</v>
      </c>
      <c r="I8" s="560">
        <v>9.269776876267749E-2</v>
      </c>
      <c r="J8" s="560">
        <v>3.7114517583408474E-2</v>
      </c>
      <c r="K8" s="560">
        <v>9.269776876267749E-2</v>
      </c>
      <c r="L8" s="125" t="s">
        <v>15</v>
      </c>
      <c r="M8" s="125" t="s">
        <v>1251</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1"/>
      <c r="H26" s="720"/>
      <c r="I26" s="720"/>
      <c r="J26" s="720"/>
      <c r="K26" s="720"/>
      <c r="L26" s="722"/>
      <c r="M26" s="723"/>
    </row>
    <row r="27" spans="2:13" s="90" customFormat="1" x14ac:dyDescent="0.2">
      <c r="B27" s="21" t="s">
        <v>1212</v>
      </c>
      <c r="C27" s="731">
        <v>2.8827907521374341</v>
      </c>
      <c r="D27" s="731">
        <v>2.8043945757848858</v>
      </c>
      <c r="E27" s="731">
        <v>2.6916448878611732</v>
      </c>
      <c r="F27" s="731">
        <v>2.6128565811552509</v>
      </c>
      <c r="G27" s="731">
        <v>2.5346633705101298</v>
      </c>
      <c r="H27" s="731">
        <v>1.7017962806551235</v>
      </c>
      <c r="I27" s="731">
        <v>4.1442881173525468</v>
      </c>
      <c r="J27" s="731">
        <v>1.559843176432538</v>
      </c>
      <c r="K27" s="731">
        <v>3.7930216095454456</v>
      </c>
      <c r="L27" s="725" t="s">
        <v>491</v>
      </c>
      <c r="M27" s="725" t="s">
        <v>1213</v>
      </c>
    </row>
    <row r="28" spans="2:13" s="90" customFormat="1" ht="24" x14ac:dyDescent="0.2">
      <c r="B28" s="176" t="s">
        <v>1214</v>
      </c>
      <c r="C28" s="561">
        <v>1.9805003888153578</v>
      </c>
      <c r="D28" s="561">
        <v>1.922250377379612</v>
      </c>
      <c r="E28" s="561">
        <v>1.8640003659438664</v>
      </c>
      <c r="F28" s="561">
        <v>1.8057503545081206</v>
      </c>
      <c r="G28" s="561">
        <v>1.7475003430723746</v>
      </c>
      <c r="H28" s="561">
        <v>1.1384158673858851</v>
      </c>
      <c r="I28" s="561">
        <v>2.8284214294236967</v>
      </c>
      <c r="J28" s="561">
        <v>1.03492351580535</v>
      </c>
      <c r="K28" s="561">
        <v>2.5712922085669971</v>
      </c>
      <c r="L28" s="125"/>
      <c r="M28" s="125" t="s">
        <v>1215</v>
      </c>
    </row>
    <row r="29" spans="2:13" s="90" customFormat="1" x14ac:dyDescent="0.2">
      <c r="B29" s="559" t="s">
        <v>549</v>
      </c>
      <c r="C29" s="561">
        <v>0.66016679627178598</v>
      </c>
      <c r="D29" s="561">
        <v>0.64075012579320401</v>
      </c>
      <c r="E29" s="561">
        <v>0.62133345531462214</v>
      </c>
      <c r="F29" s="561">
        <v>0.60191678483604028</v>
      </c>
      <c r="G29" s="561">
        <v>0.58250011435745819</v>
      </c>
      <c r="H29" s="561">
        <v>0.39097110597091</v>
      </c>
      <c r="I29" s="561">
        <v>0.97137705656975437</v>
      </c>
      <c r="J29" s="561">
        <v>0.3554282781553727</v>
      </c>
      <c r="K29" s="561">
        <v>0.88307005142704942</v>
      </c>
      <c r="L29" s="125"/>
      <c r="M29" s="125" t="s">
        <v>1215</v>
      </c>
    </row>
    <row r="30" spans="2:13" s="90" customFormat="1" ht="10.9" customHeight="1" x14ac:dyDescent="0.2">
      <c r="B30" s="559" t="s">
        <v>1216</v>
      </c>
      <c r="C30" s="561">
        <v>0.24212356705029017</v>
      </c>
      <c r="D30" s="561">
        <v>0.24139407261206999</v>
      </c>
      <c r="E30" s="561">
        <v>0.2063110666026845</v>
      </c>
      <c r="F30" s="561">
        <v>0.20518944181108975</v>
      </c>
      <c r="G30" s="561">
        <v>0.20466291308029724</v>
      </c>
      <c r="H30" s="561">
        <v>0.17240930729832835</v>
      </c>
      <c r="I30" s="561">
        <v>0.34448963135909599</v>
      </c>
      <c r="J30" s="561">
        <v>0.16949138247181519</v>
      </c>
      <c r="K30" s="561">
        <v>0.33865934955139904</v>
      </c>
      <c r="L30" s="125" t="s">
        <v>859</v>
      </c>
      <c r="M30" s="125"/>
    </row>
    <row r="31" spans="2:13" s="90" customFormat="1" x14ac:dyDescent="0.2">
      <c r="B31" s="559" t="s">
        <v>30</v>
      </c>
      <c r="C31" s="732">
        <v>23900</v>
      </c>
      <c r="D31" s="732">
        <v>23200</v>
      </c>
      <c r="E31" s="732">
        <v>22500</v>
      </c>
      <c r="F31" s="732">
        <v>21800</v>
      </c>
      <c r="G31" s="732">
        <v>21100</v>
      </c>
      <c r="H31" s="732">
        <v>23200</v>
      </c>
      <c r="I31" s="732">
        <v>23200</v>
      </c>
      <c r="J31" s="732">
        <v>21100</v>
      </c>
      <c r="K31" s="732">
        <v>21100</v>
      </c>
      <c r="L31" s="125" t="s">
        <v>1217</v>
      </c>
      <c r="M31" s="125" t="s">
        <v>1218</v>
      </c>
    </row>
    <row r="32" spans="2:13" s="90" customFormat="1" x14ac:dyDescent="0.2">
      <c r="B32" s="176" t="s">
        <v>32</v>
      </c>
      <c r="C32" s="715">
        <v>4.5876295829848024</v>
      </c>
      <c r="D32" s="715">
        <v>4.5181868837538604</v>
      </c>
      <c r="E32" s="715">
        <v>4.5925802667543154</v>
      </c>
      <c r="F32" s="715">
        <v>4.5593999405187988</v>
      </c>
      <c r="G32" s="715">
        <v>4.3436665067129541</v>
      </c>
      <c r="H32" s="715">
        <v>4.2909244932869575</v>
      </c>
      <c r="I32" s="715">
        <v>4.6489232939533549</v>
      </c>
      <c r="J32" s="715">
        <v>4.308093159561035</v>
      </c>
      <c r="K32" s="715">
        <v>4.6243509305755222</v>
      </c>
      <c r="L32" s="125" t="s">
        <v>1219</v>
      </c>
      <c r="M32" s="125">
        <v>2</v>
      </c>
    </row>
    <row r="33" spans="1:13" s="90" customFormat="1" x14ac:dyDescent="0.2">
      <c r="B33" s="733" t="s">
        <v>857</v>
      </c>
      <c r="C33" s="715">
        <v>0</v>
      </c>
      <c r="D33" s="715">
        <v>0</v>
      </c>
      <c r="E33" s="715">
        <v>0</v>
      </c>
      <c r="F33" s="715">
        <v>0</v>
      </c>
      <c r="G33" s="715">
        <v>0</v>
      </c>
      <c r="H33" s="715">
        <v>0</v>
      </c>
      <c r="I33" s="715">
        <v>0</v>
      </c>
      <c r="J33" s="715">
        <v>0</v>
      </c>
      <c r="K33" s="715">
        <v>0</v>
      </c>
      <c r="L33" s="125" t="s">
        <v>67</v>
      </c>
      <c r="M33" s="125"/>
    </row>
    <row r="34" spans="1:13" s="90" customFormat="1" x14ac:dyDescent="0.2">
      <c r="B34" s="734" t="s">
        <v>858</v>
      </c>
      <c r="C34" s="729">
        <v>4.5876295829848024</v>
      </c>
      <c r="D34" s="729">
        <v>4.5181868837538604</v>
      </c>
      <c r="E34" s="729">
        <v>4.5925802667543154</v>
      </c>
      <c r="F34" s="729">
        <v>4.5593999405187988</v>
      </c>
      <c r="G34" s="729">
        <v>4.3436665067129541</v>
      </c>
      <c r="H34" s="729">
        <v>4.2909244932869575</v>
      </c>
      <c r="I34" s="729">
        <v>4.6489232939533549</v>
      </c>
      <c r="J34" s="729">
        <v>4.308093159561035</v>
      </c>
      <c r="K34" s="729">
        <v>4.6243509305755222</v>
      </c>
      <c r="L34" s="718" t="s">
        <v>46</v>
      </c>
      <c r="M34" s="718"/>
    </row>
    <row r="35" spans="1:13" s="90" customFormat="1" x14ac:dyDescent="0.2">
      <c r="B35" s="719" t="s">
        <v>33</v>
      </c>
      <c r="C35" s="720"/>
      <c r="D35" s="720"/>
      <c r="E35" s="720"/>
      <c r="F35" s="720"/>
      <c r="G35" s="721"/>
      <c r="H35" s="720"/>
      <c r="I35" s="720"/>
      <c r="J35" s="720"/>
      <c r="K35" s="720"/>
      <c r="L35" s="722"/>
      <c r="M35" s="723"/>
    </row>
    <row r="36" spans="1:13"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3" s="90" customFormat="1" x14ac:dyDescent="0.2">
      <c r="B37" s="176" t="s">
        <v>1222</v>
      </c>
      <c r="C37" s="732">
        <v>4</v>
      </c>
      <c r="D37" s="732">
        <v>4</v>
      </c>
      <c r="E37" s="732">
        <v>4</v>
      </c>
      <c r="F37" s="732">
        <v>4</v>
      </c>
      <c r="G37" s="732">
        <v>4</v>
      </c>
      <c r="H37" s="732">
        <v>3</v>
      </c>
      <c r="I37" s="732">
        <v>2</v>
      </c>
      <c r="J37" s="732">
        <v>3</v>
      </c>
      <c r="K37" s="732">
        <v>2</v>
      </c>
      <c r="L37" s="125" t="s">
        <v>66</v>
      </c>
      <c r="M37" s="125">
        <v>1</v>
      </c>
    </row>
    <row r="38" spans="1:13" s="90" customFormat="1" x14ac:dyDescent="0.2">
      <c r="B38" s="176" t="s">
        <v>1223</v>
      </c>
      <c r="C38" s="732">
        <v>2000</v>
      </c>
      <c r="D38" s="732">
        <v>2000</v>
      </c>
      <c r="E38" s="732">
        <v>2000</v>
      </c>
      <c r="F38" s="732">
        <v>2000</v>
      </c>
      <c r="G38" s="732">
        <v>2000</v>
      </c>
      <c r="H38" s="732">
        <v>2000</v>
      </c>
      <c r="I38" s="732">
        <v>2000</v>
      </c>
      <c r="J38" s="732">
        <v>2000</v>
      </c>
      <c r="K38" s="732">
        <v>2000</v>
      </c>
      <c r="L38" s="125"/>
      <c r="M38" s="125">
        <v>1</v>
      </c>
    </row>
    <row r="39" spans="1:13" ht="24" x14ac:dyDescent="0.2">
      <c r="A39" s="90"/>
      <c r="B39" s="714" t="s">
        <v>1224</v>
      </c>
      <c r="C39" s="715">
        <v>12.2</v>
      </c>
      <c r="D39" s="715">
        <v>12.2</v>
      </c>
      <c r="E39" s="715">
        <v>12.2</v>
      </c>
      <c r="F39" s="715">
        <v>12.2</v>
      </c>
      <c r="G39" s="715">
        <v>12.2</v>
      </c>
      <c r="H39" s="715">
        <v>20.58</v>
      </c>
      <c r="I39" s="715">
        <v>4.57</v>
      </c>
      <c r="J39" s="715">
        <v>20.58</v>
      </c>
      <c r="K39" s="715">
        <v>4.57</v>
      </c>
      <c r="L39" s="125" t="s">
        <v>1225</v>
      </c>
      <c r="M39" s="125">
        <v>1</v>
      </c>
    </row>
    <row r="40" spans="1:13" x14ac:dyDescent="0.2">
      <c r="A40" s="90"/>
      <c r="B40" s="714" t="s">
        <v>1226</v>
      </c>
      <c r="C40" s="561">
        <v>0.94567901234567908</v>
      </c>
      <c r="D40" s="561">
        <v>0.92310964083175817</v>
      </c>
      <c r="E40" s="561">
        <v>0.90159243018693747</v>
      </c>
      <c r="F40" s="561">
        <v>0.86143329658213907</v>
      </c>
      <c r="G40" s="561">
        <v>0.84266609145815341</v>
      </c>
      <c r="H40" s="561">
        <v>1.5612457776813662</v>
      </c>
      <c r="I40" s="561">
        <v>0.34669063187579413</v>
      </c>
      <c r="J40" s="561">
        <v>1.4251924355365704</v>
      </c>
      <c r="K40" s="561">
        <v>0.31647859234218301</v>
      </c>
      <c r="L40" s="125" t="s">
        <v>39</v>
      </c>
      <c r="M40" s="125">
        <v>1</v>
      </c>
    </row>
    <row r="41" spans="1:13" ht="24" x14ac:dyDescent="0.2">
      <c r="A41" s="90"/>
      <c r="B41" s="714" t="s">
        <v>1227</v>
      </c>
      <c r="C41" s="716">
        <v>505</v>
      </c>
      <c r="D41" s="716">
        <v>514.9019607843137</v>
      </c>
      <c r="E41" s="716">
        <v>524.8039215686274</v>
      </c>
      <c r="F41" s="716">
        <v>544.6078431372548</v>
      </c>
      <c r="G41" s="716">
        <v>554.50980392156873</v>
      </c>
      <c r="H41" s="716">
        <v>514.9019607843137</v>
      </c>
      <c r="I41" s="716">
        <v>514.9019607843137</v>
      </c>
      <c r="J41" s="716">
        <v>554.50980392156873</v>
      </c>
      <c r="K41" s="716">
        <v>554.50980392156873</v>
      </c>
      <c r="L41" s="125" t="s">
        <v>1228</v>
      </c>
      <c r="M41" s="125"/>
    </row>
    <row r="42" spans="1:13" s="90" customFormat="1" ht="16.5" customHeight="1" x14ac:dyDescent="0.2">
      <c r="M42" s="707"/>
    </row>
    <row r="43" spans="1:13" s="90" customFormat="1" ht="16.5" customHeight="1" x14ac:dyDescent="0.2">
      <c r="A43" s="171" t="s">
        <v>38</v>
      </c>
      <c r="B43" s="707"/>
      <c r="C43" s="707"/>
      <c r="D43" s="707"/>
      <c r="E43" s="707"/>
      <c r="F43" s="707"/>
      <c r="G43" s="707"/>
      <c r="H43" s="707"/>
      <c r="I43" s="707"/>
      <c r="J43" s="707"/>
      <c r="K43" s="707"/>
      <c r="L43" s="707"/>
      <c r="M43" s="707"/>
    </row>
    <row r="44" spans="1:13" s="90" customFormat="1" ht="40.5" customHeight="1" x14ac:dyDescent="0.2">
      <c r="A44" s="738" t="s">
        <v>39</v>
      </c>
      <c r="B44" s="1040" t="s">
        <v>1252</v>
      </c>
      <c r="C44" s="1043"/>
      <c r="D44" s="1043"/>
      <c r="E44" s="1043"/>
      <c r="F44" s="1043"/>
      <c r="G44" s="1043"/>
      <c r="H44" s="1043"/>
      <c r="I44" s="1043"/>
      <c r="J44" s="1043"/>
      <c r="K44" s="1043"/>
      <c r="L44" s="1043"/>
      <c r="M44" s="1043"/>
    </row>
    <row r="45" spans="1:13" s="90" customFormat="1" ht="27" customHeight="1" x14ac:dyDescent="0.2">
      <c r="A45" s="738" t="s">
        <v>15</v>
      </c>
      <c r="B45" s="893" t="s">
        <v>1230</v>
      </c>
      <c r="C45" s="1032"/>
      <c r="D45" s="1032"/>
      <c r="E45" s="1032"/>
      <c r="F45" s="1032"/>
      <c r="G45" s="1032"/>
      <c r="H45" s="1032"/>
      <c r="I45" s="1032"/>
      <c r="J45" s="1032"/>
      <c r="K45" s="1032"/>
      <c r="L45" s="1032"/>
      <c r="M45" s="1032"/>
    </row>
    <row r="46" spans="1:13" s="90" customFormat="1" ht="26.25" customHeight="1" x14ac:dyDescent="0.25">
      <c r="A46" s="738" t="s">
        <v>20</v>
      </c>
      <c r="B46" s="1036" t="s">
        <v>1253</v>
      </c>
      <c r="C46" s="1042"/>
      <c r="D46" s="1042"/>
      <c r="E46" s="1042"/>
      <c r="F46" s="1042"/>
      <c r="G46" s="1042"/>
      <c r="H46" s="1042"/>
      <c r="I46" s="1042"/>
      <c r="J46" s="1042"/>
      <c r="K46" s="1042"/>
      <c r="L46" s="1042"/>
      <c r="M46" s="1042"/>
    </row>
    <row r="47" spans="1:13" s="90" customFormat="1" ht="26.25" customHeight="1" x14ac:dyDescent="0.2">
      <c r="A47" s="738" t="s">
        <v>23</v>
      </c>
      <c r="B47" s="893" t="s">
        <v>1232</v>
      </c>
      <c r="C47" s="1032"/>
      <c r="D47" s="1032"/>
      <c r="E47" s="1032"/>
      <c r="F47" s="1032"/>
      <c r="G47" s="1032"/>
      <c r="H47" s="1032"/>
      <c r="I47" s="1032"/>
      <c r="J47" s="1032"/>
      <c r="K47" s="1032"/>
      <c r="L47" s="1032"/>
      <c r="M47" s="1032"/>
    </row>
    <row r="48" spans="1:13" s="90" customFormat="1" ht="26.25" customHeight="1" x14ac:dyDescent="0.2">
      <c r="A48" s="738" t="s">
        <v>44</v>
      </c>
      <c r="B48" s="893" t="s">
        <v>1233</v>
      </c>
      <c r="C48" s="893"/>
      <c r="D48" s="893"/>
      <c r="E48" s="893"/>
      <c r="F48" s="893"/>
      <c r="G48" s="893"/>
      <c r="H48" s="893"/>
      <c r="I48" s="893"/>
      <c r="J48" s="893"/>
      <c r="K48" s="893"/>
      <c r="L48" s="893"/>
      <c r="M48" s="893"/>
    </row>
    <row r="49" spans="1:13" s="90" customFormat="1" ht="15" customHeight="1" x14ac:dyDescent="0.2">
      <c r="A49" s="738" t="s">
        <v>46</v>
      </c>
      <c r="B49" s="122" t="s">
        <v>1234</v>
      </c>
      <c r="C49" s="122"/>
      <c r="D49" s="122"/>
      <c r="E49" s="122"/>
      <c r="F49" s="122"/>
      <c r="G49" s="122"/>
      <c r="H49" s="122"/>
      <c r="I49" s="122"/>
      <c r="J49" s="122"/>
      <c r="K49" s="122"/>
      <c r="L49" s="183"/>
      <c r="M49" s="707"/>
    </row>
    <row r="50" spans="1:13" s="90" customFormat="1" ht="27" customHeight="1" x14ac:dyDescent="0.2">
      <c r="A50" s="738" t="s">
        <v>31</v>
      </c>
      <c r="B50" s="893" t="s">
        <v>1235</v>
      </c>
      <c r="C50" s="893"/>
      <c r="D50" s="893"/>
      <c r="E50" s="893"/>
      <c r="F50" s="893"/>
      <c r="G50" s="893"/>
      <c r="H50" s="893"/>
      <c r="I50" s="893"/>
      <c r="J50" s="893"/>
      <c r="K50" s="893"/>
      <c r="L50" s="893"/>
      <c r="M50" s="893"/>
    </row>
    <row r="51" spans="1:13" s="90" customFormat="1" ht="27" customHeight="1" x14ac:dyDescent="0.2">
      <c r="A51" s="738" t="s">
        <v>35</v>
      </c>
      <c r="B51" s="893" t="s">
        <v>1236</v>
      </c>
      <c r="C51" s="893"/>
      <c r="D51" s="893"/>
      <c r="E51" s="893"/>
      <c r="F51" s="893"/>
      <c r="G51" s="893"/>
      <c r="H51" s="893"/>
      <c r="I51" s="893"/>
      <c r="J51" s="893"/>
      <c r="K51" s="893"/>
      <c r="L51" s="893"/>
      <c r="M51" s="893"/>
    </row>
    <row r="52" spans="1:13" s="90" customFormat="1" x14ac:dyDescent="0.2">
      <c r="A52" s="738" t="s">
        <v>64</v>
      </c>
      <c r="B52" s="1034" t="s">
        <v>1237</v>
      </c>
      <c r="C52" s="1034"/>
      <c r="D52" s="1034"/>
      <c r="E52" s="1034"/>
      <c r="F52" s="1034"/>
      <c r="G52" s="1034"/>
      <c r="H52" s="1034"/>
      <c r="I52" s="1034"/>
      <c r="J52" s="1034"/>
      <c r="K52" s="1034"/>
      <c r="L52" s="1034"/>
      <c r="M52" s="1034"/>
    </row>
    <row r="53" spans="1:13" x14ac:dyDescent="0.2">
      <c r="A53" s="738" t="s">
        <v>50</v>
      </c>
      <c r="B53" s="1035" t="s">
        <v>1238</v>
      </c>
      <c r="C53" s="1035"/>
      <c r="D53" s="1035"/>
      <c r="E53" s="1035"/>
      <c r="F53" s="1035"/>
      <c r="G53" s="1035"/>
      <c r="H53" s="1035"/>
      <c r="I53" s="1035"/>
      <c r="J53" s="1035"/>
      <c r="K53" s="1035"/>
      <c r="L53" s="1035"/>
      <c r="M53" s="1035"/>
    </row>
    <row r="54" spans="1:13" x14ac:dyDescent="0.2">
      <c r="A54" s="738" t="s">
        <v>54</v>
      </c>
      <c r="B54" s="1032" t="s">
        <v>1239</v>
      </c>
      <c r="C54" s="1032"/>
      <c r="D54" s="1032"/>
      <c r="E54" s="1032"/>
      <c r="F54" s="1032"/>
      <c r="G54" s="1032"/>
      <c r="H54" s="1032"/>
      <c r="I54" s="1032"/>
      <c r="J54" s="1032"/>
      <c r="K54" s="1032"/>
      <c r="L54" s="1032"/>
      <c r="M54" s="1032"/>
    </row>
    <row r="55" spans="1:13" x14ac:dyDescent="0.2">
      <c r="A55" s="738" t="s">
        <v>66</v>
      </c>
      <c r="B55" s="1032" t="s">
        <v>1240</v>
      </c>
      <c r="C55" s="1032"/>
      <c r="D55" s="1032"/>
      <c r="E55" s="1032"/>
      <c r="F55" s="1032"/>
      <c r="G55" s="1032"/>
      <c r="H55" s="1032"/>
      <c r="I55" s="1032"/>
      <c r="J55" s="1032"/>
      <c r="K55" s="1032"/>
      <c r="L55" s="1032"/>
      <c r="M55" s="1032"/>
    </row>
    <row r="56" spans="1:13" ht="13.15" customHeight="1" x14ac:dyDescent="0.2">
      <c r="A56" s="738" t="s">
        <v>67</v>
      </c>
      <c r="B56" s="1033" t="s">
        <v>1241</v>
      </c>
      <c r="C56" s="1033"/>
      <c r="D56" s="1033"/>
      <c r="E56" s="1033"/>
      <c r="F56" s="1033"/>
      <c r="G56" s="1033"/>
      <c r="H56" s="1033"/>
      <c r="I56" s="1033"/>
      <c r="J56" s="1033"/>
      <c r="K56" s="1033"/>
      <c r="L56" s="1033"/>
      <c r="M56" s="1033"/>
    </row>
    <row r="57" spans="1:13" x14ac:dyDescent="0.2">
      <c r="A57" s="738" t="s">
        <v>68</v>
      </c>
      <c r="B57" s="893" t="s">
        <v>1254</v>
      </c>
      <c r="C57" s="893"/>
      <c r="D57" s="893"/>
      <c r="E57" s="893"/>
      <c r="F57" s="893"/>
      <c r="G57" s="893"/>
      <c r="H57" s="893"/>
      <c r="I57" s="893"/>
      <c r="J57" s="893"/>
      <c r="K57" s="893"/>
      <c r="L57" s="893"/>
      <c r="M57" s="893"/>
    </row>
    <row r="58" spans="1:13" x14ac:dyDescent="0.2">
      <c r="A58" s="738"/>
      <c r="B58" s="706"/>
      <c r="C58" s="706"/>
      <c r="D58" s="706"/>
      <c r="E58" s="706"/>
      <c r="F58" s="706"/>
      <c r="G58" s="706"/>
      <c r="H58" s="706"/>
      <c r="I58" s="706"/>
      <c r="J58" s="706"/>
      <c r="K58" s="706"/>
      <c r="L58" s="706"/>
      <c r="M58" s="706"/>
    </row>
    <row r="59" spans="1:13" x14ac:dyDescent="0.2">
      <c r="A59" s="197" t="s">
        <v>87</v>
      </c>
      <c r="B59" s="90"/>
      <c r="C59" s="183"/>
      <c r="D59" s="183"/>
      <c r="E59" s="183"/>
      <c r="F59" s="183"/>
      <c r="G59" s="183"/>
      <c r="H59" s="183"/>
      <c r="I59" s="183"/>
      <c r="J59" s="183"/>
      <c r="K59" s="183"/>
      <c r="L59" s="183"/>
    </row>
    <row r="60" spans="1:13" x14ac:dyDescent="0.2">
      <c r="A60" s="705">
        <v>1</v>
      </c>
      <c r="B60" s="704" t="s">
        <v>1243</v>
      </c>
      <c r="C60" s="232"/>
      <c r="D60" s="232"/>
      <c r="E60" s="232"/>
      <c r="F60" s="232"/>
      <c r="G60" s="232"/>
      <c r="H60" s="232"/>
      <c r="I60" s="232"/>
      <c r="J60" s="232"/>
      <c r="K60" s="232"/>
      <c r="L60" s="232"/>
    </row>
    <row r="61" spans="1:13" x14ac:dyDescent="0.2">
      <c r="A61" s="705">
        <v>2</v>
      </c>
      <c r="B61" s="90" t="s">
        <v>1244</v>
      </c>
    </row>
    <row r="62" spans="1:13" x14ac:dyDescent="0.2">
      <c r="A62" s="705">
        <v>3</v>
      </c>
      <c r="B62" s="90" t="s">
        <v>1245</v>
      </c>
      <c r="C62" s="703"/>
      <c r="D62" s="703"/>
      <c r="E62" s="703"/>
      <c r="F62" s="703"/>
      <c r="G62" s="703"/>
      <c r="H62" s="703"/>
      <c r="I62" s="703"/>
      <c r="J62" s="703"/>
      <c r="K62" s="703"/>
      <c r="L62" s="703"/>
    </row>
    <row r="63" spans="1:13" x14ac:dyDescent="0.2">
      <c r="A63" s="705">
        <v>4</v>
      </c>
      <c r="B63" s="875" t="s">
        <v>1246</v>
      </c>
      <c r="C63" s="875"/>
      <c r="D63" s="875"/>
      <c r="E63" s="875"/>
      <c r="F63" s="875"/>
      <c r="G63" s="875"/>
      <c r="H63" s="875"/>
    </row>
    <row r="64" spans="1:13" x14ac:dyDescent="0.2">
      <c r="A64" s="705">
        <v>5</v>
      </c>
      <c r="B64" s="1041" t="s">
        <v>1247</v>
      </c>
      <c r="C64" s="1041"/>
      <c r="D64" s="1041"/>
      <c r="E64" s="1041"/>
      <c r="F64" s="1041"/>
      <c r="G64" s="1041"/>
      <c r="H64" s="1041"/>
      <c r="I64" s="1041"/>
      <c r="J64" s="1041"/>
      <c r="K64" s="1041"/>
      <c r="L64" s="1041"/>
    </row>
    <row r="65" spans="1:13" s="90" customFormat="1" x14ac:dyDescent="0.2">
      <c r="A65" s="90">
        <v>6</v>
      </c>
      <c r="B65" s="90" t="s">
        <v>1248</v>
      </c>
      <c r="M65" s="707"/>
    </row>
    <row r="66" spans="1:13" x14ac:dyDescent="0.2">
      <c r="A66" s="90">
        <v>7</v>
      </c>
      <c r="B66" s="116" t="s">
        <v>1249</v>
      </c>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electric heat pump, _x000a_2000m. DH temperature 80/40°C" xr:uid="{00000000-0004-0000-3E00-000000000000}"/>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3:M66"/>
  <sheetViews>
    <sheetView showGridLines="0" workbookViewId="0">
      <selection activeCell="A65" sqref="A65"/>
    </sheetView>
  </sheetViews>
  <sheetFormatPr defaultColWidth="9.140625" defaultRowHeight="12" x14ac:dyDescent="0.2"/>
  <cols>
    <col min="1" max="1" width="2.5703125" style="707" customWidth="1"/>
    <col min="2" max="2" width="35.140625" style="707" customWidth="1"/>
    <col min="3" max="13" width="6.5703125" style="707" customWidth="1"/>
    <col min="14" max="16384" width="9.140625" style="707"/>
  </cols>
  <sheetData>
    <row r="3" spans="1:13" ht="24.6" customHeight="1" x14ac:dyDescent="0.2">
      <c r="A3" s="90"/>
      <c r="B3" s="709" t="s">
        <v>0</v>
      </c>
      <c r="C3" s="863" t="s">
        <v>1255</v>
      </c>
      <c r="D3" s="1037"/>
      <c r="E3" s="1037"/>
      <c r="F3" s="1037"/>
      <c r="G3" s="1037"/>
      <c r="H3" s="1037"/>
      <c r="I3" s="1037"/>
      <c r="J3" s="1037"/>
      <c r="K3" s="1037"/>
      <c r="L3" s="1037"/>
      <c r="M3" s="1038"/>
    </row>
    <row r="4" spans="1:13" ht="27"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ht="15" customHeight="1"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22.65870422535211</v>
      </c>
      <c r="D6" s="715">
        <v>22.474666666666664</v>
      </c>
      <c r="E6" s="715">
        <v>22.295671232876707</v>
      </c>
      <c r="F6" s="715">
        <v>22.121513513513513</v>
      </c>
      <c r="G6" s="715">
        <v>21.951999999999998</v>
      </c>
      <c r="H6" s="715">
        <v>38.559999999999995</v>
      </c>
      <c r="I6" s="715">
        <v>8.56</v>
      </c>
      <c r="J6" s="715">
        <v>38.559999999999995</v>
      </c>
      <c r="K6" s="715">
        <v>8.56</v>
      </c>
      <c r="L6" s="125" t="s">
        <v>1205</v>
      </c>
      <c r="M6" s="125" t="s">
        <v>196</v>
      </c>
    </row>
    <row r="7" spans="1:13" ht="24" x14ac:dyDescent="0.2">
      <c r="A7" s="90"/>
      <c r="B7" s="714" t="s">
        <v>1206</v>
      </c>
      <c r="C7" s="716">
        <v>165.13641115760481</v>
      </c>
      <c r="D7" s="716">
        <v>166.02193959838959</v>
      </c>
      <c r="E7" s="716">
        <v>166.90661351909691</v>
      </c>
      <c r="F7" s="716">
        <v>167.79043415602638</v>
      </c>
      <c r="G7" s="716">
        <v>168.67340274309427</v>
      </c>
      <c r="H7" s="716">
        <v>172.34940285580336</v>
      </c>
      <c r="I7" s="716">
        <v>164.43548937914076</v>
      </c>
      <c r="J7" s="716">
        <v>179.42450149520414</v>
      </c>
      <c r="K7" s="716">
        <v>170.85373642750693</v>
      </c>
      <c r="L7" s="125" t="s">
        <v>1207</v>
      </c>
      <c r="M7" s="125"/>
    </row>
    <row r="8" spans="1:13" s="90" customFormat="1" ht="24" x14ac:dyDescent="0.2">
      <c r="B8" s="176" t="s">
        <v>1208</v>
      </c>
      <c r="C8" s="560">
        <v>2.0764647233162275E-2</v>
      </c>
      <c r="D8" s="560">
        <v>2.0934682012339823E-2</v>
      </c>
      <c r="E8" s="560">
        <v>2.1102751071526885E-2</v>
      </c>
      <c r="F8" s="560">
        <v>2.1268888302447417E-2</v>
      </c>
      <c r="G8" s="560">
        <v>2.1433126822157436E-2</v>
      </c>
      <c r="H8" s="560">
        <v>8.2365145228215798E-3</v>
      </c>
      <c r="I8" s="560">
        <v>3.7009345794392516E-2</v>
      </c>
      <c r="J8" s="560">
        <v>8.2365145228215798E-3</v>
      </c>
      <c r="K8" s="560">
        <v>3.7009345794392516E-2</v>
      </c>
      <c r="L8" s="125" t="s">
        <v>15</v>
      </c>
      <c r="M8" s="125" t="s">
        <v>1209</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1"/>
      <c r="H26" s="720"/>
      <c r="I26" s="720"/>
      <c r="J26" s="720"/>
      <c r="K26" s="720"/>
      <c r="L26" s="722"/>
      <c r="M26" s="723"/>
    </row>
    <row r="27" spans="2:13" s="90" customFormat="1" x14ac:dyDescent="0.2">
      <c r="B27" s="21" t="s">
        <v>1212</v>
      </c>
      <c r="C27" s="731">
        <v>1.2644628046998103</v>
      </c>
      <c r="D27" s="731">
        <v>1.2272727222086395</v>
      </c>
      <c r="E27" s="731">
        <v>1.1900826397174686</v>
      </c>
      <c r="F27" s="731">
        <v>1.1528925572262978</v>
      </c>
      <c r="G27" s="731">
        <v>1.1157024747351267</v>
      </c>
      <c r="H27" s="731">
        <v>0.73790120820112293</v>
      </c>
      <c r="I27" s="731">
        <v>1.8827102803738318</v>
      </c>
      <c r="J27" s="731">
        <v>0.68579476113342364</v>
      </c>
      <c r="K27" s="731">
        <v>1.7414613423959218</v>
      </c>
      <c r="L27" s="725" t="s">
        <v>491</v>
      </c>
      <c r="M27" s="725" t="s">
        <v>1213</v>
      </c>
    </row>
    <row r="28" spans="2:13" s="90" customFormat="1" ht="24" x14ac:dyDescent="0.2">
      <c r="B28" s="176" t="s">
        <v>1214</v>
      </c>
      <c r="C28" s="561">
        <v>0.77396113861257698</v>
      </c>
      <c r="D28" s="561">
        <v>0.75119757571220702</v>
      </c>
      <c r="E28" s="561">
        <v>0.72843401281183728</v>
      </c>
      <c r="F28" s="561">
        <v>0.70567044991146732</v>
      </c>
      <c r="G28" s="561">
        <v>0.68290688701109736</v>
      </c>
      <c r="H28" s="561">
        <v>0.42664602147913117</v>
      </c>
      <c r="I28" s="561">
        <v>1.1565420560747663</v>
      </c>
      <c r="J28" s="561">
        <v>0.38786001952648286</v>
      </c>
      <c r="K28" s="561">
        <v>1.0514018691588785</v>
      </c>
      <c r="L28" s="125"/>
      <c r="M28" s="125" t="s">
        <v>1215</v>
      </c>
    </row>
    <row r="29" spans="2:13" s="90" customFormat="1" x14ac:dyDescent="0.2">
      <c r="B29" s="559" t="s">
        <v>549</v>
      </c>
      <c r="C29" s="561">
        <v>0.25798704620419233</v>
      </c>
      <c r="D29" s="561">
        <v>0.25039919190406901</v>
      </c>
      <c r="E29" s="561">
        <v>0.24281133760394574</v>
      </c>
      <c r="F29" s="561">
        <v>0.23522348330382245</v>
      </c>
      <c r="G29" s="561">
        <v>0.2276356290036991</v>
      </c>
      <c r="H29" s="561">
        <v>0.1465248962655602</v>
      </c>
      <c r="I29" s="561">
        <v>0.39719626168224303</v>
      </c>
      <c r="J29" s="561">
        <v>0.13320445115050927</v>
      </c>
      <c r="K29" s="561">
        <v>0.36108751062022093</v>
      </c>
      <c r="L29" s="125"/>
      <c r="M29" s="125" t="s">
        <v>1215</v>
      </c>
    </row>
    <row r="30" spans="2:13" s="90" customFormat="1" ht="24" x14ac:dyDescent="0.2">
      <c r="B30" s="740" t="s">
        <v>1216</v>
      </c>
      <c r="C30" s="561">
        <v>0.23251461988304098</v>
      </c>
      <c r="D30" s="561">
        <v>0.22395348837209306</v>
      </c>
      <c r="E30" s="561">
        <v>0.21520231213872837</v>
      </c>
      <c r="F30" s="561">
        <v>0.20626436781609195</v>
      </c>
      <c r="G30" s="561">
        <v>0.19714285714285715</v>
      </c>
      <c r="H30" s="561">
        <v>0.16473029045643156</v>
      </c>
      <c r="I30" s="561">
        <v>0.32897196261682243</v>
      </c>
      <c r="J30" s="561">
        <v>0.16473029045643156</v>
      </c>
      <c r="K30" s="561">
        <v>0.32897196261682243</v>
      </c>
      <c r="L30" s="125" t="s">
        <v>859</v>
      </c>
      <c r="M30" s="125"/>
    </row>
    <row r="31" spans="2:13" s="90" customFormat="1" x14ac:dyDescent="0.2">
      <c r="B31" s="559" t="s">
        <v>30</v>
      </c>
      <c r="C31" s="732">
        <v>11100</v>
      </c>
      <c r="D31" s="732">
        <v>10800</v>
      </c>
      <c r="E31" s="732">
        <v>10500</v>
      </c>
      <c r="F31" s="732">
        <v>10100</v>
      </c>
      <c r="G31" s="732">
        <v>9800</v>
      </c>
      <c r="H31" s="732">
        <v>10800</v>
      </c>
      <c r="I31" s="732">
        <v>10800</v>
      </c>
      <c r="J31" s="732">
        <v>9800</v>
      </c>
      <c r="K31" s="732">
        <v>9800</v>
      </c>
      <c r="L31" s="125" t="s">
        <v>1217</v>
      </c>
      <c r="M31" s="125" t="s">
        <v>1218</v>
      </c>
    </row>
    <row r="32" spans="2:13" s="90" customFormat="1" x14ac:dyDescent="0.2">
      <c r="B32" s="176" t="s">
        <v>32</v>
      </c>
      <c r="C32" s="715">
        <v>2.076376457015555</v>
      </c>
      <c r="D32" s="715">
        <v>2.1069118345012425</v>
      </c>
      <c r="E32" s="715">
        <v>2.1374679351509398</v>
      </c>
      <c r="F32" s="715">
        <v>2.12551566603653</v>
      </c>
      <c r="G32" s="715">
        <v>2.112926599211113</v>
      </c>
      <c r="H32" s="715">
        <v>2.0724524041981942</v>
      </c>
      <c r="I32" s="715">
        <v>2.0693787795492029</v>
      </c>
      <c r="J32" s="715">
        <v>2.0300585794483772</v>
      </c>
      <c r="K32" s="715">
        <v>2.0270478284771851</v>
      </c>
      <c r="L32" s="125" t="s">
        <v>1219</v>
      </c>
      <c r="M32" s="125">
        <v>2</v>
      </c>
    </row>
    <row r="33" spans="1:13" s="90" customFormat="1" x14ac:dyDescent="0.2">
      <c r="B33" s="733" t="s">
        <v>857</v>
      </c>
      <c r="C33" s="715">
        <v>0</v>
      </c>
      <c r="D33" s="715">
        <v>0</v>
      </c>
      <c r="E33" s="715">
        <v>0</v>
      </c>
      <c r="F33" s="715">
        <v>0</v>
      </c>
      <c r="G33" s="715">
        <v>0</v>
      </c>
      <c r="H33" s="715">
        <v>0</v>
      </c>
      <c r="I33" s="715">
        <v>0</v>
      </c>
      <c r="J33" s="715">
        <v>0</v>
      </c>
      <c r="K33" s="715">
        <v>0</v>
      </c>
      <c r="L33" s="125" t="s">
        <v>67</v>
      </c>
      <c r="M33" s="125"/>
    </row>
    <row r="34" spans="1:13" s="90" customFormat="1" x14ac:dyDescent="0.2">
      <c r="B34" s="734" t="s">
        <v>858</v>
      </c>
      <c r="C34" s="729">
        <v>2.076376457015555</v>
      </c>
      <c r="D34" s="729">
        <v>2.1069118345012425</v>
      </c>
      <c r="E34" s="729">
        <v>2.1374679351509398</v>
      </c>
      <c r="F34" s="729">
        <v>2.12551566603653</v>
      </c>
      <c r="G34" s="729">
        <v>2.112926599211113</v>
      </c>
      <c r="H34" s="729">
        <v>2.0724524041981942</v>
      </c>
      <c r="I34" s="729">
        <v>2.0693787795492029</v>
      </c>
      <c r="J34" s="729">
        <v>2.0300585794483772</v>
      </c>
      <c r="K34" s="729">
        <v>2.0270478284771851</v>
      </c>
      <c r="L34" s="718" t="s">
        <v>46</v>
      </c>
      <c r="M34" s="718"/>
    </row>
    <row r="35" spans="1:13" s="90" customFormat="1" x14ac:dyDescent="0.2">
      <c r="B35" s="719" t="s">
        <v>33</v>
      </c>
      <c r="C35" s="720"/>
      <c r="D35" s="720"/>
      <c r="E35" s="720"/>
      <c r="F35" s="720"/>
      <c r="G35" s="721"/>
      <c r="H35" s="720"/>
      <c r="I35" s="720"/>
      <c r="J35" s="720"/>
      <c r="K35" s="720"/>
      <c r="L35" s="722"/>
      <c r="M35" s="723"/>
    </row>
    <row r="36" spans="1:13"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3" s="90" customFormat="1" x14ac:dyDescent="0.2">
      <c r="B37" s="176" t="s">
        <v>1222</v>
      </c>
      <c r="C37" s="732">
        <v>4</v>
      </c>
      <c r="D37" s="732">
        <v>4</v>
      </c>
      <c r="E37" s="732">
        <v>4</v>
      </c>
      <c r="F37" s="732">
        <v>4</v>
      </c>
      <c r="G37" s="732">
        <v>4</v>
      </c>
      <c r="H37" s="732">
        <v>3</v>
      </c>
      <c r="I37" s="732">
        <v>2</v>
      </c>
      <c r="J37" s="732">
        <v>3</v>
      </c>
      <c r="K37" s="732">
        <v>2</v>
      </c>
      <c r="L37" s="125" t="s">
        <v>1221</v>
      </c>
      <c r="M37" s="125">
        <v>1</v>
      </c>
    </row>
    <row r="38" spans="1:13" s="90" customFormat="1" x14ac:dyDescent="0.2">
      <c r="B38" s="176" t="s">
        <v>1223</v>
      </c>
      <c r="C38" s="732">
        <v>1200</v>
      </c>
      <c r="D38" s="732">
        <v>1200</v>
      </c>
      <c r="E38" s="732">
        <v>1200</v>
      </c>
      <c r="F38" s="732">
        <v>1200</v>
      </c>
      <c r="G38" s="732">
        <v>1200</v>
      </c>
      <c r="H38" s="732">
        <v>1200</v>
      </c>
      <c r="I38" s="732">
        <v>1200</v>
      </c>
      <c r="J38" s="732">
        <v>1200</v>
      </c>
      <c r="K38" s="732">
        <v>1200</v>
      </c>
      <c r="L38" s="125"/>
      <c r="M38" s="125">
        <v>1</v>
      </c>
    </row>
    <row r="39" spans="1:13" ht="24" x14ac:dyDescent="0.2">
      <c r="A39" s="90"/>
      <c r="B39" s="714" t="s">
        <v>1224</v>
      </c>
      <c r="C39" s="715">
        <v>9.41</v>
      </c>
      <c r="D39" s="715">
        <v>9.41</v>
      </c>
      <c r="E39" s="715">
        <v>9.41</v>
      </c>
      <c r="F39" s="715">
        <v>9.41</v>
      </c>
      <c r="G39" s="715">
        <v>9.41</v>
      </c>
      <c r="H39" s="715">
        <v>15.88</v>
      </c>
      <c r="I39" s="715">
        <v>3.52</v>
      </c>
      <c r="J39" s="715">
        <v>15.88</v>
      </c>
      <c r="K39" s="715">
        <v>3.52</v>
      </c>
      <c r="L39" s="125" t="s">
        <v>1225</v>
      </c>
      <c r="M39" s="125">
        <v>1</v>
      </c>
    </row>
    <row r="40" spans="1:13" x14ac:dyDescent="0.2">
      <c r="A40" s="90"/>
      <c r="B40" s="714" t="s">
        <v>1226</v>
      </c>
      <c r="C40" s="715">
        <v>13.250704225352113</v>
      </c>
      <c r="D40" s="715">
        <v>13.066666666666666</v>
      </c>
      <c r="E40" s="715">
        <v>12.887671232876707</v>
      </c>
      <c r="F40" s="715">
        <v>12.713513513513513</v>
      </c>
      <c r="G40" s="715">
        <v>12.543999999999999</v>
      </c>
      <c r="H40" s="715">
        <v>22.055555555555557</v>
      </c>
      <c r="I40" s="715">
        <v>4.8888888888888893</v>
      </c>
      <c r="J40" s="715">
        <v>21.173333333333336</v>
      </c>
      <c r="K40" s="715">
        <v>4.6933333333333334</v>
      </c>
      <c r="L40" s="125" t="s">
        <v>39</v>
      </c>
      <c r="M40" s="125">
        <v>1</v>
      </c>
    </row>
    <row r="41" spans="1:13" ht="24" x14ac:dyDescent="0.2">
      <c r="A41" s="90"/>
      <c r="B41" s="714" t="s">
        <v>1227</v>
      </c>
      <c r="C41" s="716">
        <v>171</v>
      </c>
      <c r="D41" s="716">
        <v>172</v>
      </c>
      <c r="E41" s="716">
        <v>173.00000000000003</v>
      </c>
      <c r="F41" s="716">
        <v>174</v>
      </c>
      <c r="G41" s="716">
        <v>175</v>
      </c>
      <c r="H41" s="716">
        <v>172</v>
      </c>
      <c r="I41" s="716">
        <v>172</v>
      </c>
      <c r="J41" s="716">
        <v>175</v>
      </c>
      <c r="K41" s="716">
        <v>175</v>
      </c>
      <c r="L41" s="125" t="s">
        <v>1228</v>
      </c>
      <c r="M41" s="125"/>
    </row>
    <row r="42" spans="1:13" s="90" customFormat="1" ht="16.5" customHeight="1" x14ac:dyDescent="0.2"/>
    <row r="43" spans="1:13" s="90" customFormat="1" ht="16.5" customHeight="1" x14ac:dyDescent="0.2">
      <c r="A43" s="736" t="s">
        <v>38</v>
      </c>
      <c r="B43" s="737"/>
      <c r="C43" s="737"/>
      <c r="D43" s="737"/>
      <c r="E43" s="737"/>
      <c r="F43" s="737"/>
      <c r="G43" s="737"/>
      <c r="H43" s="737"/>
      <c r="I43" s="737"/>
      <c r="J43" s="737"/>
      <c r="K43" s="737"/>
      <c r="L43" s="737"/>
      <c r="M43" s="707"/>
    </row>
    <row r="44" spans="1:13" s="90" customFormat="1" ht="28.5" customHeight="1" x14ac:dyDescent="0.2">
      <c r="A44" s="738" t="s">
        <v>39</v>
      </c>
      <c r="B44" s="1040" t="s">
        <v>1256</v>
      </c>
      <c r="C44" s="1040"/>
      <c r="D44" s="1040"/>
      <c r="E44" s="1040"/>
      <c r="F44" s="1040"/>
      <c r="G44" s="1040"/>
      <c r="H44" s="1040"/>
      <c r="I44" s="1040"/>
      <c r="J44" s="1040"/>
      <c r="K44" s="1040"/>
      <c r="L44" s="1040"/>
      <c r="M44" s="1040"/>
    </row>
    <row r="45" spans="1:13" s="90" customFormat="1" ht="15" customHeight="1" x14ac:dyDescent="0.2">
      <c r="A45" s="738" t="s">
        <v>15</v>
      </c>
      <c r="B45" s="893" t="s">
        <v>1230</v>
      </c>
      <c r="C45" s="893"/>
      <c r="D45" s="893"/>
      <c r="E45" s="893"/>
      <c r="F45" s="893"/>
      <c r="G45" s="893"/>
      <c r="H45" s="893"/>
      <c r="I45" s="893"/>
      <c r="J45" s="893"/>
      <c r="K45" s="893"/>
      <c r="L45" s="893"/>
      <c r="M45" s="893"/>
    </row>
    <row r="46" spans="1:13" s="90" customFormat="1" ht="30" customHeight="1" x14ac:dyDescent="0.2">
      <c r="A46" s="738" t="s">
        <v>20</v>
      </c>
      <c r="B46" s="893" t="s">
        <v>1231</v>
      </c>
      <c r="C46" s="893"/>
      <c r="D46" s="893"/>
      <c r="E46" s="893"/>
      <c r="F46" s="893"/>
      <c r="G46" s="893"/>
      <c r="H46" s="893"/>
      <c r="I46" s="893"/>
      <c r="J46" s="893"/>
      <c r="K46" s="893"/>
      <c r="L46" s="893"/>
      <c r="M46" s="893"/>
    </row>
    <row r="47" spans="1:13" s="90" customFormat="1" ht="30" customHeight="1" x14ac:dyDescent="0.2">
      <c r="A47" s="738" t="s">
        <v>23</v>
      </c>
      <c r="B47" s="893" t="s">
        <v>1232</v>
      </c>
      <c r="C47" s="893"/>
      <c r="D47" s="893"/>
      <c r="E47" s="893"/>
      <c r="F47" s="893"/>
      <c r="G47" s="893"/>
      <c r="H47" s="893"/>
      <c r="I47" s="893"/>
      <c r="J47" s="893"/>
      <c r="K47" s="893"/>
      <c r="L47" s="893"/>
      <c r="M47" s="893"/>
    </row>
    <row r="48" spans="1:13" s="90" customFormat="1" ht="27.75" customHeight="1" x14ac:dyDescent="0.2">
      <c r="A48" s="738" t="s">
        <v>44</v>
      </c>
      <c r="B48" s="893" t="s">
        <v>1233</v>
      </c>
      <c r="C48" s="893"/>
      <c r="D48" s="893"/>
      <c r="E48" s="893"/>
      <c r="F48" s="893"/>
      <c r="G48" s="893"/>
      <c r="H48" s="893"/>
      <c r="I48" s="893"/>
      <c r="J48" s="893"/>
      <c r="K48" s="893"/>
      <c r="L48" s="893"/>
      <c r="M48" s="893"/>
    </row>
    <row r="49" spans="1:13" s="90" customFormat="1" ht="15" customHeight="1" x14ac:dyDescent="0.2">
      <c r="A49" s="738" t="s">
        <v>46</v>
      </c>
      <c r="B49" s="122" t="s">
        <v>1234</v>
      </c>
      <c r="C49" s="122"/>
      <c r="D49" s="122"/>
      <c r="E49" s="122"/>
      <c r="F49" s="122"/>
      <c r="G49" s="122"/>
      <c r="H49" s="122"/>
      <c r="I49" s="122"/>
      <c r="J49" s="122"/>
      <c r="K49" s="122"/>
      <c r="L49" s="183"/>
      <c r="M49" s="707"/>
    </row>
    <row r="50" spans="1:13" s="90" customFormat="1" ht="26.25" customHeight="1" x14ac:dyDescent="0.2">
      <c r="A50" s="738" t="s">
        <v>31</v>
      </c>
      <c r="B50" s="893" t="s">
        <v>1235</v>
      </c>
      <c r="C50" s="893"/>
      <c r="D50" s="893"/>
      <c r="E50" s="893"/>
      <c r="F50" s="893"/>
      <c r="G50" s="893"/>
      <c r="H50" s="893"/>
      <c r="I50" s="893"/>
      <c r="J50" s="893"/>
      <c r="K50" s="893"/>
      <c r="L50" s="893"/>
      <c r="M50" s="893"/>
    </row>
    <row r="51" spans="1:13" s="90" customFormat="1" ht="26.25" customHeight="1" x14ac:dyDescent="0.2">
      <c r="A51" s="738" t="s">
        <v>35</v>
      </c>
      <c r="B51" s="893" t="s">
        <v>1236</v>
      </c>
      <c r="C51" s="893"/>
      <c r="D51" s="893"/>
      <c r="E51" s="893"/>
      <c r="F51" s="893"/>
      <c r="G51" s="893"/>
      <c r="H51" s="893"/>
      <c r="I51" s="893"/>
      <c r="J51" s="893"/>
      <c r="K51" s="893"/>
      <c r="L51" s="893"/>
      <c r="M51" s="893"/>
    </row>
    <row r="52" spans="1:13" s="90" customFormat="1" x14ac:dyDescent="0.2">
      <c r="A52" s="738" t="s">
        <v>64</v>
      </c>
      <c r="B52" s="1034" t="s">
        <v>1237</v>
      </c>
      <c r="C52" s="1034"/>
      <c r="D52" s="1034"/>
      <c r="E52" s="1034"/>
      <c r="F52" s="1034"/>
      <c r="G52" s="1034"/>
      <c r="H52" s="1034"/>
      <c r="I52" s="1034"/>
      <c r="J52" s="1034"/>
      <c r="K52" s="1034"/>
      <c r="L52" s="1034"/>
      <c r="M52" s="1034"/>
    </row>
    <row r="53" spans="1:13" x14ac:dyDescent="0.2">
      <c r="A53" s="738" t="s">
        <v>50</v>
      </c>
      <c r="B53" s="1035" t="s">
        <v>1238</v>
      </c>
      <c r="C53" s="1035"/>
      <c r="D53" s="1035"/>
      <c r="E53" s="1035"/>
      <c r="F53" s="1035"/>
      <c r="G53" s="1035"/>
      <c r="H53" s="1035"/>
      <c r="I53" s="1035"/>
      <c r="J53" s="1035"/>
      <c r="K53" s="1035"/>
      <c r="L53" s="1035"/>
      <c r="M53" s="1035"/>
    </row>
    <row r="54" spans="1:13" x14ac:dyDescent="0.2">
      <c r="A54" s="738" t="s">
        <v>54</v>
      </c>
      <c r="B54" s="1032" t="s">
        <v>1239</v>
      </c>
      <c r="C54" s="1032"/>
      <c r="D54" s="1032"/>
      <c r="E54" s="1032"/>
      <c r="F54" s="1032"/>
      <c r="G54" s="1032"/>
      <c r="H54" s="1032"/>
      <c r="I54" s="1032"/>
      <c r="J54" s="1032"/>
      <c r="K54" s="1032"/>
      <c r="L54" s="1032"/>
      <c r="M54" s="1032"/>
    </row>
    <row r="55" spans="1:13" x14ac:dyDescent="0.2">
      <c r="A55" s="738" t="s">
        <v>66</v>
      </c>
      <c r="B55" s="1032" t="s">
        <v>1240</v>
      </c>
      <c r="C55" s="1032"/>
      <c r="D55" s="1032"/>
      <c r="E55" s="1032"/>
      <c r="F55" s="1032"/>
      <c r="G55" s="1032"/>
      <c r="H55" s="1032"/>
      <c r="I55" s="1032"/>
      <c r="J55" s="1032"/>
      <c r="K55" s="1032"/>
      <c r="L55" s="1032"/>
      <c r="M55" s="1032"/>
    </row>
    <row r="56" spans="1:13" ht="12.6" customHeight="1" x14ac:dyDescent="0.2">
      <c r="A56" s="738" t="s">
        <v>67</v>
      </c>
      <c r="B56" s="893" t="s">
        <v>1241</v>
      </c>
      <c r="C56" s="893"/>
      <c r="D56" s="893"/>
      <c r="E56" s="893"/>
      <c r="F56" s="893"/>
      <c r="G56" s="893"/>
      <c r="H56" s="893"/>
      <c r="I56" s="893"/>
      <c r="J56" s="893"/>
      <c r="K56" s="893"/>
      <c r="L56" s="893"/>
      <c r="M56" s="893"/>
    </row>
    <row r="57" spans="1:13" ht="11.45" customHeight="1" x14ac:dyDescent="0.2">
      <c r="A57" s="738" t="s">
        <v>68</v>
      </c>
      <c r="B57" s="893" t="s">
        <v>1242</v>
      </c>
      <c r="C57" s="893"/>
      <c r="D57" s="893"/>
      <c r="E57" s="893"/>
      <c r="F57" s="893"/>
      <c r="G57" s="893"/>
      <c r="H57" s="893"/>
      <c r="I57" s="893"/>
      <c r="J57" s="893"/>
      <c r="K57" s="893"/>
      <c r="L57" s="893"/>
      <c r="M57" s="893"/>
    </row>
    <row r="58" spans="1:13" x14ac:dyDescent="0.2">
      <c r="A58" s="738"/>
      <c r="B58" s="706"/>
      <c r="C58" s="706"/>
      <c r="D58" s="706"/>
      <c r="E58" s="706"/>
      <c r="F58" s="706"/>
      <c r="G58" s="706"/>
      <c r="H58" s="706"/>
      <c r="I58" s="706"/>
      <c r="J58" s="706"/>
      <c r="K58" s="706"/>
      <c r="L58" s="706"/>
      <c r="M58" s="706"/>
    </row>
    <row r="59" spans="1:13" x14ac:dyDescent="0.2">
      <c r="A59" s="197" t="s">
        <v>87</v>
      </c>
      <c r="B59" s="90"/>
      <c r="C59" s="183"/>
      <c r="D59" s="183"/>
      <c r="E59" s="183"/>
      <c r="F59" s="183"/>
      <c r="G59" s="183"/>
      <c r="H59" s="183"/>
      <c r="I59" s="183"/>
      <c r="J59" s="183"/>
      <c r="K59" s="183"/>
      <c r="L59" s="183"/>
    </row>
    <row r="60" spans="1:13" x14ac:dyDescent="0.2">
      <c r="A60" s="705">
        <v>1</v>
      </c>
      <c r="B60" s="704" t="s">
        <v>1243</v>
      </c>
      <c r="C60" s="232"/>
      <c r="D60" s="232"/>
      <c r="E60" s="232"/>
      <c r="F60" s="232"/>
      <c r="G60" s="232"/>
      <c r="H60" s="232"/>
      <c r="I60" s="232"/>
      <c r="J60" s="232"/>
      <c r="K60" s="232"/>
      <c r="L60" s="232"/>
    </row>
    <row r="61" spans="1:13" x14ac:dyDescent="0.2">
      <c r="A61" s="705">
        <v>2</v>
      </c>
      <c r="B61" s="90" t="s">
        <v>1244</v>
      </c>
    </row>
    <row r="62" spans="1:13" x14ac:dyDescent="0.2">
      <c r="A62" s="705">
        <v>3</v>
      </c>
      <c r="B62" s="90" t="s">
        <v>1245</v>
      </c>
      <c r="C62" s="703"/>
      <c r="D62" s="703"/>
      <c r="E62" s="703"/>
      <c r="F62" s="703"/>
      <c r="G62" s="703"/>
      <c r="H62" s="703"/>
      <c r="I62" s="703"/>
      <c r="J62" s="703"/>
      <c r="K62" s="703"/>
      <c r="L62" s="703"/>
    </row>
    <row r="63" spans="1:13" x14ac:dyDescent="0.2">
      <c r="A63" s="705">
        <v>4</v>
      </c>
      <c r="B63" s="875" t="s">
        <v>1246</v>
      </c>
      <c r="C63" s="875"/>
      <c r="D63" s="875"/>
      <c r="E63" s="875"/>
      <c r="F63" s="875"/>
      <c r="G63" s="875"/>
      <c r="H63" s="875"/>
    </row>
    <row r="64" spans="1:13" ht="11.45" customHeight="1" x14ac:dyDescent="0.2">
      <c r="A64" s="705">
        <v>5</v>
      </c>
      <c r="B64" s="1041" t="s">
        <v>1247</v>
      </c>
      <c r="C64" s="1041"/>
      <c r="D64" s="1041"/>
      <c r="E64" s="1041"/>
      <c r="F64" s="1041"/>
      <c r="G64" s="1041"/>
      <c r="H64" s="1041"/>
      <c r="I64" s="1041"/>
      <c r="J64" s="1041"/>
      <c r="K64" s="1041"/>
      <c r="L64" s="1041"/>
    </row>
    <row r="65" spans="1:13" s="90" customFormat="1" x14ac:dyDescent="0.2">
      <c r="A65" s="90">
        <v>6</v>
      </c>
      <c r="B65" s="90" t="s">
        <v>1248</v>
      </c>
      <c r="M65" s="707"/>
    </row>
    <row r="66" spans="1:13" x14ac:dyDescent="0.2">
      <c r="A66" s="90">
        <v>7</v>
      </c>
      <c r="B66" s="116" t="s">
        <v>1249</v>
      </c>
      <c r="C66" s="90"/>
      <c r="D66" s="90"/>
      <c r="E66" s="90"/>
      <c r="F66" s="90"/>
      <c r="G66" s="90"/>
      <c r="H66" s="90"/>
      <c r="I66" s="90"/>
      <c r="J66" s="90"/>
      <c r="K66" s="90"/>
      <c r="L66" s="90"/>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absorption heat pump, 1200m. _x000a_DH temperature 80/40°C" xr:uid="{00000000-0004-0000-3F00-000000000000}"/>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3:M66"/>
  <sheetViews>
    <sheetView showGridLines="0" workbookViewId="0">
      <selection activeCell="P16" sqref="P16"/>
    </sheetView>
  </sheetViews>
  <sheetFormatPr defaultColWidth="9.140625" defaultRowHeight="12" x14ac:dyDescent="0.2"/>
  <cols>
    <col min="1" max="1" width="2.5703125" style="707" customWidth="1"/>
    <col min="2" max="2" width="35.140625" style="707" customWidth="1"/>
    <col min="3" max="13" width="6.5703125" style="707" customWidth="1"/>
    <col min="14" max="16384" width="9.140625" style="707"/>
  </cols>
  <sheetData>
    <row r="3" spans="1:13" ht="24.6" customHeight="1" x14ac:dyDescent="0.2">
      <c r="A3" s="90"/>
      <c r="B3" s="709" t="s">
        <v>0</v>
      </c>
      <c r="C3" s="863" t="s">
        <v>1257</v>
      </c>
      <c r="D3" s="1037"/>
      <c r="E3" s="1037"/>
      <c r="F3" s="1037"/>
      <c r="G3" s="1037"/>
      <c r="H3" s="1037"/>
      <c r="I3" s="1037"/>
      <c r="J3" s="1037"/>
      <c r="K3" s="1037"/>
      <c r="L3" s="1037"/>
      <c r="M3" s="1038"/>
    </row>
    <row r="4" spans="1:13" ht="24.75"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ht="15" customHeight="1"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17.584366197183098</v>
      </c>
      <c r="D6" s="715">
        <v>17.509444444444444</v>
      </c>
      <c r="E6" s="715">
        <v>17.436575342465751</v>
      </c>
      <c r="F6" s="715">
        <v>17.365675675675675</v>
      </c>
      <c r="G6" s="715">
        <v>17.296666666666667</v>
      </c>
      <c r="H6" s="715">
        <v>29.840000000000003</v>
      </c>
      <c r="I6" s="715">
        <v>6.62</v>
      </c>
      <c r="J6" s="715">
        <v>29.840000000000003</v>
      </c>
      <c r="K6" s="715">
        <v>6.62</v>
      </c>
      <c r="L6" s="125" t="s">
        <v>1205</v>
      </c>
      <c r="M6" s="125" t="s">
        <v>196</v>
      </c>
    </row>
    <row r="7" spans="1:13" ht="24" x14ac:dyDescent="0.2">
      <c r="A7" s="90"/>
      <c r="B7" s="714" t="s">
        <v>1206</v>
      </c>
      <c r="C7" s="716">
        <v>292.85965611878675</v>
      </c>
      <c r="D7" s="716">
        <v>295.296542677785</v>
      </c>
      <c r="E7" s="716">
        <v>297.72647533506421</v>
      </c>
      <c r="F7" s="716">
        <v>300.14948381370579</v>
      </c>
      <c r="G7" s="716">
        <v>302.56559766763849</v>
      </c>
      <c r="H7" s="716">
        <v>316.85811038205958</v>
      </c>
      <c r="I7" s="716">
        <v>274.78979531056808</v>
      </c>
      <c r="J7" s="716">
        <v>329.45997408107269</v>
      </c>
      <c r="K7" s="716">
        <v>284.21755713102289</v>
      </c>
      <c r="L7" s="125" t="s">
        <v>1207</v>
      </c>
      <c r="M7" s="125"/>
    </row>
    <row r="8" spans="1:13" s="90" customFormat="1" ht="24" x14ac:dyDescent="0.2">
      <c r="B8" s="176" t="s">
        <v>1208</v>
      </c>
      <c r="C8" s="560">
        <v>4.856586756802217E-2</v>
      </c>
      <c r="D8" s="560">
        <v>4.8773677697750421E-2</v>
      </c>
      <c r="E8" s="560">
        <v>4.8977507522370713E-2</v>
      </c>
      <c r="F8" s="560">
        <v>4.9177470312670224E-2</v>
      </c>
      <c r="G8" s="560">
        <v>4.9373675081904024E-2</v>
      </c>
      <c r="H8" s="560">
        <v>2.7613941018766755E-2</v>
      </c>
      <c r="I8" s="560">
        <v>6.9033232628398805E-2</v>
      </c>
      <c r="J8" s="560">
        <v>2.7613941018766755E-2</v>
      </c>
      <c r="K8" s="560">
        <v>6.9033232628398805E-2</v>
      </c>
      <c r="L8" s="125" t="s">
        <v>15</v>
      </c>
      <c r="M8" s="125" t="s">
        <v>1251</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1"/>
      <c r="H26" s="720"/>
      <c r="I26" s="720"/>
      <c r="J26" s="720"/>
      <c r="K26" s="720"/>
      <c r="L26" s="722"/>
      <c r="M26" s="723"/>
    </row>
    <row r="27" spans="2:13" s="90" customFormat="1" x14ac:dyDescent="0.2">
      <c r="B27" s="21" t="s">
        <v>1212</v>
      </c>
      <c r="C27" s="731">
        <v>2.0945740158459247</v>
      </c>
      <c r="D27" s="731">
        <v>2.0329688977328093</v>
      </c>
      <c r="E27" s="731">
        <v>1.9713637796196941</v>
      </c>
      <c r="F27" s="731">
        <v>1.9097586615065787</v>
      </c>
      <c r="G27" s="731">
        <v>1.848153543393463</v>
      </c>
      <c r="H27" s="731">
        <v>1.2579894710829864</v>
      </c>
      <c r="I27" s="731">
        <v>2.8654923232242759</v>
      </c>
      <c r="J27" s="731">
        <v>1.143626791893624</v>
      </c>
      <c r="K27" s="731">
        <v>2.6049930211129784</v>
      </c>
      <c r="L27" s="725" t="s">
        <v>491</v>
      </c>
      <c r="M27" s="725" t="s">
        <v>1213</v>
      </c>
    </row>
    <row r="28" spans="2:13" s="90" customFormat="1" ht="24" x14ac:dyDescent="0.2">
      <c r="B28" s="176" t="s">
        <v>1214</v>
      </c>
      <c r="C28" s="561">
        <v>1.4794515252686118</v>
      </c>
      <c r="D28" s="561">
        <v>1.4359382451136526</v>
      </c>
      <c r="E28" s="561">
        <v>1.3924249649586935</v>
      </c>
      <c r="F28" s="561">
        <v>1.3489116848037344</v>
      </c>
      <c r="G28" s="561">
        <v>1.305398404648775</v>
      </c>
      <c r="H28" s="561">
        <v>0.81838173042604945</v>
      </c>
      <c r="I28" s="561">
        <v>2.1063621823351699</v>
      </c>
      <c r="J28" s="561">
        <v>0.74398339129640856</v>
      </c>
      <c r="K28" s="561">
        <v>1.9148747112137909</v>
      </c>
      <c r="L28" s="125"/>
      <c r="M28" s="125" t="s">
        <v>1215</v>
      </c>
    </row>
    <row r="29" spans="2:13" s="90" customFormat="1" x14ac:dyDescent="0.2">
      <c r="B29" s="559" t="s">
        <v>549</v>
      </c>
      <c r="C29" s="561">
        <v>0.49315050842287056</v>
      </c>
      <c r="D29" s="561">
        <v>0.47864608170455081</v>
      </c>
      <c r="E29" s="561">
        <v>0.46414165498623117</v>
      </c>
      <c r="F29" s="561">
        <v>0.44963722826791142</v>
      </c>
      <c r="G29" s="561">
        <v>0.43513280154959166</v>
      </c>
      <c r="H29" s="561">
        <v>0.28106039226753216</v>
      </c>
      <c r="I29" s="561">
        <v>0.72339711312520993</v>
      </c>
      <c r="J29" s="561">
        <v>0.25550944751593829</v>
      </c>
      <c r="K29" s="561">
        <v>0.65763373920473622</v>
      </c>
      <c r="L29" s="125"/>
      <c r="M29" s="125" t="s">
        <v>1215</v>
      </c>
    </row>
    <row r="30" spans="2:13" s="90" customFormat="1" ht="24" x14ac:dyDescent="0.2">
      <c r="B30" s="740" t="s">
        <v>1216</v>
      </c>
      <c r="C30" s="561">
        <v>0.12197198215444258</v>
      </c>
      <c r="D30" s="561">
        <v>0.11838457091460602</v>
      </c>
      <c r="E30" s="561">
        <v>0.1147971596747695</v>
      </c>
      <c r="F30" s="561">
        <v>0.11120974843493295</v>
      </c>
      <c r="G30" s="561">
        <v>0.10762233719509638</v>
      </c>
      <c r="H30" s="561">
        <v>0.15854734838940482</v>
      </c>
      <c r="I30" s="561">
        <v>3.5733027763896086E-2</v>
      </c>
      <c r="J30" s="561">
        <v>0.14413395308127711</v>
      </c>
      <c r="K30" s="561">
        <v>3.2484570694450987E-2</v>
      </c>
      <c r="L30" s="125" t="s">
        <v>859</v>
      </c>
      <c r="M30" s="125"/>
    </row>
    <row r="31" spans="2:13" s="90" customFormat="1" x14ac:dyDescent="0.2">
      <c r="B31" s="559" t="s">
        <v>30</v>
      </c>
      <c r="C31" s="732">
        <v>17300</v>
      </c>
      <c r="D31" s="732">
        <v>16800</v>
      </c>
      <c r="E31" s="732">
        <v>16300</v>
      </c>
      <c r="F31" s="732">
        <v>15800</v>
      </c>
      <c r="G31" s="732">
        <v>15300</v>
      </c>
      <c r="H31" s="732">
        <v>16800</v>
      </c>
      <c r="I31" s="732">
        <v>16800</v>
      </c>
      <c r="J31" s="732">
        <v>15300</v>
      </c>
      <c r="K31" s="732">
        <v>15300</v>
      </c>
      <c r="L31" s="125" t="s">
        <v>1217</v>
      </c>
      <c r="M31" s="125" t="s">
        <v>1218</v>
      </c>
    </row>
    <row r="32" spans="2:13" s="90" customFormat="1" x14ac:dyDescent="0.2">
      <c r="B32" s="176" t="s">
        <v>32</v>
      </c>
      <c r="C32" s="715">
        <v>2.9929995434484855</v>
      </c>
      <c r="D32" s="715">
        <v>2.956644686621039</v>
      </c>
      <c r="E32" s="715">
        <v>2.9196336301613912</v>
      </c>
      <c r="F32" s="715">
        <v>2.8599300467545121</v>
      </c>
      <c r="G32" s="715">
        <v>2.7994309228798473</v>
      </c>
      <c r="H32" s="715">
        <v>2.9300601601340226</v>
      </c>
      <c r="I32" s="715">
        <v>2.9299914056058758</v>
      </c>
      <c r="J32" s="715">
        <v>2.7407302463023617</v>
      </c>
      <c r="K32" s="715">
        <v>2.7406659344437099</v>
      </c>
      <c r="L32" s="125" t="s">
        <v>1219</v>
      </c>
      <c r="M32" s="125">
        <v>2</v>
      </c>
    </row>
    <row r="33" spans="1:13" s="90" customFormat="1" x14ac:dyDescent="0.2">
      <c r="B33" s="733" t="s">
        <v>857</v>
      </c>
      <c r="C33" s="715">
        <v>0</v>
      </c>
      <c r="D33" s="715">
        <v>0</v>
      </c>
      <c r="E33" s="715">
        <v>0</v>
      </c>
      <c r="F33" s="715">
        <v>0</v>
      </c>
      <c r="G33" s="715">
        <v>0</v>
      </c>
      <c r="H33" s="715">
        <v>0</v>
      </c>
      <c r="I33" s="715">
        <v>0</v>
      </c>
      <c r="J33" s="715">
        <v>0</v>
      </c>
      <c r="K33" s="715">
        <v>0</v>
      </c>
      <c r="L33" s="125" t="s">
        <v>67</v>
      </c>
      <c r="M33" s="125"/>
    </row>
    <row r="34" spans="1:13" s="90" customFormat="1" x14ac:dyDescent="0.2">
      <c r="B34" s="734" t="s">
        <v>858</v>
      </c>
      <c r="C34" s="729">
        <v>2.9929995434484855</v>
      </c>
      <c r="D34" s="729">
        <v>2.956644686621039</v>
      </c>
      <c r="E34" s="729">
        <v>2.9196336301613912</v>
      </c>
      <c r="F34" s="729">
        <v>2.8599300467545121</v>
      </c>
      <c r="G34" s="729">
        <v>2.7994309228798473</v>
      </c>
      <c r="H34" s="729">
        <v>2.9300601601340226</v>
      </c>
      <c r="I34" s="729">
        <v>2.9299914056058758</v>
      </c>
      <c r="J34" s="729">
        <v>2.7407302463023617</v>
      </c>
      <c r="K34" s="729">
        <v>2.7406659344437099</v>
      </c>
      <c r="L34" s="718" t="s">
        <v>46</v>
      </c>
      <c r="M34" s="718"/>
    </row>
    <row r="35" spans="1:13" s="90" customFormat="1" x14ac:dyDescent="0.2">
      <c r="B35" s="719" t="s">
        <v>33</v>
      </c>
      <c r="C35" s="720"/>
      <c r="D35" s="720"/>
      <c r="E35" s="720"/>
      <c r="F35" s="720"/>
      <c r="G35" s="721"/>
      <c r="H35" s="720"/>
      <c r="I35" s="720"/>
      <c r="J35" s="720"/>
      <c r="K35" s="720"/>
      <c r="L35" s="722"/>
      <c r="M35" s="723"/>
    </row>
    <row r="36" spans="1:13"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3" s="90" customFormat="1" x14ac:dyDescent="0.2">
      <c r="B37" s="176" t="s">
        <v>1222</v>
      </c>
      <c r="C37" s="732">
        <v>4</v>
      </c>
      <c r="D37" s="732">
        <v>4</v>
      </c>
      <c r="E37" s="732">
        <v>4</v>
      </c>
      <c r="F37" s="732">
        <v>4</v>
      </c>
      <c r="G37" s="732">
        <v>4</v>
      </c>
      <c r="H37" s="732">
        <v>3</v>
      </c>
      <c r="I37" s="732">
        <v>2</v>
      </c>
      <c r="J37" s="732">
        <v>3</v>
      </c>
      <c r="K37" s="732">
        <v>2</v>
      </c>
      <c r="L37" s="125" t="s">
        <v>1221</v>
      </c>
      <c r="M37" s="125">
        <v>1</v>
      </c>
    </row>
    <row r="38" spans="1:13" s="90" customFormat="1" x14ac:dyDescent="0.2">
      <c r="B38" s="176" t="s">
        <v>1223</v>
      </c>
      <c r="C38" s="732">
        <v>2000</v>
      </c>
      <c r="D38" s="732">
        <v>2000</v>
      </c>
      <c r="E38" s="732">
        <v>2000</v>
      </c>
      <c r="F38" s="732">
        <v>2000</v>
      </c>
      <c r="G38" s="732">
        <v>2000</v>
      </c>
      <c r="H38" s="732">
        <v>2000</v>
      </c>
      <c r="I38" s="732">
        <v>2000</v>
      </c>
      <c r="J38" s="732">
        <v>2000</v>
      </c>
      <c r="K38" s="732">
        <v>2000</v>
      </c>
      <c r="L38" s="125"/>
      <c r="M38" s="125">
        <v>1</v>
      </c>
    </row>
    <row r="39" spans="1:13" ht="24" x14ac:dyDescent="0.2">
      <c r="A39" s="90"/>
      <c r="B39" s="714" t="s">
        <v>1224</v>
      </c>
      <c r="C39" s="715">
        <v>12.2</v>
      </c>
      <c r="D39" s="715">
        <v>12.2</v>
      </c>
      <c r="E39" s="715">
        <v>12.2</v>
      </c>
      <c r="F39" s="715">
        <v>12.2</v>
      </c>
      <c r="G39" s="715">
        <v>12.2</v>
      </c>
      <c r="H39" s="715">
        <v>20.6</v>
      </c>
      <c r="I39" s="715">
        <v>4.57</v>
      </c>
      <c r="J39" s="715">
        <v>20.6</v>
      </c>
      <c r="K39" s="715">
        <v>4.57</v>
      </c>
      <c r="L39" s="125" t="s">
        <v>1225</v>
      </c>
      <c r="M39" s="125">
        <v>1</v>
      </c>
    </row>
    <row r="40" spans="1:13" x14ac:dyDescent="0.2">
      <c r="A40" s="90"/>
      <c r="B40" s="714" t="s">
        <v>1226</v>
      </c>
      <c r="C40" s="715">
        <v>5.394366197183099</v>
      </c>
      <c r="D40" s="715">
        <v>5.3194444444444446</v>
      </c>
      <c r="E40" s="715">
        <v>5.2465753424657517</v>
      </c>
      <c r="F40" s="715">
        <v>5.1756756756756754</v>
      </c>
      <c r="G40" s="715">
        <v>5.1066666666666665</v>
      </c>
      <c r="H40" s="715">
        <v>9.0054644808743181</v>
      </c>
      <c r="I40" s="715">
        <v>1.9978142076502732</v>
      </c>
      <c r="J40" s="715">
        <v>8.6452459016393437</v>
      </c>
      <c r="K40" s="715">
        <v>1.9179016393442623</v>
      </c>
      <c r="L40" s="125" t="s">
        <v>39</v>
      </c>
      <c r="M40" s="125">
        <v>1</v>
      </c>
    </row>
    <row r="41" spans="1:13" ht="24" x14ac:dyDescent="0.2">
      <c r="A41" s="90"/>
      <c r="B41" s="714" t="s">
        <v>1227</v>
      </c>
      <c r="C41" s="716">
        <v>171</v>
      </c>
      <c r="D41" s="716">
        <v>172</v>
      </c>
      <c r="E41" s="716">
        <v>173.00000000000003</v>
      </c>
      <c r="F41" s="716">
        <v>174</v>
      </c>
      <c r="G41" s="716">
        <v>175</v>
      </c>
      <c r="H41" s="716">
        <v>172</v>
      </c>
      <c r="I41" s="716">
        <v>172</v>
      </c>
      <c r="J41" s="716">
        <v>175</v>
      </c>
      <c r="K41" s="716">
        <v>175</v>
      </c>
      <c r="L41" s="125" t="s">
        <v>1228</v>
      </c>
      <c r="M41" s="125"/>
    </row>
    <row r="42" spans="1:13" s="90" customFormat="1" ht="16.5" customHeight="1" x14ac:dyDescent="0.2"/>
    <row r="43" spans="1:13" s="90" customFormat="1" ht="16.5" customHeight="1" x14ac:dyDescent="0.2">
      <c r="A43" s="171" t="s">
        <v>38</v>
      </c>
      <c r="B43" s="707"/>
      <c r="C43" s="707"/>
      <c r="D43" s="707"/>
      <c r="E43" s="707"/>
      <c r="F43" s="707"/>
      <c r="G43" s="707"/>
      <c r="H43" s="707"/>
      <c r="I43" s="707"/>
      <c r="J43" s="707"/>
      <c r="K43" s="707"/>
      <c r="L43" s="707"/>
      <c r="M43" s="707"/>
    </row>
    <row r="44" spans="1:13" s="90" customFormat="1" ht="25.9" customHeight="1" x14ac:dyDescent="0.2">
      <c r="A44" s="738" t="s">
        <v>39</v>
      </c>
      <c r="B44" s="1040" t="s">
        <v>1258</v>
      </c>
      <c r="C44" s="1043"/>
      <c r="D44" s="1043"/>
      <c r="E44" s="1043"/>
      <c r="F44" s="1043"/>
      <c r="G44" s="1043"/>
      <c r="H44" s="1043"/>
      <c r="I44" s="1043"/>
      <c r="J44" s="1043"/>
      <c r="K44" s="1043"/>
      <c r="L44" s="1043"/>
      <c r="M44" s="1043"/>
    </row>
    <row r="45" spans="1:13" s="90" customFormat="1" ht="25.5" customHeight="1" x14ac:dyDescent="0.2">
      <c r="A45" s="738" t="s">
        <v>15</v>
      </c>
      <c r="B45" s="893" t="s">
        <v>1230</v>
      </c>
      <c r="C45" s="1032"/>
      <c r="D45" s="1032"/>
      <c r="E45" s="1032"/>
      <c r="F45" s="1032"/>
      <c r="G45" s="1032"/>
      <c r="H45" s="1032"/>
      <c r="I45" s="1032"/>
      <c r="J45" s="1032"/>
      <c r="K45" s="1032"/>
      <c r="L45" s="1032"/>
      <c r="M45" s="1032"/>
    </row>
    <row r="46" spans="1:13" s="90" customFormat="1" ht="30" customHeight="1" x14ac:dyDescent="0.2">
      <c r="A46" s="738" t="s">
        <v>20</v>
      </c>
      <c r="B46" s="893" t="s">
        <v>1259</v>
      </c>
      <c r="C46" s="893"/>
      <c r="D46" s="893"/>
      <c r="E46" s="893"/>
      <c r="F46" s="893"/>
      <c r="G46" s="893"/>
      <c r="H46" s="893"/>
      <c r="I46" s="893"/>
      <c r="J46" s="893"/>
      <c r="K46" s="893"/>
      <c r="L46" s="893"/>
      <c r="M46" s="893"/>
    </row>
    <row r="47" spans="1:13" s="90" customFormat="1" ht="30" customHeight="1" x14ac:dyDescent="0.2">
      <c r="A47" s="738" t="s">
        <v>23</v>
      </c>
      <c r="B47" s="893" t="s">
        <v>1232</v>
      </c>
      <c r="C47" s="1032"/>
      <c r="D47" s="1032"/>
      <c r="E47" s="1032"/>
      <c r="F47" s="1032"/>
      <c r="G47" s="1032"/>
      <c r="H47" s="1032"/>
      <c r="I47" s="1032"/>
      <c r="J47" s="1032"/>
      <c r="K47" s="1032"/>
      <c r="L47" s="1032"/>
      <c r="M47" s="1032"/>
    </row>
    <row r="48" spans="1:13" s="90" customFormat="1" ht="24.6" customHeight="1" x14ac:dyDescent="0.2">
      <c r="A48" s="738" t="s">
        <v>44</v>
      </c>
      <c r="B48" s="893" t="s">
        <v>1233</v>
      </c>
      <c r="C48" s="893"/>
      <c r="D48" s="893"/>
      <c r="E48" s="893"/>
      <c r="F48" s="893"/>
      <c r="G48" s="893"/>
      <c r="H48" s="893"/>
      <c r="I48" s="893"/>
      <c r="J48" s="893"/>
      <c r="K48" s="893"/>
      <c r="L48" s="893"/>
      <c r="M48" s="893"/>
    </row>
    <row r="49" spans="1:13" s="90" customFormat="1" ht="15" customHeight="1" x14ac:dyDescent="0.2">
      <c r="A49" s="738" t="s">
        <v>46</v>
      </c>
      <c r="B49" s="122" t="s">
        <v>1234</v>
      </c>
      <c r="C49" s="122"/>
      <c r="D49" s="122"/>
      <c r="E49" s="122"/>
      <c r="F49" s="122"/>
      <c r="G49" s="122"/>
      <c r="H49" s="122"/>
      <c r="I49" s="122"/>
      <c r="J49" s="122"/>
      <c r="K49" s="122"/>
      <c r="L49" s="183"/>
      <c r="M49" s="707"/>
    </row>
    <row r="50" spans="1:13" s="90" customFormat="1" ht="23.45" customHeight="1" x14ac:dyDescent="0.2">
      <c r="A50" s="738" t="s">
        <v>31</v>
      </c>
      <c r="B50" s="893" t="s">
        <v>1235</v>
      </c>
      <c r="C50" s="893"/>
      <c r="D50" s="893"/>
      <c r="E50" s="893"/>
      <c r="F50" s="893"/>
      <c r="G50" s="893"/>
      <c r="H50" s="893"/>
      <c r="I50" s="893"/>
      <c r="J50" s="893"/>
      <c r="K50" s="893"/>
      <c r="L50" s="893"/>
      <c r="M50" s="893"/>
    </row>
    <row r="51" spans="1:13" s="90" customFormat="1" ht="22.9" customHeight="1" x14ac:dyDescent="0.2">
      <c r="A51" s="738" t="s">
        <v>35</v>
      </c>
      <c r="B51" s="893" t="s">
        <v>1236</v>
      </c>
      <c r="C51" s="893"/>
      <c r="D51" s="893"/>
      <c r="E51" s="893"/>
      <c r="F51" s="893"/>
      <c r="G51" s="893"/>
      <c r="H51" s="893"/>
      <c r="I51" s="893"/>
      <c r="J51" s="893"/>
      <c r="K51" s="893"/>
      <c r="L51" s="893"/>
      <c r="M51" s="893"/>
    </row>
    <row r="52" spans="1:13" s="90" customFormat="1" x14ac:dyDescent="0.2">
      <c r="A52" s="738" t="s">
        <v>64</v>
      </c>
      <c r="B52" s="1034" t="s">
        <v>1237</v>
      </c>
      <c r="C52" s="1034"/>
      <c r="D52" s="1034"/>
      <c r="E52" s="1034"/>
      <c r="F52" s="1034"/>
      <c r="G52" s="1034"/>
      <c r="H52" s="1034"/>
      <c r="I52" s="1034"/>
      <c r="J52" s="1034"/>
      <c r="K52" s="1034"/>
      <c r="L52" s="1034"/>
      <c r="M52" s="1034"/>
    </row>
    <row r="53" spans="1:13" x14ac:dyDescent="0.2">
      <c r="A53" s="738" t="s">
        <v>50</v>
      </c>
      <c r="B53" s="1035" t="s">
        <v>1238</v>
      </c>
      <c r="C53" s="1035"/>
      <c r="D53" s="1035"/>
      <c r="E53" s="1035"/>
      <c r="F53" s="1035"/>
      <c r="G53" s="1035"/>
      <c r="H53" s="1035"/>
      <c r="I53" s="1035"/>
      <c r="J53" s="1035"/>
      <c r="K53" s="1035"/>
      <c r="L53" s="1035"/>
      <c r="M53" s="1035"/>
    </row>
    <row r="54" spans="1:13" x14ac:dyDescent="0.2">
      <c r="A54" s="738" t="s">
        <v>54</v>
      </c>
      <c r="B54" s="1032" t="s">
        <v>1239</v>
      </c>
      <c r="C54" s="1032"/>
      <c r="D54" s="1032"/>
      <c r="E54" s="1032"/>
      <c r="F54" s="1032"/>
      <c r="G54" s="1032"/>
      <c r="H54" s="1032"/>
      <c r="I54" s="1032"/>
      <c r="J54" s="1032"/>
      <c r="K54" s="1032"/>
      <c r="L54" s="1032"/>
      <c r="M54" s="1032"/>
    </row>
    <row r="55" spans="1:13" x14ac:dyDescent="0.2">
      <c r="A55" s="738" t="s">
        <v>66</v>
      </c>
      <c r="B55" s="1032" t="s">
        <v>1240</v>
      </c>
      <c r="C55" s="1032"/>
      <c r="D55" s="1032"/>
      <c r="E55" s="1032"/>
      <c r="F55" s="1032"/>
      <c r="G55" s="1032"/>
      <c r="H55" s="1032"/>
      <c r="I55" s="1032"/>
      <c r="J55" s="1032"/>
      <c r="K55" s="1032"/>
      <c r="L55" s="1032"/>
      <c r="M55" s="1032"/>
    </row>
    <row r="56" spans="1:13" ht="13.9" customHeight="1" x14ac:dyDescent="0.2">
      <c r="A56" s="738" t="s">
        <v>67</v>
      </c>
      <c r="B56" s="893" t="s">
        <v>1241</v>
      </c>
      <c r="C56" s="893"/>
      <c r="D56" s="893"/>
      <c r="E56" s="893"/>
      <c r="F56" s="893"/>
      <c r="G56" s="893"/>
      <c r="H56" s="893"/>
      <c r="I56" s="893"/>
      <c r="J56" s="893"/>
      <c r="K56" s="893"/>
      <c r="L56" s="893"/>
      <c r="M56" s="893"/>
    </row>
    <row r="57" spans="1:13" x14ac:dyDescent="0.2">
      <c r="A57" s="738" t="s">
        <v>68</v>
      </c>
      <c r="B57" s="893" t="s">
        <v>1254</v>
      </c>
      <c r="C57" s="893"/>
      <c r="D57" s="893"/>
      <c r="E57" s="893"/>
      <c r="F57" s="893"/>
      <c r="G57" s="893"/>
      <c r="H57" s="893"/>
      <c r="I57" s="893"/>
      <c r="J57" s="893"/>
      <c r="K57" s="893"/>
      <c r="L57" s="893"/>
      <c r="M57" s="893"/>
    </row>
    <row r="58" spans="1:13" x14ac:dyDescent="0.2">
      <c r="A58" s="738"/>
      <c r="B58" s="706"/>
      <c r="C58" s="706"/>
      <c r="D58" s="706"/>
      <c r="E58" s="706"/>
      <c r="F58" s="706"/>
      <c r="G58" s="706"/>
      <c r="H58" s="706"/>
      <c r="I58" s="706"/>
      <c r="J58" s="706"/>
      <c r="K58" s="706"/>
      <c r="L58" s="706"/>
      <c r="M58" s="706"/>
    </row>
    <row r="59" spans="1:13" x14ac:dyDescent="0.2">
      <c r="A59" s="197" t="s">
        <v>87</v>
      </c>
      <c r="B59" s="90"/>
      <c r="C59" s="183"/>
      <c r="D59" s="183"/>
      <c r="E59" s="183"/>
      <c r="F59" s="183"/>
      <c r="G59" s="183"/>
      <c r="H59" s="183"/>
      <c r="I59" s="183"/>
      <c r="J59" s="183"/>
      <c r="K59" s="183"/>
      <c r="L59" s="183"/>
    </row>
    <row r="60" spans="1:13" x14ac:dyDescent="0.2">
      <c r="A60" s="705">
        <v>1</v>
      </c>
      <c r="B60" s="704" t="s">
        <v>1243</v>
      </c>
      <c r="C60" s="232"/>
      <c r="D60" s="232"/>
      <c r="E60" s="232"/>
      <c r="F60" s="232"/>
      <c r="G60" s="232"/>
      <c r="H60" s="232"/>
      <c r="I60" s="232"/>
      <c r="J60" s="232"/>
      <c r="K60" s="232"/>
      <c r="L60" s="232"/>
    </row>
    <row r="61" spans="1:13" x14ac:dyDescent="0.2">
      <c r="A61" s="705">
        <v>2</v>
      </c>
      <c r="B61" s="90" t="s">
        <v>1244</v>
      </c>
    </row>
    <row r="62" spans="1:13" x14ac:dyDescent="0.2">
      <c r="A62" s="705">
        <v>3</v>
      </c>
      <c r="B62" s="90" t="s">
        <v>1245</v>
      </c>
      <c r="C62" s="703"/>
      <c r="D62" s="703"/>
      <c r="E62" s="703"/>
      <c r="F62" s="703"/>
      <c r="G62" s="703"/>
      <c r="H62" s="703"/>
      <c r="I62" s="703"/>
      <c r="J62" s="703"/>
      <c r="K62" s="703"/>
      <c r="L62" s="703"/>
    </row>
    <row r="63" spans="1:13" x14ac:dyDescent="0.2">
      <c r="A63" s="705">
        <v>4</v>
      </c>
      <c r="B63" s="875" t="s">
        <v>1246</v>
      </c>
      <c r="C63" s="875"/>
      <c r="D63" s="875"/>
      <c r="E63" s="875"/>
      <c r="F63" s="875"/>
      <c r="G63" s="875"/>
      <c r="H63" s="875"/>
    </row>
    <row r="64" spans="1:13" x14ac:dyDescent="0.2">
      <c r="A64" s="705">
        <v>5</v>
      </c>
      <c r="B64" s="1041" t="s">
        <v>1247</v>
      </c>
      <c r="C64" s="1041"/>
      <c r="D64" s="1041"/>
      <c r="E64" s="1041"/>
      <c r="F64" s="1041"/>
      <c r="G64" s="1041"/>
      <c r="H64" s="1041"/>
      <c r="I64" s="1041"/>
      <c r="J64" s="1041"/>
      <c r="K64" s="1041"/>
      <c r="L64" s="1041"/>
    </row>
    <row r="65" spans="1:13" s="90" customFormat="1" x14ac:dyDescent="0.2">
      <c r="A65" s="90">
        <v>6</v>
      </c>
      <c r="B65" s="90" t="s">
        <v>1248</v>
      </c>
      <c r="M65" s="707"/>
    </row>
    <row r="66" spans="1:13" x14ac:dyDescent="0.2">
      <c r="A66" s="90">
        <v>7</v>
      </c>
      <c r="B66" s="116" t="s">
        <v>1249</v>
      </c>
      <c r="C66" s="90"/>
      <c r="D66" s="90"/>
      <c r="E66" s="90"/>
      <c r="F66" s="90"/>
      <c r="G66" s="90"/>
      <c r="H66" s="90"/>
      <c r="I66" s="90"/>
      <c r="J66" s="90"/>
      <c r="K66" s="90"/>
      <c r="L66" s="90"/>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absorption heat pump, 2000m. _x000a_DH temperature 80/40°C" xr:uid="{00000000-0004-0000-4000-000000000000}"/>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3:P66"/>
  <sheetViews>
    <sheetView showGridLines="0" workbookViewId="0">
      <selection activeCell="A65" sqref="A65"/>
    </sheetView>
  </sheetViews>
  <sheetFormatPr defaultColWidth="9.140625" defaultRowHeight="12" x14ac:dyDescent="0.2"/>
  <cols>
    <col min="1" max="1" width="2.5703125" style="707" customWidth="1"/>
    <col min="2" max="2" width="35.140625" style="707" customWidth="1"/>
    <col min="3" max="13" width="6.5703125" style="707" customWidth="1"/>
    <col min="14" max="16384" width="9.140625" style="707"/>
  </cols>
  <sheetData>
    <row r="3" spans="1:13" ht="25.15" customHeight="1" x14ac:dyDescent="0.2">
      <c r="A3" s="90"/>
      <c r="B3" s="709" t="s">
        <v>0</v>
      </c>
      <c r="C3" s="863" t="s">
        <v>1260</v>
      </c>
      <c r="D3" s="1037"/>
      <c r="E3" s="1037"/>
      <c r="F3" s="1037"/>
      <c r="G3" s="1037"/>
      <c r="H3" s="1037"/>
      <c r="I3" s="1037"/>
      <c r="J3" s="1037"/>
      <c r="K3" s="1037"/>
      <c r="L3" s="1037"/>
      <c r="M3" s="1038"/>
    </row>
    <row r="4" spans="1:13" ht="24"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ht="15" customHeight="1"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10.932055666003977</v>
      </c>
      <c r="D6" s="715">
        <v>10.897053930530166</v>
      </c>
      <c r="E6" s="715">
        <v>10.863623813246956</v>
      </c>
      <c r="F6" s="715">
        <v>10.80107322287547</v>
      </c>
      <c r="G6" s="715">
        <v>10.771771452490583</v>
      </c>
      <c r="H6" s="715">
        <v>18.45</v>
      </c>
      <c r="I6" s="715">
        <v>4.0999999999999996</v>
      </c>
      <c r="J6" s="715">
        <v>18.45</v>
      </c>
      <c r="K6" s="715">
        <v>4.0999999999999996</v>
      </c>
      <c r="L6" s="125" t="s">
        <v>1205</v>
      </c>
      <c r="M6" s="125" t="s">
        <v>196</v>
      </c>
    </row>
    <row r="7" spans="1:13" ht="24" x14ac:dyDescent="0.2">
      <c r="A7" s="90"/>
      <c r="B7" s="714" t="s">
        <v>1206</v>
      </c>
      <c r="C7" s="716">
        <v>548.09478884617829</v>
      </c>
      <c r="D7" s="716">
        <v>556.09869984960949</v>
      </c>
      <c r="E7" s="716">
        <v>564.01482285469717</v>
      </c>
      <c r="F7" s="716">
        <v>579.58941941704677</v>
      </c>
      <c r="G7" s="716">
        <v>587.25067316861009</v>
      </c>
      <c r="H7" s="716">
        <v>651.68255981673838</v>
      </c>
      <c r="I7" s="716">
        <v>467.80222345827855</v>
      </c>
      <c r="J7" s="716">
        <v>704.2911231125421</v>
      </c>
      <c r="K7" s="716">
        <v>494.31601337754756</v>
      </c>
      <c r="L7" s="125" t="s">
        <v>1207</v>
      </c>
      <c r="M7" s="125"/>
    </row>
    <row r="8" spans="1:13" s="90" customFormat="1" ht="24" x14ac:dyDescent="0.2">
      <c r="B8" s="176" t="s">
        <v>1208</v>
      </c>
      <c r="C8" s="560">
        <v>4.3038566064307567E-2</v>
      </c>
      <c r="D8" s="560">
        <v>4.3176807511414152E-2</v>
      </c>
      <c r="E8" s="560">
        <v>4.3309673465154297E-2</v>
      </c>
      <c r="F8" s="560">
        <v>4.3560486100912031E-2</v>
      </c>
      <c r="G8" s="560">
        <v>4.3678980943400343E-2</v>
      </c>
      <c r="H8" s="560">
        <v>1.7214092140921414E-2</v>
      </c>
      <c r="I8" s="560">
        <v>7.748780487804878E-2</v>
      </c>
      <c r="J8" s="560">
        <v>1.7214092140921414E-2</v>
      </c>
      <c r="K8" s="560">
        <v>7.748780487804878E-2</v>
      </c>
      <c r="L8" s="125" t="s">
        <v>15</v>
      </c>
      <c r="M8" s="125" t="s">
        <v>1209</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1"/>
      <c r="H26" s="720"/>
      <c r="I26" s="720"/>
      <c r="J26" s="720"/>
      <c r="K26" s="720"/>
      <c r="L26" s="722"/>
      <c r="M26" s="723"/>
    </row>
    <row r="27" spans="2:13" s="90" customFormat="1" x14ac:dyDescent="0.2">
      <c r="B27" s="21" t="s">
        <v>1212</v>
      </c>
      <c r="C27" s="731">
        <v>2.6987520091749109</v>
      </c>
      <c r="D27" s="731">
        <v>2.6355022278396847</v>
      </c>
      <c r="E27" s="731">
        <v>2.49238279390929</v>
      </c>
      <c r="F27" s="731">
        <v>2.4289437915556071</v>
      </c>
      <c r="G27" s="731">
        <v>2.3657844389577996</v>
      </c>
      <c r="H27" s="731">
        <v>1.5963536990440979</v>
      </c>
      <c r="I27" s="731">
        <v>4.0410373751834783</v>
      </c>
      <c r="J27" s="731">
        <v>1.4820001508272409</v>
      </c>
      <c r="K27" s="731">
        <v>3.7352287480102033</v>
      </c>
      <c r="L27" s="725" t="s">
        <v>491</v>
      </c>
      <c r="M27" s="725" t="s">
        <v>1213</v>
      </c>
    </row>
    <row r="28" spans="2:13" s="90" customFormat="1" ht="24" x14ac:dyDescent="0.2">
      <c r="B28" s="176" t="s">
        <v>1214</v>
      </c>
      <c r="C28" s="561">
        <v>1.6041773896445459</v>
      </c>
      <c r="D28" s="561">
        <v>1.5569957017138241</v>
      </c>
      <c r="E28" s="561">
        <v>1.5098140137831022</v>
      </c>
      <c r="F28" s="561">
        <v>1.4626323258523803</v>
      </c>
      <c r="G28" s="561">
        <v>1.415450637921658</v>
      </c>
      <c r="H28" s="561">
        <v>0.89167862266857978</v>
      </c>
      <c r="I28" s="561">
        <v>2.4146341463414638</v>
      </c>
      <c r="J28" s="561">
        <v>0.8106169296987088</v>
      </c>
      <c r="K28" s="561">
        <v>2.1951219512195124</v>
      </c>
      <c r="L28" s="125"/>
      <c r="M28" s="125" t="s">
        <v>1215</v>
      </c>
    </row>
    <row r="29" spans="2:13" s="90" customFormat="1" x14ac:dyDescent="0.2">
      <c r="B29" s="559" t="s">
        <v>549</v>
      </c>
      <c r="C29" s="561">
        <v>0.53472579654818198</v>
      </c>
      <c r="D29" s="561">
        <v>0.51899856723794136</v>
      </c>
      <c r="E29" s="561">
        <v>0.50327133792770073</v>
      </c>
      <c r="F29" s="561">
        <v>0.48754410861746006</v>
      </c>
      <c r="G29" s="561">
        <v>0.47181687930721938</v>
      </c>
      <c r="H29" s="561">
        <v>0.30623306233062336</v>
      </c>
      <c r="I29" s="561">
        <v>0.82926829268292701</v>
      </c>
      <c r="J29" s="561">
        <v>0.2783936930278394</v>
      </c>
      <c r="K29" s="561">
        <v>0.75388026607538816</v>
      </c>
      <c r="L29" s="125"/>
      <c r="M29" s="125" t="s">
        <v>1215</v>
      </c>
    </row>
    <row r="30" spans="2:13" s="90" customFormat="1" ht="12" customHeight="1" x14ac:dyDescent="0.2">
      <c r="B30" s="559" t="s">
        <v>1216</v>
      </c>
      <c r="C30" s="561">
        <v>0.55984882298218286</v>
      </c>
      <c r="D30" s="561">
        <v>0.55950795888791927</v>
      </c>
      <c r="E30" s="561">
        <v>0.47929744219848691</v>
      </c>
      <c r="F30" s="561">
        <v>0.4787673570857669</v>
      </c>
      <c r="G30" s="561">
        <v>0.47851692172892224</v>
      </c>
      <c r="H30" s="561">
        <v>0.39844201404489477</v>
      </c>
      <c r="I30" s="561">
        <v>0.79713493615908715</v>
      </c>
      <c r="J30" s="561">
        <v>0.39298952810069276</v>
      </c>
      <c r="K30" s="561">
        <v>0.7862265307153028</v>
      </c>
      <c r="L30" s="125" t="s">
        <v>859</v>
      </c>
      <c r="M30" s="125"/>
    </row>
    <row r="31" spans="2:13" s="90" customFormat="1" x14ac:dyDescent="0.2">
      <c r="B31" s="559" t="s">
        <v>30</v>
      </c>
      <c r="C31" s="732">
        <v>23200</v>
      </c>
      <c r="D31" s="732">
        <v>22500</v>
      </c>
      <c r="E31" s="732">
        <v>21800</v>
      </c>
      <c r="F31" s="732">
        <v>21100</v>
      </c>
      <c r="G31" s="732">
        <v>20500</v>
      </c>
      <c r="H31" s="732">
        <v>22500</v>
      </c>
      <c r="I31" s="732">
        <v>22500</v>
      </c>
      <c r="J31" s="732">
        <v>20500</v>
      </c>
      <c r="K31" s="732">
        <v>20500</v>
      </c>
      <c r="L31" s="125" t="s">
        <v>1217</v>
      </c>
      <c r="M31" s="125" t="s">
        <v>1218</v>
      </c>
    </row>
    <row r="32" spans="2:13" s="90" customFormat="1" x14ac:dyDescent="0.2">
      <c r="B32" s="176" t="s">
        <v>32</v>
      </c>
      <c r="C32" s="715">
        <v>5.4606503499657375</v>
      </c>
      <c r="D32" s="715">
        <v>5.4529028103933648</v>
      </c>
      <c r="E32" s="715">
        <v>5.7799087000891767</v>
      </c>
      <c r="F32" s="715">
        <v>5.8612562415125824</v>
      </c>
      <c r="G32" s="715">
        <v>5.5142371131882282</v>
      </c>
      <c r="H32" s="715">
        <v>4.933006507937403</v>
      </c>
      <c r="I32" s="715">
        <v>5.7724273693395141</v>
      </c>
      <c r="J32" s="715">
        <v>5.4335919387009302</v>
      </c>
      <c r="K32" s="715">
        <v>6.1790644188035806</v>
      </c>
      <c r="L32" s="125" t="s">
        <v>1219</v>
      </c>
      <c r="M32" s="125">
        <v>2</v>
      </c>
    </row>
    <row r="33" spans="1:16" s="90" customFormat="1" x14ac:dyDescent="0.2">
      <c r="B33" s="733" t="s">
        <v>857</v>
      </c>
      <c r="C33" s="715">
        <v>0</v>
      </c>
      <c r="D33" s="715">
        <v>0</v>
      </c>
      <c r="E33" s="715">
        <v>0</v>
      </c>
      <c r="F33" s="715">
        <v>0</v>
      </c>
      <c r="G33" s="715">
        <v>0</v>
      </c>
      <c r="H33" s="715">
        <v>0</v>
      </c>
      <c r="I33" s="715">
        <v>0</v>
      </c>
      <c r="J33" s="715">
        <v>0</v>
      </c>
      <c r="K33" s="715">
        <v>0</v>
      </c>
      <c r="L33" s="125" t="s">
        <v>67</v>
      </c>
      <c r="M33" s="125"/>
    </row>
    <row r="34" spans="1:16" s="90" customFormat="1" x14ac:dyDescent="0.2">
      <c r="B34" s="734" t="s">
        <v>858</v>
      </c>
      <c r="C34" s="729">
        <v>5.4606503499657375</v>
      </c>
      <c r="D34" s="729">
        <v>5.4529028103933648</v>
      </c>
      <c r="E34" s="729">
        <v>5.7799087000891767</v>
      </c>
      <c r="F34" s="729">
        <v>5.8612562415125824</v>
      </c>
      <c r="G34" s="729">
        <v>5.5142371131882282</v>
      </c>
      <c r="H34" s="729">
        <v>4.933006507937403</v>
      </c>
      <c r="I34" s="729">
        <v>5.7724273693395141</v>
      </c>
      <c r="J34" s="729">
        <v>5.4335919387009302</v>
      </c>
      <c r="K34" s="729">
        <v>6.1790644188035806</v>
      </c>
      <c r="L34" s="718" t="s">
        <v>46</v>
      </c>
      <c r="M34" s="718"/>
    </row>
    <row r="35" spans="1:16" s="90" customFormat="1" x14ac:dyDescent="0.2">
      <c r="B35" s="719" t="s">
        <v>33</v>
      </c>
      <c r="C35" s="720"/>
      <c r="D35" s="720"/>
      <c r="E35" s="720"/>
      <c r="F35" s="720"/>
      <c r="G35" s="721"/>
      <c r="H35" s="720"/>
      <c r="I35" s="720"/>
      <c r="J35" s="720"/>
      <c r="K35" s="720"/>
      <c r="L35" s="722"/>
      <c r="M35" s="723"/>
    </row>
    <row r="36" spans="1:16"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6" s="90" customFormat="1" x14ac:dyDescent="0.2">
      <c r="B37" s="176" t="s">
        <v>1222</v>
      </c>
      <c r="C37" s="732">
        <v>4</v>
      </c>
      <c r="D37" s="732">
        <v>4</v>
      </c>
      <c r="E37" s="732">
        <v>4</v>
      </c>
      <c r="F37" s="732">
        <v>4</v>
      </c>
      <c r="G37" s="732">
        <v>4</v>
      </c>
      <c r="H37" s="732">
        <v>3</v>
      </c>
      <c r="I37" s="732">
        <v>2</v>
      </c>
      <c r="J37" s="732">
        <v>3</v>
      </c>
      <c r="K37" s="732">
        <v>2</v>
      </c>
      <c r="L37" s="125" t="s">
        <v>1221</v>
      </c>
      <c r="M37" s="125">
        <v>1</v>
      </c>
    </row>
    <row r="38" spans="1:16" s="90" customFormat="1" x14ac:dyDescent="0.2">
      <c r="B38" s="176" t="s">
        <v>1223</v>
      </c>
      <c r="C38" s="732">
        <v>1200</v>
      </c>
      <c r="D38" s="732">
        <v>1200</v>
      </c>
      <c r="E38" s="732">
        <v>1200</v>
      </c>
      <c r="F38" s="732">
        <v>1200</v>
      </c>
      <c r="G38" s="732">
        <v>1200</v>
      </c>
      <c r="H38" s="732">
        <v>1200</v>
      </c>
      <c r="I38" s="732">
        <v>1200</v>
      </c>
      <c r="J38" s="732">
        <v>1200</v>
      </c>
      <c r="K38" s="732">
        <v>1200</v>
      </c>
      <c r="L38" s="125"/>
      <c r="M38" s="125">
        <v>1</v>
      </c>
    </row>
    <row r="39" spans="1:16" ht="24" x14ac:dyDescent="0.2">
      <c r="A39" s="90"/>
      <c r="B39" s="714" t="s">
        <v>1224</v>
      </c>
      <c r="C39" s="715">
        <v>9.41</v>
      </c>
      <c r="D39" s="715">
        <v>9.41</v>
      </c>
      <c r="E39" s="715">
        <v>9.41</v>
      </c>
      <c r="F39" s="715">
        <v>9.41</v>
      </c>
      <c r="G39" s="715">
        <v>9.41</v>
      </c>
      <c r="H39" s="715">
        <v>15.88</v>
      </c>
      <c r="I39" s="715">
        <v>3.53</v>
      </c>
      <c r="J39" s="715">
        <v>15.88</v>
      </c>
      <c r="K39" s="715">
        <v>3.53</v>
      </c>
      <c r="L39" s="125" t="s">
        <v>1225</v>
      </c>
      <c r="M39" s="125">
        <v>1</v>
      </c>
    </row>
    <row r="40" spans="1:16" x14ac:dyDescent="0.2">
      <c r="A40" s="90"/>
      <c r="B40" s="714" t="s">
        <v>1226</v>
      </c>
      <c r="C40" s="561">
        <v>1.5240556660039761</v>
      </c>
      <c r="D40" s="561">
        <v>1.4890539305301647</v>
      </c>
      <c r="E40" s="561">
        <v>1.4556238132469561</v>
      </c>
      <c r="F40" s="561">
        <v>1.3930732228754676</v>
      </c>
      <c r="G40" s="561">
        <v>1.3637714524905817</v>
      </c>
      <c r="H40" s="561">
        <v>2.5135329990460966</v>
      </c>
      <c r="I40" s="561">
        <v>0.55873875860407551</v>
      </c>
      <c r="J40" s="561">
        <v>2.3020553377617659</v>
      </c>
      <c r="K40" s="561">
        <v>0.51172892583747054</v>
      </c>
      <c r="L40" s="125" t="s">
        <v>39</v>
      </c>
      <c r="M40" s="125">
        <v>1</v>
      </c>
    </row>
    <row r="41" spans="1:16" ht="24" x14ac:dyDescent="0.2">
      <c r="A41" s="90"/>
      <c r="B41" s="714" t="s">
        <v>1227</v>
      </c>
      <c r="C41" s="716">
        <v>603</v>
      </c>
      <c r="D41" s="716">
        <v>614.82352941176475</v>
      </c>
      <c r="E41" s="716">
        <v>626.64705882352951</v>
      </c>
      <c r="F41" s="716">
        <v>650.29411764705878</v>
      </c>
      <c r="G41" s="716">
        <v>662.11764705882365</v>
      </c>
      <c r="H41" s="716">
        <v>614.82352941176475</v>
      </c>
      <c r="I41" s="716">
        <v>614.82352941176475</v>
      </c>
      <c r="J41" s="716">
        <v>662.11764705882365</v>
      </c>
      <c r="K41" s="716">
        <v>662.11764705882365</v>
      </c>
      <c r="L41" s="125" t="s">
        <v>1228</v>
      </c>
      <c r="M41" s="125"/>
    </row>
    <row r="42" spans="1:16" s="90" customFormat="1" ht="16.5" customHeight="1" x14ac:dyDescent="0.2"/>
    <row r="43" spans="1:16" s="90" customFormat="1" ht="16.5" customHeight="1" x14ac:dyDescent="0.2">
      <c r="A43" s="736" t="s">
        <v>38</v>
      </c>
      <c r="B43" s="737"/>
      <c r="C43" s="737"/>
      <c r="D43" s="737"/>
      <c r="E43" s="737"/>
      <c r="F43" s="737"/>
      <c r="G43" s="737"/>
      <c r="H43" s="737"/>
      <c r="I43" s="737"/>
      <c r="J43" s="737"/>
      <c r="K43" s="737"/>
      <c r="L43" s="737"/>
      <c r="M43" s="707"/>
    </row>
    <row r="44" spans="1:16" s="90" customFormat="1" ht="34.5" customHeight="1" x14ac:dyDescent="0.2">
      <c r="A44" s="738" t="s">
        <v>39</v>
      </c>
      <c r="B44" s="1046" t="s">
        <v>1261</v>
      </c>
      <c r="C44" s="1046"/>
      <c r="D44" s="1046"/>
      <c r="E44" s="1046"/>
      <c r="F44" s="1046"/>
      <c r="G44" s="1046"/>
      <c r="H44" s="1046"/>
      <c r="I44" s="1046"/>
      <c r="J44" s="1046"/>
      <c r="K44" s="1046"/>
      <c r="L44" s="1046"/>
      <c r="M44" s="1046"/>
      <c r="N44" s="122"/>
      <c r="O44" s="122"/>
      <c r="P44" s="122"/>
    </row>
    <row r="45" spans="1:16" s="90" customFormat="1" ht="24" customHeight="1" x14ac:dyDescent="0.2">
      <c r="A45" s="738" t="s">
        <v>15</v>
      </c>
      <c r="B45" s="893" t="s">
        <v>1262</v>
      </c>
      <c r="C45" s="893"/>
      <c r="D45" s="893"/>
      <c r="E45" s="893"/>
      <c r="F45" s="893"/>
      <c r="G45" s="893"/>
      <c r="H45" s="893"/>
      <c r="I45" s="893"/>
      <c r="J45" s="893"/>
      <c r="K45" s="893"/>
      <c r="L45" s="893"/>
      <c r="M45" s="893"/>
      <c r="N45" s="122"/>
      <c r="O45" s="122"/>
      <c r="P45" s="122"/>
    </row>
    <row r="46" spans="1:16" s="90" customFormat="1" ht="25.5" customHeight="1" x14ac:dyDescent="0.2">
      <c r="A46" s="738" t="s">
        <v>20</v>
      </c>
      <c r="B46" s="893" t="s">
        <v>1263</v>
      </c>
      <c r="C46" s="893"/>
      <c r="D46" s="893"/>
      <c r="E46" s="893"/>
      <c r="F46" s="893"/>
      <c r="G46" s="893"/>
      <c r="H46" s="893"/>
      <c r="I46" s="893"/>
      <c r="J46" s="893"/>
      <c r="K46" s="893"/>
      <c r="L46" s="893"/>
      <c r="M46" s="893"/>
      <c r="N46" s="122"/>
      <c r="O46" s="122"/>
      <c r="P46" s="122"/>
    </row>
    <row r="47" spans="1:16" s="90" customFormat="1" ht="24.75" customHeight="1" x14ac:dyDescent="0.2">
      <c r="A47" s="738" t="s">
        <v>23</v>
      </c>
      <c r="B47" s="1045" t="s">
        <v>1264</v>
      </c>
      <c r="C47" s="1045"/>
      <c r="D47" s="1045"/>
      <c r="E47" s="1045"/>
      <c r="F47" s="1045"/>
      <c r="G47" s="1045"/>
      <c r="H47" s="1045"/>
      <c r="I47" s="1045"/>
      <c r="J47" s="1045"/>
      <c r="K47" s="1045"/>
      <c r="L47" s="1045"/>
      <c r="M47" s="1045"/>
      <c r="N47" s="122"/>
      <c r="O47" s="122"/>
      <c r="P47" s="122"/>
    </row>
    <row r="48" spans="1:16" s="90" customFormat="1" x14ac:dyDescent="0.2">
      <c r="A48" s="738" t="s">
        <v>44</v>
      </c>
      <c r="B48" s="1045" t="s">
        <v>1265</v>
      </c>
      <c r="C48" s="1045"/>
      <c r="D48" s="1045"/>
      <c r="E48" s="1045"/>
      <c r="F48" s="1045"/>
      <c r="G48" s="1045"/>
      <c r="H48" s="1045"/>
      <c r="I48" s="1045"/>
      <c r="J48" s="1045"/>
      <c r="K48" s="1045"/>
      <c r="L48" s="1045"/>
      <c r="M48" s="1045"/>
      <c r="N48" s="122"/>
      <c r="O48" s="122"/>
      <c r="P48" s="122"/>
    </row>
    <row r="49" spans="1:16" s="90" customFormat="1" x14ac:dyDescent="0.2">
      <c r="A49" s="738" t="s">
        <v>46</v>
      </c>
      <c r="B49" s="1034" t="s">
        <v>1234</v>
      </c>
      <c r="C49" s="1034"/>
      <c r="D49" s="1034"/>
      <c r="E49" s="1034"/>
      <c r="F49" s="1034"/>
      <c r="G49" s="1034"/>
      <c r="H49" s="1034"/>
      <c r="I49" s="1034"/>
      <c r="J49" s="1034"/>
      <c r="K49" s="1034"/>
      <c r="L49" s="1034"/>
      <c r="M49" s="1034"/>
      <c r="N49" s="122"/>
      <c r="O49" s="122"/>
      <c r="P49" s="122"/>
    </row>
    <row r="50" spans="1:16" s="90" customFormat="1" ht="13.9" customHeight="1" x14ac:dyDescent="0.2">
      <c r="A50" s="738" t="s">
        <v>31</v>
      </c>
      <c r="B50" s="893" t="s">
        <v>1266</v>
      </c>
      <c r="C50" s="893"/>
      <c r="D50" s="893"/>
      <c r="E50" s="893"/>
      <c r="F50" s="893"/>
      <c r="G50" s="893"/>
      <c r="H50" s="893"/>
      <c r="I50" s="893"/>
      <c r="J50" s="893"/>
      <c r="K50" s="893"/>
      <c r="L50" s="893"/>
      <c r="M50" s="893"/>
      <c r="N50" s="122"/>
      <c r="O50" s="122"/>
      <c r="P50" s="122"/>
    </row>
    <row r="51" spans="1:16" s="90" customFormat="1" ht="24" customHeight="1" x14ac:dyDescent="0.2">
      <c r="A51" s="738" t="s">
        <v>35</v>
      </c>
      <c r="B51" s="1045" t="s">
        <v>1267</v>
      </c>
      <c r="C51" s="1045"/>
      <c r="D51" s="1045"/>
      <c r="E51" s="1045"/>
      <c r="F51" s="1045"/>
      <c r="G51" s="1045"/>
      <c r="H51" s="1045"/>
      <c r="I51" s="1045"/>
      <c r="J51" s="1045"/>
      <c r="K51" s="1045"/>
      <c r="L51" s="1045"/>
      <c r="M51" s="1045"/>
      <c r="N51" s="122"/>
      <c r="O51" s="122"/>
      <c r="P51" s="122"/>
    </row>
    <row r="52" spans="1:16" s="90" customFormat="1" ht="15" customHeight="1" x14ac:dyDescent="0.2">
      <c r="A52" s="738" t="s">
        <v>64</v>
      </c>
      <c r="B52" s="1034" t="s">
        <v>1237</v>
      </c>
      <c r="C52" s="1034"/>
      <c r="D52" s="1034"/>
      <c r="E52" s="1034"/>
      <c r="F52" s="1034"/>
      <c r="G52" s="1034"/>
      <c r="H52" s="1034"/>
      <c r="I52" s="1034"/>
      <c r="J52" s="1034"/>
      <c r="K52" s="1034"/>
      <c r="L52" s="1034"/>
      <c r="M52" s="1034"/>
      <c r="N52" s="122"/>
      <c r="O52" s="122"/>
      <c r="P52" s="122"/>
    </row>
    <row r="53" spans="1:16" x14ac:dyDescent="0.2">
      <c r="A53" s="738" t="s">
        <v>50</v>
      </c>
      <c r="B53" s="1044" t="s">
        <v>1238</v>
      </c>
      <c r="C53" s="1044"/>
      <c r="D53" s="1044"/>
      <c r="E53" s="1044"/>
      <c r="F53" s="1044"/>
      <c r="G53" s="1044"/>
      <c r="H53" s="1044"/>
      <c r="I53" s="1044"/>
      <c r="J53" s="1044"/>
      <c r="K53" s="1044"/>
      <c r="L53" s="1044"/>
      <c r="M53" s="1044"/>
      <c r="N53" s="737"/>
      <c r="O53" s="737"/>
      <c r="P53" s="737"/>
    </row>
    <row r="54" spans="1:16" x14ac:dyDescent="0.2">
      <c r="A54" s="738" t="s">
        <v>54</v>
      </c>
      <c r="B54" s="1034" t="s">
        <v>1239</v>
      </c>
      <c r="C54" s="1034"/>
      <c r="D54" s="1034"/>
      <c r="E54" s="1034"/>
      <c r="F54" s="1034"/>
      <c r="G54" s="1034"/>
      <c r="H54" s="1034"/>
      <c r="I54" s="1034"/>
      <c r="J54" s="1034"/>
      <c r="K54" s="1034"/>
      <c r="L54" s="1034"/>
      <c r="M54" s="1034"/>
      <c r="N54" s="737"/>
      <c r="O54" s="737"/>
      <c r="P54" s="737"/>
    </row>
    <row r="55" spans="1:16" x14ac:dyDescent="0.2">
      <c r="A55" s="738" t="s">
        <v>66</v>
      </c>
      <c r="B55" s="1034" t="s">
        <v>1240</v>
      </c>
      <c r="C55" s="1034"/>
      <c r="D55" s="1034"/>
      <c r="E55" s="1034"/>
      <c r="F55" s="1034"/>
      <c r="G55" s="1034"/>
      <c r="H55" s="1034"/>
      <c r="I55" s="1034"/>
      <c r="J55" s="1034"/>
      <c r="K55" s="1034"/>
      <c r="L55" s="1034"/>
      <c r="M55" s="1034"/>
      <c r="N55" s="737"/>
      <c r="O55" s="737"/>
      <c r="P55" s="737"/>
    </row>
    <row r="56" spans="1:16" ht="11.45" customHeight="1" x14ac:dyDescent="0.2">
      <c r="A56" s="738" t="s">
        <v>67</v>
      </c>
      <c r="B56" s="1045" t="s">
        <v>1241</v>
      </c>
      <c r="C56" s="1045"/>
      <c r="D56" s="1045"/>
      <c r="E56" s="1045"/>
      <c r="F56" s="1045"/>
      <c r="G56" s="1045"/>
      <c r="H56" s="1045"/>
      <c r="I56" s="1045"/>
      <c r="J56" s="1045"/>
      <c r="K56" s="1045"/>
      <c r="L56" s="1045"/>
      <c r="M56" s="1045"/>
      <c r="N56" s="737"/>
      <c r="O56" s="737"/>
      <c r="P56" s="737"/>
    </row>
    <row r="57" spans="1:16" x14ac:dyDescent="0.2">
      <c r="A57" s="738" t="s">
        <v>68</v>
      </c>
      <c r="B57" s="893" t="s">
        <v>1268</v>
      </c>
      <c r="C57" s="893"/>
      <c r="D57" s="893"/>
      <c r="E57" s="893"/>
      <c r="F57" s="893"/>
      <c r="G57" s="893"/>
      <c r="H57" s="893"/>
      <c r="I57" s="893"/>
      <c r="J57" s="893"/>
      <c r="K57" s="893"/>
      <c r="L57" s="893"/>
      <c r="M57" s="893"/>
    </row>
    <row r="58" spans="1:16" x14ac:dyDescent="0.2">
      <c r="A58" s="738"/>
      <c r="B58" s="706"/>
      <c r="C58" s="706"/>
      <c r="D58" s="706"/>
      <c r="E58" s="706"/>
      <c r="F58" s="706"/>
      <c r="G58" s="706"/>
      <c r="H58" s="706"/>
      <c r="I58" s="706"/>
      <c r="J58" s="706"/>
      <c r="K58" s="706"/>
      <c r="L58" s="706"/>
      <c r="M58" s="706"/>
    </row>
    <row r="59" spans="1:16" x14ac:dyDescent="0.2">
      <c r="A59" s="197" t="s">
        <v>87</v>
      </c>
      <c r="B59" s="90"/>
      <c r="C59" s="183"/>
      <c r="D59" s="183"/>
      <c r="E59" s="183"/>
      <c r="F59" s="183"/>
      <c r="G59" s="183"/>
      <c r="H59" s="183"/>
      <c r="I59" s="183"/>
      <c r="J59" s="183"/>
      <c r="K59" s="183"/>
      <c r="L59" s="183"/>
    </row>
    <row r="60" spans="1:16" x14ac:dyDescent="0.2">
      <c r="A60" s="705">
        <v>1</v>
      </c>
      <c r="B60" s="704" t="s">
        <v>1243</v>
      </c>
      <c r="C60" s="232"/>
      <c r="D60" s="232"/>
      <c r="E60" s="232"/>
      <c r="F60" s="232"/>
      <c r="G60" s="232"/>
      <c r="H60" s="232"/>
      <c r="I60" s="232"/>
      <c r="J60" s="232"/>
      <c r="K60" s="232"/>
      <c r="L60" s="232"/>
    </row>
    <row r="61" spans="1:16" x14ac:dyDescent="0.2">
      <c r="A61" s="705">
        <v>2</v>
      </c>
      <c r="B61" s="90" t="s">
        <v>1244</v>
      </c>
    </row>
    <row r="62" spans="1:16" x14ac:dyDescent="0.2">
      <c r="A62" s="705">
        <v>3</v>
      </c>
      <c r="B62" s="90" t="s">
        <v>1245</v>
      </c>
      <c r="C62" s="703"/>
      <c r="D62" s="703"/>
      <c r="E62" s="703"/>
      <c r="F62" s="703"/>
      <c r="G62" s="703"/>
      <c r="H62" s="703"/>
      <c r="I62" s="703"/>
      <c r="J62" s="703"/>
      <c r="K62" s="703"/>
      <c r="L62" s="703"/>
    </row>
    <row r="63" spans="1:16" ht="15" customHeight="1" x14ac:dyDescent="0.2">
      <c r="A63" s="705">
        <v>4</v>
      </c>
      <c r="B63" s="875" t="s">
        <v>1246</v>
      </c>
      <c r="C63" s="875"/>
      <c r="D63" s="875"/>
      <c r="E63" s="875"/>
      <c r="F63" s="875"/>
      <c r="G63" s="875"/>
      <c r="H63" s="875"/>
    </row>
    <row r="64" spans="1:16" ht="15" customHeight="1" x14ac:dyDescent="0.2">
      <c r="A64" s="705">
        <v>5</v>
      </c>
      <c r="B64" s="1041" t="s">
        <v>1247</v>
      </c>
      <c r="C64" s="1041"/>
      <c r="D64" s="1041"/>
      <c r="E64" s="1041"/>
      <c r="F64" s="1041"/>
      <c r="G64" s="1041"/>
      <c r="H64" s="1041"/>
      <c r="I64" s="1041"/>
      <c r="J64" s="1041"/>
      <c r="K64" s="1041"/>
      <c r="L64" s="1041"/>
    </row>
    <row r="65" spans="1:13" s="90" customFormat="1" x14ac:dyDescent="0.2">
      <c r="A65" s="90">
        <v>6</v>
      </c>
      <c r="B65" s="90" t="s">
        <v>1248</v>
      </c>
      <c r="M65" s="707"/>
    </row>
    <row r="66" spans="1:13" x14ac:dyDescent="0.2">
      <c r="A66" s="90">
        <v>7</v>
      </c>
      <c r="B66" s="116" t="s">
        <v>1249</v>
      </c>
      <c r="C66" s="90"/>
      <c r="D66" s="90"/>
      <c r="E66" s="90"/>
      <c r="F66" s="90"/>
      <c r="G66" s="90"/>
      <c r="H66" s="90"/>
      <c r="I66" s="90"/>
      <c r="J66" s="90"/>
      <c r="K66" s="90"/>
      <c r="L66" s="90"/>
    </row>
  </sheetData>
  <mergeCells count="19">
    <mergeCell ref="B52:M52"/>
    <mergeCell ref="C3:M3"/>
    <mergeCell ref="H4:I4"/>
    <mergeCell ref="J4:K4"/>
    <mergeCell ref="B44:M44"/>
    <mergeCell ref="B45:M45"/>
    <mergeCell ref="B46:M46"/>
    <mergeCell ref="B47:M47"/>
    <mergeCell ref="B48:M48"/>
    <mergeCell ref="B49:M49"/>
    <mergeCell ref="B50:M50"/>
    <mergeCell ref="B51:M51"/>
    <mergeCell ref="B64:L64"/>
    <mergeCell ref="B53:M53"/>
    <mergeCell ref="B54:M54"/>
    <mergeCell ref="B55:M55"/>
    <mergeCell ref="B56:M56"/>
    <mergeCell ref="B57:M57"/>
    <mergeCell ref="B63:H63"/>
  </mergeCells>
  <hyperlinks>
    <hyperlink ref="C3" location="INDEX" display="Geothermal heat-only plant with electric heat pump, 1200m. _x000a_DH temperature 70/35°C" xr:uid="{00000000-0004-0000-4100-000000000000}"/>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3:P66"/>
  <sheetViews>
    <sheetView showGridLines="0" zoomScale="94" workbookViewId="0">
      <selection activeCell="A65" sqref="A65"/>
    </sheetView>
  </sheetViews>
  <sheetFormatPr defaultColWidth="9.140625" defaultRowHeight="12" x14ac:dyDescent="0.2"/>
  <cols>
    <col min="1" max="1" width="2.5703125" style="707" customWidth="1"/>
    <col min="2" max="2" width="36.7109375" style="707" customWidth="1"/>
    <col min="3" max="13" width="6.5703125" style="707" customWidth="1"/>
    <col min="14" max="16384" width="9.140625" style="707"/>
  </cols>
  <sheetData>
    <row r="3" spans="1:13" ht="25.15" customHeight="1" x14ac:dyDescent="0.2">
      <c r="A3" s="90"/>
      <c r="B3" s="709" t="s">
        <v>0</v>
      </c>
      <c r="C3" s="863" t="s">
        <v>1269</v>
      </c>
      <c r="D3" s="1037"/>
      <c r="E3" s="1037"/>
      <c r="F3" s="1037"/>
      <c r="G3" s="1037"/>
      <c r="H3" s="1037"/>
      <c r="I3" s="1037"/>
      <c r="J3" s="1037"/>
      <c r="K3" s="1037"/>
      <c r="L3" s="1037"/>
      <c r="M3" s="1038"/>
    </row>
    <row r="4" spans="1:13" ht="12" customHeight="1" x14ac:dyDescent="0.2">
      <c r="A4" s="90"/>
      <c r="B4" s="34"/>
      <c r="C4" s="710">
        <v>2020</v>
      </c>
      <c r="D4" s="710">
        <v>2025</v>
      </c>
      <c r="E4" s="710">
        <v>2030</v>
      </c>
      <c r="F4" s="710">
        <v>2040</v>
      </c>
      <c r="G4" s="710">
        <v>2050</v>
      </c>
      <c r="H4" s="1039" t="s">
        <v>1117</v>
      </c>
      <c r="I4" s="1038"/>
      <c r="J4" s="1039" t="s">
        <v>3</v>
      </c>
      <c r="K4" s="1038"/>
      <c r="L4" s="710" t="s">
        <v>4</v>
      </c>
      <c r="M4" s="710" t="s">
        <v>5</v>
      </c>
    </row>
    <row r="5" spans="1:13" x14ac:dyDescent="0.2">
      <c r="A5" s="90"/>
      <c r="B5" s="711" t="s">
        <v>6</v>
      </c>
      <c r="C5" s="711"/>
      <c r="D5" s="711"/>
      <c r="E5" s="711"/>
      <c r="F5" s="711"/>
      <c r="G5" s="712"/>
      <c r="H5" s="713" t="s">
        <v>7</v>
      </c>
      <c r="I5" s="713" t="s">
        <v>8</v>
      </c>
      <c r="J5" s="713" t="s">
        <v>7</v>
      </c>
      <c r="K5" s="713" t="s">
        <v>8</v>
      </c>
      <c r="L5" s="711"/>
      <c r="M5" s="711"/>
    </row>
    <row r="6" spans="1:13" x14ac:dyDescent="0.2">
      <c r="A6" s="90"/>
      <c r="B6" s="714" t="s">
        <v>276</v>
      </c>
      <c r="C6" s="715">
        <v>12.652330415754923</v>
      </c>
      <c r="D6" s="715">
        <v>12.641656050955415</v>
      </c>
      <c r="E6" s="715">
        <v>12.631468613078908</v>
      </c>
      <c r="F6" s="715">
        <v>12.612427060896808</v>
      </c>
      <c r="G6" s="715">
        <v>12.603516020236087</v>
      </c>
      <c r="H6" s="715">
        <v>21.349999999999998</v>
      </c>
      <c r="I6" s="715">
        <v>4.7300000000000004</v>
      </c>
      <c r="J6" s="715">
        <v>21.349999999999998</v>
      </c>
      <c r="K6" s="715">
        <v>4.7300000000000004</v>
      </c>
      <c r="L6" s="125" t="s">
        <v>1205</v>
      </c>
      <c r="M6" s="125" t="s">
        <v>196</v>
      </c>
    </row>
    <row r="7" spans="1:13" ht="24" x14ac:dyDescent="0.2">
      <c r="A7" s="90"/>
      <c r="B7" s="714" t="s">
        <v>1206</v>
      </c>
      <c r="C7" s="716">
        <v>1185.4183324107676</v>
      </c>
      <c r="D7" s="716">
        <v>1196.3832544681879</v>
      </c>
      <c r="E7" s="716">
        <v>1207.0566145232731</v>
      </c>
      <c r="F7" s="716">
        <v>1227.5739603245238</v>
      </c>
      <c r="G7" s="716">
        <v>1237.4391536143585</v>
      </c>
      <c r="H7" s="716">
        <v>1829.6967425186001</v>
      </c>
      <c r="I7" s="716">
        <v>816.90706283453039</v>
      </c>
      <c r="J7" s="716">
        <v>1936.7393635163719</v>
      </c>
      <c r="K7" s="716">
        <v>837.62450003098172</v>
      </c>
      <c r="L7" s="125" t="s">
        <v>1207</v>
      </c>
      <c r="M7" s="125"/>
    </row>
    <row r="8" spans="1:13" s="90" customFormat="1" ht="24" x14ac:dyDescent="0.2">
      <c r="B8" s="176" t="s">
        <v>1208</v>
      </c>
      <c r="C8" s="560">
        <v>6.7497446868490157E-2</v>
      </c>
      <c r="D8" s="560">
        <v>6.7554440380100153E-2</v>
      </c>
      <c r="E8" s="560">
        <v>6.7608923883621025E-2</v>
      </c>
      <c r="F8" s="560">
        <v>6.7710996137112747E-2</v>
      </c>
      <c r="G8" s="560">
        <v>6.7758869717690337E-2</v>
      </c>
      <c r="H8" s="560">
        <v>3.855737704918033E-2</v>
      </c>
      <c r="I8" s="560">
        <v>9.6617336152219874E-2</v>
      </c>
      <c r="J8" s="560">
        <v>3.855737704918033E-2</v>
      </c>
      <c r="K8" s="560">
        <v>9.6617336152219874E-2</v>
      </c>
      <c r="L8" s="125" t="s">
        <v>15</v>
      </c>
      <c r="M8" s="125" t="s">
        <v>1251</v>
      </c>
    </row>
    <row r="9" spans="1:13" s="90" customFormat="1" x14ac:dyDescent="0.2">
      <c r="B9" s="176" t="s">
        <v>13</v>
      </c>
      <c r="C9" s="125">
        <v>2</v>
      </c>
      <c r="D9" s="125">
        <v>2</v>
      </c>
      <c r="E9" s="125">
        <v>2</v>
      </c>
      <c r="F9" s="125">
        <v>2</v>
      </c>
      <c r="G9" s="125">
        <v>2</v>
      </c>
      <c r="H9" s="125">
        <v>1</v>
      </c>
      <c r="I9" s="125">
        <v>3</v>
      </c>
      <c r="J9" s="125">
        <v>1</v>
      </c>
      <c r="K9" s="125">
        <v>3</v>
      </c>
      <c r="L9" s="125"/>
      <c r="M9" s="125">
        <v>5</v>
      </c>
    </row>
    <row r="10" spans="1:13" s="90" customFormat="1" x14ac:dyDescent="0.2">
      <c r="B10" s="176" t="s">
        <v>73</v>
      </c>
      <c r="C10" s="125">
        <v>2</v>
      </c>
      <c r="D10" s="125">
        <v>2</v>
      </c>
      <c r="E10" s="125">
        <v>2</v>
      </c>
      <c r="F10" s="125">
        <v>2</v>
      </c>
      <c r="G10" s="125">
        <v>2</v>
      </c>
      <c r="H10" s="125">
        <v>1</v>
      </c>
      <c r="I10" s="125">
        <v>4</v>
      </c>
      <c r="J10" s="125">
        <v>1</v>
      </c>
      <c r="K10" s="125">
        <v>4</v>
      </c>
      <c r="L10" s="125"/>
      <c r="M10" s="125">
        <v>5</v>
      </c>
    </row>
    <row r="11" spans="1:13" s="90" customForma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7" t="s">
        <v>91</v>
      </c>
      <c r="C13" s="718">
        <v>5</v>
      </c>
      <c r="D13" s="718">
        <v>5</v>
      </c>
      <c r="E13" s="718">
        <v>5</v>
      </c>
      <c r="F13" s="718">
        <v>5</v>
      </c>
      <c r="G13" s="718">
        <v>5</v>
      </c>
      <c r="H13" s="718">
        <v>3</v>
      </c>
      <c r="I13" s="718">
        <v>7</v>
      </c>
      <c r="J13" s="718">
        <v>3</v>
      </c>
      <c r="K13" s="718">
        <v>7</v>
      </c>
      <c r="L13" s="718" t="s">
        <v>23</v>
      </c>
      <c r="M13" s="718">
        <v>5</v>
      </c>
    </row>
    <row r="14" spans="1:13" s="90" customFormat="1" x14ac:dyDescent="0.2">
      <c r="B14" s="719" t="s">
        <v>21</v>
      </c>
      <c r="C14" s="720"/>
      <c r="D14" s="720"/>
      <c r="E14" s="720"/>
      <c r="F14" s="720"/>
      <c r="G14" s="721"/>
      <c r="H14" s="720"/>
      <c r="I14" s="720"/>
      <c r="J14" s="720"/>
      <c r="K14" s="720"/>
      <c r="L14" s="722"/>
      <c r="M14" s="723"/>
    </row>
    <row r="15" spans="1:13" s="90" customFormat="1" x14ac:dyDescent="0.2">
      <c r="B15" s="21" t="s">
        <v>22</v>
      </c>
      <c r="C15" s="724"/>
      <c r="D15" s="724"/>
      <c r="E15" s="724"/>
      <c r="F15" s="724"/>
      <c r="G15" s="724"/>
      <c r="H15" s="724"/>
      <c r="I15" s="724"/>
      <c r="J15" s="724"/>
      <c r="K15" s="724"/>
      <c r="L15" s="725" t="s">
        <v>35</v>
      </c>
      <c r="M15" s="725"/>
    </row>
    <row r="16" spans="1:13" s="90" customFormat="1" x14ac:dyDescent="0.2">
      <c r="B16" s="176" t="s">
        <v>24</v>
      </c>
      <c r="C16" s="716"/>
      <c r="D16" s="716"/>
      <c r="E16" s="716"/>
      <c r="F16" s="716"/>
      <c r="G16" s="716"/>
      <c r="H16" s="716"/>
      <c r="I16" s="716"/>
      <c r="J16" s="716"/>
      <c r="K16" s="716"/>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6"/>
      <c r="D18" s="716"/>
      <c r="E18" s="716"/>
      <c r="F18" s="716"/>
      <c r="G18" s="726"/>
      <c r="H18" s="716"/>
      <c r="I18" s="716"/>
      <c r="J18" s="716"/>
      <c r="K18" s="716"/>
      <c r="L18" s="125"/>
      <c r="M18" s="125"/>
    </row>
    <row r="19" spans="2:13" s="90" customFormat="1" x14ac:dyDescent="0.2">
      <c r="B19" s="176" t="s">
        <v>77</v>
      </c>
      <c r="C19" s="716">
        <v>2</v>
      </c>
      <c r="D19" s="716">
        <v>2</v>
      </c>
      <c r="E19" s="716">
        <v>2</v>
      </c>
      <c r="F19" s="716">
        <v>2</v>
      </c>
      <c r="G19" s="716">
        <v>2</v>
      </c>
      <c r="H19" s="716">
        <v>2</v>
      </c>
      <c r="I19" s="716">
        <v>2</v>
      </c>
      <c r="J19" s="716">
        <v>2</v>
      </c>
      <c r="K19" s="716">
        <v>2</v>
      </c>
      <c r="L19" s="125"/>
      <c r="M19" s="125">
        <v>3</v>
      </c>
    </row>
    <row r="20" spans="2:13" s="90" customFormat="1" x14ac:dyDescent="0.2">
      <c r="B20" s="711" t="s">
        <v>78</v>
      </c>
      <c r="C20" s="715"/>
      <c r="D20" s="715"/>
      <c r="E20" s="715"/>
      <c r="F20" s="715"/>
      <c r="G20" s="727"/>
      <c r="H20" s="715"/>
      <c r="I20" s="715"/>
      <c r="J20" s="715"/>
      <c r="K20" s="715"/>
      <c r="L20" s="125"/>
      <c r="M20" s="125"/>
    </row>
    <row r="21" spans="2:13" s="90" customFormat="1" x14ac:dyDescent="0.2">
      <c r="B21" s="176" t="s">
        <v>1211</v>
      </c>
      <c r="C21" s="715"/>
      <c r="D21" s="715"/>
      <c r="E21" s="715"/>
      <c r="F21" s="715"/>
      <c r="G21" s="728"/>
      <c r="H21" s="715"/>
      <c r="I21" s="715"/>
      <c r="J21" s="715"/>
      <c r="K21" s="715"/>
      <c r="L21" s="125"/>
      <c r="M21" s="125"/>
    </row>
    <row r="22" spans="2:13" s="90" customFormat="1" x14ac:dyDescent="0.2">
      <c r="B22" s="176" t="s">
        <v>855</v>
      </c>
      <c r="C22" s="715"/>
      <c r="D22" s="715"/>
      <c r="E22" s="715"/>
      <c r="F22" s="715"/>
      <c r="G22" s="727"/>
      <c r="H22" s="715"/>
      <c r="I22" s="715"/>
      <c r="J22" s="715"/>
      <c r="K22" s="715"/>
      <c r="L22" s="125"/>
      <c r="M22" s="125"/>
    </row>
    <row r="23" spans="2:13" s="90" customFormat="1" x14ac:dyDescent="0.2">
      <c r="B23" s="176" t="s">
        <v>79</v>
      </c>
      <c r="C23" s="715"/>
      <c r="D23" s="715"/>
      <c r="E23" s="715"/>
      <c r="F23" s="715"/>
      <c r="G23" s="727"/>
      <c r="H23" s="715"/>
      <c r="I23" s="715"/>
      <c r="J23" s="715"/>
      <c r="K23" s="715"/>
      <c r="L23" s="125"/>
      <c r="M23" s="125"/>
    </row>
    <row r="24" spans="2:13" s="90" customFormat="1" x14ac:dyDescent="0.2">
      <c r="B24" s="176" t="s">
        <v>80</v>
      </c>
      <c r="C24" s="715"/>
      <c r="D24" s="715"/>
      <c r="E24" s="715"/>
      <c r="F24" s="715"/>
      <c r="G24" s="728"/>
      <c r="H24" s="715"/>
      <c r="I24" s="715"/>
      <c r="J24" s="715"/>
      <c r="K24" s="715"/>
      <c r="L24" s="125"/>
      <c r="M24" s="125"/>
    </row>
    <row r="25" spans="2:13" s="90" customFormat="1" x14ac:dyDescent="0.2">
      <c r="B25" s="717" t="s">
        <v>413</v>
      </c>
      <c r="C25" s="729"/>
      <c r="D25" s="729"/>
      <c r="E25" s="729"/>
      <c r="F25" s="729"/>
      <c r="G25" s="730"/>
      <c r="H25" s="729"/>
      <c r="I25" s="729"/>
      <c r="J25" s="729"/>
      <c r="K25" s="729"/>
      <c r="L25" s="718"/>
      <c r="M25" s="718"/>
    </row>
    <row r="26" spans="2:13" s="90" customFormat="1" x14ac:dyDescent="0.2">
      <c r="B26" s="719" t="s">
        <v>25</v>
      </c>
      <c r="C26" s="720"/>
      <c r="D26" s="720"/>
      <c r="E26" s="720"/>
      <c r="F26" s="720"/>
      <c r="G26" s="720"/>
      <c r="H26" s="720"/>
      <c r="I26" s="720"/>
      <c r="J26" s="720"/>
      <c r="K26" s="720"/>
      <c r="L26" s="722"/>
      <c r="M26" s="723"/>
    </row>
    <row r="27" spans="2:13" s="90" customFormat="1" x14ac:dyDescent="0.2">
      <c r="B27" s="21" t="s">
        <v>1212</v>
      </c>
      <c r="C27" s="731">
        <v>2.8756284547114275</v>
      </c>
      <c r="D27" s="731">
        <v>2.7945456082113846</v>
      </c>
      <c r="E27" s="731">
        <v>2.6944535182793046</v>
      </c>
      <c r="F27" s="731">
        <v>2.6131303517843398</v>
      </c>
      <c r="G27" s="731">
        <v>2.5321732642520778</v>
      </c>
      <c r="H27" s="731">
        <v>1.6322123672139006</v>
      </c>
      <c r="I27" s="731">
        <v>4.1520468542623767</v>
      </c>
      <c r="J27" s="731">
        <v>1.4910805221289267</v>
      </c>
      <c r="K27" s="731">
        <v>3.7891239284275069</v>
      </c>
      <c r="L27" s="725" t="s">
        <v>491</v>
      </c>
      <c r="M27" s="725" t="s">
        <v>1213</v>
      </c>
    </row>
    <row r="28" spans="2:13" s="90" customFormat="1" ht="24" x14ac:dyDescent="0.2">
      <c r="B28" s="176" t="s">
        <v>1214</v>
      </c>
      <c r="C28" s="561">
        <v>2.0561601330700077</v>
      </c>
      <c r="D28" s="561">
        <v>1.9956848350385368</v>
      </c>
      <c r="E28" s="561">
        <v>1.9352095370070663</v>
      </c>
      <c r="F28" s="561">
        <v>1.8747342389755954</v>
      </c>
      <c r="G28" s="561">
        <v>1.8142589409441243</v>
      </c>
      <c r="H28" s="561">
        <v>1.1438178377476966</v>
      </c>
      <c r="I28" s="561">
        <v>2.9480164158686732</v>
      </c>
      <c r="J28" s="561">
        <v>1.0398343979524514</v>
      </c>
      <c r="K28" s="561">
        <v>2.6800149235169757</v>
      </c>
      <c r="L28" s="125"/>
      <c r="M28" s="125" t="s">
        <v>1215</v>
      </c>
    </row>
    <row r="29" spans="2:13" s="90" customFormat="1" x14ac:dyDescent="0.2">
      <c r="B29" s="559" t="s">
        <v>549</v>
      </c>
      <c r="C29" s="561">
        <v>0.68538671102333593</v>
      </c>
      <c r="D29" s="561">
        <v>0.66522827834617904</v>
      </c>
      <c r="E29" s="561">
        <v>0.64506984566902215</v>
      </c>
      <c r="F29" s="561">
        <v>0.62491141299186515</v>
      </c>
      <c r="G29" s="561">
        <v>0.60475298031470814</v>
      </c>
      <c r="H29" s="561">
        <v>0.39282632811537049</v>
      </c>
      <c r="I29" s="561">
        <v>1.0124500822175242</v>
      </c>
      <c r="J29" s="561">
        <v>0.35711484374124591</v>
      </c>
      <c r="K29" s="561">
        <v>0.92040916565229458</v>
      </c>
      <c r="L29" s="125"/>
      <c r="M29" s="125" t="s">
        <v>1215</v>
      </c>
    </row>
    <row r="30" spans="2:13" s="90" customFormat="1" ht="24" x14ac:dyDescent="0.2">
      <c r="B30" s="559" t="s">
        <v>1216</v>
      </c>
      <c r="C30" s="561">
        <v>0.1340816106180838</v>
      </c>
      <c r="D30" s="561">
        <v>0.13363249482666906</v>
      </c>
      <c r="E30" s="561">
        <v>0.114174135603216</v>
      </c>
      <c r="F30" s="561">
        <v>0.11348469981687939</v>
      </c>
      <c r="G30" s="561">
        <v>0.11316134299324526</v>
      </c>
      <c r="H30" s="561">
        <v>9.5568201350833479E-2</v>
      </c>
      <c r="I30" s="561">
        <v>0.19158035617617916</v>
      </c>
      <c r="J30" s="561">
        <v>9.4131280435229378E-2</v>
      </c>
      <c r="K30" s="561">
        <v>0.18869983925823638</v>
      </c>
      <c r="L30" s="125" t="s">
        <v>859</v>
      </c>
      <c r="M30" s="125"/>
    </row>
    <row r="31" spans="2:13" s="90" customFormat="1" x14ac:dyDescent="0.2">
      <c r="B31" s="559" t="s">
        <v>30</v>
      </c>
      <c r="C31" s="732">
        <v>24500</v>
      </c>
      <c r="D31" s="732">
        <v>23800</v>
      </c>
      <c r="E31" s="732">
        <v>23100</v>
      </c>
      <c r="F31" s="732">
        <v>22300</v>
      </c>
      <c r="G31" s="732">
        <v>21600</v>
      </c>
      <c r="H31" s="732">
        <v>23800</v>
      </c>
      <c r="I31" s="732">
        <v>23800</v>
      </c>
      <c r="J31" s="732">
        <v>21600</v>
      </c>
      <c r="K31" s="732">
        <v>21600</v>
      </c>
      <c r="L31" s="125" t="s">
        <v>1217</v>
      </c>
      <c r="M31" s="125" t="s">
        <v>1218</v>
      </c>
    </row>
    <row r="32" spans="2:13" s="90" customFormat="1" x14ac:dyDescent="0.2">
      <c r="B32" s="176" t="s">
        <v>32</v>
      </c>
      <c r="C32" s="715">
        <v>4.3401959317654528</v>
      </c>
      <c r="D32" s="715">
        <v>4.2483631727729634</v>
      </c>
      <c r="E32" s="715">
        <v>4.2361517289080988</v>
      </c>
      <c r="F32" s="715">
        <v>4.1639792236938673</v>
      </c>
      <c r="G32" s="715">
        <v>3.9913084497475109</v>
      </c>
      <c r="H32" s="715">
        <v>4.1240498506799028</v>
      </c>
      <c r="I32" s="715">
        <v>4.3349987018163212</v>
      </c>
      <c r="J32" s="715">
        <v>3.9759809545563831</v>
      </c>
      <c r="K32" s="715">
        <v>4.163723958004045</v>
      </c>
      <c r="L32" s="125" t="s">
        <v>1219</v>
      </c>
      <c r="M32" s="125">
        <v>2</v>
      </c>
    </row>
    <row r="33" spans="1:16" s="90" customFormat="1" x14ac:dyDescent="0.2">
      <c r="B33" s="733" t="s">
        <v>857</v>
      </c>
      <c r="C33" s="715">
        <v>0</v>
      </c>
      <c r="D33" s="715">
        <v>0</v>
      </c>
      <c r="E33" s="715">
        <v>0</v>
      </c>
      <c r="F33" s="715">
        <v>0</v>
      </c>
      <c r="G33" s="715">
        <v>0</v>
      </c>
      <c r="H33" s="715">
        <v>0</v>
      </c>
      <c r="I33" s="715">
        <v>0</v>
      </c>
      <c r="J33" s="715">
        <v>0</v>
      </c>
      <c r="K33" s="715">
        <v>0</v>
      </c>
      <c r="L33" s="125" t="s">
        <v>67</v>
      </c>
      <c r="M33" s="125"/>
    </row>
    <row r="34" spans="1:16" s="90" customFormat="1" x14ac:dyDescent="0.2">
      <c r="B34" s="734" t="s">
        <v>858</v>
      </c>
      <c r="C34" s="729">
        <v>4.3401959317654528</v>
      </c>
      <c r="D34" s="729">
        <v>4.2483631727729634</v>
      </c>
      <c r="E34" s="729">
        <v>4.2361517289080988</v>
      </c>
      <c r="F34" s="729">
        <v>4.1639792236938673</v>
      </c>
      <c r="G34" s="729">
        <v>3.9913084497475109</v>
      </c>
      <c r="H34" s="729">
        <v>4.1240498506799028</v>
      </c>
      <c r="I34" s="729">
        <v>4.3349987018163212</v>
      </c>
      <c r="J34" s="729">
        <v>3.9759809545563831</v>
      </c>
      <c r="K34" s="729">
        <v>4.163723958004045</v>
      </c>
      <c r="L34" s="718" t="s">
        <v>46</v>
      </c>
      <c r="M34" s="718"/>
    </row>
    <row r="35" spans="1:16" s="90" customFormat="1" x14ac:dyDescent="0.2">
      <c r="B35" s="719" t="s">
        <v>33</v>
      </c>
      <c r="C35" s="720"/>
      <c r="D35" s="720"/>
      <c r="E35" s="720"/>
      <c r="F35" s="720"/>
      <c r="G35" s="721"/>
      <c r="H35" s="720"/>
      <c r="I35" s="720"/>
      <c r="J35" s="720"/>
      <c r="K35" s="720"/>
      <c r="L35" s="722"/>
      <c r="M35" s="723"/>
    </row>
    <row r="36" spans="1:16" s="90" customFormat="1" x14ac:dyDescent="0.2">
      <c r="B36" s="21" t="s">
        <v>1220</v>
      </c>
      <c r="C36" s="735">
        <v>2</v>
      </c>
      <c r="D36" s="735">
        <v>2</v>
      </c>
      <c r="E36" s="735">
        <v>2</v>
      </c>
      <c r="F36" s="735">
        <v>2</v>
      </c>
      <c r="G36" s="735">
        <v>2</v>
      </c>
      <c r="H36" s="735">
        <v>3</v>
      </c>
      <c r="I36" s="735">
        <v>1</v>
      </c>
      <c r="J36" s="735">
        <v>3</v>
      </c>
      <c r="K36" s="735">
        <v>1</v>
      </c>
      <c r="L36" s="725" t="s">
        <v>1221</v>
      </c>
      <c r="M36" s="725">
        <v>1</v>
      </c>
    </row>
    <row r="37" spans="1:16" s="90" customFormat="1" x14ac:dyDescent="0.2">
      <c r="B37" s="176" t="s">
        <v>1222</v>
      </c>
      <c r="C37" s="732">
        <v>4</v>
      </c>
      <c r="D37" s="732">
        <v>4</v>
      </c>
      <c r="E37" s="732">
        <v>4</v>
      </c>
      <c r="F37" s="732">
        <v>4</v>
      </c>
      <c r="G37" s="732">
        <v>4</v>
      </c>
      <c r="H37" s="732">
        <v>3</v>
      </c>
      <c r="I37" s="732">
        <v>2</v>
      </c>
      <c r="J37" s="732">
        <v>3</v>
      </c>
      <c r="K37" s="732">
        <v>2</v>
      </c>
      <c r="L37" s="125" t="s">
        <v>1221</v>
      </c>
      <c r="M37" s="125">
        <v>1</v>
      </c>
    </row>
    <row r="38" spans="1:16" s="90" customFormat="1" x14ac:dyDescent="0.2">
      <c r="B38" s="176" t="s">
        <v>1223</v>
      </c>
      <c r="C38" s="732">
        <v>2000</v>
      </c>
      <c r="D38" s="732">
        <v>2000</v>
      </c>
      <c r="E38" s="732">
        <v>2000</v>
      </c>
      <c r="F38" s="732">
        <v>2000</v>
      </c>
      <c r="G38" s="732">
        <v>2000</v>
      </c>
      <c r="H38" s="732">
        <v>2000</v>
      </c>
      <c r="I38" s="732">
        <v>2000</v>
      </c>
      <c r="J38" s="732">
        <v>2000</v>
      </c>
      <c r="K38" s="732">
        <v>2000</v>
      </c>
      <c r="L38" s="125"/>
      <c r="M38" s="125">
        <v>1</v>
      </c>
    </row>
    <row r="39" spans="1:16" ht="24" x14ac:dyDescent="0.2">
      <c r="A39" s="90"/>
      <c r="B39" s="714" t="s">
        <v>1224</v>
      </c>
      <c r="C39" s="715">
        <v>12.2</v>
      </c>
      <c r="D39" s="715">
        <v>12.2</v>
      </c>
      <c r="E39" s="715">
        <v>12.2</v>
      </c>
      <c r="F39" s="715">
        <v>12.2</v>
      </c>
      <c r="G39" s="715">
        <v>12.2</v>
      </c>
      <c r="H39" s="715">
        <v>20.58</v>
      </c>
      <c r="I39" s="715">
        <v>4.57</v>
      </c>
      <c r="J39" s="715">
        <v>20.58</v>
      </c>
      <c r="K39" s="715">
        <v>4.57</v>
      </c>
      <c r="L39" s="125" t="s">
        <v>1225</v>
      </c>
      <c r="M39" s="125">
        <v>1</v>
      </c>
    </row>
    <row r="40" spans="1:16" x14ac:dyDescent="0.2">
      <c r="A40" s="90"/>
      <c r="B40" s="714" t="s">
        <v>1226</v>
      </c>
      <c r="C40" s="561">
        <v>0.45733041575492334</v>
      </c>
      <c r="D40" s="561">
        <v>0.44665605095541405</v>
      </c>
      <c r="E40" s="561">
        <v>0.43646861307890744</v>
      </c>
      <c r="F40" s="561">
        <v>0.41742706089680826</v>
      </c>
      <c r="G40" s="561">
        <v>0.40851602023608757</v>
      </c>
      <c r="H40" s="561">
        <v>0.75526003225930549</v>
      </c>
      <c r="I40" s="561">
        <v>0.16771323359693993</v>
      </c>
      <c r="J40" s="561">
        <v>0.69076825884700521</v>
      </c>
      <c r="K40" s="561">
        <v>0.15339217409770708</v>
      </c>
      <c r="L40" s="125" t="s">
        <v>39</v>
      </c>
      <c r="M40" s="125">
        <v>1</v>
      </c>
    </row>
    <row r="41" spans="1:16" ht="24" x14ac:dyDescent="0.2">
      <c r="A41" s="90"/>
      <c r="B41" s="714" t="s">
        <v>1227</v>
      </c>
      <c r="C41" s="716">
        <v>557</v>
      </c>
      <c r="D41" s="716">
        <v>567.92156862745094</v>
      </c>
      <c r="E41" s="716">
        <v>578.84313725490199</v>
      </c>
      <c r="F41" s="716">
        <v>600.68627450980387</v>
      </c>
      <c r="G41" s="716">
        <v>611.60784313725503</v>
      </c>
      <c r="H41" s="716">
        <v>567.92156862745094</v>
      </c>
      <c r="I41" s="716">
        <v>567.92156862745094</v>
      </c>
      <c r="J41" s="716">
        <v>611.60784313725503</v>
      </c>
      <c r="K41" s="716">
        <v>611.60784313725503</v>
      </c>
      <c r="L41" s="125" t="s">
        <v>1228</v>
      </c>
      <c r="M41" s="125"/>
    </row>
    <row r="42" spans="1:16" s="90" customFormat="1" x14ac:dyDescent="0.2"/>
    <row r="43" spans="1:16" s="90" customFormat="1" x14ac:dyDescent="0.2">
      <c r="A43" s="171" t="s">
        <v>38</v>
      </c>
      <c r="B43" s="707"/>
      <c r="C43" s="707"/>
      <c r="D43" s="707"/>
      <c r="E43" s="707"/>
      <c r="F43" s="707"/>
      <c r="G43" s="707"/>
      <c r="H43" s="707"/>
      <c r="I43" s="707"/>
      <c r="J43" s="707"/>
      <c r="K43" s="707"/>
      <c r="L43" s="707"/>
      <c r="M43" s="707"/>
    </row>
    <row r="44" spans="1:16" s="90" customFormat="1" ht="11.45" customHeight="1" x14ac:dyDescent="0.2">
      <c r="A44" s="738" t="s">
        <v>39</v>
      </c>
      <c r="B44" s="1046" t="s">
        <v>1270</v>
      </c>
      <c r="C44" s="1046"/>
      <c r="D44" s="1046"/>
      <c r="E44" s="1046"/>
      <c r="F44" s="1046"/>
      <c r="G44" s="1046"/>
      <c r="H44" s="1046"/>
      <c r="I44" s="1046"/>
      <c r="J44" s="1046"/>
      <c r="K44" s="1046"/>
      <c r="L44" s="1046"/>
      <c r="M44" s="1046"/>
      <c r="N44" s="122"/>
      <c r="O44" s="122"/>
      <c r="P44" s="122"/>
    </row>
    <row r="45" spans="1:16" s="90" customFormat="1" ht="11.45" customHeight="1" x14ac:dyDescent="0.2">
      <c r="A45" s="738" t="s">
        <v>15</v>
      </c>
      <c r="B45" s="893" t="s">
        <v>1230</v>
      </c>
      <c r="C45" s="893"/>
      <c r="D45" s="893"/>
      <c r="E45" s="893"/>
      <c r="F45" s="893"/>
      <c r="G45" s="893"/>
      <c r="H45" s="893"/>
      <c r="I45" s="893"/>
      <c r="J45" s="893"/>
      <c r="K45" s="893"/>
      <c r="L45" s="893"/>
      <c r="M45" s="893"/>
      <c r="N45" s="122"/>
      <c r="O45" s="122"/>
      <c r="P45" s="122"/>
    </row>
    <row r="46" spans="1:16" s="90" customFormat="1" ht="11.45" customHeight="1" x14ac:dyDescent="0.2">
      <c r="A46" s="738" t="s">
        <v>20</v>
      </c>
      <c r="B46" s="893" t="s">
        <v>1271</v>
      </c>
      <c r="C46" s="893"/>
      <c r="D46" s="893"/>
      <c r="E46" s="893"/>
      <c r="F46" s="893"/>
      <c r="G46" s="893"/>
      <c r="H46" s="893"/>
      <c r="I46" s="893"/>
      <c r="J46" s="893"/>
      <c r="K46" s="893"/>
      <c r="L46" s="893"/>
      <c r="M46" s="893"/>
      <c r="N46" s="122"/>
      <c r="O46" s="122"/>
      <c r="P46" s="122"/>
    </row>
    <row r="47" spans="1:16" s="90" customFormat="1" ht="11.45" customHeight="1" x14ac:dyDescent="0.2">
      <c r="A47" s="738" t="s">
        <v>23</v>
      </c>
      <c r="B47" s="1045" t="s">
        <v>1272</v>
      </c>
      <c r="C47" s="1045"/>
      <c r="D47" s="1045"/>
      <c r="E47" s="1045"/>
      <c r="F47" s="1045"/>
      <c r="G47" s="1045"/>
      <c r="H47" s="1045"/>
      <c r="I47" s="1045"/>
      <c r="J47" s="1045"/>
      <c r="K47" s="1045"/>
      <c r="L47" s="1045"/>
      <c r="M47" s="1045"/>
      <c r="N47" s="122"/>
      <c r="O47" s="122"/>
      <c r="P47" s="122"/>
    </row>
    <row r="48" spans="1:16" s="90" customFormat="1" ht="11.45" customHeight="1" x14ac:dyDescent="0.2">
      <c r="A48" s="738" t="s">
        <v>44</v>
      </c>
      <c r="B48" s="1045" t="s">
        <v>1233</v>
      </c>
      <c r="C48" s="1045"/>
      <c r="D48" s="1045"/>
      <c r="E48" s="1045"/>
      <c r="F48" s="1045"/>
      <c r="G48" s="1045"/>
      <c r="H48" s="1045"/>
      <c r="I48" s="1045"/>
      <c r="J48" s="1045"/>
      <c r="K48" s="1045"/>
      <c r="L48" s="1045"/>
      <c r="M48" s="1045"/>
      <c r="N48" s="122"/>
      <c r="O48" s="122"/>
      <c r="P48" s="122"/>
    </row>
    <row r="49" spans="1:16" s="90" customFormat="1" x14ac:dyDescent="0.2">
      <c r="A49" s="738" t="s">
        <v>46</v>
      </c>
      <c r="B49" s="1034" t="s">
        <v>1234</v>
      </c>
      <c r="C49" s="1034"/>
      <c r="D49" s="1034"/>
      <c r="E49" s="1034"/>
      <c r="F49" s="1034"/>
      <c r="G49" s="1034"/>
      <c r="H49" s="1034"/>
      <c r="I49" s="1034"/>
      <c r="J49" s="1034"/>
      <c r="K49" s="1034"/>
      <c r="L49" s="1034"/>
      <c r="M49" s="1034"/>
      <c r="N49" s="122"/>
      <c r="O49" s="122"/>
      <c r="P49" s="122"/>
    </row>
    <row r="50" spans="1:16" s="90" customFormat="1" ht="11.45" customHeight="1" x14ac:dyDescent="0.2">
      <c r="A50" s="738" t="s">
        <v>31</v>
      </c>
      <c r="B50" s="1045" t="s">
        <v>1266</v>
      </c>
      <c r="C50" s="1045"/>
      <c r="D50" s="1045"/>
      <c r="E50" s="1045"/>
      <c r="F50" s="1045"/>
      <c r="G50" s="1045"/>
      <c r="H50" s="1045"/>
      <c r="I50" s="1045"/>
      <c r="J50" s="1045"/>
      <c r="K50" s="1045"/>
      <c r="L50" s="1045"/>
      <c r="M50" s="1045"/>
      <c r="N50" s="122"/>
      <c r="O50" s="122"/>
      <c r="P50" s="122"/>
    </row>
    <row r="51" spans="1:16" s="90" customFormat="1" ht="11.45" customHeight="1" x14ac:dyDescent="0.2">
      <c r="A51" s="738" t="s">
        <v>35</v>
      </c>
      <c r="B51" s="1045" t="s">
        <v>1273</v>
      </c>
      <c r="C51" s="1045"/>
      <c r="D51" s="1045"/>
      <c r="E51" s="1045"/>
      <c r="F51" s="1045"/>
      <c r="G51" s="1045"/>
      <c r="H51" s="1045"/>
      <c r="I51" s="1045"/>
      <c r="J51" s="1045"/>
      <c r="K51" s="1045"/>
      <c r="L51" s="1045"/>
      <c r="M51" s="1045"/>
      <c r="N51" s="122"/>
      <c r="O51" s="122"/>
      <c r="P51" s="122"/>
    </row>
    <row r="52" spans="1:16" s="90" customFormat="1" x14ac:dyDescent="0.2">
      <c r="A52" s="738" t="s">
        <v>64</v>
      </c>
      <c r="B52" s="1034" t="s">
        <v>1237</v>
      </c>
      <c r="C52" s="1034"/>
      <c r="D52" s="1034"/>
      <c r="E52" s="1034"/>
      <c r="F52" s="1034"/>
      <c r="G52" s="1034"/>
      <c r="H52" s="1034"/>
      <c r="I52" s="1034"/>
      <c r="J52" s="1034"/>
      <c r="K52" s="1034"/>
      <c r="L52" s="1034"/>
      <c r="M52" s="1034"/>
      <c r="N52" s="122"/>
      <c r="O52" s="122"/>
      <c r="P52" s="122"/>
    </row>
    <row r="53" spans="1:16" x14ac:dyDescent="0.2">
      <c r="A53" s="738" t="s">
        <v>50</v>
      </c>
      <c r="B53" s="1044" t="s">
        <v>1238</v>
      </c>
      <c r="C53" s="1044"/>
      <c r="D53" s="1044"/>
      <c r="E53" s="1044"/>
      <c r="F53" s="1044"/>
      <c r="G53" s="1044"/>
      <c r="H53" s="1044"/>
      <c r="I53" s="1044"/>
      <c r="J53" s="1044"/>
      <c r="K53" s="1044"/>
      <c r="L53" s="1044"/>
      <c r="M53" s="1044"/>
      <c r="N53" s="737"/>
      <c r="O53" s="737"/>
      <c r="P53" s="737"/>
    </row>
    <row r="54" spans="1:16" x14ac:dyDescent="0.2">
      <c r="A54" s="738" t="s">
        <v>54</v>
      </c>
      <c r="B54" s="1034" t="s">
        <v>1239</v>
      </c>
      <c r="C54" s="1034"/>
      <c r="D54" s="1034"/>
      <c r="E54" s="1034"/>
      <c r="F54" s="1034"/>
      <c r="G54" s="1034"/>
      <c r="H54" s="1034"/>
      <c r="I54" s="1034"/>
      <c r="J54" s="1034"/>
      <c r="K54" s="1034"/>
      <c r="L54" s="1034"/>
      <c r="M54" s="1034"/>
      <c r="N54" s="737"/>
      <c r="O54" s="737"/>
      <c r="P54" s="737"/>
    </row>
    <row r="55" spans="1:16" x14ac:dyDescent="0.2">
      <c r="A55" s="738" t="s">
        <v>66</v>
      </c>
      <c r="B55" s="1034" t="s">
        <v>1240</v>
      </c>
      <c r="C55" s="1034"/>
      <c r="D55" s="1034"/>
      <c r="E55" s="1034"/>
      <c r="F55" s="1034"/>
      <c r="G55" s="1034"/>
      <c r="H55" s="1034"/>
      <c r="I55" s="1034"/>
      <c r="J55" s="1034"/>
      <c r="K55" s="1034"/>
      <c r="L55" s="1034"/>
      <c r="M55" s="1034"/>
      <c r="N55" s="737"/>
      <c r="O55" s="737"/>
      <c r="P55" s="737"/>
    </row>
    <row r="56" spans="1:16" ht="11.45" customHeight="1" x14ac:dyDescent="0.2">
      <c r="A56" s="738" t="s">
        <v>67</v>
      </c>
      <c r="B56" s="1045" t="s">
        <v>1241</v>
      </c>
      <c r="C56" s="1045"/>
      <c r="D56" s="1045"/>
      <c r="E56" s="1045"/>
      <c r="F56" s="1045"/>
      <c r="G56" s="1045"/>
      <c r="H56" s="1045"/>
      <c r="I56" s="1045"/>
      <c r="J56" s="1045"/>
      <c r="K56" s="1045"/>
      <c r="L56" s="1045"/>
      <c r="M56" s="1045"/>
      <c r="N56" s="737"/>
      <c r="O56" s="737"/>
      <c r="P56" s="737"/>
    </row>
    <row r="57" spans="1:16" ht="11.45" customHeight="1" x14ac:dyDescent="0.2">
      <c r="A57" s="738" t="s">
        <v>68</v>
      </c>
      <c r="B57" s="893" t="s">
        <v>1274</v>
      </c>
      <c r="C57" s="893"/>
      <c r="D57" s="893"/>
      <c r="E57" s="893"/>
      <c r="F57" s="893"/>
      <c r="G57" s="893"/>
      <c r="H57" s="893"/>
      <c r="I57" s="893"/>
      <c r="J57" s="893"/>
      <c r="K57" s="893"/>
      <c r="L57" s="893"/>
      <c r="M57" s="893"/>
    </row>
    <row r="58" spans="1:16" x14ac:dyDescent="0.2">
      <c r="A58" s="738"/>
      <c r="B58" s="706"/>
      <c r="C58" s="706"/>
      <c r="D58" s="706"/>
      <c r="E58" s="706"/>
      <c r="F58" s="706"/>
      <c r="G58" s="706"/>
      <c r="H58" s="706"/>
      <c r="I58" s="706"/>
      <c r="J58" s="706"/>
      <c r="K58" s="706"/>
      <c r="L58" s="706"/>
      <c r="M58" s="706"/>
    </row>
    <row r="59" spans="1:16" x14ac:dyDescent="0.2">
      <c r="A59" s="197" t="s">
        <v>87</v>
      </c>
      <c r="B59" s="90"/>
      <c r="C59" s="183"/>
      <c r="D59" s="183"/>
      <c r="E59" s="183"/>
      <c r="F59" s="183"/>
      <c r="G59" s="183"/>
      <c r="H59" s="183"/>
      <c r="I59" s="183"/>
      <c r="J59" s="183"/>
      <c r="K59" s="183"/>
      <c r="L59" s="183"/>
    </row>
    <row r="60" spans="1:16" x14ac:dyDescent="0.2">
      <c r="A60" s="705">
        <v>1</v>
      </c>
      <c r="B60" s="704" t="s">
        <v>1243</v>
      </c>
      <c r="C60" s="232"/>
      <c r="D60" s="232"/>
      <c r="E60" s="232"/>
      <c r="F60" s="232"/>
      <c r="G60" s="232"/>
      <c r="H60" s="232"/>
      <c r="I60" s="232"/>
      <c r="J60" s="232"/>
      <c r="K60" s="232"/>
      <c r="L60" s="232"/>
    </row>
    <row r="61" spans="1:16" x14ac:dyDescent="0.2">
      <c r="A61" s="705">
        <v>2</v>
      </c>
      <c r="B61" s="90" t="s">
        <v>1244</v>
      </c>
    </row>
    <row r="62" spans="1:16" x14ac:dyDescent="0.2">
      <c r="A62" s="705">
        <v>3</v>
      </c>
      <c r="B62" s="90" t="s">
        <v>1245</v>
      </c>
      <c r="C62" s="703"/>
      <c r="D62" s="703"/>
      <c r="E62" s="703"/>
      <c r="F62" s="703"/>
      <c r="G62" s="703"/>
      <c r="H62" s="703"/>
      <c r="I62" s="703"/>
      <c r="J62" s="703"/>
      <c r="K62" s="703"/>
      <c r="L62" s="703"/>
    </row>
    <row r="63" spans="1:16" x14ac:dyDescent="0.2">
      <c r="A63" s="705">
        <v>4</v>
      </c>
      <c r="B63" s="875" t="s">
        <v>1246</v>
      </c>
      <c r="C63" s="875"/>
      <c r="D63" s="875"/>
      <c r="E63" s="875"/>
      <c r="F63" s="875"/>
      <c r="G63" s="875"/>
      <c r="H63" s="875"/>
    </row>
    <row r="64" spans="1:16" ht="11.45" customHeight="1" x14ac:dyDescent="0.2">
      <c r="A64" s="705">
        <v>5</v>
      </c>
      <c r="B64" s="1041" t="s">
        <v>1247</v>
      </c>
      <c r="C64" s="1041"/>
      <c r="D64" s="1041"/>
      <c r="E64" s="1041"/>
      <c r="F64" s="1041"/>
      <c r="G64" s="1041"/>
      <c r="H64" s="1041"/>
      <c r="I64" s="1041"/>
      <c r="J64" s="1041"/>
      <c r="K64" s="1041"/>
      <c r="L64" s="1041"/>
    </row>
    <row r="65" spans="1:13" s="90" customFormat="1" x14ac:dyDescent="0.2">
      <c r="A65" s="90">
        <v>6</v>
      </c>
      <c r="B65" s="90" t="s">
        <v>1248</v>
      </c>
      <c r="M65" s="707"/>
    </row>
    <row r="66" spans="1:13" x14ac:dyDescent="0.2">
      <c r="A66" s="90">
        <v>7</v>
      </c>
      <c r="B66" s="116" t="s">
        <v>1249</v>
      </c>
      <c r="C66" s="90"/>
      <c r="D66" s="90"/>
      <c r="E66" s="90"/>
      <c r="F66" s="90"/>
      <c r="G66" s="90"/>
      <c r="H66" s="90"/>
      <c r="I66" s="90"/>
      <c r="J66" s="90"/>
      <c r="K66" s="90"/>
      <c r="L66" s="90"/>
    </row>
  </sheetData>
  <dataConsolidate/>
  <mergeCells count="19">
    <mergeCell ref="B52:M52"/>
    <mergeCell ref="C3:M3"/>
    <mergeCell ref="H4:I4"/>
    <mergeCell ref="J4:K4"/>
    <mergeCell ref="B44:M44"/>
    <mergeCell ref="B45:M45"/>
    <mergeCell ref="B46:M46"/>
    <mergeCell ref="B47:M47"/>
    <mergeCell ref="B48:M48"/>
    <mergeCell ref="B49:M49"/>
    <mergeCell ref="B50:M50"/>
    <mergeCell ref="B51:M51"/>
    <mergeCell ref="B64:L64"/>
    <mergeCell ref="B53:M53"/>
    <mergeCell ref="B54:M54"/>
    <mergeCell ref="B55:M55"/>
    <mergeCell ref="B56:M56"/>
    <mergeCell ref="B57:M57"/>
    <mergeCell ref="B63:H63"/>
  </mergeCells>
  <hyperlinks>
    <hyperlink ref="C3" location="INDEX" display="Geothermal heat-only plant with electric heat pump, 2000m. _x000a_DH temperature 70/35 °C" xr:uid="{00000000-0004-0000-4200-000000000000}"/>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49"/>
  <dimension ref="A1:Q70"/>
  <sheetViews>
    <sheetView showGridLines="0" zoomScaleNormal="100" workbookViewId="0">
      <selection activeCell="A65" sqref="A65"/>
    </sheetView>
  </sheetViews>
  <sheetFormatPr defaultColWidth="9.140625" defaultRowHeight="15" x14ac:dyDescent="0.25"/>
  <cols>
    <col min="1" max="1" width="2.85546875" style="226" customWidth="1"/>
    <col min="2" max="2" width="28.28515625" style="226" customWidth="1"/>
    <col min="3" max="10" width="6.85546875" style="226" customWidth="1"/>
    <col min="11" max="11" width="5.85546875" style="226" customWidth="1"/>
    <col min="12" max="12" width="5.28515625" style="226" customWidth="1"/>
    <col min="13" max="13" width="4.42578125" style="226" customWidth="1"/>
    <col min="14" max="16384" width="9.140625" style="226"/>
  </cols>
  <sheetData>
    <row r="1" spans="1:12" ht="14.25" customHeight="1" x14ac:dyDescent="0.25">
      <c r="B1" s="236"/>
      <c r="C1" s="237"/>
      <c r="D1" s="237"/>
      <c r="E1" s="237"/>
      <c r="F1" s="237"/>
      <c r="G1" s="237"/>
      <c r="H1" s="168"/>
      <c r="I1" s="237"/>
      <c r="J1" s="237"/>
      <c r="K1" s="237"/>
      <c r="L1" s="237"/>
    </row>
    <row r="2" spans="1:12" ht="14.25" customHeight="1" x14ac:dyDescent="0.25">
      <c r="B2" s="236"/>
      <c r="C2" s="237"/>
      <c r="D2" s="237"/>
      <c r="E2" s="237"/>
      <c r="F2" s="237"/>
      <c r="G2" s="237"/>
      <c r="H2" s="168"/>
      <c r="I2" s="237"/>
      <c r="J2" s="237"/>
      <c r="K2" s="237"/>
      <c r="L2" s="237"/>
    </row>
    <row r="3" spans="1:12" ht="15" customHeight="1" x14ac:dyDescent="0.25">
      <c r="A3" s="183"/>
      <c r="B3" s="391" t="s">
        <v>0</v>
      </c>
      <c r="C3" s="863" t="s">
        <v>543</v>
      </c>
      <c r="D3" s="914"/>
      <c r="E3" s="914"/>
      <c r="F3" s="914"/>
      <c r="G3" s="914"/>
      <c r="H3" s="914"/>
      <c r="I3" s="914"/>
      <c r="J3" s="914"/>
      <c r="K3" s="914"/>
      <c r="L3" s="883"/>
    </row>
    <row r="4" spans="1:12" ht="22.5" customHeight="1" x14ac:dyDescent="0.25">
      <c r="A4" s="183"/>
      <c r="B4" s="142"/>
      <c r="C4" s="143">
        <v>2015</v>
      </c>
      <c r="D4" s="143">
        <v>2020</v>
      </c>
      <c r="E4" s="143">
        <v>2030</v>
      </c>
      <c r="F4" s="143">
        <v>2050</v>
      </c>
      <c r="G4" s="882" t="s">
        <v>2</v>
      </c>
      <c r="H4" s="883"/>
      <c r="I4" s="882" t="s">
        <v>3</v>
      </c>
      <c r="J4" s="883"/>
      <c r="K4" s="143" t="s">
        <v>4</v>
      </c>
      <c r="L4" s="143" t="s">
        <v>5</v>
      </c>
    </row>
    <row r="5" spans="1:12" x14ac:dyDescent="0.25">
      <c r="A5" s="183"/>
      <c r="B5" s="397" t="s">
        <v>6</v>
      </c>
      <c r="C5" s="398"/>
      <c r="D5" s="398"/>
      <c r="E5" s="398"/>
      <c r="F5" s="398"/>
      <c r="G5" s="398" t="s">
        <v>7</v>
      </c>
      <c r="H5" s="398" t="s">
        <v>8</v>
      </c>
      <c r="I5" s="398" t="s">
        <v>7</v>
      </c>
      <c r="J5" s="398" t="s">
        <v>8</v>
      </c>
      <c r="K5" s="398"/>
      <c r="L5" s="399"/>
    </row>
    <row r="6" spans="1:12" ht="15.75" customHeight="1" x14ac:dyDescent="0.25">
      <c r="A6" s="183"/>
      <c r="B6" s="238" t="s">
        <v>769</v>
      </c>
      <c r="C6" s="394">
        <v>10000</v>
      </c>
      <c r="D6" s="394">
        <v>13000</v>
      </c>
      <c r="E6" s="394">
        <v>21000</v>
      </c>
      <c r="F6" s="394">
        <v>55000</v>
      </c>
      <c r="G6" s="394">
        <v>10000</v>
      </c>
      <c r="H6" s="394">
        <v>20000</v>
      </c>
      <c r="I6" s="394">
        <v>10000</v>
      </c>
      <c r="J6" s="394">
        <v>100000</v>
      </c>
      <c r="K6" s="149" t="s">
        <v>66</v>
      </c>
      <c r="L6" s="149"/>
    </row>
    <row r="7" spans="1:12" ht="15.75" customHeight="1" x14ac:dyDescent="0.25">
      <c r="A7" s="183"/>
      <c r="B7" s="238" t="s">
        <v>770</v>
      </c>
      <c r="C7" s="394">
        <v>1046</v>
      </c>
      <c r="D7" s="394">
        <v>1046</v>
      </c>
      <c r="E7" s="394">
        <v>1046</v>
      </c>
      <c r="F7" s="394">
        <v>1046</v>
      </c>
      <c r="G7" s="394">
        <v>1013</v>
      </c>
      <c r="H7" s="394">
        <v>1079</v>
      </c>
      <c r="I7" s="394">
        <v>1013</v>
      </c>
      <c r="J7" s="394">
        <v>1079</v>
      </c>
      <c r="K7" s="149" t="s">
        <v>544</v>
      </c>
      <c r="L7" s="149"/>
    </row>
    <row r="8" spans="1:12" ht="15.75" customHeight="1" x14ac:dyDescent="0.25">
      <c r="A8" s="183"/>
      <c r="B8" s="238" t="s">
        <v>771</v>
      </c>
      <c r="C8" s="149">
        <v>450</v>
      </c>
      <c r="D8" s="239">
        <v>472.95499999999998</v>
      </c>
      <c r="E8" s="239">
        <v>497.08</v>
      </c>
      <c r="F8" s="239">
        <v>522.43600000000004</v>
      </c>
      <c r="G8" s="239">
        <v>450</v>
      </c>
      <c r="H8" s="239">
        <v>495.90999999999997</v>
      </c>
      <c r="I8" s="239">
        <v>497.08</v>
      </c>
      <c r="J8" s="239">
        <v>547.79200000000014</v>
      </c>
      <c r="K8" s="149" t="s">
        <v>39</v>
      </c>
      <c r="L8" s="149">
        <v>4</v>
      </c>
    </row>
    <row r="9" spans="1:12" ht="15.75" customHeight="1" x14ac:dyDescent="0.25">
      <c r="A9" s="183"/>
      <c r="B9" s="240" t="s">
        <v>90</v>
      </c>
      <c r="C9" s="241">
        <v>0.43</v>
      </c>
      <c r="D9" s="241">
        <v>0.45</v>
      </c>
      <c r="E9" s="241">
        <v>0.48</v>
      </c>
      <c r="F9" s="241">
        <v>0.49946080305927348</v>
      </c>
      <c r="G9" s="241">
        <v>0.42</v>
      </c>
      <c r="H9" s="241">
        <v>0.49</v>
      </c>
      <c r="I9" s="241">
        <v>0.46</v>
      </c>
      <c r="J9" s="241">
        <v>0.54</v>
      </c>
      <c r="K9" s="149" t="s">
        <v>297</v>
      </c>
      <c r="L9" s="149"/>
    </row>
    <row r="10" spans="1:12" ht="26.25" customHeight="1" x14ac:dyDescent="0.25">
      <c r="A10" s="183"/>
      <c r="B10" s="238" t="s">
        <v>545</v>
      </c>
      <c r="C10" s="242">
        <v>3.0000000000000001E-3</v>
      </c>
      <c r="D10" s="242">
        <v>3.0000000000000001E-3</v>
      </c>
      <c r="E10" s="242">
        <v>3.0000000000000001E-3</v>
      </c>
      <c r="F10" s="242">
        <v>3.0000000000000001E-3</v>
      </c>
      <c r="G10" s="242">
        <v>2E-3</v>
      </c>
      <c r="H10" s="242">
        <v>4.0000000000000001E-3</v>
      </c>
      <c r="I10" s="242">
        <v>2E-3</v>
      </c>
      <c r="J10" s="242">
        <v>4.0000000000000001E-3</v>
      </c>
      <c r="K10" s="149"/>
      <c r="L10" s="149"/>
    </row>
    <row r="11" spans="1:12" ht="15.75" customHeight="1" x14ac:dyDescent="0.25">
      <c r="A11" s="183"/>
      <c r="B11" s="238" t="s">
        <v>13</v>
      </c>
      <c r="C11" s="242">
        <v>5.0000000000000001E-3</v>
      </c>
      <c r="D11" s="242">
        <v>5.0000000000000001E-3</v>
      </c>
      <c r="E11" s="242">
        <v>5.0000000000000001E-3</v>
      </c>
      <c r="F11" s="242">
        <v>5.0000000000000001E-3</v>
      </c>
      <c r="G11" s="243">
        <v>0</v>
      </c>
      <c r="H11" s="243">
        <v>0.01</v>
      </c>
      <c r="I11" s="243">
        <v>0</v>
      </c>
      <c r="J11" s="243">
        <v>0.01</v>
      </c>
      <c r="K11" s="149" t="s">
        <v>54</v>
      </c>
      <c r="L11" s="149"/>
    </row>
    <row r="12" spans="1:12" ht="15.75" customHeight="1" x14ac:dyDescent="0.25">
      <c r="A12" s="183"/>
      <c r="B12" s="142" t="s">
        <v>16</v>
      </c>
      <c r="C12" s="394">
        <v>30</v>
      </c>
      <c r="D12" s="394">
        <v>30</v>
      </c>
      <c r="E12" s="394">
        <v>30</v>
      </c>
      <c r="F12" s="394">
        <v>30</v>
      </c>
      <c r="G12" s="394">
        <v>30</v>
      </c>
      <c r="H12" s="394">
        <v>30</v>
      </c>
      <c r="I12" s="394">
        <v>30</v>
      </c>
      <c r="J12" s="394">
        <v>30</v>
      </c>
      <c r="K12" s="394" t="s">
        <v>64</v>
      </c>
      <c r="L12" s="149">
        <v>17</v>
      </c>
    </row>
    <row r="13" spans="1:12" ht="15.75" customHeight="1" x14ac:dyDescent="0.25">
      <c r="A13" s="183"/>
      <c r="B13" s="142" t="s">
        <v>18</v>
      </c>
      <c r="C13" s="394">
        <v>0.25</v>
      </c>
      <c r="D13" s="394">
        <v>0.25</v>
      </c>
      <c r="E13" s="394">
        <v>0.25</v>
      </c>
      <c r="F13" s="394">
        <v>0.25</v>
      </c>
      <c r="G13" s="394">
        <v>0.25</v>
      </c>
      <c r="H13" s="394">
        <v>0.25</v>
      </c>
      <c r="I13" s="394">
        <v>0.25</v>
      </c>
      <c r="J13" s="394">
        <v>0.25</v>
      </c>
      <c r="K13" s="394"/>
      <c r="L13" s="149"/>
    </row>
    <row r="14" spans="1:12" ht="21.75" customHeight="1" x14ac:dyDescent="0.25">
      <c r="A14" s="183"/>
      <c r="B14" s="142" t="s">
        <v>772</v>
      </c>
      <c r="C14" s="160">
        <v>6.7</v>
      </c>
      <c r="D14" s="160">
        <v>6.3</v>
      </c>
      <c r="E14" s="160">
        <v>6</v>
      </c>
      <c r="F14" s="160">
        <v>5.7</v>
      </c>
      <c r="G14" s="160">
        <v>6</v>
      </c>
      <c r="H14" s="160">
        <v>6.7</v>
      </c>
      <c r="I14" s="160">
        <v>5.5</v>
      </c>
      <c r="J14" s="160">
        <v>6</v>
      </c>
      <c r="K14" s="394" t="s">
        <v>50</v>
      </c>
      <c r="L14" s="149"/>
    </row>
    <row r="15" spans="1:12" ht="15.75" customHeight="1" x14ac:dyDescent="0.25">
      <c r="A15" s="183"/>
      <c r="B15" s="969" t="s">
        <v>21</v>
      </c>
      <c r="C15" s="970"/>
      <c r="D15" s="970"/>
      <c r="E15" s="970"/>
      <c r="F15" s="970"/>
      <c r="G15" s="970"/>
      <c r="H15" s="970"/>
      <c r="I15" s="970"/>
      <c r="J15" s="970"/>
      <c r="K15" s="970"/>
      <c r="L15" s="971"/>
    </row>
    <row r="16" spans="1:12" ht="15.75" customHeight="1" x14ac:dyDescent="0.25">
      <c r="A16" s="183"/>
      <c r="B16" s="244" t="s">
        <v>22</v>
      </c>
      <c r="C16" s="245" t="s">
        <v>70</v>
      </c>
      <c r="D16" s="245" t="s">
        <v>70</v>
      </c>
      <c r="E16" s="245" t="s">
        <v>70</v>
      </c>
      <c r="F16" s="245" t="s">
        <v>70</v>
      </c>
      <c r="G16" s="245" t="s">
        <v>70</v>
      </c>
      <c r="H16" s="245" t="s">
        <v>70</v>
      </c>
      <c r="I16" s="245" t="s">
        <v>70</v>
      </c>
      <c r="J16" s="245" t="s">
        <v>70</v>
      </c>
      <c r="K16" s="245"/>
      <c r="L16" s="246"/>
    </row>
    <row r="17" spans="1:12" x14ac:dyDescent="0.25">
      <c r="A17" s="183"/>
      <c r="B17" s="244" t="s">
        <v>24</v>
      </c>
      <c r="C17" s="245" t="s">
        <v>70</v>
      </c>
      <c r="D17" s="245" t="s">
        <v>70</v>
      </c>
      <c r="E17" s="245" t="s">
        <v>70</v>
      </c>
      <c r="F17" s="245" t="s">
        <v>70</v>
      </c>
      <c r="G17" s="245" t="s">
        <v>70</v>
      </c>
      <c r="H17" s="245" t="s">
        <v>70</v>
      </c>
      <c r="I17" s="245" t="s">
        <v>70</v>
      </c>
      <c r="J17" s="245" t="s">
        <v>70</v>
      </c>
      <c r="K17" s="245"/>
      <c r="L17" s="246"/>
    </row>
    <row r="18" spans="1:12" x14ac:dyDescent="0.25">
      <c r="A18" s="183"/>
      <c r="B18" s="244" t="s">
        <v>75</v>
      </c>
      <c r="C18" s="245" t="s">
        <v>70</v>
      </c>
      <c r="D18" s="245" t="s">
        <v>70</v>
      </c>
      <c r="E18" s="245" t="s">
        <v>70</v>
      </c>
      <c r="F18" s="245" t="s">
        <v>70</v>
      </c>
      <c r="G18" s="245" t="s">
        <v>70</v>
      </c>
      <c r="H18" s="245" t="s">
        <v>70</v>
      </c>
      <c r="I18" s="245" t="s">
        <v>70</v>
      </c>
      <c r="J18" s="245" t="s">
        <v>70</v>
      </c>
      <c r="K18" s="245" t="s">
        <v>46</v>
      </c>
      <c r="L18" s="246"/>
    </row>
    <row r="19" spans="1:12" x14ac:dyDescent="0.25">
      <c r="A19" s="183"/>
      <c r="B19" s="244" t="s">
        <v>76</v>
      </c>
      <c r="C19" s="245" t="s">
        <v>70</v>
      </c>
      <c r="D19" s="245" t="s">
        <v>70</v>
      </c>
      <c r="E19" s="245" t="s">
        <v>70</v>
      </c>
      <c r="F19" s="245" t="s">
        <v>70</v>
      </c>
      <c r="G19" s="245" t="s">
        <v>70</v>
      </c>
      <c r="H19" s="245" t="s">
        <v>70</v>
      </c>
      <c r="I19" s="245" t="s">
        <v>70</v>
      </c>
      <c r="J19" s="245" t="s">
        <v>70</v>
      </c>
      <c r="K19" s="245"/>
      <c r="L19" s="246"/>
    </row>
    <row r="20" spans="1:12" ht="15" customHeight="1" x14ac:dyDescent="0.25">
      <c r="A20" s="183"/>
      <c r="B20" s="244" t="s">
        <v>77</v>
      </c>
      <c r="C20" s="245" t="s">
        <v>70</v>
      </c>
      <c r="D20" s="245" t="s">
        <v>70</v>
      </c>
      <c r="E20" s="245" t="s">
        <v>70</v>
      </c>
      <c r="F20" s="245" t="s">
        <v>70</v>
      </c>
      <c r="G20" s="245" t="s">
        <v>70</v>
      </c>
      <c r="H20" s="245" t="s">
        <v>70</v>
      </c>
      <c r="I20" s="245" t="s">
        <v>70</v>
      </c>
      <c r="J20" s="245" t="s">
        <v>70</v>
      </c>
      <c r="K20" s="245"/>
      <c r="L20" s="246"/>
    </row>
    <row r="21" spans="1:12" ht="15" customHeight="1" x14ac:dyDescent="0.25">
      <c r="A21" s="183"/>
      <c r="B21" s="969" t="s">
        <v>78</v>
      </c>
      <c r="C21" s="970"/>
      <c r="D21" s="970"/>
      <c r="E21" s="970"/>
      <c r="F21" s="970"/>
      <c r="G21" s="970"/>
      <c r="H21" s="970"/>
      <c r="I21" s="970"/>
      <c r="J21" s="970"/>
      <c r="K21" s="970"/>
      <c r="L21" s="971"/>
    </row>
    <row r="22" spans="1:12" x14ac:dyDescent="0.25">
      <c r="A22" s="183"/>
      <c r="B22" s="244" t="s">
        <v>773</v>
      </c>
      <c r="C22" s="247">
        <v>0</v>
      </c>
      <c r="D22" s="247">
        <v>0</v>
      </c>
      <c r="E22" s="247">
        <v>0</v>
      </c>
      <c r="F22" s="247">
        <v>0</v>
      </c>
      <c r="G22" s="247">
        <v>0</v>
      </c>
      <c r="H22" s="247">
        <v>0</v>
      </c>
      <c r="I22" s="247">
        <v>0</v>
      </c>
      <c r="J22" s="247">
        <v>0</v>
      </c>
      <c r="K22" s="248"/>
      <c r="L22" s="249"/>
    </row>
    <row r="23" spans="1:12" ht="15" customHeight="1" x14ac:dyDescent="0.25">
      <c r="A23" s="183"/>
      <c r="B23" s="244" t="s">
        <v>530</v>
      </c>
      <c r="C23" s="247">
        <v>0</v>
      </c>
      <c r="D23" s="247">
        <v>0</v>
      </c>
      <c r="E23" s="247">
        <v>0</v>
      </c>
      <c r="F23" s="247">
        <v>0</v>
      </c>
      <c r="G23" s="247">
        <v>0</v>
      </c>
      <c r="H23" s="247">
        <v>0</v>
      </c>
      <c r="I23" s="247">
        <v>0</v>
      </c>
      <c r="J23" s="247">
        <v>0</v>
      </c>
      <c r="K23" s="245"/>
      <c r="L23" s="250"/>
    </row>
    <row r="24" spans="1:12" x14ac:dyDescent="0.25">
      <c r="A24" s="183"/>
      <c r="B24" s="244" t="s">
        <v>79</v>
      </c>
      <c r="C24" s="247">
        <v>0</v>
      </c>
      <c r="D24" s="247">
        <v>0</v>
      </c>
      <c r="E24" s="247">
        <v>0</v>
      </c>
      <c r="F24" s="247">
        <v>0</v>
      </c>
      <c r="G24" s="247">
        <v>0</v>
      </c>
      <c r="H24" s="247">
        <v>0</v>
      </c>
      <c r="I24" s="247">
        <v>0</v>
      </c>
      <c r="J24" s="247">
        <v>0</v>
      </c>
      <c r="K24" s="245"/>
      <c r="L24" s="250"/>
    </row>
    <row r="25" spans="1:12" ht="15" customHeight="1" x14ac:dyDescent="0.25">
      <c r="A25" s="183"/>
      <c r="B25" s="244" t="s">
        <v>80</v>
      </c>
      <c r="C25" s="247">
        <v>0</v>
      </c>
      <c r="D25" s="247">
        <v>0</v>
      </c>
      <c r="E25" s="247">
        <v>0</v>
      </c>
      <c r="F25" s="247">
        <v>0</v>
      </c>
      <c r="G25" s="247">
        <v>0</v>
      </c>
      <c r="H25" s="247">
        <v>0</v>
      </c>
      <c r="I25" s="247">
        <v>0</v>
      </c>
      <c r="J25" s="247">
        <v>0</v>
      </c>
      <c r="K25" s="251"/>
      <c r="L25" s="250"/>
    </row>
    <row r="26" spans="1:12" x14ac:dyDescent="0.25">
      <c r="A26" s="183"/>
      <c r="B26" s="866" t="s">
        <v>25</v>
      </c>
      <c r="C26" s="867"/>
      <c r="D26" s="867"/>
      <c r="E26" s="867"/>
      <c r="F26" s="867"/>
      <c r="G26" s="867"/>
      <c r="H26" s="867"/>
      <c r="I26" s="867"/>
      <c r="J26" s="867"/>
      <c r="K26" s="867"/>
      <c r="L26" s="868"/>
    </row>
    <row r="27" spans="1:12" ht="33.75" x14ac:dyDescent="0.25">
      <c r="A27" s="183"/>
      <c r="B27" s="142" t="s">
        <v>774</v>
      </c>
      <c r="C27" s="252">
        <v>428.88888888888886</v>
      </c>
      <c r="D27" s="252">
        <v>395.38645325665232</v>
      </c>
      <c r="E27" s="252">
        <v>362.11475014082242</v>
      </c>
      <c r="F27" s="252">
        <v>325.39870912417979</v>
      </c>
      <c r="G27" s="252">
        <v>371.0350668468069</v>
      </c>
      <c r="H27" s="252">
        <v>422.22222222222229</v>
      </c>
      <c r="I27" s="252">
        <v>292.08166603382296</v>
      </c>
      <c r="J27" s="252">
        <v>362.11475014082242</v>
      </c>
      <c r="K27" s="394" t="s">
        <v>546</v>
      </c>
      <c r="L27" s="394"/>
    </row>
    <row r="28" spans="1:12" x14ac:dyDescent="0.25">
      <c r="A28" s="183"/>
      <c r="B28" s="244" t="s">
        <v>547</v>
      </c>
      <c r="C28" s="394">
        <v>85</v>
      </c>
      <c r="D28" s="394">
        <v>85</v>
      </c>
      <c r="E28" s="394">
        <v>85</v>
      </c>
      <c r="F28" s="394">
        <v>85</v>
      </c>
      <c r="G28" s="394">
        <v>85</v>
      </c>
      <c r="H28" s="394">
        <v>85</v>
      </c>
      <c r="I28" s="394">
        <v>85</v>
      </c>
      <c r="J28" s="394">
        <v>85</v>
      </c>
      <c r="K28" s="394" t="s">
        <v>548</v>
      </c>
      <c r="L28" s="394"/>
    </row>
    <row r="29" spans="1:12" x14ac:dyDescent="0.25">
      <c r="A29" s="183"/>
      <c r="B29" s="244" t="s">
        <v>549</v>
      </c>
      <c r="C29" s="394">
        <v>15</v>
      </c>
      <c r="D29" s="394">
        <v>15</v>
      </c>
      <c r="E29" s="394">
        <v>15</v>
      </c>
      <c r="F29" s="394">
        <v>15</v>
      </c>
      <c r="G29" s="394">
        <v>15</v>
      </c>
      <c r="H29" s="394">
        <v>15</v>
      </c>
      <c r="I29" s="394">
        <v>15</v>
      </c>
      <c r="J29" s="394">
        <v>15</v>
      </c>
      <c r="K29" s="394" t="s">
        <v>548</v>
      </c>
      <c r="L29" s="394"/>
    </row>
    <row r="30" spans="1:12" ht="22.5" x14ac:dyDescent="0.25">
      <c r="A30" s="183"/>
      <c r="B30" s="142" t="s">
        <v>775</v>
      </c>
      <c r="C30" s="252">
        <v>60</v>
      </c>
      <c r="D30" s="252">
        <v>57</v>
      </c>
      <c r="E30" s="252">
        <v>54</v>
      </c>
      <c r="F30" s="252">
        <v>52</v>
      </c>
      <c r="G30" s="252">
        <v>41</v>
      </c>
      <c r="H30" s="252">
        <v>75</v>
      </c>
      <c r="I30" s="252">
        <v>37</v>
      </c>
      <c r="J30" s="252">
        <v>68</v>
      </c>
      <c r="K30" s="394" t="s">
        <v>550</v>
      </c>
      <c r="L30" s="394"/>
    </row>
    <row r="31" spans="1:12" ht="33.75" x14ac:dyDescent="0.25">
      <c r="A31" s="183"/>
      <c r="B31" s="142" t="s">
        <v>776</v>
      </c>
      <c r="C31" s="252">
        <v>488.88888888888886</v>
      </c>
      <c r="D31" s="252">
        <v>452.38645325665232</v>
      </c>
      <c r="E31" s="252">
        <v>416.11475014082242</v>
      </c>
      <c r="F31" s="252">
        <v>377.39870912417979</v>
      </c>
      <c r="G31" s="252">
        <v>412.0350668468069</v>
      </c>
      <c r="H31" s="252">
        <v>497.22222222222229</v>
      </c>
      <c r="I31" s="252">
        <v>329.08166603382296</v>
      </c>
      <c r="J31" s="252">
        <v>430.11475014082242</v>
      </c>
      <c r="K31" s="394" t="s">
        <v>44</v>
      </c>
      <c r="L31" s="394"/>
    </row>
    <row r="32" spans="1:12" x14ac:dyDescent="0.25">
      <c r="A32" s="183"/>
      <c r="B32" s="142" t="s">
        <v>777</v>
      </c>
      <c r="C32" s="253">
        <v>0.09</v>
      </c>
      <c r="D32" s="253">
        <v>0.09</v>
      </c>
      <c r="E32" s="253">
        <v>0.08</v>
      </c>
      <c r="F32" s="253">
        <v>0.08</v>
      </c>
      <c r="G32" s="253">
        <v>0.08</v>
      </c>
      <c r="H32" s="253">
        <v>0.1</v>
      </c>
      <c r="I32" s="253">
        <v>7.0000000000000007E-2</v>
      </c>
      <c r="J32" s="253">
        <v>0.08</v>
      </c>
      <c r="K32" s="394" t="s">
        <v>15</v>
      </c>
      <c r="L32" s="394"/>
    </row>
    <row r="33" spans="1:12" x14ac:dyDescent="0.25">
      <c r="A33" s="183"/>
      <c r="B33" s="238" t="s">
        <v>778</v>
      </c>
      <c r="C33" s="253">
        <v>0.19</v>
      </c>
      <c r="D33" s="253">
        <v>0.21</v>
      </c>
      <c r="E33" s="253">
        <v>0.3</v>
      </c>
      <c r="F33" s="253">
        <v>0.35</v>
      </c>
      <c r="G33" s="253">
        <v>0.14000000000000001</v>
      </c>
      <c r="H33" s="253">
        <v>0.28000000000000003</v>
      </c>
      <c r="I33" s="253">
        <v>0.23</v>
      </c>
      <c r="J33" s="253">
        <v>0.47</v>
      </c>
      <c r="K33" s="394"/>
      <c r="L33" s="394"/>
    </row>
    <row r="34" spans="1:12" ht="22.5" x14ac:dyDescent="0.25">
      <c r="A34" s="183"/>
      <c r="B34" s="254" t="s">
        <v>779</v>
      </c>
      <c r="C34" s="253">
        <v>0.19</v>
      </c>
      <c r="D34" s="253">
        <v>0.21</v>
      </c>
      <c r="E34" s="253">
        <v>0.3</v>
      </c>
      <c r="F34" s="253">
        <v>0.35</v>
      </c>
      <c r="G34" s="253">
        <v>0.14000000000000001</v>
      </c>
      <c r="H34" s="253">
        <v>0.28000000000000003</v>
      </c>
      <c r="I34" s="253">
        <v>0.23</v>
      </c>
      <c r="J34" s="253">
        <v>0.47</v>
      </c>
      <c r="K34" s="150"/>
      <c r="L34" s="150"/>
    </row>
    <row r="35" spans="1:12" ht="22.5" x14ac:dyDescent="0.25">
      <c r="A35" s="183"/>
      <c r="B35" s="254" t="s">
        <v>780</v>
      </c>
      <c r="C35" s="150">
        <v>0</v>
      </c>
      <c r="D35" s="150">
        <v>0</v>
      </c>
      <c r="E35" s="150">
        <v>0</v>
      </c>
      <c r="F35" s="150">
        <v>0</v>
      </c>
      <c r="G35" s="252">
        <v>0</v>
      </c>
      <c r="H35" s="252">
        <v>0</v>
      </c>
      <c r="I35" s="252">
        <v>0</v>
      </c>
      <c r="J35" s="252">
        <v>0</v>
      </c>
      <c r="K35" s="150"/>
      <c r="L35" s="150"/>
    </row>
    <row r="36" spans="1:12" x14ac:dyDescent="0.25">
      <c r="A36" s="183"/>
      <c r="B36" s="144" t="s">
        <v>33</v>
      </c>
      <c r="C36" s="145"/>
      <c r="D36" s="145"/>
      <c r="E36" s="145"/>
      <c r="F36" s="145"/>
      <c r="G36" s="145"/>
      <c r="H36" s="145"/>
      <c r="I36" s="145"/>
      <c r="J36" s="145"/>
      <c r="K36" s="145"/>
      <c r="L36" s="146"/>
    </row>
    <row r="37" spans="1:12" ht="33.75" x14ac:dyDescent="0.25">
      <c r="A37" s="183"/>
      <c r="B37" s="142" t="s">
        <v>551</v>
      </c>
      <c r="C37" s="150">
        <v>193</v>
      </c>
      <c r="D37" s="150">
        <v>187</v>
      </c>
      <c r="E37" s="150">
        <v>180</v>
      </c>
      <c r="F37" s="150">
        <v>170</v>
      </c>
      <c r="G37" s="150">
        <v>184</v>
      </c>
      <c r="H37" s="150">
        <v>190</v>
      </c>
      <c r="I37" s="150">
        <v>160</v>
      </c>
      <c r="J37" s="150">
        <v>180</v>
      </c>
      <c r="K37" s="150" t="s">
        <v>552</v>
      </c>
      <c r="L37" s="150">
        <v>16</v>
      </c>
    </row>
    <row r="38" spans="1:12" x14ac:dyDescent="0.25">
      <c r="A38" s="183"/>
      <c r="B38" s="255" t="s">
        <v>553</v>
      </c>
      <c r="C38" s="253">
        <v>4.0500000000000001E-2</v>
      </c>
      <c r="D38" s="253">
        <v>4.2565949999999998E-2</v>
      </c>
      <c r="E38" s="253">
        <v>3.97664E-2</v>
      </c>
      <c r="F38" s="253">
        <v>4.1794880000000006E-2</v>
      </c>
      <c r="G38" s="253">
        <v>3.9672800000000001E-2</v>
      </c>
      <c r="H38" s="253">
        <v>4.4999999999999998E-2</v>
      </c>
      <c r="I38" s="253">
        <v>3.8345440000000015E-2</v>
      </c>
      <c r="J38" s="253">
        <v>3.97664E-2</v>
      </c>
      <c r="K38" s="150" t="s">
        <v>15</v>
      </c>
      <c r="L38" s="150"/>
    </row>
    <row r="39" spans="1:12" x14ac:dyDescent="0.25">
      <c r="A39" s="183"/>
      <c r="B39" s="181"/>
      <c r="C39" s="234"/>
      <c r="D39" s="234"/>
      <c r="E39" s="234"/>
      <c r="F39" s="234"/>
      <c r="G39" s="174"/>
      <c r="H39" s="174"/>
      <c r="I39" s="174"/>
      <c r="J39" s="174"/>
      <c r="K39" s="234"/>
      <c r="L39" s="234"/>
    </row>
    <row r="40" spans="1:12" x14ac:dyDescent="0.25">
      <c r="A40" s="183"/>
      <c r="B40" s="230"/>
      <c r="C40" s="173"/>
      <c r="D40" s="173"/>
      <c r="E40" s="173"/>
      <c r="F40" s="173"/>
      <c r="G40" s="173"/>
      <c r="H40" s="173"/>
      <c r="I40" s="173"/>
      <c r="J40" s="173"/>
      <c r="K40" s="172"/>
      <c r="L40" s="233"/>
    </row>
    <row r="41" spans="1:12" x14ac:dyDescent="0.25">
      <c r="A41" s="171" t="s">
        <v>554</v>
      </c>
      <c r="B41" s="183"/>
      <c r="C41" s="183"/>
      <c r="D41" s="183"/>
      <c r="E41" s="183"/>
      <c r="F41" s="183"/>
      <c r="G41" s="183"/>
      <c r="H41" s="183"/>
      <c r="I41" s="183"/>
      <c r="J41" s="183"/>
      <c r="K41" s="183"/>
      <c r="L41" s="183"/>
    </row>
    <row r="42" spans="1:12" x14ac:dyDescent="0.25">
      <c r="A42" s="188" t="s">
        <v>39</v>
      </c>
      <c r="B42" s="229" t="s">
        <v>555</v>
      </c>
      <c r="C42" s="229"/>
      <c r="D42" s="229"/>
      <c r="E42" s="229"/>
      <c r="F42" s="229"/>
      <c r="G42" s="229"/>
      <c r="H42" s="229"/>
      <c r="I42" s="229"/>
      <c r="J42" s="229"/>
      <c r="K42" s="229"/>
      <c r="L42" s="229"/>
    </row>
    <row r="43" spans="1:12" ht="15" customHeight="1" x14ac:dyDescent="0.25">
      <c r="A43" s="188" t="s">
        <v>15</v>
      </c>
      <c r="B43" s="888" t="s">
        <v>556</v>
      </c>
      <c r="C43" s="888"/>
      <c r="D43" s="888"/>
      <c r="E43" s="888"/>
      <c r="F43" s="888"/>
      <c r="G43" s="888"/>
      <c r="H43" s="888"/>
      <c r="I43" s="888"/>
      <c r="J43" s="888"/>
      <c r="K43" s="888"/>
      <c r="L43" s="888"/>
    </row>
    <row r="44" spans="1:12" ht="15" customHeight="1" x14ac:dyDescent="0.25">
      <c r="A44" s="188" t="s">
        <v>20</v>
      </c>
      <c r="B44" s="875" t="s">
        <v>557</v>
      </c>
      <c r="C44" s="875"/>
      <c r="D44" s="875"/>
      <c r="E44" s="875"/>
      <c r="F44" s="875"/>
      <c r="G44" s="875"/>
      <c r="H44" s="875"/>
      <c r="I44" s="875"/>
      <c r="J44" s="875"/>
      <c r="K44" s="875"/>
      <c r="L44" s="875"/>
    </row>
    <row r="45" spans="1:12" x14ac:dyDescent="0.25">
      <c r="A45" s="188" t="s">
        <v>23</v>
      </c>
      <c r="B45" s="229" t="s">
        <v>558</v>
      </c>
      <c r="C45" s="229"/>
      <c r="D45" s="229"/>
      <c r="E45" s="229"/>
      <c r="F45" s="229"/>
      <c r="G45" s="229"/>
      <c r="H45" s="229"/>
      <c r="I45" s="229"/>
      <c r="J45" s="229"/>
      <c r="K45" s="229"/>
      <c r="L45" s="229"/>
    </row>
    <row r="46" spans="1:12" ht="15" customHeight="1" x14ac:dyDescent="0.25">
      <c r="A46" s="188" t="s">
        <v>44</v>
      </c>
      <c r="B46" s="875" t="s">
        <v>559</v>
      </c>
      <c r="C46" s="875"/>
      <c r="D46" s="875"/>
      <c r="E46" s="875"/>
      <c r="F46" s="875"/>
      <c r="G46" s="875"/>
      <c r="H46" s="875"/>
      <c r="I46" s="875"/>
      <c r="J46" s="875"/>
      <c r="K46" s="875"/>
      <c r="L46" s="875"/>
    </row>
    <row r="47" spans="1:12" x14ac:dyDescent="0.25">
      <c r="A47" s="188" t="s">
        <v>46</v>
      </c>
      <c r="B47" s="229" t="s">
        <v>560</v>
      </c>
      <c r="C47" s="229"/>
      <c r="D47" s="229"/>
      <c r="E47" s="229"/>
      <c r="F47" s="229"/>
      <c r="G47" s="229"/>
      <c r="H47" s="229"/>
      <c r="I47" s="229"/>
      <c r="J47" s="229"/>
      <c r="K47" s="229"/>
      <c r="L47" s="229"/>
    </row>
    <row r="48" spans="1:12" x14ac:dyDescent="0.25">
      <c r="A48" s="188" t="s">
        <v>31</v>
      </c>
      <c r="B48" s="229" t="s">
        <v>561</v>
      </c>
      <c r="C48" s="227"/>
      <c r="D48" s="227"/>
      <c r="E48" s="227"/>
      <c r="F48" s="227"/>
      <c r="G48" s="227"/>
      <c r="H48" s="227"/>
      <c r="I48" s="227"/>
      <c r="J48" s="227"/>
      <c r="K48" s="227"/>
      <c r="L48" s="227"/>
    </row>
    <row r="49" spans="1:17" x14ac:dyDescent="0.25">
      <c r="A49" s="188"/>
      <c r="B49" s="175" t="s">
        <v>562</v>
      </c>
      <c r="C49" s="176" t="s">
        <v>563</v>
      </c>
      <c r="D49" s="177">
        <v>5000</v>
      </c>
      <c r="E49" s="177">
        <v>10000</v>
      </c>
      <c r="F49" s="177">
        <v>20000</v>
      </c>
      <c r="G49" s="177">
        <v>50000</v>
      </c>
      <c r="H49" s="177">
        <v>100000</v>
      </c>
      <c r="I49" s="231"/>
      <c r="J49" s="231"/>
      <c r="K49" s="231"/>
      <c r="L49" s="231"/>
    </row>
    <row r="50" spans="1:17" x14ac:dyDescent="0.25">
      <c r="A50" s="188"/>
      <c r="B50" s="175" t="s">
        <v>564</v>
      </c>
      <c r="C50" s="176" t="s">
        <v>565</v>
      </c>
      <c r="D50" s="177">
        <v>216</v>
      </c>
      <c r="E50" s="177">
        <v>193.33333333333334</v>
      </c>
      <c r="F50" s="177">
        <v>180</v>
      </c>
      <c r="G50" s="177">
        <v>174.66666666666666</v>
      </c>
      <c r="H50" s="177">
        <v>170</v>
      </c>
      <c r="I50" s="231"/>
      <c r="J50" s="231"/>
      <c r="K50" s="231"/>
      <c r="L50" s="231"/>
    </row>
    <row r="51" spans="1:17" x14ac:dyDescent="0.25">
      <c r="A51" s="188"/>
      <c r="B51" s="175" t="s">
        <v>566</v>
      </c>
      <c r="C51" s="176" t="s">
        <v>567</v>
      </c>
      <c r="D51" s="178">
        <v>1.08</v>
      </c>
      <c r="E51" s="178">
        <v>1.9333333333333336</v>
      </c>
      <c r="F51" s="178">
        <v>3.6</v>
      </c>
      <c r="G51" s="178">
        <v>8.7333333333333325</v>
      </c>
      <c r="H51" s="178">
        <v>17</v>
      </c>
      <c r="I51" s="231"/>
      <c r="J51" s="231"/>
      <c r="K51" s="231"/>
      <c r="L51" s="231"/>
    </row>
    <row r="52" spans="1:17" ht="15" customHeight="1" x14ac:dyDescent="0.25">
      <c r="A52" s="188" t="s">
        <v>35</v>
      </c>
      <c r="B52" s="879" t="s">
        <v>568</v>
      </c>
      <c r="C52" s="879"/>
      <c r="D52" s="879"/>
      <c r="E52" s="879"/>
      <c r="F52" s="879"/>
      <c r="G52" s="879"/>
      <c r="H52" s="879"/>
      <c r="I52" s="879"/>
      <c r="J52" s="879"/>
      <c r="K52" s="879"/>
      <c r="L52" s="879"/>
      <c r="M52" s="879"/>
      <c r="N52" s="879"/>
      <c r="O52" s="879"/>
      <c r="P52" s="879"/>
      <c r="Q52" s="879"/>
    </row>
    <row r="53" spans="1:17" ht="15" customHeight="1" x14ac:dyDescent="0.25">
      <c r="A53" s="188" t="s">
        <v>64</v>
      </c>
      <c r="B53" s="879" t="s">
        <v>569</v>
      </c>
      <c r="C53" s="879"/>
      <c r="D53" s="879"/>
      <c r="E53" s="879"/>
      <c r="F53" s="879"/>
      <c r="G53" s="879"/>
      <c r="H53" s="879"/>
      <c r="I53" s="879"/>
      <c r="J53" s="879"/>
      <c r="K53" s="879"/>
      <c r="L53" s="879"/>
      <c r="M53" s="879"/>
      <c r="N53" s="879"/>
      <c r="O53" s="879"/>
      <c r="P53" s="879"/>
      <c r="Q53" s="879"/>
    </row>
    <row r="54" spans="1:17" ht="15" customHeight="1" x14ac:dyDescent="0.25">
      <c r="A54" s="188" t="s">
        <v>50</v>
      </c>
      <c r="B54" s="879" t="s">
        <v>570</v>
      </c>
      <c r="C54" s="879"/>
      <c r="D54" s="879"/>
      <c r="E54" s="879"/>
      <c r="F54" s="879"/>
      <c r="G54" s="879"/>
      <c r="H54" s="879"/>
      <c r="I54" s="879"/>
      <c r="J54" s="879"/>
      <c r="K54" s="879"/>
      <c r="L54" s="879"/>
      <c r="M54" s="879"/>
      <c r="N54" s="879"/>
      <c r="O54" s="879"/>
      <c r="P54" s="879"/>
      <c r="Q54" s="879"/>
    </row>
    <row r="55" spans="1:17" ht="15" customHeight="1" x14ac:dyDescent="0.25">
      <c r="A55" s="188" t="s">
        <v>54</v>
      </c>
      <c r="B55" s="879" t="s">
        <v>571</v>
      </c>
      <c r="C55" s="879"/>
      <c r="D55" s="879"/>
      <c r="E55" s="879"/>
      <c r="F55" s="879"/>
      <c r="G55" s="879"/>
      <c r="H55" s="879"/>
      <c r="I55" s="879"/>
      <c r="J55" s="879"/>
      <c r="K55" s="879"/>
      <c r="L55" s="879"/>
      <c r="M55" s="879"/>
      <c r="N55" s="879"/>
      <c r="O55" s="879"/>
      <c r="P55" s="879"/>
      <c r="Q55" s="879"/>
    </row>
    <row r="56" spans="1:17" ht="15" customHeight="1" x14ac:dyDescent="0.25">
      <c r="A56" s="188" t="s">
        <v>66</v>
      </c>
      <c r="B56" s="879" t="s">
        <v>572</v>
      </c>
      <c r="C56" s="879"/>
      <c r="D56" s="879"/>
      <c r="E56" s="879"/>
      <c r="F56" s="879"/>
      <c r="G56" s="879"/>
      <c r="H56" s="879"/>
      <c r="I56" s="879"/>
      <c r="J56" s="879"/>
      <c r="K56" s="879"/>
      <c r="L56" s="879"/>
      <c r="M56" s="879"/>
      <c r="N56" s="879"/>
      <c r="O56" s="879"/>
      <c r="P56" s="879"/>
      <c r="Q56" s="879"/>
    </row>
    <row r="57" spans="1:17" ht="15" customHeight="1" x14ac:dyDescent="0.25">
      <c r="A57" s="188" t="s">
        <v>67</v>
      </c>
      <c r="B57" s="879" t="s">
        <v>573</v>
      </c>
      <c r="C57" s="879"/>
      <c r="D57" s="879"/>
      <c r="E57" s="879"/>
      <c r="F57" s="879"/>
      <c r="G57" s="879"/>
      <c r="H57" s="879"/>
      <c r="I57" s="879"/>
      <c r="J57" s="879"/>
      <c r="K57" s="879"/>
      <c r="L57" s="879"/>
      <c r="M57" s="879"/>
      <c r="N57" s="879"/>
      <c r="O57" s="879"/>
      <c r="P57" s="879"/>
      <c r="Q57" s="879"/>
    </row>
    <row r="58" spans="1:17" x14ac:dyDescent="0.25">
      <c r="A58" s="188" t="s">
        <v>68</v>
      </c>
      <c r="B58" s="229" t="s">
        <v>574</v>
      </c>
      <c r="C58" s="180"/>
      <c r="D58" s="180"/>
      <c r="E58" s="180"/>
      <c r="F58" s="180"/>
      <c r="G58" s="180"/>
      <c r="H58" s="180"/>
      <c r="I58" s="180"/>
      <c r="J58" s="180"/>
      <c r="K58" s="180"/>
      <c r="L58" s="180"/>
      <c r="M58" s="228"/>
      <c r="N58" s="180"/>
      <c r="O58" s="180"/>
      <c r="P58" s="180"/>
      <c r="Q58" s="180"/>
    </row>
    <row r="59" spans="1:17" ht="15" customHeight="1" x14ac:dyDescent="0.25">
      <c r="A59" s="188" t="s">
        <v>548</v>
      </c>
      <c r="B59" s="879" t="s">
        <v>575</v>
      </c>
      <c r="C59" s="879"/>
      <c r="D59" s="879"/>
      <c r="E59" s="879"/>
      <c r="F59" s="879"/>
      <c r="G59" s="879"/>
      <c r="H59" s="879"/>
      <c r="I59" s="879"/>
      <c r="J59" s="879"/>
      <c r="K59" s="879"/>
      <c r="L59" s="879"/>
      <c r="M59" s="879"/>
      <c r="N59" s="879"/>
      <c r="O59" s="879"/>
      <c r="P59" s="879"/>
      <c r="Q59" s="879"/>
    </row>
    <row r="60" spans="1:17" x14ac:dyDescent="0.25">
      <c r="A60" s="188" t="s">
        <v>297</v>
      </c>
      <c r="B60" s="229" t="s">
        <v>576</v>
      </c>
      <c r="C60" s="180"/>
      <c r="D60" s="180"/>
      <c r="E60" s="180"/>
      <c r="F60" s="180"/>
      <c r="G60" s="180"/>
      <c r="H60" s="180"/>
      <c r="I60" s="180"/>
      <c r="J60" s="180"/>
      <c r="K60" s="180"/>
      <c r="L60" s="180"/>
      <c r="M60" s="228"/>
      <c r="N60" s="180"/>
      <c r="O60" s="180"/>
      <c r="P60" s="180"/>
      <c r="Q60" s="180"/>
    </row>
    <row r="61" spans="1:17" x14ac:dyDescent="0.25">
      <c r="A61" s="188" t="s">
        <v>544</v>
      </c>
      <c r="B61" s="229" t="s">
        <v>577</v>
      </c>
      <c r="C61" s="180"/>
      <c r="D61" s="180"/>
      <c r="E61" s="180"/>
      <c r="F61" s="180"/>
      <c r="G61" s="180"/>
      <c r="H61" s="180"/>
      <c r="I61" s="180"/>
      <c r="J61" s="180"/>
      <c r="K61" s="180"/>
      <c r="L61" s="180"/>
      <c r="M61" s="228"/>
      <c r="N61" s="180"/>
      <c r="O61" s="180"/>
      <c r="P61" s="180"/>
      <c r="Q61" s="180"/>
    </row>
    <row r="62" spans="1:17" ht="15" customHeight="1" x14ac:dyDescent="0.25">
      <c r="A62" s="188" t="s">
        <v>497</v>
      </c>
      <c r="B62" s="879" t="s">
        <v>343</v>
      </c>
      <c r="C62" s="879"/>
      <c r="D62" s="879"/>
      <c r="E62" s="879"/>
      <c r="F62" s="879"/>
      <c r="G62" s="879"/>
      <c r="H62" s="879"/>
      <c r="I62" s="879"/>
      <c r="J62" s="879"/>
      <c r="K62" s="879"/>
      <c r="L62" s="879"/>
      <c r="M62" s="879"/>
      <c r="N62" s="879"/>
      <c r="O62" s="879"/>
      <c r="P62" s="879"/>
      <c r="Q62" s="879"/>
    </row>
    <row r="63" spans="1:17" x14ac:dyDescent="0.25">
      <c r="A63" s="188"/>
      <c r="B63" s="232"/>
      <c r="C63" s="179"/>
      <c r="D63" s="179"/>
      <c r="E63" s="179"/>
      <c r="F63" s="179"/>
      <c r="G63" s="179"/>
      <c r="H63" s="179"/>
      <c r="I63" s="179"/>
      <c r="J63" s="179"/>
      <c r="K63" s="179"/>
      <c r="L63" s="179"/>
    </row>
    <row r="64" spans="1:17" x14ac:dyDescent="0.25">
      <c r="A64" s="1047" t="s">
        <v>295</v>
      </c>
      <c r="B64" s="1047"/>
      <c r="C64" s="227"/>
      <c r="D64" s="227"/>
      <c r="E64" s="227"/>
      <c r="F64" s="227"/>
      <c r="G64" s="227"/>
      <c r="H64" s="227"/>
      <c r="I64" s="227"/>
      <c r="J64" s="227"/>
      <c r="K64" s="227"/>
      <c r="L64" s="227"/>
    </row>
    <row r="65" spans="1:17" x14ac:dyDescent="0.25">
      <c r="A65" s="188">
        <v>4</v>
      </c>
      <c r="B65" s="229" t="s">
        <v>578</v>
      </c>
      <c r="C65" s="180"/>
      <c r="D65" s="180"/>
      <c r="E65" s="180"/>
      <c r="F65" s="180"/>
      <c r="G65" s="180"/>
      <c r="H65" s="180"/>
      <c r="I65" s="180"/>
      <c r="J65" s="180"/>
      <c r="K65" s="180"/>
      <c r="L65" s="227"/>
    </row>
    <row r="66" spans="1:17" ht="15" customHeight="1" x14ac:dyDescent="0.25">
      <c r="A66" s="188">
        <v>16</v>
      </c>
      <c r="B66" s="879" t="s">
        <v>579</v>
      </c>
      <c r="C66" s="879"/>
      <c r="D66" s="879"/>
      <c r="E66" s="879"/>
      <c r="F66" s="879"/>
      <c r="G66" s="879"/>
      <c r="H66" s="879"/>
      <c r="I66" s="879"/>
      <c r="J66" s="879"/>
      <c r="K66" s="879"/>
      <c r="L66" s="879"/>
      <c r="M66" s="879"/>
      <c r="N66" s="879"/>
      <c r="O66" s="879"/>
      <c r="P66" s="879"/>
      <c r="Q66" s="879"/>
    </row>
    <row r="67" spans="1:17" ht="15" customHeight="1" x14ac:dyDescent="0.25">
      <c r="A67" s="188">
        <v>17</v>
      </c>
      <c r="B67" s="875" t="s">
        <v>541</v>
      </c>
      <c r="C67" s="875"/>
      <c r="D67" s="875"/>
      <c r="E67" s="875"/>
      <c r="F67" s="875"/>
      <c r="G67" s="875"/>
      <c r="H67" s="875"/>
      <c r="I67" s="875"/>
      <c r="J67" s="875"/>
      <c r="K67" s="875"/>
      <c r="L67" s="875"/>
    </row>
    <row r="68" spans="1:17" x14ac:dyDescent="0.25">
      <c r="A68" s="188"/>
      <c r="B68" s="227"/>
      <c r="C68" s="227"/>
      <c r="D68" s="227"/>
      <c r="E68" s="227"/>
      <c r="F68" s="227"/>
      <c r="G68" s="227"/>
      <c r="H68" s="227"/>
      <c r="I68" s="227"/>
      <c r="J68" s="227"/>
      <c r="K68" s="227"/>
      <c r="L68" s="227"/>
    </row>
    <row r="69" spans="1:17" x14ac:dyDescent="0.25">
      <c r="A69" s="1047"/>
      <c r="B69" s="1047"/>
      <c r="C69" s="227"/>
      <c r="D69" s="227"/>
      <c r="E69" s="227"/>
      <c r="F69" s="227"/>
      <c r="G69" s="227"/>
      <c r="H69" s="227"/>
      <c r="I69" s="227"/>
      <c r="J69" s="227"/>
      <c r="K69" s="227"/>
      <c r="L69" s="227"/>
    </row>
    <row r="70" spans="1:17" x14ac:dyDescent="0.25">
      <c r="A70" s="188"/>
      <c r="B70" s="875"/>
      <c r="C70" s="875"/>
      <c r="D70" s="875"/>
      <c r="E70" s="875"/>
      <c r="F70" s="875"/>
      <c r="G70" s="875"/>
      <c r="H70" s="875"/>
      <c r="I70" s="875"/>
      <c r="J70" s="875"/>
      <c r="K70" s="875"/>
      <c r="L70" s="875"/>
    </row>
  </sheetData>
  <mergeCells count="22">
    <mergeCell ref="B62:Q62"/>
    <mergeCell ref="C3:L3"/>
    <mergeCell ref="G4:H4"/>
    <mergeCell ref="I4:J4"/>
    <mergeCell ref="B15:L15"/>
    <mergeCell ref="B21:L21"/>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s>
  <hyperlinks>
    <hyperlink ref="C3" location="INDEX" display="Solar District Heating" xr:uid="{00000000-0004-0000-4300-000000000000}"/>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0"/>
  <dimension ref="A1:R74"/>
  <sheetViews>
    <sheetView showGridLines="0" zoomScaleNormal="100" workbookViewId="0">
      <selection activeCell="A65" sqref="A65"/>
    </sheetView>
  </sheetViews>
  <sheetFormatPr defaultColWidth="9.140625" defaultRowHeight="15" x14ac:dyDescent="0.25"/>
  <cols>
    <col min="1" max="1" width="2.85546875" style="216" customWidth="1"/>
    <col min="2" max="2" width="31.7109375" style="216" customWidth="1"/>
    <col min="3" max="10" width="6.28515625" style="216" customWidth="1"/>
    <col min="11" max="12" width="6.85546875" style="216" customWidth="1"/>
    <col min="13" max="16384" width="9.140625" style="216"/>
  </cols>
  <sheetData>
    <row r="1" spans="1:12" ht="14.25" customHeight="1" x14ac:dyDescent="0.25">
      <c r="G1" s="168"/>
      <c r="H1" s="168"/>
    </row>
    <row r="2" spans="1:12" ht="14.25" customHeight="1" x14ac:dyDescent="0.25">
      <c r="A2" s="90"/>
      <c r="B2" s="90"/>
      <c r="C2" s="90"/>
      <c r="D2" s="90"/>
      <c r="E2" s="90"/>
      <c r="F2" s="90"/>
      <c r="G2" s="90"/>
      <c r="H2" s="90"/>
      <c r="I2" s="90"/>
      <c r="J2" s="90"/>
      <c r="K2" s="90"/>
      <c r="L2" s="90"/>
    </row>
    <row r="3" spans="1:12" ht="15" customHeight="1" x14ac:dyDescent="0.25">
      <c r="A3" s="183"/>
      <c r="B3" s="391" t="s">
        <v>0</v>
      </c>
      <c r="C3" s="1048" t="s">
        <v>656</v>
      </c>
      <c r="D3" s="1049"/>
      <c r="E3" s="1049"/>
      <c r="F3" s="1049"/>
      <c r="G3" s="1049"/>
      <c r="H3" s="1049"/>
      <c r="I3" s="1049"/>
      <c r="J3" s="1049"/>
      <c r="K3" s="1049"/>
      <c r="L3" s="1050"/>
    </row>
    <row r="4" spans="1:12" ht="22.9" customHeight="1" x14ac:dyDescent="0.25">
      <c r="A4" s="183"/>
      <c r="B4" s="156"/>
      <c r="C4" s="411">
        <v>2015</v>
      </c>
      <c r="D4" s="411">
        <v>2020</v>
      </c>
      <c r="E4" s="411">
        <v>2030</v>
      </c>
      <c r="F4" s="411">
        <v>2050</v>
      </c>
      <c r="G4" s="383" t="s">
        <v>2</v>
      </c>
      <c r="H4" s="387"/>
      <c r="I4" s="383" t="s">
        <v>3</v>
      </c>
      <c r="J4" s="387"/>
      <c r="K4" s="411" t="s">
        <v>4</v>
      </c>
      <c r="L4" s="411" t="s">
        <v>5</v>
      </c>
    </row>
    <row r="5" spans="1:12" x14ac:dyDescent="0.25">
      <c r="A5" s="183"/>
      <c r="B5" s="388" t="s">
        <v>6</v>
      </c>
      <c r="C5" s="389"/>
      <c r="D5" s="389"/>
      <c r="E5" s="389"/>
      <c r="F5" s="389"/>
      <c r="G5" s="386" t="s">
        <v>7</v>
      </c>
      <c r="H5" s="386" t="s">
        <v>8</v>
      </c>
      <c r="I5" s="386" t="s">
        <v>7</v>
      </c>
      <c r="J5" s="386" t="s">
        <v>8</v>
      </c>
      <c r="K5" s="389"/>
      <c r="L5" s="390"/>
    </row>
    <row r="6" spans="1:12" x14ac:dyDescent="0.25">
      <c r="A6" s="183"/>
      <c r="B6" s="147" t="s">
        <v>9</v>
      </c>
      <c r="C6" s="416">
        <v>18</v>
      </c>
      <c r="D6" s="417"/>
      <c r="E6" s="384"/>
      <c r="F6" s="385"/>
      <c r="G6" s="340"/>
      <c r="H6" s="340"/>
      <c r="I6" s="340"/>
      <c r="J6" s="340"/>
      <c r="K6" s="394" t="s">
        <v>401</v>
      </c>
      <c r="L6" s="394"/>
    </row>
    <row r="7" spans="1:12" ht="22.5" x14ac:dyDescent="0.25">
      <c r="A7" s="183"/>
      <c r="B7" s="147" t="s">
        <v>95</v>
      </c>
      <c r="C7" s="392">
        <v>37</v>
      </c>
      <c r="D7" s="392">
        <v>37</v>
      </c>
      <c r="E7" s="392">
        <v>37</v>
      </c>
      <c r="F7" s="392">
        <v>37</v>
      </c>
      <c r="G7" s="392">
        <v>35</v>
      </c>
      <c r="H7" s="343">
        <v>39</v>
      </c>
      <c r="I7" s="343"/>
      <c r="J7" s="392"/>
      <c r="K7" s="418"/>
      <c r="L7" s="392" t="s">
        <v>197</v>
      </c>
    </row>
    <row r="8" spans="1:12" ht="33.75" x14ac:dyDescent="0.25">
      <c r="A8" s="183"/>
      <c r="B8" s="152" t="s">
        <v>97</v>
      </c>
      <c r="C8" s="149">
        <v>35</v>
      </c>
      <c r="D8" s="149">
        <v>35</v>
      </c>
      <c r="E8" s="149">
        <v>35</v>
      </c>
      <c r="F8" s="149">
        <v>35</v>
      </c>
      <c r="G8" s="149">
        <v>33</v>
      </c>
      <c r="H8" s="149">
        <v>37</v>
      </c>
      <c r="I8" s="149"/>
      <c r="J8" s="149"/>
      <c r="K8" s="392" t="s">
        <v>20</v>
      </c>
      <c r="L8" s="149"/>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49">
        <v>0.9</v>
      </c>
      <c r="D11" s="149">
        <v>0.9</v>
      </c>
      <c r="E11" s="149">
        <v>0.9</v>
      </c>
      <c r="F11" s="149">
        <v>0.9</v>
      </c>
      <c r="G11" s="149"/>
      <c r="H11" s="149"/>
      <c r="I11" s="149"/>
      <c r="J11" s="149"/>
      <c r="K11" s="149"/>
      <c r="L11" s="149">
        <v>4</v>
      </c>
    </row>
    <row r="12" spans="1:12" x14ac:dyDescent="0.25">
      <c r="A12" s="183"/>
      <c r="B12" s="156" t="s">
        <v>657</v>
      </c>
      <c r="C12" s="394">
        <v>1.2</v>
      </c>
      <c r="D12" s="394">
        <v>1.2</v>
      </c>
      <c r="E12" s="394">
        <v>1.2</v>
      </c>
      <c r="F12" s="394">
        <v>1.2</v>
      </c>
      <c r="G12" s="394"/>
      <c r="H12" s="394"/>
      <c r="I12" s="394"/>
      <c r="J12" s="394"/>
      <c r="K12" s="394" t="s">
        <v>658</v>
      </c>
      <c r="L12" s="149">
        <v>5</v>
      </c>
    </row>
    <row r="13" spans="1:12" x14ac:dyDescent="0.25">
      <c r="A13" s="183"/>
      <c r="B13" s="156" t="s">
        <v>16</v>
      </c>
      <c r="C13" s="394">
        <v>25</v>
      </c>
      <c r="D13" s="394">
        <v>25</v>
      </c>
      <c r="E13" s="394">
        <v>25</v>
      </c>
      <c r="F13" s="394">
        <v>25</v>
      </c>
      <c r="G13" s="394"/>
      <c r="H13" s="394"/>
      <c r="I13" s="394"/>
      <c r="J13" s="394"/>
      <c r="K13" s="394"/>
      <c r="L13" s="149"/>
    </row>
    <row r="14" spans="1:12" x14ac:dyDescent="0.25">
      <c r="A14" s="183"/>
      <c r="B14" s="156" t="s">
        <v>18</v>
      </c>
      <c r="C14" s="394">
        <v>1</v>
      </c>
      <c r="D14" s="394">
        <v>1</v>
      </c>
      <c r="E14" s="394">
        <v>1</v>
      </c>
      <c r="F14" s="394">
        <v>1</v>
      </c>
      <c r="G14" s="394"/>
      <c r="H14" s="394"/>
      <c r="I14" s="394"/>
      <c r="J14" s="394"/>
      <c r="K14" s="418"/>
      <c r="L14" s="149">
        <v>6</v>
      </c>
    </row>
    <row r="15" spans="1:12" x14ac:dyDescent="0.25">
      <c r="A15" s="183"/>
      <c r="B15" s="158"/>
      <c r="C15" s="149"/>
      <c r="D15" s="149"/>
      <c r="E15" s="149"/>
      <c r="F15" s="149"/>
      <c r="G15" s="394"/>
      <c r="H15" s="394"/>
      <c r="I15" s="394"/>
      <c r="J15" s="394"/>
      <c r="K15" s="394"/>
      <c r="L15" s="149"/>
    </row>
    <row r="16" spans="1:12" x14ac:dyDescent="0.25">
      <c r="A16" s="183"/>
      <c r="B16" s="388" t="s">
        <v>21</v>
      </c>
      <c r="C16" s="389"/>
      <c r="D16" s="389"/>
      <c r="E16" s="389"/>
      <c r="F16" s="389"/>
      <c r="G16" s="389"/>
      <c r="H16" s="389"/>
      <c r="I16" s="389"/>
      <c r="J16" s="389"/>
      <c r="K16" s="389"/>
      <c r="L16" s="390"/>
    </row>
    <row r="17" spans="1:17" ht="22.5" x14ac:dyDescent="0.25">
      <c r="A17" s="183"/>
      <c r="B17" s="156" t="s">
        <v>659</v>
      </c>
      <c r="C17" s="394">
        <v>100</v>
      </c>
      <c r="D17" s="394">
        <v>100</v>
      </c>
      <c r="E17" s="394">
        <v>100</v>
      </c>
      <c r="F17" s="394">
        <v>100</v>
      </c>
      <c r="G17" s="394"/>
      <c r="H17" s="394"/>
      <c r="I17" s="394"/>
      <c r="J17" s="394"/>
      <c r="K17" s="394" t="s">
        <v>46</v>
      </c>
      <c r="L17" s="394">
        <v>6</v>
      </c>
    </row>
    <row r="18" spans="1:17" ht="22.5" x14ac:dyDescent="0.25">
      <c r="A18" s="183"/>
      <c r="B18" s="156" t="s">
        <v>660</v>
      </c>
      <c r="C18" s="394">
        <v>100</v>
      </c>
      <c r="D18" s="394">
        <v>100</v>
      </c>
      <c r="E18" s="394">
        <v>100</v>
      </c>
      <c r="F18" s="394">
        <v>100</v>
      </c>
      <c r="G18" s="394"/>
      <c r="H18" s="394"/>
      <c r="I18" s="394"/>
      <c r="J18" s="394"/>
      <c r="K18" s="394" t="s">
        <v>46</v>
      </c>
      <c r="L18" s="394">
        <v>6</v>
      </c>
    </row>
    <row r="19" spans="1:17" x14ac:dyDescent="0.25">
      <c r="A19" s="183"/>
      <c r="B19" s="156" t="s">
        <v>75</v>
      </c>
      <c r="C19" s="394">
        <v>1</v>
      </c>
      <c r="D19" s="394">
        <v>1</v>
      </c>
      <c r="E19" s="394">
        <v>1</v>
      </c>
      <c r="F19" s="394">
        <v>1</v>
      </c>
      <c r="G19" s="394"/>
      <c r="H19" s="394"/>
      <c r="I19" s="394"/>
      <c r="J19" s="394"/>
      <c r="K19" s="394" t="s">
        <v>31</v>
      </c>
      <c r="L19" s="394"/>
    </row>
    <row r="20" spans="1:17" x14ac:dyDescent="0.25">
      <c r="A20" s="183"/>
      <c r="B20" s="156" t="s">
        <v>661</v>
      </c>
      <c r="C20" s="252">
        <v>1</v>
      </c>
      <c r="D20" s="252">
        <v>1</v>
      </c>
      <c r="E20" s="252">
        <v>1</v>
      </c>
      <c r="F20" s="252">
        <v>1</v>
      </c>
      <c r="G20" s="394">
        <v>0.5</v>
      </c>
      <c r="H20" s="394">
        <v>2</v>
      </c>
      <c r="I20" s="394"/>
      <c r="J20" s="394"/>
      <c r="K20" s="394" t="s">
        <v>35</v>
      </c>
      <c r="L20" s="394" t="s">
        <v>151</v>
      </c>
    </row>
    <row r="21" spans="1:17" x14ac:dyDescent="0.25">
      <c r="A21" s="183"/>
      <c r="B21" s="156" t="s">
        <v>662</v>
      </c>
      <c r="C21" s="252">
        <v>5</v>
      </c>
      <c r="D21" s="252">
        <v>5</v>
      </c>
      <c r="E21" s="252">
        <v>5</v>
      </c>
      <c r="F21" s="252">
        <v>5</v>
      </c>
      <c r="G21" s="394">
        <v>3</v>
      </c>
      <c r="H21" s="394">
        <v>10</v>
      </c>
      <c r="I21" s="394"/>
      <c r="J21" s="394"/>
      <c r="K21" s="394" t="s">
        <v>35</v>
      </c>
      <c r="L21" s="394">
        <v>6</v>
      </c>
    </row>
    <row r="22" spans="1:17" x14ac:dyDescent="0.25">
      <c r="A22" s="183"/>
      <c r="B22" s="158"/>
      <c r="C22" s="149"/>
      <c r="D22" s="149"/>
      <c r="E22" s="149"/>
      <c r="F22" s="149"/>
      <c r="G22" s="394"/>
      <c r="H22" s="394"/>
      <c r="I22" s="394"/>
      <c r="J22" s="394"/>
      <c r="K22" s="394"/>
      <c r="L22" s="149"/>
    </row>
    <row r="23" spans="1:17" x14ac:dyDescent="0.25">
      <c r="A23" s="183"/>
      <c r="B23" s="388" t="s">
        <v>78</v>
      </c>
      <c r="C23" s="389"/>
      <c r="D23" s="389"/>
      <c r="E23" s="389"/>
      <c r="F23" s="389"/>
      <c r="G23" s="389"/>
      <c r="H23" s="389"/>
      <c r="I23" s="389"/>
      <c r="J23" s="389"/>
      <c r="K23" s="389"/>
      <c r="L23" s="390"/>
    </row>
    <row r="24" spans="1:17" x14ac:dyDescent="0.25">
      <c r="A24" s="183"/>
      <c r="B24" s="156" t="s">
        <v>843</v>
      </c>
      <c r="C24" s="394">
        <v>23</v>
      </c>
      <c r="D24" s="394">
        <v>23</v>
      </c>
      <c r="E24" s="394">
        <v>23</v>
      </c>
      <c r="F24" s="394">
        <v>23</v>
      </c>
      <c r="G24" s="394"/>
      <c r="H24" s="394"/>
      <c r="I24" s="394"/>
      <c r="J24" s="394"/>
      <c r="K24" s="149" t="s">
        <v>64</v>
      </c>
      <c r="L24" s="392">
        <v>8</v>
      </c>
    </row>
    <row r="25" spans="1:17" x14ac:dyDescent="0.25">
      <c r="A25" s="183"/>
      <c r="B25" s="156" t="s">
        <v>530</v>
      </c>
      <c r="C25" s="394">
        <v>942</v>
      </c>
      <c r="D25" s="394">
        <v>942</v>
      </c>
      <c r="E25" s="394">
        <v>942</v>
      </c>
      <c r="F25" s="394">
        <v>942</v>
      </c>
      <c r="G25" s="394"/>
      <c r="H25" s="394"/>
      <c r="I25" s="394"/>
      <c r="J25" s="394"/>
      <c r="K25" s="394"/>
      <c r="L25" s="149">
        <v>8</v>
      </c>
    </row>
    <row r="26" spans="1:17" x14ac:dyDescent="0.25">
      <c r="A26" s="183"/>
      <c r="B26" s="156" t="s">
        <v>79</v>
      </c>
      <c r="C26" s="415">
        <v>24</v>
      </c>
      <c r="D26" s="415">
        <v>24</v>
      </c>
      <c r="E26" s="415">
        <v>24</v>
      </c>
      <c r="F26" s="415">
        <v>24</v>
      </c>
      <c r="G26" s="335"/>
      <c r="H26" s="335"/>
      <c r="I26" s="335"/>
      <c r="J26" s="335"/>
      <c r="K26" s="394"/>
      <c r="L26" s="149">
        <v>8</v>
      </c>
    </row>
    <row r="27" spans="1:17" x14ac:dyDescent="0.25">
      <c r="A27" s="183"/>
      <c r="B27" s="156" t="s">
        <v>80</v>
      </c>
      <c r="C27" s="160">
        <v>2.1</v>
      </c>
      <c r="D27" s="160">
        <v>2.1</v>
      </c>
      <c r="E27" s="160">
        <v>2.1</v>
      </c>
      <c r="F27" s="160">
        <v>2.1</v>
      </c>
      <c r="G27" s="160"/>
      <c r="H27" s="160"/>
      <c r="I27" s="160"/>
      <c r="J27" s="160"/>
      <c r="K27" s="160"/>
      <c r="L27" s="149">
        <v>8</v>
      </c>
    </row>
    <row r="28" spans="1:17" x14ac:dyDescent="0.25">
      <c r="A28" s="183"/>
      <c r="B28" s="156" t="s">
        <v>413</v>
      </c>
      <c r="C28" s="160">
        <v>5</v>
      </c>
      <c r="D28" s="160">
        <v>5</v>
      </c>
      <c r="E28" s="160">
        <v>5</v>
      </c>
      <c r="F28" s="160">
        <v>5</v>
      </c>
      <c r="G28" s="160"/>
      <c r="H28" s="160"/>
      <c r="I28" s="160"/>
      <c r="J28" s="160"/>
      <c r="K28" s="160"/>
      <c r="L28" s="149">
        <v>8</v>
      </c>
    </row>
    <row r="29" spans="1:17" x14ac:dyDescent="0.25">
      <c r="A29" s="183"/>
      <c r="B29" s="158"/>
      <c r="C29" s="149"/>
      <c r="D29" s="149"/>
      <c r="E29" s="149"/>
      <c r="F29" s="149"/>
      <c r="G29" s="394"/>
      <c r="H29" s="394"/>
      <c r="I29" s="394"/>
      <c r="J29" s="394"/>
      <c r="K29" s="394"/>
      <c r="L29" s="149"/>
    </row>
    <row r="30" spans="1:17" x14ac:dyDescent="0.25">
      <c r="A30" s="183"/>
      <c r="B30" s="388" t="s">
        <v>25</v>
      </c>
      <c r="C30" s="389"/>
      <c r="D30" s="389"/>
      <c r="E30" s="389"/>
      <c r="F30" s="389"/>
      <c r="G30" s="389"/>
      <c r="H30" s="389"/>
      <c r="I30" s="389"/>
      <c r="J30" s="389"/>
      <c r="K30" s="389"/>
      <c r="L30" s="390"/>
    </row>
    <row r="31" spans="1:17" ht="22.5" x14ac:dyDescent="0.25">
      <c r="A31" s="183"/>
      <c r="B31" s="156" t="s">
        <v>663</v>
      </c>
      <c r="C31" s="161">
        <v>0.35</v>
      </c>
      <c r="D31" s="161">
        <v>0.34299999999999997</v>
      </c>
      <c r="E31" s="161">
        <v>0.34299999999999997</v>
      </c>
      <c r="F31" s="161">
        <v>0.33599999999999997</v>
      </c>
      <c r="G31" s="161">
        <v>0.27439999999999998</v>
      </c>
      <c r="H31" s="161">
        <v>0.41159999999999997</v>
      </c>
      <c r="I31" s="161">
        <v>0.23519999999999996</v>
      </c>
      <c r="J31" s="161">
        <v>0.43679999999999997</v>
      </c>
      <c r="K31" s="394" t="s">
        <v>664</v>
      </c>
      <c r="L31" s="394" t="s">
        <v>665</v>
      </c>
      <c r="P31" s="135"/>
    </row>
    <row r="32" spans="1:17" x14ac:dyDescent="0.25">
      <c r="A32" s="183"/>
      <c r="B32" s="156" t="s">
        <v>28</v>
      </c>
      <c r="C32" s="161">
        <v>0.22749999999999998</v>
      </c>
      <c r="D32" s="161">
        <v>0.22294999999999998</v>
      </c>
      <c r="E32" s="161">
        <v>0.22294999999999998</v>
      </c>
      <c r="F32" s="161">
        <v>0.21839999999999998</v>
      </c>
      <c r="G32" s="394"/>
      <c r="H32" s="394"/>
      <c r="I32" s="394"/>
      <c r="J32" s="394"/>
      <c r="K32" s="394" t="s">
        <v>66</v>
      </c>
      <c r="L32" s="394"/>
      <c r="P32" s="217"/>
      <c r="Q32" s="218"/>
    </row>
    <row r="33" spans="1:17" x14ac:dyDescent="0.25">
      <c r="A33" s="183"/>
      <c r="B33" s="156" t="s">
        <v>29</v>
      </c>
      <c r="C33" s="161">
        <v>0.12249999999999998</v>
      </c>
      <c r="D33" s="161">
        <v>0.12004999999999998</v>
      </c>
      <c r="E33" s="161">
        <v>0.12004999999999998</v>
      </c>
      <c r="F33" s="161">
        <v>0.11759999999999998</v>
      </c>
      <c r="G33" s="394"/>
      <c r="H33" s="394"/>
      <c r="I33" s="394"/>
      <c r="J33" s="394"/>
      <c r="K33" s="394" t="s">
        <v>66</v>
      </c>
      <c r="L33" s="394"/>
      <c r="Q33" s="218"/>
    </row>
    <row r="34" spans="1:17" x14ac:dyDescent="0.25">
      <c r="A34" s="183"/>
      <c r="B34" s="21" t="s">
        <v>30</v>
      </c>
      <c r="C34" s="219">
        <v>8800</v>
      </c>
      <c r="D34" s="219">
        <v>8800</v>
      </c>
      <c r="E34" s="219">
        <v>8448</v>
      </c>
      <c r="F34" s="219">
        <v>8096</v>
      </c>
      <c r="G34" s="214"/>
      <c r="H34" s="214"/>
      <c r="I34" s="214"/>
      <c r="J34" s="214"/>
      <c r="K34" s="214" t="s">
        <v>666</v>
      </c>
      <c r="L34" s="214">
        <v>6</v>
      </c>
      <c r="Q34" s="218"/>
    </row>
    <row r="35" spans="1:17" ht="24" x14ac:dyDescent="0.25">
      <c r="A35" s="183"/>
      <c r="B35" s="21" t="s">
        <v>32</v>
      </c>
      <c r="C35" s="214">
        <v>6</v>
      </c>
      <c r="D35" s="214">
        <v>6</v>
      </c>
      <c r="E35" s="214">
        <v>6</v>
      </c>
      <c r="F35" s="214">
        <v>6</v>
      </c>
      <c r="G35" s="214">
        <v>2.6</v>
      </c>
      <c r="H35" s="214">
        <v>8.5</v>
      </c>
      <c r="I35" s="214">
        <v>2.6</v>
      </c>
      <c r="J35" s="214">
        <v>8.5</v>
      </c>
      <c r="K35" s="214"/>
      <c r="L35" s="214" t="s">
        <v>667</v>
      </c>
      <c r="P35" s="220"/>
    </row>
    <row r="36" spans="1:17" x14ac:dyDescent="0.25">
      <c r="A36" s="183"/>
      <c r="B36" s="21" t="s">
        <v>376</v>
      </c>
      <c r="C36" s="86" t="s">
        <v>103</v>
      </c>
      <c r="D36" s="86" t="s">
        <v>103</v>
      </c>
      <c r="E36" s="86" t="s">
        <v>103</v>
      </c>
      <c r="F36" s="86" t="s">
        <v>103</v>
      </c>
      <c r="G36" s="214"/>
      <c r="H36" s="214"/>
      <c r="I36" s="214"/>
      <c r="J36" s="214"/>
      <c r="K36" s="214" t="s">
        <v>497</v>
      </c>
      <c r="L36" s="214" t="s">
        <v>147</v>
      </c>
      <c r="Q36" s="218"/>
    </row>
    <row r="37" spans="1:17" x14ac:dyDescent="0.25">
      <c r="A37" s="183"/>
      <c r="B37" s="23"/>
      <c r="C37" s="215"/>
      <c r="D37" s="215"/>
      <c r="E37" s="215"/>
      <c r="F37" s="215"/>
      <c r="G37" s="214"/>
      <c r="H37" s="214"/>
      <c r="I37" s="214"/>
      <c r="J37" s="214"/>
      <c r="K37" s="214"/>
      <c r="L37" s="215"/>
      <c r="Q37" s="218"/>
    </row>
    <row r="38" spans="1:17" x14ac:dyDescent="0.25">
      <c r="A38" s="183"/>
      <c r="B38" s="208" t="s">
        <v>33</v>
      </c>
      <c r="C38" s="209"/>
      <c r="D38" s="209"/>
      <c r="E38" s="209"/>
      <c r="F38" s="209"/>
      <c r="G38" s="209"/>
      <c r="H38" s="209"/>
      <c r="I38" s="209"/>
      <c r="J38" s="209"/>
      <c r="K38" s="209"/>
      <c r="L38" s="210"/>
    </row>
    <row r="39" spans="1:17" x14ac:dyDescent="0.25">
      <c r="A39" s="183"/>
      <c r="B39" s="21"/>
      <c r="C39" s="214"/>
      <c r="D39" s="214"/>
      <c r="E39" s="214"/>
      <c r="F39" s="214"/>
      <c r="G39" s="214"/>
      <c r="H39" s="214"/>
      <c r="I39" s="214"/>
      <c r="J39" s="214"/>
      <c r="K39" s="215"/>
      <c r="L39" s="213"/>
    </row>
    <row r="40" spans="1:17" x14ac:dyDescent="0.25">
      <c r="A40" s="183"/>
      <c r="B40" s="21"/>
      <c r="C40" s="214"/>
      <c r="D40" s="214"/>
      <c r="E40" s="214"/>
      <c r="F40" s="214"/>
      <c r="G40" s="214"/>
      <c r="H40" s="214"/>
      <c r="I40" s="214"/>
      <c r="J40" s="214"/>
      <c r="K40" s="214"/>
      <c r="L40" s="215"/>
    </row>
    <row r="41" spans="1:17" x14ac:dyDescent="0.25">
      <c r="A41" s="183"/>
      <c r="B41" s="21"/>
      <c r="C41" s="24"/>
      <c r="D41" s="24"/>
      <c r="E41" s="24"/>
      <c r="F41" s="24"/>
      <c r="G41" s="24"/>
      <c r="H41" s="24"/>
      <c r="I41" s="24"/>
      <c r="J41" s="24"/>
      <c r="K41" s="214"/>
      <c r="L41" s="215"/>
    </row>
    <row r="42" spans="1:17" x14ac:dyDescent="0.25">
      <c r="A42" s="183"/>
      <c r="B42" s="207"/>
      <c r="C42" s="173"/>
      <c r="D42" s="173"/>
      <c r="E42" s="173"/>
      <c r="F42" s="173"/>
      <c r="G42" s="173"/>
      <c r="H42" s="173"/>
      <c r="I42" s="173"/>
      <c r="J42" s="173"/>
      <c r="K42" s="172"/>
      <c r="L42" s="172"/>
    </row>
    <row r="43" spans="1:17" x14ac:dyDescent="0.25">
      <c r="A43" s="171" t="s">
        <v>38</v>
      </c>
      <c r="B43" s="183"/>
      <c r="C43" s="183"/>
      <c r="D43" s="183"/>
      <c r="E43" s="183"/>
      <c r="F43" s="183"/>
      <c r="G43" s="183"/>
      <c r="H43" s="183"/>
      <c r="I43" s="183"/>
      <c r="J43" s="183"/>
      <c r="K43" s="183"/>
      <c r="L43" s="183"/>
    </row>
    <row r="44" spans="1:17" x14ac:dyDescent="0.25">
      <c r="A44" s="188" t="s">
        <v>39</v>
      </c>
      <c r="B44" s="212" t="s">
        <v>668</v>
      </c>
      <c r="C44" s="211"/>
      <c r="D44" s="211"/>
      <c r="E44" s="211"/>
      <c r="F44" s="211"/>
      <c r="G44" s="211"/>
      <c r="H44" s="211"/>
      <c r="I44" s="211"/>
      <c r="J44" s="211"/>
      <c r="K44" s="211"/>
      <c r="L44" s="211"/>
    </row>
    <row r="45" spans="1:17" x14ac:dyDescent="0.25">
      <c r="A45" s="188" t="s">
        <v>15</v>
      </c>
      <c r="B45" s="212" t="s">
        <v>669</v>
      </c>
      <c r="C45" s="211"/>
      <c r="D45" s="211"/>
      <c r="E45" s="211"/>
      <c r="F45" s="211"/>
      <c r="G45" s="211"/>
      <c r="H45" s="211"/>
      <c r="I45" s="211"/>
      <c r="J45" s="211"/>
      <c r="K45" s="211"/>
      <c r="L45" s="211"/>
    </row>
    <row r="46" spans="1:17" x14ac:dyDescent="0.25">
      <c r="A46" s="188" t="s">
        <v>20</v>
      </c>
      <c r="B46" s="212" t="s">
        <v>670</v>
      </c>
      <c r="C46" s="211"/>
      <c r="D46" s="211"/>
      <c r="E46" s="211"/>
      <c r="F46" s="211"/>
      <c r="G46" s="211"/>
      <c r="H46" s="211"/>
      <c r="I46" s="211"/>
      <c r="J46" s="211"/>
      <c r="K46" s="211"/>
      <c r="L46" s="211"/>
    </row>
    <row r="47" spans="1:17" x14ac:dyDescent="0.25">
      <c r="A47" s="188" t="s">
        <v>23</v>
      </c>
      <c r="B47" s="212" t="s">
        <v>671</v>
      </c>
      <c r="C47" s="211"/>
      <c r="D47" s="211"/>
      <c r="E47" s="211"/>
      <c r="F47" s="211"/>
      <c r="G47" s="211"/>
      <c r="H47" s="211"/>
      <c r="I47" s="211"/>
      <c r="J47" s="211"/>
      <c r="K47" s="211"/>
      <c r="L47" s="211"/>
    </row>
    <row r="48" spans="1:17" x14ac:dyDescent="0.25">
      <c r="A48" s="188" t="s">
        <v>44</v>
      </c>
      <c r="B48" s="212" t="s">
        <v>672</v>
      </c>
      <c r="C48" s="211"/>
      <c r="D48" s="211"/>
      <c r="E48" s="211"/>
      <c r="F48" s="211"/>
      <c r="G48" s="211"/>
      <c r="H48" s="211"/>
      <c r="I48" s="211"/>
      <c r="J48" s="211"/>
      <c r="K48" s="211"/>
      <c r="L48" s="211"/>
    </row>
    <row r="49" spans="1:18" x14ac:dyDescent="0.25">
      <c r="A49" s="188" t="s">
        <v>46</v>
      </c>
      <c r="B49" s="212" t="s">
        <v>673</v>
      </c>
      <c r="C49" s="211"/>
      <c r="D49" s="211"/>
      <c r="E49" s="211"/>
      <c r="F49" s="211"/>
      <c r="G49" s="211"/>
      <c r="H49" s="211"/>
      <c r="I49" s="211"/>
      <c r="J49" s="211"/>
      <c r="K49" s="211"/>
      <c r="L49" s="211"/>
    </row>
    <row r="50" spans="1:18" x14ac:dyDescent="0.25">
      <c r="A50" s="188" t="s">
        <v>31</v>
      </c>
      <c r="B50" s="212" t="s">
        <v>652</v>
      </c>
      <c r="C50" s="211"/>
      <c r="D50" s="211"/>
      <c r="E50" s="211"/>
      <c r="F50" s="211"/>
      <c r="G50" s="211"/>
      <c r="H50" s="211"/>
      <c r="I50" s="211"/>
      <c r="J50" s="211"/>
      <c r="K50" s="211"/>
      <c r="L50" s="211"/>
      <c r="R50" s="221"/>
    </row>
    <row r="51" spans="1:18" x14ac:dyDescent="0.25">
      <c r="A51" s="188" t="s">
        <v>35</v>
      </c>
      <c r="B51" s="212" t="s">
        <v>674</v>
      </c>
      <c r="C51" s="211"/>
      <c r="D51" s="211"/>
      <c r="E51" s="211"/>
      <c r="F51" s="211"/>
      <c r="G51" s="211"/>
      <c r="H51" s="211"/>
      <c r="I51" s="211"/>
      <c r="J51" s="211"/>
      <c r="K51" s="211"/>
      <c r="L51" s="211"/>
    </row>
    <row r="52" spans="1:18" x14ac:dyDescent="0.25">
      <c r="A52" s="188" t="s">
        <v>64</v>
      </c>
      <c r="B52" s="212" t="s">
        <v>675</v>
      </c>
      <c r="C52" s="211"/>
      <c r="D52" s="211"/>
      <c r="E52" s="211"/>
      <c r="F52" s="211"/>
      <c r="G52" s="211"/>
      <c r="H52" s="211"/>
      <c r="I52" s="211"/>
      <c r="J52" s="211"/>
      <c r="K52" s="211"/>
      <c r="L52" s="211"/>
    </row>
    <row r="53" spans="1:18" x14ac:dyDescent="0.25">
      <c r="A53" s="188" t="s">
        <v>66</v>
      </c>
      <c r="B53" s="212" t="s">
        <v>676</v>
      </c>
      <c r="C53" s="211"/>
      <c r="D53" s="211"/>
      <c r="E53" s="211"/>
      <c r="F53" s="211"/>
      <c r="G53" s="211"/>
      <c r="H53" s="211"/>
      <c r="I53" s="211"/>
      <c r="J53" s="211"/>
      <c r="K53" s="211"/>
      <c r="L53" s="211"/>
    </row>
    <row r="54" spans="1:18" x14ac:dyDescent="0.25">
      <c r="A54" s="188" t="s">
        <v>67</v>
      </c>
      <c r="B54" s="212" t="s">
        <v>677</v>
      </c>
      <c r="C54" s="211"/>
      <c r="D54" s="211"/>
      <c r="E54" s="211"/>
      <c r="F54" s="211"/>
      <c r="G54" s="211"/>
      <c r="H54" s="211"/>
      <c r="I54" s="211"/>
      <c r="J54" s="211"/>
      <c r="K54" s="211"/>
      <c r="L54" s="211"/>
    </row>
    <row r="55" spans="1:18" x14ac:dyDescent="0.25">
      <c r="A55" s="188" t="s">
        <v>68</v>
      </c>
      <c r="B55" s="212" t="s">
        <v>678</v>
      </c>
      <c r="C55" s="211"/>
      <c r="D55" s="211"/>
      <c r="E55" s="211"/>
      <c r="F55" s="211"/>
      <c r="G55" s="211"/>
      <c r="H55" s="211"/>
      <c r="I55" s="211"/>
      <c r="J55" s="211"/>
      <c r="K55" s="211"/>
      <c r="L55" s="211"/>
    </row>
    <row r="56" spans="1:18" x14ac:dyDescent="0.25">
      <c r="A56" s="188" t="s">
        <v>548</v>
      </c>
      <c r="B56" s="212" t="s">
        <v>679</v>
      </c>
      <c r="C56" s="211"/>
      <c r="D56" s="211"/>
      <c r="E56" s="211"/>
      <c r="F56" s="211"/>
      <c r="G56" s="211"/>
      <c r="H56" s="211"/>
      <c r="I56" s="211"/>
      <c r="J56" s="211"/>
      <c r="K56" s="211"/>
      <c r="L56" s="211"/>
    </row>
    <row r="57" spans="1:18" x14ac:dyDescent="0.25">
      <c r="A57" s="188" t="s">
        <v>297</v>
      </c>
      <c r="B57" s="212" t="s">
        <v>680</v>
      </c>
      <c r="C57" s="211"/>
      <c r="D57" s="211"/>
      <c r="E57" s="211"/>
      <c r="F57" s="211"/>
      <c r="G57" s="211"/>
      <c r="H57" s="211"/>
      <c r="I57" s="211"/>
      <c r="J57" s="211"/>
      <c r="K57" s="211"/>
      <c r="L57" s="211"/>
    </row>
    <row r="58" spans="1:18" x14ac:dyDescent="0.25">
      <c r="A58" s="188" t="s">
        <v>544</v>
      </c>
      <c r="B58" s="212" t="s">
        <v>681</v>
      </c>
      <c r="C58" s="211"/>
      <c r="D58" s="211"/>
      <c r="E58" s="211"/>
      <c r="F58" s="211"/>
      <c r="G58" s="211"/>
      <c r="H58" s="211"/>
      <c r="I58" s="211"/>
      <c r="J58" s="211"/>
      <c r="K58" s="211"/>
      <c r="L58" s="211"/>
    </row>
    <row r="59" spans="1:18" x14ac:dyDescent="0.25">
      <c r="A59" s="188" t="s">
        <v>497</v>
      </c>
      <c r="B59" s="212" t="s">
        <v>682</v>
      </c>
      <c r="C59" s="211"/>
      <c r="D59" s="211"/>
      <c r="E59" s="211"/>
      <c r="F59" s="211"/>
      <c r="G59" s="211"/>
      <c r="H59" s="211"/>
      <c r="I59" s="211"/>
      <c r="J59" s="211"/>
      <c r="K59" s="211"/>
      <c r="L59" s="211"/>
    </row>
    <row r="60" spans="1:18" ht="14.45" customHeight="1" x14ac:dyDescent="0.25">
      <c r="A60" s="175"/>
      <c r="B60" s="211"/>
      <c r="C60" s="211"/>
      <c r="D60" s="211"/>
      <c r="E60" s="211"/>
      <c r="F60" s="211"/>
      <c r="G60" s="211"/>
      <c r="H60" s="211"/>
      <c r="I60" s="211"/>
      <c r="J60" s="211"/>
      <c r="K60" s="211"/>
      <c r="L60" s="211"/>
    </row>
    <row r="61" spans="1:18" x14ac:dyDescent="0.25">
      <c r="A61" s="27" t="s">
        <v>87</v>
      </c>
      <c r="B61" s="212"/>
      <c r="C61" s="212"/>
      <c r="D61" s="212"/>
      <c r="E61" s="212"/>
      <c r="F61" s="212"/>
      <c r="G61" s="212"/>
      <c r="H61" s="212"/>
      <c r="I61" s="212"/>
      <c r="J61" s="212"/>
      <c r="K61" s="212"/>
      <c r="L61" s="212"/>
    </row>
    <row r="62" spans="1:18" ht="15" customHeight="1" x14ac:dyDescent="0.25">
      <c r="A62" s="188">
        <v>1</v>
      </c>
      <c r="B62" s="205" t="s">
        <v>683</v>
      </c>
      <c r="C62" s="205"/>
      <c r="D62" s="205"/>
      <c r="E62" s="205"/>
      <c r="F62" s="205"/>
      <c r="G62" s="205"/>
      <c r="H62" s="205"/>
      <c r="I62" s="205"/>
      <c r="J62" s="205"/>
      <c r="K62" s="205"/>
      <c r="L62" s="205"/>
    </row>
    <row r="63" spans="1:18" ht="14.45" customHeight="1" x14ac:dyDescent="0.25">
      <c r="A63" s="188">
        <v>2</v>
      </c>
      <c r="B63" s="205" t="s">
        <v>684</v>
      </c>
      <c r="C63" s="205"/>
      <c r="D63" s="205"/>
      <c r="E63" s="205"/>
      <c r="F63" s="205"/>
      <c r="G63" s="205"/>
      <c r="H63" s="205"/>
      <c r="I63" s="205"/>
      <c r="J63" s="205"/>
      <c r="K63" s="205"/>
      <c r="L63" s="205"/>
    </row>
    <row r="64" spans="1:18" ht="14.45" customHeight="1" x14ac:dyDescent="0.25">
      <c r="A64" s="188">
        <v>3</v>
      </c>
      <c r="B64" s="205" t="s">
        <v>685</v>
      </c>
      <c r="C64" s="205"/>
      <c r="D64" s="205"/>
      <c r="E64" s="205"/>
      <c r="F64" s="205"/>
      <c r="G64" s="205"/>
      <c r="H64" s="205"/>
      <c r="I64" s="205"/>
      <c r="J64" s="205"/>
      <c r="K64" s="205"/>
      <c r="L64" s="205"/>
    </row>
    <row r="65" spans="1:12" ht="14.45" customHeight="1" x14ac:dyDescent="0.25">
      <c r="A65" s="188">
        <v>4</v>
      </c>
      <c r="B65" s="205" t="s">
        <v>686</v>
      </c>
      <c r="C65" s="205"/>
      <c r="D65" s="205"/>
      <c r="E65" s="205"/>
      <c r="F65" s="205"/>
      <c r="G65" s="205"/>
      <c r="H65" s="205"/>
      <c r="I65" s="205"/>
      <c r="J65" s="205"/>
      <c r="K65" s="205"/>
      <c r="L65" s="205"/>
    </row>
    <row r="66" spans="1:12" ht="25.9" customHeight="1" x14ac:dyDescent="0.25">
      <c r="A66" s="188">
        <v>5</v>
      </c>
      <c r="B66" s="205" t="s">
        <v>687</v>
      </c>
      <c r="C66" s="205"/>
      <c r="D66" s="205"/>
      <c r="E66" s="205"/>
      <c r="F66" s="205"/>
      <c r="G66" s="205"/>
      <c r="H66" s="205"/>
      <c r="I66" s="205"/>
      <c r="J66" s="205"/>
      <c r="K66" s="205"/>
      <c r="L66" s="205"/>
    </row>
    <row r="67" spans="1:12" ht="14.45" customHeight="1" x14ac:dyDescent="0.25">
      <c r="A67" s="188">
        <v>6</v>
      </c>
      <c r="B67" s="205" t="s">
        <v>688</v>
      </c>
      <c r="C67" s="205"/>
      <c r="D67" s="205"/>
      <c r="E67" s="205"/>
      <c r="F67" s="205"/>
      <c r="G67" s="205"/>
      <c r="H67" s="205"/>
      <c r="I67" s="205"/>
      <c r="J67" s="205"/>
      <c r="K67" s="205"/>
      <c r="L67" s="205"/>
    </row>
    <row r="68" spans="1:12" ht="14.45" customHeight="1" x14ac:dyDescent="0.25">
      <c r="A68" s="188">
        <v>7</v>
      </c>
      <c r="B68" s="205" t="s">
        <v>689</v>
      </c>
      <c r="C68" s="205"/>
      <c r="D68" s="205"/>
      <c r="E68" s="205"/>
      <c r="F68" s="205"/>
      <c r="G68" s="205"/>
      <c r="H68" s="205"/>
      <c r="I68" s="205"/>
      <c r="J68" s="205"/>
      <c r="K68" s="205"/>
      <c r="L68" s="205"/>
    </row>
    <row r="69" spans="1:12" ht="14.45" customHeight="1" x14ac:dyDescent="0.25">
      <c r="A69" s="188">
        <v>8</v>
      </c>
      <c r="B69" s="205" t="s">
        <v>653</v>
      </c>
      <c r="C69" s="205"/>
      <c r="D69" s="205"/>
      <c r="E69" s="205"/>
      <c r="F69" s="205"/>
      <c r="G69" s="205"/>
      <c r="H69" s="205"/>
      <c r="I69" s="205"/>
      <c r="J69" s="205"/>
      <c r="K69" s="205"/>
      <c r="L69" s="205"/>
    </row>
    <row r="70" spans="1:12" ht="14.45" customHeight="1" x14ac:dyDescent="0.25">
      <c r="A70" s="188">
        <v>9</v>
      </c>
      <c r="B70" s="205" t="s">
        <v>690</v>
      </c>
      <c r="C70" s="205"/>
      <c r="D70" s="205"/>
      <c r="E70" s="205"/>
      <c r="F70" s="205"/>
      <c r="G70" s="205"/>
      <c r="H70" s="205"/>
      <c r="I70" s="205"/>
      <c r="J70" s="205"/>
      <c r="K70" s="205"/>
      <c r="L70" s="205"/>
    </row>
    <row r="71" spans="1:12" ht="15" customHeight="1" x14ac:dyDescent="0.25">
      <c r="A71" s="188">
        <v>10</v>
      </c>
      <c r="B71" s="205" t="s">
        <v>691</v>
      </c>
      <c r="C71" s="205"/>
      <c r="D71" s="205"/>
      <c r="E71" s="205"/>
      <c r="F71" s="205"/>
      <c r="G71" s="205"/>
      <c r="H71" s="205"/>
      <c r="I71" s="205"/>
      <c r="J71" s="205"/>
      <c r="K71" s="205"/>
      <c r="L71" s="205"/>
    </row>
    <row r="72" spans="1:12" ht="24" customHeight="1" x14ac:dyDescent="0.25">
      <c r="A72" s="188">
        <v>11</v>
      </c>
      <c r="B72" s="205" t="s">
        <v>692</v>
      </c>
      <c r="C72" s="205"/>
      <c r="D72" s="205"/>
      <c r="E72" s="205"/>
      <c r="F72" s="205"/>
      <c r="G72" s="205"/>
      <c r="H72" s="205"/>
      <c r="I72" s="205"/>
      <c r="J72" s="205"/>
      <c r="K72" s="205"/>
      <c r="L72" s="205"/>
    </row>
    <row r="73" spans="1:12" ht="15" customHeight="1" x14ac:dyDescent="0.25">
      <c r="A73" s="188">
        <v>12</v>
      </c>
      <c r="B73" s="206" t="s">
        <v>693</v>
      </c>
      <c r="C73" s="206"/>
      <c r="D73" s="206"/>
      <c r="E73" s="206"/>
      <c r="F73" s="206"/>
      <c r="G73" s="206"/>
      <c r="H73" s="206"/>
      <c r="I73" s="206"/>
      <c r="J73" s="206"/>
      <c r="K73" s="206"/>
      <c r="L73" s="206"/>
    </row>
    <row r="74" spans="1:12" ht="15" customHeight="1" x14ac:dyDescent="0.25">
      <c r="A74" s="188">
        <v>13</v>
      </c>
      <c r="B74" s="206" t="s">
        <v>694</v>
      </c>
      <c r="C74" s="206"/>
      <c r="D74" s="206"/>
      <c r="E74" s="206"/>
      <c r="F74" s="206"/>
      <c r="G74" s="206"/>
      <c r="H74" s="206"/>
      <c r="I74" s="206"/>
      <c r="J74" s="206"/>
      <c r="K74" s="206"/>
      <c r="L74" s="206"/>
    </row>
  </sheetData>
  <mergeCells count="1">
    <mergeCell ref="C3:L3"/>
  </mergeCells>
  <hyperlinks>
    <hyperlink ref="C3" location="INDEX" display="Diesel engine farm"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W46"/>
  <sheetViews>
    <sheetView showGridLines="0" zoomScaleNormal="100" workbookViewId="0">
      <selection activeCell="A65" sqref="A65"/>
    </sheetView>
  </sheetViews>
  <sheetFormatPr defaultColWidth="9.140625" defaultRowHeight="15" x14ac:dyDescent="0.25"/>
  <cols>
    <col min="1" max="1" width="2.85546875" style="2" customWidth="1"/>
    <col min="2" max="2" width="31.7109375" style="2" customWidth="1"/>
    <col min="3" max="3" width="8.140625" style="2" customWidth="1"/>
    <col min="4" max="4" width="7.85546875" style="2" customWidth="1"/>
    <col min="5" max="6" width="6.85546875" style="2" customWidth="1"/>
    <col min="7" max="10" width="6.5703125" style="2" customWidth="1"/>
    <col min="11" max="12" width="6.28515625" style="2" customWidth="1"/>
    <col min="13" max="16384" width="9.140625" style="2"/>
  </cols>
  <sheetData>
    <row r="1" spans="2:12" ht="14.25" customHeight="1" x14ac:dyDescent="0.25">
      <c r="H1" s="322"/>
    </row>
    <row r="2" spans="2:12" ht="14.25" customHeight="1" x14ac:dyDescent="0.25"/>
    <row r="3" spans="2:12" ht="24" customHeight="1" x14ac:dyDescent="0.25">
      <c r="B3" s="391" t="s">
        <v>0</v>
      </c>
      <c r="C3" s="895" t="s">
        <v>853</v>
      </c>
      <c r="D3" s="901"/>
      <c r="E3" s="901"/>
      <c r="F3" s="901"/>
      <c r="G3" s="901"/>
      <c r="H3" s="901"/>
      <c r="I3" s="901"/>
      <c r="J3" s="901"/>
      <c r="K3" s="901"/>
      <c r="L3" s="902"/>
    </row>
    <row r="4" spans="2:12" ht="23.25" customHeight="1" x14ac:dyDescent="0.25">
      <c r="B4" s="152"/>
      <c r="C4" s="370">
        <v>2015</v>
      </c>
      <c r="D4" s="370">
        <v>2020</v>
      </c>
      <c r="E4" s="370">
        <v>2030</v>
      </c>
      <c r="F4" s="370">
        <v>2050</v>
      </c>
      <c r="G4" s="898" t="s">
        <v>2</v>
      </c>
      <c r="H4" s="899"/>
      <c r="I4" s="898" t="s">
        <v>3</v>
      </c>
      <c r="J4" s="899"/>
      <c r="K4" s="370" t="s">
        <v>4</v>
      </c>
      <c r="L4" s="370" t="s">
        <v>5</v>
      </c>
    </row>
    <row r="5" spans="2:12" x14ac:dyDescent="0.25">
      <c r="B5" s="388" t="s">
        <v>6</v>
      </c>
      <c r="C5" s="389"/>
      <c r="D5" s="389"/>
      <c r="E5" s="389"/>
      <c r="F5" s="389"/>
      <c r="G5" s="389" t="s">
        <v>7</v>
      </c>
      <c r="H5" s="389" t="s">
        <v>8</v>
      </c>
      <c r="I5" s="389" t="s">
        <v>7</v>
      </c>
      <c r="J5" s="389" t="s">
        <v>8</v>
      </c>
      <c r="K5" s="389"/>
      <c r="L5" s="390"/>
    </row>
    <row r="6" spans="2:12" ht="15.75" customHeight="1" x14ac:dyDescent="0.25">
      <c r="B6" s="156" t="s">
        <v>9</v>
      </c>
      <c r="C6" s="393">
        <v>70</v>
      </c>
      <c r="D6" s="374"/>
      <c r="E6" s="374"/>
      <c r="F6" s="374"/>
      <c r="G6" s="374">
        <v>50</v>
      </c>
      <c r="H6" s="374">
        <v>90</v>
      </c>
      <c r="I6" s="149"/>
      <c r="J6" s="149"/>
      <c r="K6" s="394" t="s">
        <v>830</v>
      </c>
      <c r="L6" s="394">
        <v>13</v>
      </c>
    </row>
    <row r="7" spans="2:12" ht="22.5" x14ac:dyDescent="0.25">
      <c r="B7" s="147" t="s">
        <v>95</v>
      </c>
      <c r="C7" s="392" t="s">
        <v>70</v>
      </c>
      <c r="D7" s="341"/>
      <c r="E7" s="341"/>
      <c r="F7" s="341"/>
      <c r="G7" s="341"/>
      <c r="H7" s="341"/>
      <c r="I7" s="341"/>
      <c r="J7" s="341"/>
      <c r="K7" s="392"/>
      <c r="L7" s="149">
        <v>13</v>
      </c>
    </row>
    <row r="8" spans="2:12" ht="27.75" customHeight="1" x14ac:dyDescent="0.25">
      <c r="B8" s="152" t="s">
        <v>97</v>
      </c>
      <c r="C8" s="243">
        <v>0.27</v>
      </c>
      <c r="D8" s="149"/>
      <c r="E8" s="149"/>
      <c r="F8" s="149"/>
      <c r="G8" s="149"/>
      <c r="H8" s="149"/>
      <c r="I8" s="149"/>
      <c r="J8" s="149"/>
      <c r="K8" s="149" t="s">
        <v>15</v>
      </c>
      <c r="L8" s="394">
        <v>13</v>
      </c>
    </row>
    <row r="9" spans="2:12" x14ac:dyDescent="0.25">
      <c r="B9" s="147" t="s">
        <v>818</v>
      </c>
      <c r="C9" s="342">
        <v>0.35</v>
      </c>
      <c r="D9" s="149"/>
      <c r="E9" s="149"/>
      <c r="F9" s="149"/>
      <c r="G9" s="149"/>
      <c r="H9" s="149"/>
      <c r="I9" s="149"/>
      <c r="J9" s="149"/>
      <c r="K9" s="149" t="s">
        <v>15</v>
      </c>
      <c r="L9" s="394">
        <v>13</v>
      </c>
    </row>
    <row r="10" spans="2:12" x14ac:dyDescent="0.25">
      <c r="B10" s="147" t="s">
        <v>819</v>
      </c>
      <c r="C10" s="342" t="s">
        <v>70</v>
      </c>
      <c r="D10" s="149"/>
      <c r="E10" s="149"/>
      <c r="F10" s="149"/>
      <c r="G10" s="149"/>
      <c r="H10" s="149"/>
      <c r="I10" s="149"/>
      <c r="J10" s="149"/>
      <c r="K10" s="149"/>
      <c r="L10" s="149">
        <v>13</v>
      </c>
    </row>
    <row r="11" spans="2:12" x14ac:dyDescent="0.25">
      <c r="B11" s="147" t="s">
        <v>13</v>
      </c>
      <c r="C11" s="367">
        <v>0.03</v>
      </c>
      <c r="D11" s="149"/>
      <c r="E11" s="149"/>
      <c r="F11" s="149"/>
      <c r="G11" s="149"/>
      <c r="H11" s="149"/>
      <c r="I11" s="149"/>
      <c r="J11" s="149"/>
      <c r="K11" s="149" t="s">
        <v>20</v>
      </c>
      <c r="L11" s="394">
        <v>13</v>
      </c>
    </row>
    <row r="12" spans="2:12" x14ac:dyDescent="0.25">
      <c r="B12" s="156" t="s">
        <v>73</v>
      </c>
      <c r="C12" s="367">
        <v>0.03</v>
      </c>
      <c r="D12" s="149"/>
      <c r="E12" s="149"/>
      <c r="F12" s="149"/>
      <c r="G12" s="149"/>
      <c r="H12" s="149"/>
      <c r="I12" s="149"/>
      <c r="J12" s="149"/>
      <c r="K12" s="394" t="s">
        <v>20</v>
      </c>
      <c r="L12" s="394">
        <v>13</v>
      </c>
    </row>
    <row r="13" spans="2:12" x14ac:dyDescent="0.25">
      <c r="B13" s="156" t="s">
        <v>16</v>
      </c>
      <c r="C13" s="149">
        <v>15</v>
      </c>
      <c r="D13" s="149"/>
      <c r="E13" s="149"/>
      <c r="F13" s="149"/>
      <c r="G13" s="149"/>
      <c r="H13" s="149"/>
      <c r="I13" s="149"/>
      <c r="J13" s="149"/>
      <c r="K13" s="394"/>
      <c r="L13" s="149"/>
    </row>
    <row r="14" spans="2:12" x14ac:dyDescent="0.25">
      <c r="B14" s="156" t="s">
        <v>18</v>
      </c>
      <c r="C14" s="149" t="s">
        <v>70</v>
      </c>
      <c r="D14" s="149"/>
      <c r="E14" s="149"/>
      <c r="F14" s="149"/>
      <c r="G14" s="149"/>
      <c r="H14" s="149"/>
      <c r="I14" s="149"/>
      <c r="J14" s="149"/>
      <c r="K14" s="394"/>
      <c r="L14" s="149"/>
    </row>
    <row r="15" spans="2:12" x14ac:dyDescent="0.25">
      <c r="B15" s="158" t="s">
        <v>19</v>
      </c>
      <c r="C15" s="149" t="s">
        <v>70</v>
      </c>
      <c r="D15" s="149"/>
      <c r="E15" s="149"/>
      <c r="F15" s="149"/>
      <c r="G15" s="149"/>
      <c r="H15" s="149"/>
      <c r="I15" s="149"/>
      <c r="J15" s="149"/>
      <c r="K15" s="394"/>
      <c r="L15" s="149"/>
    </row>
    <row r="16" spans="2:12" x14ac:dyDescent="0.25">
      <c r="B16" s="388" t="s">
        <v>21</v>
      </c>
      <c r="C16" s="389"/>
      <c r="D16" s="389"/>
      <c r="E16" s="389"/>
      <c r="F16" s="389"/>
      <c r="G16" s="389"/>
      <c r="H16" s="389"/>
      <c r="I16" s="389"/>
      <c r="J16" s="389"/>
      <c r="K16" s="389"/>
      <c r="L16" s="390"/>
    </row>
    <row r="17" spans="2:12" x14ac:dyDescent="0.25">
      <c r="B17" s="156" t="s">
        <v>22</v>
      </c>
      <c r="C17" s="394">
        <v>2</v>
      </c>
      <c r="D17" s="149"/>
      <c r="E17" s="149"/>
      <c r="F17" s="149"/>
      <c r="G17" s="149"/>
      <c r="H17" s="149"/>
      <c r="I17" s="149"/>
      <c r="J17" s="149"/>
      <c r="K17" s="394" t="s">
        <v>20</v>
      </c>
      <c r="L17" s="394">
        <v>13</v>
      </c>
    </row>
    <row r="18" spans="2:12" x14ac:dyDescent="0.25">
      <c r="B18" s="156" t="s">
        <v>24</v>
      </c>
      <c r="C18" s="342">
        <v>3</v>
      </c>
      <c r="D18" s="149"/>
      <c r="E18" s="149"/>
      <c r="F18" s="149"/>
      <c r="G18" s="149"/>
      <c r="H18" s="149"/>
      <c r="I18" s="149"/>
      <c r="J18" s="149"/>
      <c r="K18" s="394" t="s">
        <v>20</v>
      </c>
      <c r="L18" s="394">
        <v>13</v>
      </c>
    </row>
    <row r="19" spans="2:12" x14ac:dyDescent="0.25">
      <c r="B19" s="156" t="s">
        <v>75</v>
      </c>
      <c r="C19" s="342">
        <v>45</v>
      </c>
      <c r="D19" s="149"/>
      <c r="E19" s="149"/>
      <c r="F19" s="149"/>
      <c r="G19" s="149"/>
      <c r="H19" s="149"/>
      <c r="I19" s="149"/>
      <c r="J19" s="149"/>
      <c r="K19" s="394" t="s">
        <v>20</v>
      </c>
      <c r="L19" s="394">
        <v>13</v>
      </c>
    </row>
    <row r="20" spans="2:12" x14ac:dyDescent="0.25">
      <c r="B20" s="156" t="s">
        <v>76</v>
      </c>
      <c r="C20" s="342">
        <v>2</v>
      </c>
      <c r="D20" s="149"/>
      <c r="E20" s="149"/>
      <c r="F20" s="149"/>
      <c r="G20" s="149"/>
      <c r="H20" s="149"/>
      <c r="I20" s="149"/>
      <c r="J20" s="149"/>
      <c r="K20" s="394" t="s">
        <v>20</v>
      </c>
      <c r="L20" s="394">
        <v>13</v>
      </c>
    </row>
    <row r="21" spans="2:12" x14ac:dyDescent="0.25">
      <c r="B21" s="156" t="s">
        <v>77</v>
      </c>
      <c r="C21" s="342">
        <v>12</v>
      </c>
      <c r="D21" s="149"/>
      <c r="E21" s="149"/>
      <c r="F21" s="149"/>
      <c r="G21" s="149"/>
      <c r="H21" s="149"/>
      <c r="I21" s="149"/>
      <c r="J21" s="149"/>
      <c r="K21" s="394" t="s">
        <v>20</v>
      </c>
      <c r="L21" s="394">
        <v>13</v>
      </c>
    </row>
    <row r="22" spans="2:12" x14ac:dyDescent="0.25">
      <c r="B22" s="388" t="s">
        <v>78</v>
      </c>
      <c r="C22" s="389"/>
      <c r="D22" s="389"/>
      <c r="E22" s="389"/>
      <c r="F22" s="389"/>
      <c r="G22" s="389"/>
      <c r="H22" s="389"/>
      <c r="I22" s="389"/>
      <c r="J22" s="389"/>
      <c r="K22" s="389"/>
      <c r="L22" s="390"/>
    </row>
    <row r="23" spans="2:12" x14ac:dyDescent="0.25">
      <c r="B23" s="156" t="s">
        <v>529</v>
      </c>
      <c r="C23" s="153" t="s">
        <v>70</v>
      </c>
      <c r="D23" s="149"/>
      <c r="E23" s="149"/>
      <c r="F23" s="149"/>
      <c r="G23" s="149"/>
      <c r="H23" s="149"/>
      <c r="I23" s="149"/>
      <c r="J23" s="149"/>
      <c r="K23" s="149"/>
      <c r="L23" s="149"/>
    </row>
    <row r="24" spans="2:12" x14ac:dyDescent="0.25">
      <c r="B24" s="156" t="s">
        <v>530</v>
      </c>
      <c r="C24" s="153">
        <v>30</v>
      </c>
      <c r="D24" s="149"/>
      <c r="E24" s="149"/>
      <c r="F24" s="149"/>
      <c r="G24" s="149"/>
      <c r="H24" s="149"/>
      <c r="I24" s="149"/>
      <c r="J24" s="149"/>
      <c r="K24" s="394" t="s">
        <v>20</v>
      </c>
      <c r="L24" s="394">
        <v>13</v>
      </c>
    </row>
    <row r="25" spans="2:12" x14ac:dyDescent="0.25">
      <c r="B25" s="156" t="s">
        <v>79</v>
      </c>
      <c r="C25" s="153">
        <v>3</v>
      </c>
      <c r="D25" s="149"/>
      <c r="E25" s="149"/>
      <c r="F25" s="149"/>
      <c r="G25" s="149"/>
      <c r="H25" s="149"/>
      <c r="I25" s="149"/>
      <c r="J25" s="149"/>
      <c r="K25" s="394" t="s">
        <v>20</v>
      </c>
      <c r="L25" s="394">
        <v>13</v>
      </c>
    </row>
    <row r="26" spans="2:12" x14ac:dyDescent="0.25">
      <c r="B26" s="156" t="s">
        <v>80</v>
      </c>
      <c r="C26" s="153">
        <v>10</v>
      </c>
      <c r="D26" s="149"/>
      <c r="E26" s="149"/>
      <c r="F26" s="149"/>
      <c r="G26" s="149"/>
      <c r="H26" s="149"/>
      <c r="I26" s="149"/>
      <c r="J26" s="149"/>
      <c r="K26" s="394" t="s">
        <v>20</v>
      </c>
      <c r="L26" s="394">
        <v>13</v>
      </c>
    </row>
    <row r="27" spans="2:12" x14ac:dyDescent="0.25">
      <c r="B27" s="156" t="s">
        <v>413</v>
      </c>
      <c r="C27" s="153">
        <v>0.3</v>
      </c>
      <c r="D27" s="149"/>
      <c r="E27" s="149"/>
      <c r="F27" s="149"/>
      <c r="G27" s="149"/>
      <c r="H27" s="149"/>
      <c r="I27" s="149"/>
      <c r="J27" s="149"/>
      <c r="K27" s="394" t="s">
        <v>20</v>
      </c>
      <c r="L27" s="394">
        <v>13</v>
      </c>
    </row>
    <row r="28" spans="2:12" x14ac:dyDescent="0.25">
      <c r="B28" s="388" t="s">
        <v>829</v>
      </c>
      <c r="C28" s="389"/>
      <c r="D28" s="389"/>
      <c r="E28" s="389"/>
      <c r="F28" s="389"/>
      <c r="G28" s="389"/>
      <c r="H28" s="389"/>
      <c r="I28" s="389"/>
      <c r="J28" s="389"/>
      <c r="K28" s="389"/>
      <c r="L28" s="390"/>
    </row>
    <row r="29" spans="2:12" ht="15" customHeight="1" x14ac:dyDescent="0.25">
      <c r="B29" s="156" t="s">
        <v>26</v>
      </c>
      <c r="C29" s="149" t="s">
        <v>70</v>
      </c>
      <c r="D29" s="149"/>
      <c r="E29" s="149"/>
      <c r="F29" s="149"/>
      <c r="G29" s="149"/>
      <c r="H29" s="149"/>
      <c r="I29" s="149"/>
      <c r="J29" s="149"/>
      <c r="K29" s="394"/>
      <c r="L29" s="149"/>
    </row>
    <row r="30" spans="2:12" x14ac:dyDescent="0.25">
      <c r="B30" s="156" t="s">
        <v>28</v>
      </c>
      <c r="C30" s="149" t="s">
        <v>70</v>
      </c>
      <c r="D30" s="149"/>
      <c r="E30" s="149"/>
      <c r="F30" s="149"/>
      <c r="G30" s="149"/>
      <c r="H30" s="149"/>
      <c r="I30" s="149"/>
      <c r="J30" s="149"/>
      <c r="K30" s="394"/>
      <c r="L30" s="149"/>
    </row>
    <row r="31" spans="2:12" x14ac:dyDescent="0.25">
      <c r="B31" s="156" t="s">
        <v>29</v>
      </c>
      <c r="C31" s="149" t="s">
        <v>70</v>
      </c>
      <c r="D31" s="149"/>
      <c r="E31" s="149"/>
      <c r="F31" s="149"/>
      <c r="G31" s="149"/>
      <c r="H31" s="149"/>
      <c r="I31" s="149"/>
      <c r="J31" s="149"/>
      <c r="K31" s="394"/>
      <c r="L31" s="394"/>
    </row>
    <row r="32" spans="2:12" x14ac:dyDescent="0.25">
      <c r="B32" s="156" t="s">
        <v>415</v>
      </c>
      <c r="C32" s="366">
        <v>109259.25925925926</v>
      </c>
      <c r="D32" s="149"/>
      <c r="E32" s="149"/>
      <c r="F32" s="149"/>
      <c r="G32" s="149"/>
      <c r="H32" s="149"/>
      <c r="I32" s="149"/>
      <c r="J32" s="149"/>
      <c r="K32" s="394" t="s">
        <v>23</v>
      </c>
      <c r="L32" s="149"/>
    </row>
    <row r="33" spans="1:23" x14ac:dyDescent="0.25">
      <c r="B33" s="156" t="s">
        <v>790</v>
      </c>
      <c r="C33" s="368">
        <v>4.0740740740740744</v>
      </c>
      <c r="D33" s="149"/>
      <c r="E33" s="149"/>
      <c r="F33" s="149"/>
      <c r="G33" s="149"/>
      <c r="H33" s="149"/>
      <c r="I33" s="149"/>
      <c r="J33" s="149"/>
      <c r="K33" s="394" t="s">
        <v>23</v>
      </c>
      <c r="L33" s="149"/>
    </row>
    <row r="34" spans="1:23" x14ac:dyDescent="0.25">
      <c r="A34" s="183"/>
      <c r="B34" s="336" t="s">
        <v>33</v>
      </c>
      <c r="C34" s="337"/>
      <c r="D34" s="337"/>
      <c r="E34" s="337"/>
      <c r="F34" s="337"/>
      <c r="G34" s="337"/>
      <c r="H34" s="337"/>
      <c r="I34" s="337"/>
      <c r="J34" s="337"/>
      <c r="K34" s="337"/>
      <c r="L34" s="338"/>
      <c r="M34" s="183"/>
      <c r="R34" s="173"/>
      <c r="S34" s="173"/>
      <c r="T34" s="173"/>
      <c r="U34" s="173"/>
      <c r="V34" s="173"/>
      <c r="W34" s="172"/>
    </row>
    <row r="35" spans="1:23" x14ac:dyDescent="0.25">
      <c r="B35" s="156" t="s">
        <v>808</v>
      </c>
      <c r="C35" s="369">
        <v>29500</v>
      </c>
      <c r="D35" s="149"/>
      <c r="E35" s="149"/>
      <c r="F35" s="149"/>
      <c r="G35" s="149"/>
      <c r="H35" s="149"/>
      <c r="I35" s="149"/>
      <c r="J35" s="149"/>
      <c r="K35" s="327" t="s">
        <v>23</v>
      </c>
      <c r="L35" s="149"/>
    </row>
    <row r="36" spans="1:23" x14ac:dyDescent="0.25">
      <c r="B36" s="156" t="s">
        <v>809</v>
      </c>
      <c r="C36" s="335">
        <v>1.1000000000000001</v>
      </c>
      <c r="D36" s="149"/>
      <c r="E36" s="149"/>
      <c r="F36" s="149"/>
      <c r="G36" s="149"/>
      <c r="H36" s="149"/>
      <c r="I36" s="149"/>
      <c r="J36" s="149"/>
      <c r="K36" s="327" t="s">
        <v>23</v>
      </c>
      <c r="L36" s="149"/>
    </row>
    <row r="38" spans="1:23" x14ac:dyDescent="0.25">
      <c r="A38" s="171" t="s">
        <v>87</v>
      </c>
      <c r="B38" s="70"/>
    </row>
    <row r="39" spans="1:23" x14ac:dyDescent="0.25">
      <c r="A39" s="70">
        <v>13</v>
      </c>
      <c r="B39" s="70" t="s">
        <v>810</v>
      </c>
    </row>
    <row r="40" spans="1:23" x14ac:dyDescent="0.25">
      <c r="A40" s="70"/>
      <c r="B40" s="70"/>
    </row>
    <row r="41" spans="1:23" x14ac:dyDescent="0.25">
      <c r="A41" s="69" t="s">
        <v>38</v>
      </c>
      <c r="B41" s="70"/>
    </row>
    <row r="42" spans="1:23" ht="15" customHeight="1" x14ac:dyDescent="0.25">
      <c r="A42" s="70" t="s">
        <v>39</v>
      </c>
      <c r="B42" s="70" t="s">
        <v>811</v>
      </c>
    </row>
    <row r="43" spans="1:23" ht="15" customHeight="1" x14ac:dyDescent="0.25">
      <c r="A43" s="70" t="s">
        <v>15</v>
      </c>
      <c r="B43" s="70" t="s">
        <v>812</v>
      </c>
    </row>
    <row r="44" spans="1:23" ht="15" customHeight="1" x14ac:dyDescent="0.25">
      <c r="A44" s="70" t="s">
        <v>20</v>
      </c>
      <c r="B44" s="70" t="s">
        <v>813</v>
      </c>
    </row>
    <row r="45" spans="1:23" ht="15" customHeight="1" x14ac:dyDescent="0.25">
      <c r="A45" s="70" t="s">
        <v>23</v>
      </c>
      <c r="B45" s="70" t="s">
        <v>814</v>
      </c>
    </row>
    <row r="46" spans="1:23" x14ac:dyDescent="0.25">
      <c r="A46" s="70" t="s">
        <v>44</v>
      </c>
      <c r="B46" s="70" t="s">
        <v>831</v>
      </c>
    </row>
  </sheetData>
  <mergeCells count="3">
    <mergeCell ref="C3:L3"/>
    <mergeCell ref="G4:H4"/>
    <mergeCell ref="I4:J4"/>
  </mergeCells>
  <hyperlinks>
    <hyperlink ref="C3" location="INDEX" display="03 Rebuilding power plants from coal to biomass_x000a_d) Wood chips, conversion small coal boiler" xr:uid="{00000000-0004-0000-0600-000000000000}"/>
  </hyperlink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1"/>
  <dimension ref="A1:R73"/>
  <sheetViews>
    <sheetView showGridLines="0" workbookViewId="0">
      <selection activeCell="A65" sqref="A65"/>
    </sheetView>
  </sheetViews>
  <sheetFormatPr defaultColWidth="9.140625" defaultRowHeight="15" x14ac:dyDescent="0.25"/>
  <cols>
    <col min="1" max="1" width="2.85546875" style="204" customWidth="1"/>
    <col min="2" max="2" width="31.7109375" style="204" customWidth="1"/>
    <col min="3" max="10" width="6.28515625" style="204" customWidth="1"/>
    <col min="11" max="12" width="6.85546875" style="204" customWidth="1"/>
    <col min="13" max="17" width="9.140625" style="204"/>
    <col min="18" max="18" width="9.5703125" style="204" bestFit="1" customWidth="1"/>
    <col min="19" max="16384" width="9.140625" style="204"/>
  </cols>
  <sheetData>
    <row r="1" spans="1:13" ht="14.25" customHeight="1" x14ac:dyDescent="0.25">
      <c r="G1" s="168"/>
      <c r="H1" s="168"/>
    </row>
    <row r="2" spans="1:13" ht="14.25" customHeight="1" x14ac:dyDescent="0.25">
      <c r="A2" s="90"/>
      <c r="B2" s="90"/>
      <c r="C2" s="90"/>
      <c r="D2" s="90"/>
      <c r="E2" s="90"/>
      <c r="F2" s="90"/>
      <c r="G2" s="90"/>
      <c r="H2" s="90"/>
      <c r="I2" s="90"/>
      <c r="J2" s="90"/>
      <c r="K2" s="90"/>
      <c r="L2" s="90"/>
    </row>
    <row r="3" spans="1:13" x14ac:dyDescent="0.25">
      <c r="A3" s="183"/>
      <c r="B3" s="391" t="s">
        <v>0</v>
      </c>
      <c r="C3" s="895" t="s">
        <v>695</v>
      </c>
      <c r="D3" s="1052"/>
      <c r="E3" s="1052"/>
      <c r="F3" s="1052"/>
      <c r="G3" s="1052"/>
      <c r="H3" s="1052"/>
      <c r="I3" s="1052"/>
      <c r="J3" s="1052"/>
      <c r="K3" s="1052"/>
      <c r="L3" s="1053"/>
    </row>
    <row r="4" spans="1:13" ht="25.15" customHeight="1" x14ac:dyDescent="0.25">
      <c r="A4" s="183"/>
      <c r="B4" s="156"/>
      <c r="C4" s="411">
        <v>2015</v>
      </c>
      <c r="D4" s="411">
        <v>2020</v>
      </c>
      <c r="E4" s="411">
        <v>2030</v>
      </c>
      <c r="F4" s="411">
        <v>2050</v>
      </c>
      <c r="G4" s="905" t="s">
        <v>2</v>
      </c>
      <c r="H4" s="902"/>
      <c r="I4" s="905" t="s">
        <v>3</v>
      </c>
      <c r="J4" s="902"/>
      <c r="K4" s="411" t="s">
        <v>4</v>
      </c>
      <c r="L4" s="411" t="s">
        <v>5</v>
      </c>
    </row>
    <row r="5" spans="1:13" x14ac:dyDescent="0.25">
      <c r="A5" s="183"/>
      <c r="B5" s="388" t="s">
        <v>6</v>
      </c>
      <c r="C5" s="389"/>
      <c r="D5" s="389"/>
      <c r="E5" s="389"/>
      <c r="F5" s="389"/>
      <c r="G5" s="389" t="s">
        <v>7</v>
      </c>
      <c r="H5" s="389" t="s">
        <v>8</v>
      </c>
      <c r="I5" s="389" t="s">
        <v>7</v>
      </c>
      <c r="J5" s="389" t="s">
        <v>8</v>
      </c>
      <c r="K5" s="389"/>
      <c r="L5" s="390"/>
    </row>
    <row r="6" spans="1:13" x14ac:dyDescent="0.25">
      <c r="A6" s="183"/>
      <c r="B6" s="147" t="s">
        <v>9</v>
      </c>
      <c r="C6" s="909">
        <v>200</v>
      </c>
      <c r="D6" s="910"/>
      <c r="E6" s="896"/>
      <c r="F6" s="897"/>
      <c r="G6" s="340"/>
      <c r="H6" s="340"/>
      <c r="I6" s="340"/>
      <c r="J6" s="340"/>
      <c r="K6" s="394" t="s">
        <v>401</v>
      </c>
      <c r="L6" s="394"/>
    </row>
    <row r="7" spans="1:13" ht="22.5" x14ac:dyDescent="0.25">
      <c r="A7" s="183"/>
      <c r="B7" s="147" t="s">
        <v>95</v>
      </c>
      <c r="C7" s="392">
        <v>48</v>
      </c>
      <c r="D7" s="341">
        <v>48</v>
      </c>
      <c r="E7" s="341">
        <v>50</v>
      </c>
      <c r="F7" s="392">
        <v>50</v>
      </c>
      <c r="G7" s="392"/>
      <c r="H7" s="343"/>
      <c r="I7" s="343"/>
      <c r="J7" s="392"/>
      <c r="K7" s="392" t="s">
        <v>20</v>
      </c>
      <c r="L7" s="392">
        <v>1</v>
      </c>
    </row>
    <row r="8" spans="1:13" ht="33.75" x14ac:dyDescent="0.25">
      <c r="A8" s="183"/>
      <c r="B8" s="152" t="s">
        <v>97</v>
      </c>
      <c r="C8" s="149">
        <v>46</v>
      </c>
      <c r="D8" s="149">
        <v>46</v>
      </c>
      <c r="E8" s="149">
        <v>48</v>
      </c>
      <c r="F8" s="149">
        <v>48</v>
      </c>
      <c r="G8" s="149"/>
      <c r="H8" s="149"/>
      <c r="I8" s="149"/>
      <c r="J8" s="149"/>
      <c r="K8" s="149" t="s">
        <v>23</v>
      </c>
      <c r="L8" s="149">
        <v>2</v>
      </c>
      <c r="M8" s="80"/>
    </row>
    <row r="9" spans="1:13" x14ac:dyDescent="0.25">
      <c r="A9" s="183"/>
      <c r="B9" s="147" t="s">
        <v>818</v>
      </c>
      <c r="C9" s="149" t="s">
        <v>103</v>
      </c>
      <c r="D9" s="149" t="s">
        <v>103</v>
      </c>
      <c r="E9" s="149" t="s">
        <v>103</v>
      </c>
      <c r="F9" s="149" t="s">
        <v>103</v>
      </c>
      <c r="G9" s="149"/>
      <c r="H9" s="149"/>
      <c r="I9" s="149"/>
      <c r="J9" s="149"/>
      <c r="K9" s="149"/>
      <c r="L9" s="149"/>
    </row>
    <row r="10" spans="1:13" x14ac:dyDescent="0.25">
      <c r="A10" s="183"/>
      <c r="B10" s="147" t="s">
        <v>819</v>
      </c>
      <c r="C10" s="149" t="s">
        <v>103</v>
      </c>
      <c r="D10" s="149" t="s">
        <v>103</v>
      </c>
      <c r="E10" s="149" t="s">
        <v>103</v>
      </c>
      <c r="F10" s="149" t="s">
        <v>103</v>
      </c>
      <c r="G10" s="149"/>
      <c r="H10" s="149"/>
      <c r="I10" s="149"/>
      <c r="J10" s="149"/>
      <c r="K10" s="149"/>
      <c r="L10" s="149"/>
    </row>
    <row r="11" spans="1:13" x14ac:dyDescent="0.25">
      <c r="A11" s="183"/>
      <c r="B11" s="147" t="s">
        <v>13</v>
      </c>
      <c r="C11" s="149">
        <v>0.9</v>
      </c>
      <c r="D11" s="149">
        <v>0.9</v>
      </c>
      <c r="E11" s="149">
        <v>0.9</v>
      </c>
      <c r="F11" s="149">
        <v>0.9</v>
      </c>
      <c r="G11" s="149"/>
      <c r="H11" s="149"/>
      <c r="I11" s="149"/>
      <c r="J11" s="149"/>
      <c r="K11" s="149"/>
      <c r="L11" s="149">
        <v>3</v>
      </c>
    </row>
    <row r="12" spans="1:13" x14ac:dyDescent="0.25">
      <c r="A12" s="183"/>
      <c r="B12" s="156" t="s">
        <v>657</v>
      </c>
      <c r="C12" s="394">
        <v>0.2</v>
      </c>
      <c r="D12" s="394">
        <v>0.2</v>
      </c>
      <c r="E12" s="394">
        <v>0.2</v>
      </c>
      <c r="F12" s="394">
        <v>0.2</v>
      </c>
      <c r="G12" s="394"/>
      <c r="H12" s="394"/>
      <c r="I12" s="394"/>
      <c r="J12" s="394"/>
      <c r="K12" s="394" t="s">
        <v>44</v>
      </c>
      <c r="L12" s="149"/>
    </row>
    <row r="13" spans="1:13" x14ac:dyDescent="0.25">
      <c r="A13" s="183"/>
      <c r="B13" s="156" t="s">
        <v>16</v>
      </c>
      <c r="C13" s="394">
        <v>25</v>
      </c>
      <c r="D13" s="394">
        <v>25</v>
      </c>
      <c r="E13" s="394">
        <v>25</v>
      </c>
      <c r="F13" s="394">
        <v>25</v>
      </c>
      <c r="G13" s="394"/>
      <c r="H13" s="394"/>
      <c r="I13" s="394"/>
      <c r="J13" s="394"/>
      <c r="K13" s="394" t="s">
        <v>46</v>
      </c>
      <c r="L13" s="149"/>
    </row>
    <row r="14" spans="1:13" x14ac:dyDescent="0.25">
      <c r="A14" s="183"/>
      <c r="B14" s="156" t="s">
        <v>18</v>
      </c>
      <c r="C14" s="394">
        <v>1</v>
      </c>
      <c r="D14" s="394">
        <v>1</v>
      </c>
      <c r="E14" s="394">
        <v>1</v>
      </c>
      <c r="F14" s="394">
        <v>1</v>
      </c>
      <c r="G14" s="394"/>
      <c r="H14" s="394"/>
      <c r="I14" s="394"/>
      <c r="J14" s="394"/>
      <c r="K14" s="394"/>
      <c r="L14" s="149" t="s">
        <v>696</v>
      </c>
    </row>
    <row r="15" spans="1:13" x14ac:dyDescent="0.25">
      <c r="A15" s="183"/>
      <c r="B15" s="158"/>
      <c r="C15" s="149"/>
      <c r="D15" s="149"/>
      <c r="E15" s="149"/>
      <c r="F15" s="149"/>
      <c r="G15" s="394"/>
      <c r="H15" s="394"/>
      <c r="I15" s="394"/>
      <c r="J15" s="394"/>
      <c r="K15" s="394"/>
      <c r="L15" s="149"/>
    </row>
    <row r="16" spans="1:13" x14ac:dyDescent="0.25">
      <c r="A16" s="183"/>
      <c r="B16" s="906" t="s">
        <v>21</v>
      </c>
      <c r="C16" s="907"/>
      <c r="D16" s="907"/>
      <c r="E16" s="907"/>
      <c r="F16" s="907"/>
      <c r="G16" s="907"/>
      <c r="H16" s="907"/>
      <c r="I16" s="907"/>
      <c r="J16" s="907"/>
      <c r="K16" s="907"/>
      <c r="L16" s="908"/>
    </row>
    <row r="17" spans="1:18" ht="22.5" x14ac:dyDescent="0.25">
      <c r="A17" s="183"/>
      <c r="B17" s="156" t="s">
        <v>659</v>
      </c>
      <c r="C17" s="394">
        <v>60</v>
      </c>
      <c r="D17" s="394">
        <v>60</v>
      </c>
      <c r="E17" s="394">
        <v>60</v>
      </c>
      <c r="F17" s="394">
        <v>60</v>
      </c>
      <c r="G17" s="394"/>
      <c r="H17" s="394"/>
      <c r="I17" s="394"/>
      <c r="J17" s="394"/>
      <c r="K17" s="394" t="s">
        <v>31</v>
      </c>
      <c r="L17" s="394">
        <v>6</v>
      </c>
      <c r="M17" s="80"/>
      <c r="R17" s="85"/>
    </row>
    <row r="18" spans="1:18" ht="22.5" x14ac:dyDescent="0.25">
      <c r="A18" s="183"/>
      <c r="B18" s="156" t="s">
        <v>660</v>
      </c>
      <c r="C18" s="394">
        <v>100</v>
      </c>
      <c r="D18" s="394">
        <v>100</v>
      </c>
      <c r="E18" s="394">
        <v>100</v>
      </c>
      <c r="F18" s="394">
        <v>100</v>
      </c>
      <c r="G18" s="394"/>
      <c r="H18" s="394"/>
      <c r="I18" s="394"/>
      <c r="J18" s="394"/>
      <c r="K18" s="394" t="s">
        <v>31</v>
      </c>
      <c r="L18" s="394">
        <v>6</v>
      </c>
    </row>
    <row r="19" spans="1:18" x14ac:dyDescent="0.25">
      <c r="A19" s="183"/>
      <c r="B19" s="156" t="s">
        <v>75</v>
      </c>
      <c r="C19" s="394">
        <v>1.5</v>
      </c>
      <c r="D19" s="394">
        <v>1.5</v>
      </c>
      <c r="E19" s="394">
        <v>1.5</v>
      </c>
      <c r="F19" s="394">
        <v>1.5</v>
      </c>
      <c r="G19" s="394"/>
      <c r="H19" s="394"/>
      <c r="I19" s="394"/>
      <c r="J19" s="394"/>
      <c r="K19" s="394" t="s">
        <v>35</v>
      </c>
      <c r="L19" s="394" t="s">
        <v>151</v>
      </c>
    </row>
    <row r="20" spans="1:18" x14ac:dyDescent="0.25">
      <c r="A20" s="183"/>
      <c r="B20" s="156" t="s">
        <v>661</v>
      </c>
      <c r="C20" s="252">
        <v>2</v>
      </c>
      <c r="D20" s="252">
        <v>2</v>
      </c>
      <c r="E20" s="252">
        <v>2</v>
      </c>
      <c r="F20" s="252">
        <v>2</v>
      </c>
      <c r="G20" s="394"/>
      <c r="H20" s="394"/>
      <c r="I20" s="394"/>
      <c r="J20" s="394"/>
      <c r="K20" s="394" t="s">
        <v>64</v>
      </c>
      <c r="L20" s="394">
        <v>7</v>
      </c>
    </row>
    <row r="21" spans="1:18" x14ac:dyDescent="0.25">
      <c r="A21" s="183"/>
      <c r="B21" s="156" t="s">
        <v>662</v>
      </c>
      <c r="C21" s="252">
        <v>10</v>
      </c>
      <c r="D21" s="252">
        <v>10</v>
      </c>
      <c r="E21" s="252">
        <v>10</v>
      </c>
      <c r="F21" s="252">
        <v>10</v>
      </c>
      <c r="G21" s="394"/>
      <c r="H21" s="394"/>
      <c r="I21" s="394"/>
      <c r="J21" s="394"/>
      <c r="K21" s="394" t="s">
        <v>64</v>
      </c>
      <c r="L21" s="394">
        <v>7</v>
      </c>
    </row>
    <row r="22" spans="1:18" x14ac:dyDescent="0.25">
      <c r="A22" s="183"/>
      <c r="B22" s="158"/>
      <c r="C22" s="149"/>
      <c r="D22" s="149"/>
      <c r="E22" s="149"/>
      <c r="F22" s="149"/>
      <c r="G22" s="394"/>
      <c r="H22" s="394"/>
      <c r="I22" s="394"/>
      <c r="J22" s="394"/>
      <c r="K22" s="394"/>
      <c r="L22" s="149"/>
    </row>
    <row r="23" spans="1:18" x14ac:dyDescent="0.25">
      <c r="A23" s="183"/>
      <c r="B23" s="906" t="s">
        <v>78</v>
      </c>
      <c r="C23" s="907"/>
      <c r="D23" s="907"/>
      <c r="E23" s="907"/>
      <c r="F23" s="907"/>
      <c r="G23" s="907"/>
      <c r="H23" s="907"/>
      <c r="I23" s="907"/>
      <c r="J23" s="907"/>
      <c r="K23" s="907"/>
      <c r="L23" s="908"/>
    </row>
    <row r="24" spans="1:18" x14ac:dyDescent="0.25">
      <c r="A24" s="183"/>
      <c r="B24" s="156" t="s">
        <v>843</v>
      </c>
      <c r="C24" s="394">
        <v>0</v>
      </c>
      <c r="D24" s="394">
        <v>0</v>
      </c>
      <c r="E24" s="394">
        <v>0</v>
      </c>
      <c r="F24" s="394">
        <v>0</v>
      </c>
      <c r="G24" s="394"/>
      <c r="H24" s="394"/>
      <c r="I24" s="394"/>
      <c r="J24" s="394"/>
      <c r="K24" s="149" t="s">
        <v>46</v>
      </c>
      <c r="L24" s="392">
        <v>2</v>
      </c>
    </row>
    <row r="25" spans="1:18" x14ac:dyDescent="0.25">
      <c r="A25" s="183"/>
      <c r="B25" s="156" t="s">
        <v>530</v>
      </c>
      <c r="C25" s="394">
        <v>75</v>
      </c>
      <c r="D25" s="394">
        <v>75</v>
      </c>
      <c r="E25" s="394">
        <v>75</v>
      </c>
      <c r="F25" s="394">
        <v>75</v>
      </c>
      <c r="G25" s="394"/>
      <c r="H25" s="394"/>
      <c r="I25" s="394"/>
      <c r="J25" s="394"/>
      <c r="K25" s="149" t="s">
        <v>46</v>
      </c>
      <c r="L25" s="149">
        <v>2</v>
      </c>
    </row>
    <row r="26" spans="1:18" x14ac:dyDescent="0.25">
      <c r="A26" s="183"/>
      <c r="B26" s="156" t="s">
        <v>79</v>
      </c>
      <c r="C26" s="335">
        <v>315</v>
      </c>
      <c r="D26" s="335">
        <v>315</v>
      </c>
      <c r="E26" s="335">
        <v>315</v>
      </c>
      <c r="F26" s="335">
        <v>315</v>
      </c>
      <c r="G26" s="335"/>
      <c r="H26" s="335"/>
      <c r="I26" s="335"/>
      <c r="J26" s="335"/>
      <c r="K26" s="149" t="s">
        <v>46</v>
      </c>
      <c r="L26" s="149">
        <v>2</v>
      </c>
    </row>
    <row r="27" spans="1:18" x14ac:dyDescent="0.25">
      <c r="A27" s="183"/>
      <c r="B27" s="156" t="s">
        <v>80</v>
      </c>
      <c r="C27" s="160">
        <v>0.6</v>
      </c>
      <c r="D27" s="160">
        <v>0.6</v>
      </c>
      <c r="E27" s="160">
        <v>0.6</v>
      </c>
      <c r="F27" s="160">
        <v>0.6</v>
      </c>
      <c r="G27" s="160"/>
      <c r="H27" s="160"/>
      <c r="I27" s="160"/>
      <c r="J27" s="160"/>
      <c r="K27" s="149" t="s">
        <v>46</v>
      </c>
      <c r="L27" s="149">
        <v>2</v>
      </c>
    </row>
    <row r="28" spans="1:18" x14ac:dyDescent="0.25">
      <c r="A28" s="183"/>
      <c r="B28" s="156" t="s">
        <v>413</v>
      </c>
      <c r="C28" s="253">
        <v>0.76</v>
      </c>
      <c r="D28" s="253">
        <v>0.76</v>
      </c>
      <c r="E28" s="253">
        <v>0.76</v>
      </c>
      <c r="F28" s="253">
        <v>0.76</v>
      </c>
      <c r="G28" s="160"/>
      <c r="H28" s="160"/>
      <c r="I28" s="160"/>
      <c r="J28" s="160"/>
      <c r="K28" s="149"/>
      <c r="L28" s="149">
        <v>8</v>
      </c>
    </row>
    <row r="29" spans="1:18" x14ac:dyDescent="0.25">
      <c r="A29" s="183"/>
      <c r="B29" s="158"/>
      <c r="C29" s="149"/>
      <c r="D29" s="149"/>
      <c r="E29" s="149"/>
      <c r="F29" s="149"/>
      <c r="G29" s="394"/>
      <c r="H29" s="394"/>
      <c r="I29" s="394"/>
      <c r="J29" s="394"/>
      <c r="K29" s="394"/>
      <c r="L29" s="149"/>
    </row>
    <row r="30" spans="1:18" x14ac:dyDescent="0.25">
      <c r="A30" s="183"/>
      <c r="B30" s="906" t="s">
        <v>25</v>
      </c>
      <c r="C30" s="907"/>
      <c r="D30" s="907"/>
      <c r="E30" s="907"/>
      <c r="F30" s="907"/>
      <c r="G30" s="907"/>
      <c r="H30" s="907"/>
      <c r="I30" s="907"/>
      <c r="J30" s="907"/>
      <c r="K30" s="907"/>
      <c r="L30" s="908"/>
    </row>
    <row r="31" spans="1:18" ht="22.5" x14ac:dyDescent="0.25">
      <c r="A31" s="183"/>
      <c r="B31" s="156" t="s">
        <v>663</v>
      </c>
      <c r="C31" s="161">
        <v>0.51</v>
      </c>
      <c r="D31" s="161">
        <v>0.49469999999999997</v>
      </c>
      <c r="E31" s="161">
        <v>0.47430000000000005</v>
      </c>
      <c r="F31" s="161">
        <v>0.44880000000000003</v>
      </c>
      <c r="G31" s="161">
        <v>0.39576</v>
      </c>
      <c r="H31" s="161">
        <v>0.59363999999999995</v>
      </c>
      <c r="I31" s="161">
        <v>0.31415999999999999</v>
      </c>
      <c r="J31" s="161">
        <v>0.58344000000000007</v>
      </c>
      <c r="K31" s="394" t="s">
        <v>697</v>
      </c>
      <c r="L31" s="394" t="s">
        <v>698</v>
      </c>
    </row>
    <row r="32" spans="1:18" x14ac:dyDescent="0.25">
      <c r="A32" s="183"/>
      <c r="B32" s="156" t="s">
        <v>28</v>
      </c>
      <c r="C32" s="161">
        <v>0.33150000000000002</v>
      </c>
      <c r="D32" s="161">
        <v>0.32155499999999998</v>
      </c>
      <c r="E32" s="161">
        <v>0.30829500000000004</v>
      </c>
      <c r="F32" s="161">
        <v>0.29172000000000003</v>
      </c>
      <c r="G32" s="394"/>
      <c r="H32" s="394"/>
      <c r="I32" s="394"/>
      <c r="J32" s="394"/>
      <c r="K32" s="394" t="s">
        <v>46</v>
      </c>
      <c r="L32" s="394">
        <v>2</v>
      </c>
    </row>
    <row r="33" spans="1:12" x14ac:dyDescent="0.25">
      <c r="A33" s="183"/>
      <c r="B33" s="156" t="s">
        <v>29</v>
      </c>
      <c r="C33" s="161">
        <v>0.17849999999999999</v>
      </c>
      <c r="D33" s="161">
        <v>0.17314499999999999</v>
      </c>
      <c r="E33" s="161">
        <v>0.16600500000000001</v>
      </c>
      <c r="F33" s="161">
        <v>0.15708</v>
      </c>
      <c r="G33" s="394"/>
      <c r="H33" s="394"/>
      <c r="I33" s="394"/>
      <c r="J33" s="394"/>
      <c r="K33" s="394" t="s">
        <v>46</v>
      </c>
      <c r="L33" s="394">
        <v>2</v>
      </c>
    </row>
    <row r="34" spans="1:12" x14ac:dyDescent="0.25">
      <c r="A34" s="183"/>
      <c r="B34" s="21" t="s">
        <v>30</v>
      </c>
      <c r="C34" s="219">
        <v>6500</v>
      </c>
      <c r="D34" s="219">
        <v>6500</v>
      </c>
      <c r="E34" s="219">
        <v>6250</v>
      </c>
      <c r="F34" s="219">
        <v>6000</v>
      </c>
      <c r="G34" s="203"/>
      <c r="H34" s="203"/>
      <c r="I34" s="203"/>
      <c r="J34" s="203"/>
      <c r="K34" s="203" t="s">
        <v>699</v>
      </c>
      <c r="L34" s="203">
        <v>7</v>
      </c>
    </row>
    <row r="35" spans="1:12" ht="24" x14ac:dyDescent="0.25">
      <c r="A35" s="183"/>
      <c r="B35" s="21" t="s">
        <v>32</v>
      </c>
      <c r="C35" s="203">
        <v>6</v>
      </c>
      <c r="D35" s="203">
        <v>6</v>
      </c>
      <c r="E35" s="203">
        <v>6</v>
      </c>
      <c r="F35" s="203">
        <v>6</v>
      </c>
      <c r="G35" s="203">
        <v>2.6</v>
      </c>
      <c r="H35" s="203">
        <v>8.5</v>
      </c>
      <c r="I35" s="203">
        <v>2.6</v>
      </c>
      <c r="J35" s="203">
        <v>8.5</v>
      </c>
      <c r="K35" s="203"/>
      <c r="L35" s="203" t="s">
        <v>700</v>
      </c>
    </row>
    <row r="36" spans="1:12" x14ac:dyDescent="0.25">
      <c r="A36" s="183"/>
      <c r="B36" s="21" t="s">
        <v>376</v>
      </c>
      <c r="C36" s="86">
        <v>0</v>
      </c>
      <c r="D36" s="86">
        <v>0</v>
      </c>
      <c r="E36" s="86">
        <v>0</v>
      </c>
      <c r="F36" s="86">
        <v>0</v>
      </c>
      <c r="G36" s="203"/>
      <c r="H36" s="203"/>
      <c r="I36" s="203"/>
      <c r="J36" s="203"/>
      <c r="K36" s="203" t="s">
        <v>544</v>
      </c>
      <c r="L36" s="203">
        <v>10</v>
      </c>
    </row>
    <row r="37" spans="1:12" x14ac:dyDescent="0.25">
      <c r="A37" s="183"/>
      <c r="B37" s="191"/>
      <c r="C37" s="202"/>
      <c r="D37" s="202"/>
      <c r="E37" s="202"/>
      <c r="F37" s="202"/>
      <c r="G37" s="185"/>
      <c r="H37" s="185"/>
      <c r="I37" s="185"/>
      <c r="J37" s="185"/>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185"/>
      <c r="H39" s="185"/>
      <c r="I39" s="185"/>
      <c r="J39" s="185"/>
      <c r="K39" s="202"/>
      <c r="L39" s="36"/>
    </row>
    <row r="40" spans="1:12" x14ac:dyDescent="0.25">
      <c r="A40" s="183"/>
      <c r="B40" s="184"/>
      <c r="C40" s="185"/>
      <c r="D40" s="185"/>
      <c r="E40" s="185"/>
      <c r="F40" s="185"/>
      <c r="G40" s="185"/>
      <c r="H40" s="185"/>
      <c r="I40" s="185"/>
      <c r="J40" s="185"/>
      <c r="K40" s="185"/>
      <c r="L40" s="202"/>
    </row>
    <row r="41" spans="1:12" x14ac:dyDescent="0.25">
      <c r="A41" s="183"/>
      <c r="B41" s="184"/>
      <c r="C41" s="186"/>
      <c r="D41" s="186"/>
      <c r="E41" s="186"/>
      <c r="F41" s="186"/>
      <c r="G41" s="186"/>
      <c r="H41" s="186"/>
      <c r="I41" s="186"/>
      <c r="J41" s="186"/>
      <c r="K41" s="185"/>
      <c r="L41" s="202"/>
    </row>
    <row r="42" spans="1:12" x14ac:dyDescent="0.25">
      <c r="A42" s="183"/>
      <c r="B42" s="199"/>
      <c r="C42" s="173"/>
      <c r="D42" s="173"/>
      <c r="E42" s="173"/>
      <c r="F42" s="173"/>
      <c r="G42" s="173"/>
      <c r="H42" s="173"/>
      <c r="I42" s="173"/>
      <c r="J42" s="173"/>
      <c r="K42" s="172"/>
      <c r="L42" s="172"/>
    </row>
    <row r="43" spans="1:12" x14ac:dyDescent="0.25">
      <c r="A43" s="27" t="s">
        <v>38</v>
      </c>
      <c r="B43" s="201"/>
      <c r="C43" s="201"/>
      <c r="D43" s="201"/>
      <c r="E43" s="201"/>
      <c r="F43" s="201"/>
      <c r="G43" s="201"/>
      <c r="H43" s="201"/>
      <c r="I43" s="201"/>
      <c r="J43" s="201"/>
      <c r="K43" s="201"/>
      <c r="L43" s="201"/>
    </row>
    <row r="44" spans="1:12" ht="20.25" customHeight="1" x14ac:dyDescent="0.25">
      <c r="A44" s="188" t="s">
        <v>39</v>
      </c>
      <c r="B44" s="1006" t="s">
        <v>701</v>
      </c>
      <c r="C44" s="1006"/>
      <c r="D44" s="1006"/>
      <c r="E44" s="1006"/>
      <c r="F44" s="1006"/>
      <c r="G44" s="1006"/>
      <c r="H44" s="1006"/>
      <c r="I44" s="1006"/>
      <c r="J44" s="1006"/>
      <c r="K44" s="1006"/>
      <c r="L44" s="1006"/>
    </row>
    <row r="45" spans="1:12" x14ac:dyDescent="0.25">
      <c r="A45" s="188" t="s">
        <v>15</v>
      </c>
      <c r="B45" s="1005" t="s">
        <v>702</v>
      </c>
      <c r="C45" s="1006"/>
      <c r="D45" s="1006"/>
      <c r="E45" s="1006"/>
      <c r="F45" s="1006"/>
      <c r="G45" s="1006"/>
      <c r="H45" s="1006"/>
      <c r="I45" s="1006"/>
      <c r="J45" s="1006"/>
      <c r="K45" s="1006"/>
      <c r="L45" s="1006"/>
    </row>
    <row r="46" spans="1:12" x14ac:dyDescent="0.25">
      <c r="A46" s="188" t="s">
        <v>20</v>
      </c>
      <c r="B46" s="1006" t="s">
        <v>703</v>
      </c>
      <c r="C46" s="1006"/>
      <c r="D46" s="1006"/>
      <c r="E46" s="1006"/>
      <c r="F46" s="1006"/>
      <c r="G46" s="1006"/>
      <c r="H46" s="1006"/>
      <c r="I46" s="1006"/>
      <c r="J46" s="1006"/>
      <c r="K46" s="1006"/>
      <c r="L46" s="1006"/>
    </row>
    <row r="47" spans="1:12" x14ac:dyDescent="0.25">
      <c r="A47" s="188" t="s">
        <v>23</v>
      </c>
      <c r="B47" s="1006" t="s">
        <v>704</v>
      </c>
      <c r="C47" s="1006"/>
      <c r="D47" s="1006"/>
      <c r="E47" s="1006"/>
      <c r="F47" s="1006"/>
      <c r="G47" s="1006"/>
      <c r="H47" s="1006"/>
      <c r="I47" s="1006"/>
      <c r="J47" s="1006"/>
      <c r="K47" s="1006"/>
      <c r="L47" s="1006"/>
    </row>
    <row r="48" spans="1:12" ht="39.6" customHeight="1" x14ac:dyDescent="0.25">
      <c r="A48" s="188" t="s">
        <v>44</v>
      </c>
      <c r="B48" s="1006" t="s">
        <v>705</v>
      </c>
      <c r="C48" s="1006"/>
      <c r="D48" s="1006"/>
      <c r="E48" s="1006"/>
      <c r="F48" s="1006"/>
      <c r="G48" s="1006"/>
      <c r="H48" s="1006"/>
      <c r="I48" s="1006"/>
      <c r="J48" s="1006"/>
      <c r="K48" s="1006"/>
      <c r="L48" s="1006"/>
    </row>
    <row r="49" spans="1:12" x14ac:dyDescent="0.25">
      <c r="A49" s="188" t="s">
        <v>46</v>
      </c>
      <c r="B49" s="1006" t="s">
        <v>706</v>
      </c>
      <c r="C49" s="1006"/>
      <c r="D49" s="1006"/>
      <c r="E49" s="1006"/>
      <c r="F49" s="1006"/>
      <c r="G49" s="1006"/>
      <c r="H49" s="1006"/>
      <c r="I49" s="1006"/>
      <c r="J49" s="1006"/>
      <c r="K49" s="1006"/>
      <c r="L49" s="1006"/>
    </row>
    <row r="50" spans="1:12" x14ac:dyDescent="0.25">
      <c r="A50" s="188" t="s">
        <v>31</v>
      </c>
      <c r="B50" s="1006" t="s">
        <v>655</v>
      </c>
      <c r="C50" s="1006"/>
      <c r="D50" s="1006"/>
      <c r="E50" s="1006"/>
      <c r="F50" s="1006"/>
      <c r="G50" s="1006"/>
      <c r="H50" s="1006"/>
      <c r="I50" s="1006"/>
      <c r="J50" s="1006"/>
      <c r="K50" s="1006"/>
      <c r="L50" s="1006"/>
    </row>
    <row r="51" spans="1:12" ht="24.6" customHeight="1" x14ac:dyDescent="0.25">
      <c r="A51" s="188" t="s">
        <v>35</v>
      </c>
      <c r="B51" s="1006" t="s">
        <v>707</v>
      </c>
      <c r="C51" s="1006"/>
      <c r="D51" s="1006"/>
      <c r="E51" s="1006"/>
      <c r="F51" s="1006"/>
      <c r="G51" s="1006"/>
      <c r="H51" s="1006"/>
      <c r="I51" s="1006"/>
      <c r="J51" s="1006"/>
      <c r="K51" s="1006"/>
      <c r="L51" s="1006"/>
    </row>
    <row r="52" spans="1:12" ht="36.6" customHeight="1" x14ac:dyDescent="0.25">
      <c r="A52" s="188" t="s">
        <v>64</v>
      </c>
      <c r="B52" s="1006" t="s">
        <v>708</v>
      </c>
      <c r="C52" s="1006"/>
      <c r="D52" s="1006"/>
      <c r="E52" s="1006"/>
      <c r="F52" s="1006"/>
      <c r="G52" s="1006"/>
      <c r="H52" s="1006"/>
      <c r="I52" s="1006"/>
      <c r="J52" s="1006"/>
      <c r="K52" s="1006"/>
      <c r="L52" s="1006"/>
    </row>
    <row r="53" spans="1:12" x14ac:dyDescent="0.25">
      <c r="A53" s="188" t="s">
        <v>66</v>
      </c>
      <c r="B53" s="1006" t="s">
        <v>709</v>
      </c>
      <c r="C53" s="1006"/>
      <c r="D53" s="1006"/>
      <c r="E53" s="1006"/>
      <c r="F53" s="1006"/>
      <c r="G53" s="1006"/>
      <c r="H53" s="1006"/>
      <c r="I53" s="1006"/>
      <c r="J53" s="1006"/>
      <c r="K53" s="1006"/>
      <c r="L53" s="1006"/>
    </row>
    <row r="54" spans="1:12" ht="24.6" customHeight="1" x14ac:dyDescent="0.25">
      <c r="A54" s="188" t="s">
        <v>67</v>
      </c>
      <c r="B54" s="1006" t="s">
        <v>677</v>
      </c>
      <c r="C54" s="1006"/>
      <c r="D54" s="1006"/>
      <c r="E54" s="1006"/>
      <c r="F54" s="1006"/>
      <c r="G54" s="1006"/>
      <c r="H54" s="1006"/>
      <c r="I54" s="1006"/>
      <c r="J54" s="1006"/>
      <c r="K54" s="1006"/>
      <c r="L54" s="1006"/>
    </row>
    <row r="55" spans="1:12" ht="49.15" customHeight="1" x14ac:dyDescent="0.25">
      <c r="A55" s="188" t="s">
        <v>68</v>
      </c>
      <c r="B55" s="1006" t="s">
        <v>710</v>
      </c>
      <c r="C55" s="1006"/>
      <c r="D55" s="1006"/>
      <c r="E55" s="1006"/>
      <c r="F55" s="1006"/>
      <c r="G55" s="1006"/>
      <c r="H55" s="1006"/>
      <c r="I55" s="1006"/>
      <c r="J55" s="1006"/>
      <c r="K55" s="1006"/>
      <c r="L55" s="1006"/>
    </row>
    <row r="56" spans="1:12" ht="48" customHeight="1" x14ac:dyDescent="0.25">
      <c r="A56" s="188" t="s">
        <v>548</v>
      </c>
      <c r="B56" s="1006" t="s">
        <v>711</v>
      </c>
      <c r="C56" s="1006"/>
      <c r="D56" s="1006"/>
      <c r="E56" s="1006"/>
      <c r="F56" s="1006"/>
      <c r="G56" s="1006"/>
      <c r="H56" s="1006"/>
      <c r="I56" s="1006"/>
      <c r="J56" s="1006"/>
      <c r="K56" s="1006"/>
      <c r="L56" s="1006"/>
    </row>
    <row r="57" spans="1:12" ht="24" customHeight="1" x14ac:dyDescent="0.25">
      <c r="A57" s="188" t="s">
        <v>297</v>
      </c>
      <c r="B57" s="1006" t="s">
        <v>680</v>
      </c>
      <c r="C57" s="1006"/>
      <c r="D57" s="1006"/>
      <c r="E57" s="1006"/>
      <c r="F57" s="1006"/>
      <c r="G57" s="1006"/>
      <c r="H57" s="1006"/>
      <c r="I57" s="1006"/>
      <c r="J57" s="1006"/>
      <c r="K57" s="1006"/>
      <c r="L57" s="1006"/>
    </row>
    <row r="58" spans="1:12" ht="37.15" customHeight="1" x14ac:dyDescent="0.25">
      <c r="A58" s="188" t="s">
        <v>544</v>
      </c>
      <c r="B58" s="1006" t="s">
        <v>712</v>
      </c>
      <c r="C58" s="1006"/>
      <c r="D58" s="1006"/>
      <c r="E58" s="1006"/>
      <c r="F58" s="1006"/>
      <c r="G58" s="1006"/>
      <c r="H58" s="1006"/>
      <c r="I58" s="1006"/>
      <c r="J58" s="1006"/>
      <c r="K58" s="1006"/>
      <c r="L58" s="1006"/>
    </row>
    <row r="59" spans="1:12" ht="25.15" customHeight="1" x14ac:dyDescent="0.25">
      <c r="A59" s="188" t="s">
        <v>497</v>
      </c>
      <c r="B59" s="1051" t="s">
        <v>679</v>
      </c>
      <c r="C59" s="1051"/>
      <c r="D59" s="1051"/>
      <c r="E59" s="1051"/>
      <c r="F59" s="1051"/>
      <c r="G59" s="1051"/>
      <c r="H59" s="1051"/>
      <c r="I59" s="1051"/>
      <c r="J59" s="1051"/>
      <c r="K59" s="1051"/>
      <c r="L59" s="1051"/>
    </row>
    <row r="60" spans="1:12" x14ac:dyDescent="0.25">
      <c r="A60" s="175"/>
      <c r="B60" s="179"/>
      <c r="C60" s="200"/>
      <c r="D60" s="200"/>
      <c r="E60" s="200"/>
      <c r="F60" s="200"/>
      <c r="G60" s="200"/>
      <c r="H60" s="200"/>
      <c r="I60" s="200"/>
      <c r="J60" s="200"/>
      <c r="K60" s="200"/>
      <c r="L60" s="200"/>
    </row>
    <row r="61" spans="1:12" x14ac:dyDescent="0.25">
      <c r="A61" s="27" t="s">
        <v>87</v>
      </c>
      <c r="B61" s="201"/>
      <c r="C61" s="201"/>
      <c r="D61" s="201"/>
      <c r="E61" s="201"/>
      <c r="F61" s="201"/>
      <c r="G61" s="201"/>
      <c r="H61" s="201"/>
      <c r="I61" s="201"/>
      <c r="J61" s="201"/>
      <c r="K61" s="201"/>
      <c r="L61" s="201"/>
    </row>
    <row r="62" spans="1:12" x14ac:dyDescent="0.25">
      <c r="A62" s="188">
        <v>1</v>
      </c>
      <c r="B62" s="875" t="s">
        <v>713</v>
      </c>
      <c r="C62" s="875"/>
      <c r="D62" s="875"/>
      <c r="E62" s="875"/>
      <c r="F62" s="875"/>
      <c r="G62" s="875"/>
      <c r="H62" s="875"/>
      <c r="I62" s="875"/>
      <c r="J62" s="875"/>
      <c r="K62" s="875"/>
      <c r="L62" s="875"/>
    </row>
    <row r="63" spans="1:12" ht="15" customHeight="1" x14ac:dyDescent="0.25">
      <c r="A63" s="188">
        <v>2</v>
      </c>
      <c r="B63" s="875" t="s">
        <v>714</v>
      </c>
      <c r="C63" s="875"/>
      <c r="D63" s="875"/>
      <c r="E63" s="875"/>
      <c r="F63" s="875"/>
      <c r="G63" s="875"/>
      <c r="H63" s="875"/>
      <c r="I63" s="875"/>
      <c r="J63" s="875"/>
      <c r="K63" s="875"/>
      <c r="L63" s="875"/>
    </row>
    <row r="64" spans="1:12" x14ac:dyDescent="0.25">
      <c r="A64" s="188">
        <v>3</v>
      </c>
      <c r="B64" s="875" t="s">
        <v>686</v>
      </c>
      <c r="C64" s="875"/>
      <c r="D64" s="875"/>
      <c r="E64" s="875"/>
      <c r="F64" s="875"/>
      <c r="G64" s="875"/>
      <c r="H64" s="875"/>
      <c r="I64" s="875"/>
      <c r="J64" s="875"/>
      <c r="K64" s="875"/>
      <c r="L64" s="875"/>
    </row>
    <row r="65" spans="1:12" x14ac:dyDescent="0.25">
      <c r="A65" s="188">
        <v>4</v>
      </c>
      <c r="B65" s="875" t="s">
        <v>715</v>
      </c>
      <c r="C65" s="875"/>
      <c r="D65" s="875"/>
      <c r="E65" s="875"/>
      <c r="F65" s="875"/>
      <c r="G65" s="875"/>
      <c r="H65" s="875"/>
      <c r="I65" s="875"/>
      <c r="J65" s="875"/>
      <c r="K65" s="875"/>
      <c r="L65" s="875"/>
    </row>
    <row r="66" spans="1:12" x14ac:dyDescent="0.25">
      <c r="A66" s="188">
        <v>5</v>
      </c>
      <c r="B66" s="875" t="s">
        <v>689</v>
      </c>
      <c r="C66" s="875"/>
      <c r="D66" s="875"/>
      <c r="E66" s="875"/>
      <c r="F66" s="875"/>
      <c r="G66" s="875"/>
      <c r="H66" s="875"/>
      <c r="I66" s="875"/>
      <c r="J66" s="875"/>
      <c r="K66" s="875"/>
      <c r="L66" s="875"/>
    </row>
    <row r="67" spans="1:12" x14ac:dyDescent="0.25">
      <c r="A67" s="188">
        <v>6</v>
      </c>
      <c r="B67" s="875" t="s">
        <v>716</v>
      </c>
      <c r="C67" s="875"/>
      <c r="D67" s="875"/>
      <c r="E67" s="875"/>
      <c r="F67" s="875"/>
      <c r="G67" s="875"/>
      <c r="H67" s="875"/>
      <c r="I67" s="875"/>
      <c r="J67" s="875"/>
      <c r="K67" s="875"/>
      <c r="L67" s="875"/>
    </row>
    <row r="68" spans="1:12" x14ac:dyDescent="0.25">
      <c r="A68" s="188">
        <v>7</v>
      </c>
      <c r="B68" s="875" t="s">
        <v>717</v>
      </c>
      <c r="C68" s="875"/>
      <c r="D68" s="875"/>
      <c r="E68" s="875"/>
      <c r="F68" s="875"/>
      <c r="G68" s="875"/>
      <c r="H68" s="875"/>
      <c r="I68" s="875"/>
      <c r="J68" s="875"/>
      <c r="K68" s="875"/>
      <c r="L68" s="875"/>
    </row>
    <row r="69" spans="1:12" ht="14.45" customHeight="1" x14ac:dyDescent="0.25">
      <c r="A69" s="188">
        <v>8</v>
      </c>
      <c r="B69" s="875" t="s">
        <v>718</v>
      </c>
      <c r="C69" s="875"/>
      <c r="D69" s="875"/>
      <c r="E69" s="875"/>
      <c r="F69" s="875"/>
      <c r="G69" s="875"/>
      <c r="H69" s="875"/>
      <c r="I69" s="875"/>
      <c r="J69" s="875"/>
      <c r="K69" s="875"/>
      <c r="L69" s="875"/>
    </row>
    <row r="70" spans="1:12" ht="14.45" customHeight="1" x14ac:dyDescent="0.25">
      <c r="A70" s="188">
        <v>9</v>
      </c>
      <c r="B70" s="875" t="s">
        <v>719</v>
      </c>
      <c r="C70" s="875"/>
      <c r="D70" s="875"/>
      <c r="E70" s="875"/>
      <c r="F70" s="875"/>
      <c r="G70" s="875"/>
      <c r="H70" s="875"/>
      <c r="I70" s="875"/>
      <c r="J70" s="875"/>
      <c r="K70" s="875"/>
      <c r="L70" s="875"/>
    </row>
    <row r="71" spans="1:12" ht="24.6" customHeight="1" x14ac:dyDescent="0.25">
      <c r="A71" s="188">
        <v>10</v>
      </c>
      <c r="B71" s="888" t="s">
        <v>720</v>
      </c>
      <c r="C71" s="888"/>
      <c r="D71" s="888"/>
      <c r="E71" s="888"/>
      <c r="F71" s="888"/>
      <c r="G71" s="888"/>
      <c r="H71" s="888"/>
      <c r="I71" s="888"/>
      <c r="J71" s="888"/>
      <c r="K71" s="888"/>
      <c r="L71" s="888"/>
    </row>
    <row r="72" spans="1:12" x14ac:dyDescent="0.25">
      <c r="A72" s="188">
        <v>11</v>
      </c>
      <c r="B72" s="888" t="s">
        <v>693</v>
      </c>
      <c r="C72" s="888"/>
      <c r="D72" s="888"/>
      <c r="E72" s="888"/>
      <c r="F72" s="888"/>
      <c r="G72" s="888"/>
      <c r="H72" s="888"/>
      <c r="I72" s="888"/>
      <c r="J72" s="888"/>
      <c r="K72" s="888"/>
      <c r="L72" s="888"/>
    </row>
    <row r="73" spans="1:12" x14ac:dyDescent="0.25">
      <c r="A73" s="188">
        <v>12</v>
      </c>
      <c r="B73" s="888" t="s">
        <v>694</v>
      </c>
      <c r="C73" s="888"/>
      <c r="D73" s="888"/>
      <c r="E73" s="888"/>
      <c r="F73" s="888"/>
      <c r="G73" s="888"/>
      <c r="H73" s="888"/>
      <c r="I73" s="888"/>
      <c r="J73" s="888"/>
      <c r="K73" s="888"/>
      <c r="L73" s="888"/>
    </row>
  </sheetData>
  <mergeCells count="36">
    <mergeCell ref="B47:L47"/>
    <mergeCell ref="C3:L3"/>
    <mergeCell ref="G4:H4"/>
    <mergeCell ref="I4:J4"/>
    <mergeCell ref="C6:F6"/>
    <mergeCell ref="B16:L16"/>
    <mergeCell ref="B23:L23"/>
    <mergeCell ref="B30:L30"/>
    <mergeCell ref="B38:L38"/>
    <mergeCell ref="B44:L44"/>
    <mergeCell ref="B45:L45"/>
    <mergeCell ref="B46:L46"/>
    <mergeCell ref="B59:L59"/>
    <mergeCell ref="B48:L48"/>
    <mergeCell ref="B49:L49"/>
    <mergeCell ref="B50:L50"/>
    <mergeCell ref="B51:L51"/>
    <mergeCell ref="B52:L52"/>
    <mergeCell ref="B53:L53"/>
    <mergeCell ref="B54:L54"/>
    <mergeCell ref="B55:L55"/>
    <mergeCell ref="B56:L56"/>
    <mergeCell ref="B57:L57"/>
    <mergeCell ref="B58:L58"/>
    <mergeCell ref="B73:L73"/>
    <mergeCell ref="B62:L62"/>
    <mergeCell ref="B63:L63"/>
    <mergeCell ref="B64:L64"/>
    <mergeCell ref="B65:L65"/>
    <mergeCell ref="B66:L66"/>
    <mergeCell ref="B67:L67"/>
    <mergeCell ref="B68:L68"/>
    <mergeCell ref="B69:L69"/>
    <mergeCell ref="B70:L70"/>
    <mergeCell ref="B71:L71"/>
    <mergeCell ref="B72:L72"/>
  </mergeCells>
  <hyperlinks>
    <hyperlink ref="C3" location="INDEX" display="Natural gas engine plant"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52"/>
  <dimension ref="A1:S71"/>
  <sheetViews>
    <sheetView showGridLines="0" zoomScaleNormal="100" workbookViewId="0">
      <selection activeCell="A65" sqref="A65"/>
    </sheetView>
  </sheetViews>
  <sheetFormatPr defaultColWidth="9.140625" defaultRowHeight="15" x14ac:dyDescent="0.25"/>
  <cols>
    <col min="1" max="1" width="2.85546875" style="204" customWidth="1"/>
    <col min="2" max="2" width="31.7109375" style="204" customWidth="1"/>
    <col min="3" max="6" width="6.28515625" style="204" customWidth="1"/>
    <col min="7" max="10" width="6.28515625" style="179" customWidth="1"/>
    <col min="11" max="12" width="6.85546875" style="204" customWidth="1"/>
    <col min="13" max="16384" width="9.140625" style="204"/>
  </cols>
  <sheetData>
    <row r="1" spans="1:12" ht="14.25" customHeight="1" x14ac:dyDescent="0.25">
      <c r="G1" s="225"/>
      <c r="H1" s="225"/>
    </row>
    <row r="2" spans="1:12" ht="14.25" customHeight="1" x14ac:dyDescent="0.25">
      <c r="A2" s="90"/>
      <c r="B2" s="90"/>
      <c r="C2" s="90"/>
      <c r="D2" s="90"/>
      <c r="E2" s="90"/>
      <c r="F2" s="90"/>
      <c r="G2" s="222"/>
      <c r="H2" s="222"/>
      <c r="I2" s="222"/>
      <c r="J2" s="222"/>
      <c r="K2" s="90"/>
      <c r="L2" s="90"/>
    </row>
    <row r="3" spans="1:12" x14ac:dyDescent="0.25">
      <c r="A3" s="183"/>
      <c r="B3" s="391" t="s">
        <v>0</v>
      </c>
      <c r="C3" s="895" t="s">
        <v>721</v>
      </c>
      <c r="D3" s="1052"/>
      <c r="E3" s="1052"/>
      <c r="F3" s="1052"/>
      <c r="G3" s="1052"/>
      <c r="H3" s="1052"/>
      <c r="I3" s="1052"/>
      <c r="J3" s="1052"/>
      <c r="K3" s="1052"/>
      <c r="L3" s="1053"/>
    </row>
    <row r="4" spans="1:12" ht="24.6" customHeight="1" x14ac:dyDescent="0.25">
      <c r="A4" s="183"/>
      <c r="B4" s="156"/>
      <c r="C4" s="411">
        <v>2015</v>
      </c>
      <c r="D4" s="411">
        <v>2020</v>
      </c>
      <c r="E4" s="411">
        <v>2030</v>
      </c>
      <c r="F4" s="411">
        <v>2050</v>
      </c>
      <c r="G4" s="905" t="s">
        <v>2</v>
      </c>
      <c r="H4" s="902"/>
      <c r="I4" s="905" t="s">
        <v>3</v>
      </c>
      <c r="J4" s="902"/>
      <c r="K4" s="411" t="s">
        <v>4</v>
      </c>
      <c r="L4" s="411" t="s">
        <v>5</v>
      </c>
    </row>
    <row r="5" spans="1:12" x14ac:dyDescent="0.25">
      <c r="A5" s="183"/>
      <c r="B5" s="388" t="s">
        <v>6</v>
      </c>
      <c r="C5" s="389"/>
      <c r="D5" s="389"/>
      <c r="E5" s="389"/>
      <c r="F5" s="389"/>
      <c r="G5" s="386" t="s">
        <v>7</v>
      </c>
      <c r="H5" s="386" t="s">
        <v>8</v>
      </c>
      <c r="I5" s="386" t="s">
        <v>7</v>
      </c>
      <c r="J5" s="386" t="s">
        <v>8</v>
      </c>
      <c r="K5" s="389"/>
      <c r="L5" s="390"/>
    </row>
    <row r="6" spans="1:12" x14ac:dyDescent="0.25">
      <c r="A6" s="183"/>
      <c r="B6" s="147" t="s">
        <v>9</v>
      </c>
      <c r="C6" s="909">
        <v>100</v>
      </c>
      <c r="D6" s="910"/>
      <c r="E6" s="896"/>
      <c r="F6" s="897"/>
      <c r="G6" s="340"/>
      <c r="H6" s="340"/>
      <c r="I6" s="340"/>
      <c r="J6" s="340"/>
      <c r="K6" s="394" t="s">
        <v>39</v>
      </c>
      <c r="L6" s="394"/>
    </row>
    <row r="7" spans="1:12" ht="22.5" x14ac:dyDescent="0.25">
      <c r="A7" s="183"/>
      <c r="B7" s="147" t="s">
        <v>95</v>
      </c>
      <c r="C7" s="392">
        <v>41</v>
      </c>
      <c r="D7" s="392">
        <v>42</v>
      </c>
      <c r="E7" s="392">
        <v>43</v>
      </c>
      <c r="F7" s="392">
        <v>45</v>
      </c>
      <c r="G7" s="392"/>
      <c r="H7" s="343"/>
      <c r="I7" s="343"/>
      <c r="J7" s="392"/>
      <c r="K7" s="392" t="s">
        <v>722</v>
      </c>
      <c r="L7" s="412" t="s">
        <v>196</v>
      </c>
    </row>
    <row r="8" spans="1:12" ht="33.75" x14ac:dyDescent="0.25">
      <c r="A8" s="183"/>
      <c r="B8" s="152" t="s">
        <v>97</v>
      </c>
      <c r="C8" s="149">
        <v>39</v>
      </c>
      <c r="D8" s="149">
        <v>40</v>
      </c>
      <c r="E8" s="149">
        <v>41</v>
      </c>
      <c r="F8" s="149">
        <v>43</v>
      </c>
      <c r="G8" s="149"/>
      <c r="H8" s="149"/>
      <c r="I8" s="149"/>
      <c r="J8" s="149"/>
      <c r="K8" s="149" t="s">
        <v>20</v>
      </c>
      <c r="L8" s="149">
        <v>3</v>
      </c>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59">
        <v>1.37</v>
      </c>
      <c r="D11" s="159">
        <v>1.37</v>
      </c>
      <c r="E11" s="159">
        <v>1.37</v>
      </c>
      <c r="F11" s="159">
        <v>1.37</v>
      </c>
      <c r="G11" s="149"/>
      <c r="H11" s="149"/>
      <c r="I11" s="149"/>
      <c r="J11" s="149"/>
      <c r="K11" s="149"/>
      <c r="L11" s="149">
        <v>4</v>
      </c>
    </row>
    <row r="12" spans="1:12" x14ac:dyDescent="0.25">
      <c r="A12" s="183"/>
      <c r="B12" s="156" t="s">
        <v>657</v>
      </c>
      <c r="C12" s="394">
        <v>0.75</v>
      </c>
      <c r="D12" s="394">
        <v>0.75</v>
      </c>
      <c r="E12" s="394">
        <v>0.75</v>
      </c>
      <c r="F12" s="394">
        <v>0.75</v>
      </c>
      <c r="G12" s="394"/>
      <c r="H12" s="394"/>
      <c r="I12" s="394"/>
      <c r="J12" s="394"/>
      <c r="K12" s="394" t="s">
        <v>23</v>
      </c>
      <c r="L12" s="149">
        <v>1</v>
      </c>
    </row>
    <row r="13" spans="1:12" x14ac:dyDescent="0.25">
      <c r="A13" s="183"/>
      <c r="B13" s="156" t="s">
        <v>16</v>
      </c>
      <c r="C13" s="394">
        <v>25</v>
      </c>
      <c r="D13" s="394">
        <v>25</v>
      </c>
      <c r="E13" s="394">
        <v>25</v>
      </c>
      <c r="F13" s="394">
        <v>25</v>
      </c>
      <c r="G13" s="394"/>
      <c r="H13" s="394"/>
      <c r="I13" s="394"/>
      <c r="J13" s="394"/>
      <c r="K13" s="394" t="s">
        <v>44</v>
      </c>
      <c r="L13" s="149">
        <v>3</v>
      </c>
    </row>
    <row r="14" spans="1:12" x14ac:dyDescent="0.25">
      <c r="A14" s="183"/>
      <c r="B14" s="156" t="s">
        <v>18</v>
      </c>
      <c r="C14" s="394">
        <v>0.2</v>
      </c>
      <c r="D14" s="394">
        <v>0.2</v>
      </c>
      <c r="E14" s="394">
        <v>0.2</v>
      </c>
      <c r="F14" s="394">
        <v>0.2</v>
      </c>
      <c r="G14" s="394"/>
      <c r="H14" s="394"/>
      <c r="I14" s="394"/>
      <c r="J14" s="394"/>
      <c r="K14" s="394" t="s">
        <v>46</v>
      </c>
      <c r="L14" s="149">
        <v>5</v>
      </c>
    </row>
    <row r="15" spans="1:12" x14ac:dyDescent="0.25">
      <c r="A15" s="183"/>
      <c r="B15" s="158"/>
      <c r="C15" s="149"/>
      <c r="D15" s="149"/>
      <c r="E15" s="149"/>
      <c r="F15" s="149"/>
      <c r="G15" s="394"/>
      <c r="H15" s="394"/>
      <c r="I15" s="394"/>
      <c r="J15" s="394"/>
      <c r="K15" s="394"/>
      <c r="L15" s="149"/>
    </row>
    <row r="16" spans="1:12" x14ac:dyDescent="0.25">
      <c r="A16" s="183"/>
      <c r="B16" s="906" t="s">
        <v>21</v>
      </c>
      <c r="C16" s="907"/>
      <c r="D16" s="907"/>
      <c r="E16" s="907"/>
      <c r="F16" s="907"/>
      <c r="G16" s="907"/>
      <c r="H16" s="907"/>
      <c r="I16" s="907"/>
      <c r="J16" s="907"/>
      <c r="K16" s="907"/>
      <c r="L16" s="908"/>
    </row>
    <row r="17" spans="1:13" ht="22.5" x14ac:dyDescent="0.25">
      <c r="A17" s="183"/>
      <c r="B17" s="156" t="s">
        <v>659</v>
      </c>
      <c r="C17" s="394">
        <v>30</v>
      </c>
      <c r="D17" s="394">
        <v>30</v>
      </c>
      <c r="E17" s="394">
        <v>30</v>
      </c>
      <c r="F17" s="394">
        <v>30</v>
      </c>
      <c r="G17" s="394"/>
      <c r="H17" s="394"/>
      <c r="I17" s="394"/>
      <c r="J17" s="394"/>
      <c r="K17" s="394" t="s">
        <v>31</v>
      </c>
      <c r="L17" s="394">
        <v>5</v>
      </c>
    </row>
    <row r="18" spans="1:13" ht="22.5" x14ac:dyDescent="0.25">
      <c r="A18" s="183"/>
      <c r="B18" s="156" t="s">
        <v>660</v>
      </c>
      <c r="C18" s="394">
        <v>30</v>
      </c>
      <c r="D18" s="394">
        <v>30</v>
      </c>
      <c r="E18" s="394">
        <v>30</v>
      </c>
      <c r="F18" s="394">
        <v>30</v>
      </c>
      <c r="G18" s="394">
        <v>15</v>
      </c>
      <c r="H18" s="394">
        <v>50</v>
      </c>
      <c r="I18" s="394"/>
      <c r="J18" s="394"/>
      <c r="K18" s="394" t="s">
        <v>35</v>
      </c>
      <c r="L18" s="394" t="s">
        <v>723</v>
      </c>
    </row>
    <row r="19" spans="1:13" x14ac:dyDescent="0.25">
      <c r="A19" s="183"/>
      <c r="B19" s="156" t="s">
        <v>75</v>
      </c>
      <c r="C19" s="394">
        <v>25</v>
      </c>
      <c r="D19" s="394">
        <v>20</v>
      </c>
      <c r="E19" s="394">
        <v>20</v>
      </c>
      <c r="F19" s="394">
        <v>20</v>
      </c>
      <c r="G19" s="394"/>
      <c r="H19" s="394"/>
      <c r="I19" s="394"/>
      <c r="J19" s="394"/>
      <c r="K19" s="394" t="s">
        <v>64</v>
      </c>
      <c r="L19" s="394">
        <v>8</v>
      </c>
    </row>
    <row r="20" spans="1:13" x14ac:dyDescent="0.25">
      <c r="A20" s="183"/>
      <c r="B20" s="156" t="s">
        <v>661</v>
      </c>
      <c r="C20" s="252">
        <v>5</v>
      </c>
      <c r="D20" s="252">
        <v>5</v>
      </c>
      <c r="E20" s="252">
        <v>5</v>
      </c>
      <c r="F20" s="252">
        <v>5</v>
      </c>
      <c r="G20" s="160">
        <v>4.5</v>
      </c>
      <c r="H20" s="160">
        <v>6.5</v>
      </c>
      <c r="I20" s="394"/>
      <c r="J20" s="394"/>
      <c r="K20" s="394"/>
      <c r="L20" s="394" t="s">
        <v>724</v>
      </c>
    </row>
    <row r="21" spans="1:13" x14ac:dyDescent="0.25">
      <c r="A21" s="183"/>
      <c r="B21" s="156" t="s">
        <v>662</v>
      </c>
      <c r="C21" s="252">
        <v>10</v>
      </c>
      <c r="D21" s="252">
        <v>10</v>
      </c>
      <c r="E21" s="252">
        <v>10</v>
      </c>
      <c r="F21" s="252">
        <v>10</v>
      </c>
      <c r="G21" s="252">
        <v>7</v>
      </c>
      <c r="H21" s="252">
        <v>11</v>
      </c>
      <c r="I21" s="394"/>
      <c r="J21" s="394"/>
      <c r="K21" s="394" t="s">
        <v>66</v>
      </c>
      <c r="L21" s="414" t="s">
        <v>725</v>
      </c>
    </row>
    <row r="22" spans="1:13" x14ac:dyDescent="0.25">
      <c r="A22" s="183"/>
      <c r="B22" s="158"/>
      <c r="C22" s="149"/>
      <c r="D22" s="149"/>
      <c r="E22" s="149"/>
      <c r="F22" s="149"/>
      <c r="G22" s="394"/>
      <c r="H22" s="394"/>
      <c r="I22" s="394"/>
      <c r="J22" s="394"/>
      <c r="K22" s="394"/>
      <c r="L22" s="149"/>
    </row>
    <row r="23" spans="1:13" x14ac:dyDescent="0.25">
      <c r="A23" s="183"/>
      <c r="B23" s="906" t="s">
        <v>78</v>
      </c>
      <c r="C23" s="907"/>
      <c r="D23" s="907"/>
      <c r="E23" s="907"/>
      <c r="F23" s="907"/>
      <c r="G23" s="907"/>
      <c r="H23" s="907"/>
      <c r="I23" s="907"/>
      <c r="J23" s="907"/>
      <c r="K23" s="907"/>
      <c r="L23" s="908"/>
    </row>
    <row r="24" spans="1:13" x14ac:dyDescent="0.25">
      <c r="A24" s="183"/>
      <c r="B24" s="156" t="s">
        <v>843</v>
      </c>
      <c r="C24" s="394">
        <v>0.43</v>
      </c>
      <c r="D24" s="394">
        <v>0.43</v>
      </c>
      <c r="E24" s="394">
        <v>0.43</v>
      </c>
      <c r="F24" s="394">
        <v>0.43</v>
      </c>
      <c r="G24" s="394"/>
      <c r="H24" s="394"/>
      <c r="I24" s="413"/>
      <c r="J24" s="413"/>
      <c r="K24" s="149"/>
      <c r="L24" s="392">
        <v>11</v>
      </c>
      <c r="M24" s="80"/>
    </row>
    <row r="25" spans="1:13" x14ac:dyDescent="0.25">
      <c r="A25" s="183"/>
      <c r="B25" s="156" t="s">
        <v>530</v>
      </c>
      <c r="C25" s="394">
        <v>48</v>
      </c>
      <c r="D25" s="394">
        <v>48</v>
      </c>
      <c r="E25" s="394">
        <v>48</v>
      </c>
      <c r="F25" s="394">
        <v>48</v>
      </c>
      <c r="G25" s="394"/>
      <c r="H25" s="394"/>
      <c r="I25" s="414"/>
      <c r="J25" s="414"/>
      <c r="K25" s="394"/>
      <c r="L25" s="149">
        <v>11</v>
      </c>
      <c r="M25" s="80"/>
    </row>
    <row r="26" spans="1:13" x14ac:dyDescent="0.25">
      <c r="A26" s="183"/>
      <c r="B26" s="156" t="s">
        <v>79</v>
      </c>
      <c r="C26" s="415">
        <v>1.7</v>
      </c>
      <c r="D26" s="415">
        <v>1.7</v>
      </c>
      <c r="E26" s="415">
        <v>1.7</v>
      </c>
      <c r="F26" s="415">
        <v>1.7</v>
      </c>
      <c r="G26" s="335"/>
      <c r="H26" s="335"/>
      <c r="I26" s="415"/>
      <c r="J26" s="415"/>
      <c r="K26" s="394"/>
      <c r="L26" s="149">
        <v>11</v>
      </c>
      <c r="M26" s="80"/>
    </row>
    <row r="27" spans="1:13" x14ac:dyDescent="0.25">
      <c r="A27" s="183"/>
      <c r="B27" s="156" t="s">
        <v>80</v>
      </c>
      <c r="C27" s="160">
        <v>1</v>
      </c>
      <c r="D27" s="160">
        <v>1</v>
      </c>
      <c r="E27" s="160">
        <v>1</v>
      </c>
      <c r="F27" s="160">
        <v>1</v>
      </c>
      <c r="G27" s="414"/>
      <c r="H27" s="414"/>
      <c r="I27" s="414"/>
      <c r="J27" s="414"/>
      <c r="K27" s="160"/>
      <c r="L27" s="149">
        <v>11</v>
      </c>
      <c r="M27" s="80"/>
    </row>
    <row r="28" spans="1:13" x14ac:dyDescent="0.25">
      <c r="A28" s="183"/>
      <c r="B28" s="156" t="s">
        <v>413</v>
      </c>
      <c r="C28" s="160">
        <v>0.1</v>
      </c>
      <c r="D28" s="160">
        <v>0.1</v>
      </c>
      <c r="E28" s="160">
        <v>0.1</v>
      </c>
      <c r="F28" s="160">
        <v>0.1</v>
      </c>
      <c r="G28" s="160"/>
      <c r="H28" s="160"/>
      <c r="I28" s="160"/>
      <c r="J28" s="160"/>
      <c r="K28" s="160"/>
      <c r="L28" s="149">
        <v>11</v>
      </c>
    </row>
    <row r="29" spans="1:13" x14ac:dyDescent="0.25">
      <c r="A29" s="183"/>
      <c r="B29" s="158"/>
      <c r="C29" s="149"/>
      <c r="D29" s="149"/>
      <c r="E29" s="149"/>
      <c r="F29" s="149"/>
      <c r="G29" s="394"/>
      <c r="H29" s="394"/>
      <c r="I29" s="394"/>
      <c r="J29" s="394"/>
      <c r="K29" s="394"/>
      <c r="L29" s="149"/>
    </row>
    <row r="30" spans="1:13" x14ac:dyDescent="0.25">
      <c r="A30" s="183"/>
      <c r="B30" s="906" t="s">
        <v>25</v>
      </c>
      <c r="C30" s="907"/>
      <c r="D30" s="907"/>
      <c r="E30" s="907"/>
      <c r="F30" s="907"/>
      <c r="G30" s="907"/>
      <c r="H30" s="907"/>
      <c r="I30" s="907"/>
      <c r="J30" s="907"/>
      <c r="K30" s="907"/>
      <c r="L30" s="908"/>
    </row>
    <row r="31" spans="1:13" x14ac:dyDescent="0.25">
      <c r="A31" s="183"/>
      <c r="B31" s="156" t="s">
        <v>663</v>
      </c>
      <c r="C31" s="394">
        <v>0.46800000000000003</v>
      </c>
      <c r="D31" s="161">
        <v>0.45396000000000003</v>
      </c>
      <c r="E31" s="161">
        <v>0.43524000000000007</v>
      </c>
      <c r="F31" s="161">
        <v>0.41184000000000004</v>
      </c>
      <c r="G31" s="161">
        <v>0.36316800000000005</v>
      </c>
      <c r="H31" s="161">
        <v>0.54475200000000001</v>
      </c>
      <c r="I31" s="161">
        <v>0.28828799999999999</v>
      </c>
      <c r="J31" s="161">
        <v>0.53539200000000009</v>
      </c>
      <c r="K31" s="394" t="s">
        <v>664</v>
      </c>
      <c r="L31" s="394" t="s">
        <v>726</v>
      </c>
    </row>
    <row r="32" spans="1:13" x14ac:dyDescent="0.25">
      <c r="A32" s="183"/>
      <c r="B32" s="156" t="s">
        <v>28</v>
      </c>
      <c r="C32" s="161">
        <v>0.36504000000000003</v>
      </c>
      <c r="D32" s="161">
        <v>0.35408880000000004</v>
      </c>
      <c r="E32" s="161">
        <v>0.33948720000000004</v>
      </c>
      <c r="F32" s="161">
        <v>0.32123520000000005</v>
      </c>
      <c r="G32" s="394"/>
      <c r="H32" s="394"/>
      <c r="I32" s="394"/>
      <c r="J32" s="394"/>
      <c r="K32" s="394"/>
      <c r="L32" s="394">
        <v>12</v>
      </c>
    </row>
    <row r="33" spans="1:12" x14ac:dyDescent="0.25">
      <c r="A33" s="183"/>
      <c r="B33" s="156" t="s">
        <v>29</v>
      </c>
      <c r="C33" s="161">
        <v>0.10296000000000001</v>
      </c>
      <c r="D33" s="161">
        <v>9.9871200000000007E-2</v>
      </c>
      <c r="E33" s="161">
        <v>9.5752800000000013E-2</v>
      </c>
      <c r="F33" s="161">
        <v>9.0604800000000013E-2</v>
      </c>
      <c r="G33" s="394"/>
      <c r="H33" s="394"/>
      <c r="I33" s="394"/>
      <c r="J33" s="394"/>
      <c r="K33" s="394"/>
      <c r="L33" s="394">
        <v>12</v>
      </c>
    </row>
    <row r="34" spans="1:12" x14ac:dyDescent="0.25">
      <c r="A34" s="183"/>
      <c r="B34" s="21" t="s">
        <v>30</v>
      </c>
      <c r="C34" s="219">
        <v>8068</v>
      </c>
      <c r="D34" s="219">
        <v>8068</v>
      </c>
      <c r="E34" s="219">
        <v>7745.28</v>
      </c>
      <c r="F34" s="219">
        <v>7422.56</v>
      </c>
      <c r="G34" s="203"/>
      <c r="H34" s="203"/>
      <c r="I34" s="203"/>
      <c r="J34" s="203"/>
      <c r="K34" s="203" t="s">
        <v>297</v>
      </c>
      <c r="L34" s="203">
        <v>9</v>
      </c>
    </row>
    <row r="35" spans="1:12" x14ac:dyDescent="0.25">
      <c r="A35" s="183"/>
      <c r="B35" s="21" t="s">
        <v>32</v>
      </c>
      <c r="C35" s="133">
        <v>4.5</v>
      </c>
      <c r="D35" s="133">
        <v>4.5</v>
      </c>
      <c r="E35" s="133">
        <v>4.5</v>
      </c>
      <c r="F35" s="133">
        <v>4.5</v>
      </c>
      <c r="G35" s="203">
        <v>3.5</v>
      </c>
      <c r="H35" s="203">
        <v>5</v>
      </c>
      <c r="I35" s="203">
        <v>3.5</v>
      </c>
      <c r="J35" s="203">
        <v>5</v>
      </c>
      <c r="K35" s="203"/>
      <c r="L35" s="203" t="s">
        <v>727</v>
      </c>
    </row>
    <row r="36" spans="1:12" x14ac:dyDescent="0.25">
      <c r="A36" s="183"/>
      <c r="B36" s="21" t="s">
        <v>376</v>
      </c>
      <c r="C36" s="86">
        <v>43</v>
      </c>
      <c r="D36" s="86">
        <v>43</v>
      </c>
      <c r="E36" s="86">
        <v>43</v>
      </c>
      <c r="F36" s="86">
        <v>43</v>
      </c>
      <c r="G36" s="203"/>
      <c r="H36" s="203"/>
      <c r="I36" s="203"/>
      <c r="J36" s="203"/>
      <c r="K36" s="203"/>
      <c r="L36" s="203">
        <v>9</v>
      </c>
    </row>
    <row r="37" spans="1:12" x14ac:dyDescent="0.25">
      <c r="A37" s="183"/>
      <c r="B37" s="191"/>
      <c r="C37" s="202"/>
      <c r="D37" s="202"/>
      <c r="E37" s="202"/>
      <c r="F37" s="202"/>
      <c r="G37" s="203"/>
      <c r="H37" s="203"/>
      <c r="I37" s="203"/>
      <c r="J37" s="203"/>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203"/>
      <c r="H39" s="203"/>
      <c r="I39" s="203"/>
      <c r="J39" s="203"/>
      <c r="K39" s="202"/>
      <c r="L39" s="36"/>
    </row>
    <row r="40" spans="1:12" x14ac:dyDescent="0.25">
      <c r="A40" s="183"/>
      <c r="B40" s="184"/>
      <c r="C40" s="185"/>
      <c r="D40" s="185"/>
      <c r="E40" s="185"/>
      <c r="F40" s="185"/>
      <c r="G40" s="203"/>
      <c r="H40" s="203"/>
      <c r="I40" s="203"/>
      <c r="J40" s="203"/>
      <c r="K40" s="185"/>
      <c r="L40" s="202"/>
    </row>
    <row r="41" spans="1:12" x14ac:dyDescent="0.25">
      <c r="A41" s="183"/>
      <c r="B41" s="184"/>
      <c r="C41" s="186"/>
      <c r="D41" s="186"/>
      <c r="E41" s="186"/>
      <c r="F41" s="186"/>
      <c r="G41" s="24"/>
      <c r="H41" s="24"/>
      <c r="I41" s="24"/>
      <c r="J41" s="24"/>
      <c r="K41" s="185"/>
      <c r="L41" s="202"/>
    </row>
    <row r="42" spans="1:12" x14ac:dyDescent="0.25">
      <c r="A42" s="183"/>
      <c r="B42" s="199"/>
      <c r="C42" s="173"/>
      <c r="D42" s="173"/>
      <c r="E42" s="173"/>
      <c r="F42" s="173"/>
      <c r="G42" s="223"/>
      <c r="H42" s="223"/>
      <c r="I42" s="223"/>
      <c r="J42" s="223"/>
      <c r="K42" s="172"/>
      <c r="L42" s="172"/>
    </row>
    <row r="43" spans="1:12" x14ac:dyDescent="0.25">
      <c r="A43" s="171" t="s">
        <v>38</v>
      </c>
      <c r="B43" s="183"/>
      <c r="C43" s="183"/>
      <c r="D43" s="183"/>
      <c r="E43" s="183"/>
      <c r="F43" s="183"/>
      <c r="G43" s="201"/>
      <c r="H43" s="201"/>
      <c r="I43" s="201"/>
      <c r="J43" s="201"/>
      <c r="K43" s="183"/>
      <c r="L43" s="183"/>
    </row>
    <row r="44" spans="1:12" ht="25.5" customHeight="1" x14ac:dyDescent="0.25">
      <c r="A44" s="188" t="s">
        <v>39</v>
      </c>
      <c r="B44" s="1006" t="s">
        <v>728</v>
      </c>
      <c r="C44" s="1006"/>
      <c r="D44" s="1006"/>
      <c r="E44" s="1006"/>
      <c r="F44" s="1006"/>
      <c r="G44" s="1006"/>
      <c r="H44" s="1006"/>
      <c r="I44" s="1006"/>
      <c r="J44" s="1006"/>
      <c r="K44" s="1006"/>
      <c r="L44" s="1006"/>
    </row>
    <row r="45" spans="1:12" ht="24" customHeight="1" x14ac:dyDescent="0.25">
      <c r="A45" s="188" t="s">
        <v>15</v>
      </c>
      <c r="B45" s="1005" t="s">
        <v>729</v>
      </c>
      <c r="C45" s="1006"/>
      <c r="D45" s="1006"/>
      <c r="E45" s="1006"/>
      <c r="F45" s="1006"/>
      <c r="G45" s="1006"/>
      <c r="H45" s="1006"/>
      <c r="I45" s="1006"/>
      <c r="J45" s="1006"/>
      <c r="K45" s="1006"/>
      <c r="L45" s="1006"/>
    </row>
    <row r="46" spans="1:12" ht="14.45" customHeight="1" x14ac:dyDescent="0.25">
      <c r="A46" s="188" t="s">
        <v>20</v>
      </c>
      <c r="B46" s="1006" t="s">
        <v>730</v>
      </c>
      <c r="C46" s="1006"/>
      <c r="D46" s="1006"/>
      <c r="E46" s="1006"/>
      <c r="F46" s="1006"/>
      <c r="G46" s="1006"/>
      <c r="H46" s="1006"/>
      <c r="I46" s="1006"/>
      <c r="J46" s="1006"/>
      <c r="K46" s="1006"/>
      <c r="L46" s="1006"/>
    </row>
    <row r="47" spans="1:12" ht="23.25" customHeight="1" x14ac:dyDescent="0.25">
      <c r="A47" s="188" t="s">
        <v>23</v>
      </c>
      <c r="B47" s="1006" t="s">
        <v>731</v>
      </c>
      <c r="C47" s="1006"/>
      <c r="D47" s="1006"/>
      <c r="E47" s="1006"/>
      <c r="F47" s="1006"/>
      <c r="G47" s="1006"/>
      <c r="H47" s="1006"/>
      <c r="I47" s="1006"/>
      <c r="J47" s="1006"/>
      <c r="K47" s="1006"/>
      <c r="L47" s="1006"/>
    </row>
    <row r="48" spans="1:12" ht="14.45" customHeight="1" x14ac:dyDescent="0.25">
      <c r="A48" s="188" t="s">
        <v>44</v>
      </c>
      <c r="B48" s="1006" t="s">
        <v>732</v>
      </c>
      <c r="C48" s="1006"/>
      <c r="D48" s="1006"/>
      <c r="E48" s="1006"/>
      <c r="F48" s="1006"/>
      <c r="G48" s="1006"/>
      <c r="H48" s="1006"/>
      <c r="I48" s="1006"/>
      <c r="J48" s="1006"/>
      <c r="K48" s="1006"/>
      <c r="L48" s="1006"/>
    </row>
    <row r="49" spans="1:19" ht="14.45" customHeight="1" x14ac:dyDescent="0.25">
      <c r="A49" s="188" t="s">
        <v>46</v>
      </c>
      <c r="B49" s="1006" t="s">
        <v>733</v>
      </c>
      <c r="C49" s="1006"/>
      <c r="D49" s="1006"/>
      <c r="E49" s="1006"/>
      <c r="F49" s="1006"/>
      <c r="G49" s="1006"/>
      <c r="H49" s="1006"/>
      <c r="I49" s="1006"/>
      <c r="J49" s="1006"/>
      <c r="K49" s="1006"/>
      <c r="L49" s="1006"/>
    </row>
    <row r="50" spans="1:19" ht="14.45" customHeight="1" x14ac:dyDescent="0.25">
      <c r="A50" s="188" t="s">
        <v>31</v>
      </c>
      <c r="B50" s="1006" t="s">
        <v>654</v>
      </c>
      <c r="C50" s="1006"/>
      <c r="D50" s="1006"/>
      <c r="E50" s="1006"/>
      <c r="F50" s="1006"/>
      <c r="G50" s="1006"/>
      <c r="H50" s="1006"/>
      <c r="I50" s="1006"/>
      <c r="J50" s="1006"/>
      <c r="K50" s="1006"/>
      <c r="L50" s="1006"/>
    </row>
    <row r="51" spans="1:19" ht="21" customHeight="1" x14ac:dyDescent="0.25">
      <c r="A51" s="188" t="s">
        <v>35</v>
      </c>
      <c r="B51" s="1006" t="s">
        <v>734</v>
      </c>
      <c r="C51" s="1006"/>
      <c r="D51" s="1006"/>
      <c r="E51" s="1006"/>
      <c r="F51" s="1006"/>
      <c r="G51" s="1006"/>
      <c r="H51" s="1006"/>
      <c r="I51" s="1006"/>
      <c r="J51" s="1006"/>
      <c r="K51" s="1006"/>
      <c r="L51" s="1006"/>
    </row>
    <row r="52" spans="1:19" ht="27.6" customHeight="1" x14ac:dyDescent="0.25">
      <c r="A52" s="188" t="s">
        <v>64</v>
      </c>
      <c r="B52" s="1006" t="s">
        <v>735</v>
      </c>
      <c r="C52" s="1006"/>
      <c r="D52" s="1006"/>
      <c r="E52" s="1006"/>
      <c r="F52" s="1006"/>
      <c r="G52" s="1006"/>
      <c r="H52" s="1006"/>
      <c r="I52" s="1006"/>
      <c r="J52" s="1006"/>
      <c r="K52" s="1006"/>
      <c r="L52" s="1006"/>
    </row>
    <row r="53" spans="1:19" ht="25.5" customHeight="1" x14ac:dyDescent="0.25">
      <c r="A53" s="188" t="s">
        <v>66</v>
      </c>
      <c r="B53" s="1006" t="s">
        <v>736</v>
      </c>
      <c r="C53" s="1006"/>
      <c r="D53" s="1006"/>
      <c r="E53" s="1006"/>
      <c r="F53" s="1006"/>
      <c r="G53" s="1006"/>
      <c r="H53" s="1006"/>
      <c r="I53" s="1006"/>
      <c r="J53" s="1006"/>
      <c r="K53" s="1006"/>
      <c r="L53" s="1006"/>
    </row>
    <row r="54" spans="1:19" ht="25.5" customHeight="1" x14ac:dyDescent="0.25">
      <c r="A54" s="188" t="s">
        <v>67</v>
      </c>
      <c r="B54" s="1006" t="s">
        <v>677</v>
      </c>
      <c r="C54" s="1006"/>
      <c r="D54" s="1006"/>
      <c r="E54" s="1006"/>
      <c r="F54" s="1006"/>
      <c r="G54" s="1006"/>
      <c r="H54" s="1006"/>
      <c r="I54" s="1006"/>
      <c r="J54" s="1006"/>
      <c r="K54" s="1006"/>
      <c r="L54" s="1006"/>
    </row>
    <row r="55" spans="1:19" ht="23.45" customHeight="1" x14ac:dyDescent="0.25">
      <c r="A55" s="188" t="s">
        <v>68</v>
      </c>
      <c r="B55" s="1006" t="s">
        <v>737</v>
      </c>
      <c r="C55" s="1006"/>
      <c r="D55" s="1006"/>
      <c r="E55" s="1006"/>
      <c r="F55" s="1006"/>
      <c r="G55" s="1006"/>
      <c r="H55" s="1006"/>
      <c r="I55" s="1006"/>
      <c r="J55" s="1006"/>
      <c r="K55" s="1006"/>
      <c r="L55" s="1006"/>
    </row>
    <row r="56" spans="1:19" ht="25.9" customHeight="1" x14ac:dyDescent="0.25">
      <c r="A56" s="188" t="s">
        <v>548</v>
      </c>
      <c r="B56" s="1051" t="s">
        <v>679</v>
      </c>
      <c r="C56" s="1051"/>
      <c r="D56" s="1051"/>
      <c r="E56" s="1051"/>
      <c r="F56" s="1051"/>
      <c r="G56" s="1051"/>
      <c r="H56" s="1051"/>
      <c r="I56" s="1051"/>
      <c r="J56" s="1051"/>
      <c r="K56" s="1051"/>
      <c r="L56" s="1051"/>
    </row>
    <row r="57" spans="1:19" ht="22.5" customHeight="1" x14ac:dyDescent="0.25">
      <c r="A57" s="188" t="s">
        <v>297</v>
      </c>
      <c r="B57" s="1006" t="s">
        <v>680</v>
      </c>
      <c r="C57" s="1006"/>
      <c r="D57" s="1006"/>
      <c r="E57" s="1006"/>
      <c r="F57" s="1006"/>
      <c r="G57" s="1006"/>
      <c r="H57" s="1006"/>
      <c r="I57" s="1006"/>
      <c r="J57" s="1006"/>
      <c r="K57" s="1006"/>
      <c r="L57" s="1006"/>
    </row>
    <row r="58" spans="1:19" x14ac:dyDescent="0.25">
      <c r="A58" s="175"/>
      <c r="B58" s="200"/>
      <c r="C58" s="200"/>
      <c r="D58" s="200"/>
      <c r="E58" s="200"/>
      <c r="F58" s="200"/>
      <c r="G58" s="200"/>
      <c r="H58" s="200"/>
      <c r="I58" s="200"/>
      <c r="J58" s="200"/>
      <c r="K58" s="200"/>
      <c r="L58" s="200"/>
    </row>
    <row r="59" spans="1:19" x14ac:dyDescent="0.25">
      <c r="A59" s="171" t="s">
        <v>87</v>
      </c>
      <c r="B59" s="183"/>
      <c r="C59" s="183"/>
      <c r="D59" s="183"/>
      <c r="E59" s="183"/>
      <c r="F59" s="183"/>
      <c r="G59" s="201"/>
      <c r="H59" s="201"/>
      <c r="I59" s="201"/>
      <c r="J59" s="201"/>
      <c r="K59" s="183"/>
      <c r="L59" s="183"/>
    </row>
    <row r="60" spans="1:19" x14ac:dyDescent="0.25">
      <c r="A60" s="188">
        <v>1</v>
      </c>
      <c r="B60" s="875" t="s">
        <v>738</v>
      </c>
      <c r="C60" s="875"/>
      <c r="D60" s="875"/>
      <c r="E60" s="875"/>
      <c r="F60" s="875"/>
      <c r="G60" s="875"/>
      <c r="H60" s="875"/>
      <c r="I60" s="875"/>
      <c r="J60" s="875"/>
      <c r="K60" s="875"/>
      <c r="L60" s="875"/>
    </row>
    <row r="61" spans="1:19" x14ac:dyDescent="0.25">
      <c r="A61" s="188">
        <v>2</v>
      </c>
      <c r="B61" s="875" t="s">
        <v>739</v>
      </c>
      <c r="C61" s="875"/>
      <c r="D61" s="875"/>
      <c r="E61" s="875"/>
      <c r="F61" s="875"/>
      <c r="G61" s="875"/>
      <c r="H61" s="875"/>
      <c r="I61" s="875"/>
      <c r="J61" s="875"/>
      <c r="K61" s="875"/>
      <c r="L61" s="875"/>
      <c r="N61" s="224"/>
      <c r="O61" s="224"/>
      <c r="P61" s="224"/>
      <c r="Q61" s="224"/>
      <c r="R61" s="224"/>
      <c r="S61" s="224"/>
    </row>
    <row r="62" spans="1:19" x14ac:dyDescent="0.25">
      <c r="A62" s="188">
        <v>3</v>
      </c>
      <c r="B62" s="875" t="s">
        <v>714</v>
      </c>
      <c r="C62" s="875"/>
      <c r="D62" s="875"/>
      <c r="E62" s="875"/>
      <c r="F62" s="875"/>
      <c r="G62" s="875"/>
      <c r="H62" s="875"/>
      <c r="I62" s="875"/>
      <c r="J62" s="875"/>
      <c r="K62" s="875"/>
      <c r="L62" s="875"/>
    </row>
    <row r="63" spans="1:19" x14ac:dyDescent="0.25">
      <c r="A63" s="188">
        <v>4</v>
      </c>
      <c r="B63" s="875" t="s">
        <v>686</v>
      </c>
      <c r="C63" s="875"/>
      <c r="D63" s="875"/>
      <c r="E63" s="875"/>
      <c r="F63" s="875"/>
      <c r="G63" s="875"/>
      <c r="H63" s="875"/>
      <c r="I63" s="875"/>
      <c r="J63" s="875"/>
      <c r="K63" s="875"/>
      <c r="L63" s="875"/>
    </row>
    <row r="64" spans="1:19" x14ac:dyDescent="0.25">
      <c r="A64" s="188">
        <v>5</v>
      </c>
      <c r="B64" s="875" t="s">
        <v>740</v>
      </c>
      <c r="C64" s="875"/>
      <c r="D64" s="875"/>
      <c r="E64" s="875"/>
      <c r="F64" s="875"/>
      <c r="G64" s="875"/>
      <c r="H64" s="875"/>
      <c r="I64" s="875"/>
      <c r="J64" s="875"/>
      <c r="K64" s="875"/>
      <c r="L64" s="875"/>
    </row>
    <row r="65" spans="1:12" ht="14.45" customHeight="1" x14ac:dyDescent="0.25">
      <c r="A65" s="188">
        <v>6</v>
      </c>
      <c r="B65" s="888" t="s">
        <v>741</v>
      </c>
      <c r="C65" s="875"/>
      <c r="D65" s="875"/>
      <c r="E65" s="875"/>
      <c r="F65" s="875"/>
      <c r="G65" s="875"/>
      <c r="H65" s="875"/>
      <c r="I65" s="875"/>
      <c r="J65" s="875"/>
      <c r="K65" s="875"/>
      <c r="L65" s="875"/>
    </row>
    <row r="66" spans="1:12" ht="24.75" customHeight="1" x14ac:dyDescent="0.25">
      <c r="A66" s="188">
        <v>7</v>
      </c>
      <c r="B66" s="875" t="s">
        <v>742</v>
      </c>
      <c r="C66" s="875"/>
      <c r="D66" s="875"/>
      <c r="E66" s="875"/>
      <c r="F66" s="875"/>
      <c r="G66" s="875"/>
      <c r="H66" s="875"/>
      <c r="I66" s="875"/>
      <c r="J66" s="875"/>
      <c r="K66" s="875"/>
      <c r="L66" s="875"/>
    </row>
    <row r="67" spans="1:12" x14ac:dyDescent="0.25">
      <c r="A67" s="188">
        <v>8</v>
      </c>
      <c r="B67" s="875" t="s">
        <v>743</v>
      </c>
      <c r="C67" s="875"/>
      <c r="D67" s="875"/>
      <c r="E67" s="875"/>
      <c r="F67" s="875"/>
      <c r="G67" s="875"/>
      <c r="H67" s="875"/>
      <c r="I67" s="875"/>
      <c r="J67" s="875"/>
      <c r="K67" s="875"/>
      <c r="L67" s="875"/>
    </row>
    <row r="68" spans="1:12" ht="14.45" customHeight="1" x14ac:dyDescent="0.25">
      <c r="A68" s="188">
        <v>9</v>
      </c>
      <c r="B68" s="875" t="s">
        <v>744</v>
      </c>
      <c r="C68" s="875"/>
      <c r="D68" s="875"/>
      <c r="E68" s="875"/>
      <c r="F68" s="875"/>
      <c r="G68" s="875"/>
      <c r="H68" s="875"/>
      <c r="I68" s="875"/>
      <c r="J68" s="875"/>
      <c r="K68" s="875"/>
      <c r="L68" s="875"/>
    </row>
    <row r="69" spans="1:12" ht="14.45" customHeight="1" x14ac:dyDescent="0.25">
      <c r="A69" s="188">
        <v>10</v>
      </c>
      <c r="B69" s="875" t="s">
        <v>745</v>
      </c>
      <c r="C69" s="875"/>
      <c r="D69" s="875"/>
      <c r="E69" s="875"/>
      <c r="F69" s="875"/>
      <c r="G69" s="875"/>
      <c r="H69" s="875"/>
      <c r="I69" s="875"/>
      <c r="J69" s="875"/>
      <c r="K69" s="875"/>
      <c r="L69" s="875"/>
    </row>
    <row r="70" spans="1:12" x14ac:dyDescent="0.25">
      <c r="A70" s="188">
        <v>11</v>
      </c>
      <c r="B70" s="875" t="s">
        <v>718</v>
      </c>
      <c r="C70" s="875"/>
      <c r="D70" s="875"/>
      <c r="E70" s="875"/>
      <c r="F70" s="875"/>
      <c r="G70" s="875"/>
      <c r="H70" s="875"/>
      <c r="I70" s="875"/>
      <c r="J70" s="875"/>
      <c r="K70" s="875"/>
      <c r="L70" s="875"/>
    </row>
    <row r="71" spans="1:12" x14ac:dyDescent="0.25">
      <c r="A71" s="188">
        <v>12</v>
      </c>
      <c r="B71" s="875" t="s">
        <v>746</v>
      </c>
      <c r="C71" s="875"/>
      <c r="D71" s="875"/>
      <c r="E71" s="875"/>
      <c r="F71" s="875"/>
      <c r="G71" s="875"/>
      <c r="H71" s="875"/>
      <c r="I71" s="875"/>
      <c r="J71" s="875"/>
      <c r="K71" s="875"/>
      <c r="L71" s="875"/>
    </row>
  </sheetData>
  <mergeCells count="34">
    <mergeCell ref="B47:L47"/>
    <mergeCell ref="C3:L3"/>
    <mergeCell ref="G4:H4"/>
    <mergeCell ref="I4:J4"/>
    <mergeCell ref="C6:F6"/>
    <mergeCell ref="B16:L16"/>
    <mergeCell ref="B23:L23"/>
    <mergeCell ref="B30:L30"/>
    <mergeCell ref="B38:L38"/>
    <mergeCell ref="B44:L44"/>
    <mergeCell ref="B45:L45"/>
    <mergeCell ref="B46:L46"/>
    <mergeCell ref="B61:L61"/>
    <mergeCell ref="B48:L48"/>
    <mergeCell ref="B49:L49"/>
    <mergeCell ref="B50:L50"/>
    <mergeCell ref="B51:L51"/>
    <mergeCell ref="B52:L52"/>
    <mergeCell ref="B53:L53"/>
    <mergeCell ref="B54:L54"/>
    <mergeCell ref="B55:L55"/>
    <mergeCell ref="B56:L56"/>
    <mergeCell ref="B57:L57"/>
    <mergeCell ref="B60:L60"/>
    <mergeCell ref="B68:L68"/>
    <mergeCell ref="B69:L69"/>
    <mergeCell ref="B70:L70"/>
    <mergeCell ref="B71:L71"/>
    <mergeCell ref="B62:L62"/>
    <mergeCell ref="B63:L63"/>
    <mergeCell ref="B64:L64"/>
    <mergeCell ref="B65:L65"/>
    <mergeCell ref="B66:L66"/>
    <mergeCell ref="B67:L67"/>
  </mergeCells>
  <hyperlinks>
    <hyperlink ref="C3" location="INDEX" display="Open cycle gas turbine - natural gas" xr:uid="{00000000-0004-0000-46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53"/>
  <dimension ref="A1:S54"/>
  <sheetViews>
    <sheetView showGridLines="0" workbookViewId="0">
      <selection activeCell="A65" sqref="A65"/>
    </sheetView>
  </sheetViews>
  <sheetFormatPr defaultColWidth="9.140625" defaultRowHeight="15" x14ac:dyDescent="0.25"/>
  <cols>
    <col min="1" max="1" width="2.85546875" style="204" customWidth="1"/>
    <col min="2" max="2" width="31.7109375" style="204" customWidth="1"/>
    <col min="3" max="10" width="6.28515625" style="204" customWidth="1"/>
    <col min="11" max="12" width="6.85546875" style="204" customWidth="1"/>
    <col min="13" max="16384" width="9.140625" style="204"/>
  </cols>
  <sheetData>
    <row r="1" spans="1:12" ht="14.25" customHeight="1" x14ac:dyDescent="0.25">
      <c r="G1" s="168"/>
      <c r="H1" s="168"/>
    </row>
    <row r="2" spans="1:12" ht="14.25" customHeight="1" x14ac:dyDescent="0.25">
      <c r="A2" s="90"/>
      <c r="B2" s="90"/>
      <c r="C2" s="90"/>
      <c r="D2" s="90"/>
      <c r="E2" s="90"/>
      <c r="F2" s="90"/>
      <c r="G2" s="90"/>
      <c r="H2" s="90"/>
      <c r="I2" s="90"/>
      <c r="J2" s="90"/>
      <c r="K2" s="90"/>
      <c r="L2" s="90"/>
    </row>
    <row r="3" spans="1:12" ht="14.45" customHeight="1" x14ac:dyDescent="0.25">
      <c r="A3" s="183"/>
      <c r="B3" s="391" t="s">
        <v>0</v>
      </c>
      <c r="C3" s="895" t="s">
        <v>747</v>
      </c>
      <c r="D3" s="1052"/>
      <c r="E3" s="1052"/>
      <c r="F3" s="1052"/>
      <c r="G3" s="1052"/>
      <c r="H3" s="1052"/>
      <c r="I3" s="1052"/>
      <c r="J3" s="1052"/>
      <c r="K3" s="1052"/>
      <c r="L3" s="1053"/>
    </row>
    <row r="4" spans="1:12" ht="26.45" customHeight="1" x14ac:dyDescent="0.25">
      <c r="A4" s="183"/>
      <c r="B4" s="156"/>
      <c r="C4" s="411">
        <v>2015</v>
      </c>
      <c r="D4" s="411">
        <v>2020</v>
      </c>
      <c r="E4" s="411">
        <v>2030</v>
      </c>
      <c r="F4" s="411">
        <v>2050</v>
      </c>
      <c r="G4" s="905" t="s">
        <v>2</v>
      </c>
      <c r="H4" s="902"/>
      <c r="I4" s="905" t="s">
        <v>3</v>
      </c>
      <c r="J4" s="902"/>
      <c r="K4" s="411" t="s">
        <v>4</v>
      </c>
      <c r="L4" s="411" t="s">
        <v>5</v>
      </c>
    </row>
    <row r="5" spans="1:12" x14ac:dyDescent="0.25">
      <c r="A5" s="183"/>
      <c r="B5" s="388" t="s">
        <v>6</v>
      </c>
      <c r="C5" s="389"/>
      <c r="D5" s="389"/>
      <c r="E5" s="389"/>
      <c r="F5" s="389"/>
      <c r="G5" s="386" t="s">
        <v>7</v>
      </c>
      <c r="H5" s="386" t="s">
        <v>8</v>
      </c>
      <c r="I5" s="386" t="s">
        <v>7</v>
      </c>
      <c r="J5" s="386" t="s">
        <v>8</v>
      </c>
      <c r="K5" s="389"/>
      <c r="L5" s="390"/>
    </row>
    <row r="6" spans="1:12" x14ac:dyDescent="0.25">
      <c r="A6" s="183"/>
      <c r="B6" s="147" t="s">
        <v>9</v>
      </c>
      <c r="C6" s="909"/>
      <c r="D6" s="910"/>
      <c r="E6" s="896"/>
      <c r="F6" s="897"/>
      <c r="G6" s="340"/>
      <c r="H6" s="340"/>
      <c r="I6" s="340"/>
      <c r="J6" s="340"/>
      <c r="K6" s="394"/>
      <c r="L6" s="394"/>
    </row>
    <row r="7" spans="1:12" ht="22.5" x14ac:dyDescent="0.25">
      <c r="A7" s="183"/>
      <c r="B7" s="147" t="s">
        <v>95</v>
      </c>
      <c r="C7" s="392">
        <v>-1</v>
      </c>
      <c r="D7" s="392">
        <v>-1</v>
      </c>
      <c r="E7" s="392">
        <v>-1</v>
      </c>
      <c r="F7" s="392">
        <v>-1</v>
      </c>
      <c r="G7" s="392">
        <v>-0.5</v>
      </c>
      <c r="H7" s="343">
        <v>1</v>
      </c>
      <c r="I7" s="343"/>
      <c r="J7" s="392"/>
      <c r="K7" s="392" t="s">
        <v>39</v>
      </c>
      <c r="L7" s="151">
        <v>18</v>
      </c>
    </row>
    <row r="8" spans="1:12" ht="33.75" x14ac:dyDescent="0.25">
      <c r="A8" s="183"/>
      <c r="B8" s="152" t="s">
        <v>97</v>
      </c>
      <c r="C8" s="149">
        <v>-1</v>
      </c>
      <c r="D8" s="149">
        <v>-1</v>
      </c>
      <c r="E8" s="149">
        <v>-1</v>
      </c>
      <c r="F8" s="149">
        <v>-1</v>
      </c>
      <c r="G8" s="149">
        <v>-0.5</v>
      </c>
      <c r="H8" s="149">
        <v>1</v>
      </c>
      <c r="I8" s="149"/>
      <c r="J8" s="149"/>
      <c r="K8" s="149" t="s">
        <v>39</v>
      </c>
      <c r="L8" s="412">
        <v>18</v>
      </c>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59"/>
      <c r="D11" s="159"/>
      <c r="E11" s="159"/>
      <c r="F11" s="159"/>
      <c r="G11" s="149"/>
      <c r="H11" s="149"/>
      <c r="I11" s="149"/>
      <c r="J11" s="149"/>
      <c r="K11" s="149"/>
      <c r="L11" s="149"/>
    </row>
    <row r="12" spans="1:12" x14ac:dyDescent="0.25">
      <c r="A12" s="183"/>
      <c r="B12" s="156" t="s">
        <v>657</v>
      </c>
      <c r="C12" s="394"/>
      <c r="D12" s="394"/>
      <c r="E12" s="394"/>
      <c r="F12" s="394"/>
      <c r="G12" s="394"/>
      <c r="H12" s="394"/>
      <c r="I12" s="394"/>
      <c r="J12" s="394"/>
      <c r="K12" s="394"/>
      <c r="L12" s="149"/>
    </row>
    <row r="13" spans="1:12" x14ac:dyDescent="0.25">
      <c r="A13" s="183"/>
      <c r="B13" s="156" t="s">
        <v>16</v>
      </c>
      <c r="C13" s="394"/>
      <c r="D13" s="394"/>
      <c r="E13" s="394"/>
      <c r="F13" s="394"/>
      <c r="G13" s="394"/>
      <c r="H13" s="394"/>
      <c r="I13" s="394"/>
      <c r="J13" s="394"/>
      <c r="K13" s="394"/>
      <c r="L13" s="149"/>
    </row>
    <row r="14" spans="1:12" x14ac:dyDescent="0.25">
      <c r="A14" s="183"/>
      <c r="B14" s="156" t="s">
        <v>18</v>
      </c>
      <c r="C14" s="394"/>
      <c r="D14" s="394"/>
      <c r="E14" s="394"/>
      <c r="F14" s="394"/>
      <c r="G14" s="394"/>
      <c r="H14" s="394"/>
      <c r="I14" s="394"/>
      <c r="J14" s="394"/>
      <c r="K14" s="394"/>
      <c r="L14" s="149"/>
    </row>
    <row r="15" spans="1:12" x14ac:dyDescent="0.25">
      <c r="A15" s="183"/>
      <c r="B15" s="158"/>
      <c r="C15" s="149"/>
      <c r="D15" s="149"/>
      <c r="E15" s="149"/>
      <c r="F15" s="149"/>
      <c r="G15" s="394"/>
      <c r="H15" s="394"/>
      <c r="I15" s="394"/>
      <c r="J15" s="394"/>
      <c r="K15" s="394"/>
      <c r="L15" s="149"/>
    </row>
    <row r="16" spans="1:12" x14ac:dyDescent="0.25">
      <c r="A16" s="183"/>
      <c r="B16" s="906" t="s">
        <v>21</v>
      </c>
      <c r="C16" s="907"/>
      <c r="D16" s="907"/>
      <c r="E16" s="907"/>
      <c r="F16" s="907"/>
      <c r="G16" s="907"/>
      <c r="H16" s="907"/>
      <c r="I16" s="907"/>
      <c r="J16" s="907"/>
      <c r="K16" s="907"/>
      <c r="L16" s="908"/>
    </row>
    <row r="17" spans="1:13" ht="22.5" x14ac:dyDescent="0.25">
      <c r="A17" s="183"/>
      <c r="B17" s="156" t="s">
        <v>659</v>
      </c>
      <c r="C17" s="394"/>
      <c r="D17" s="394"/>
      <c r="E17" s="394"/>
      <c r="F17" s="394"/>
      <c r="G17" s="394"/>
      <c r="H17" s="394"/>
      <c r="I17" s="394"/>
      <c r="J17" s="394"/>
      <c r="K17" s="394"/>
      <c r="L17" s="394"/>
    </row>
    <row r="18" spans="1:13" ht="22.5" x14ac:dyDescent="0.25">
      <c r="A18" s="183"/>
      <c r="B18" s="156" t="s">
        <v>660</v>
      </c>
      <c r="C18" s="394"/>
      <c r="D18" s="394"/>
      <c r="E18" s="394"/>
      <c r="F18" s="394"/>
      <c r="G18" s="394"/>
      <c r="H18" s="394"/>
      <c r="I18" s="394"/>
      <c r="J18" s="394"/>
      <c r="K18" s="394"/>
      <c r="L18" s="394"/>
    </row>
    <row r="19" spans="1:13" x14ac:dyDescent="0.25">
      <c r="A19" s="183"/>
      <c r="B19" s="156" t="s">
        <v>75</v>
      </c>
      <c r="C19" s="394"/>
      <c r="D19" s="394"/>
      <c r="E19" s="394"/>
      <c r="F19" s="394"/>
      <c r="G19" s="394"/>
      <c r="H19" s="394"/>
      <c r="I19" s="394"/>
      <c r="J19" s="394"/>
      <c r="K19" s="394"/>
      <c r="L19" s="394"/>
    </row>
    <row r="20" spans="1:13" x14ac:dyDescent="0.25">
      <c r="A20" s="183"/>
      <c r="B20" s="156" t="s">
        <v>661</v>
      </c>
      <c r="C20" s="252" t="s">
        <v>121</v>
      </c>
      <c r="D20" s="252" t="s">
        <v>121</v>
      </c>
      <c r="E20" s="252" t="s">
        <v>121</v>
      </c>
      <c r="F20" s="252" t="s">
        <v>121</v>
      </c>
      <c r="G20" s="160"/>
      <c r="H20" s="160"/>
      <c r="I20" s="394"/>
      <c r="J20" s="394"/>
      <c r="K20" s="394" t="s">
        <v>39</v>
      </c>
      <c r="L20" s="412">
        <v>18</v>
      </c>
    </row>
    <row r="21" spans="1:13" x14ac:dyDescent="0.25">
      <c r="A21" s="183"/>
      <c r="B21" s="156" t="s">
        <v>662</v>
      </c>
      <c r="C21" s="252" t="s">
        <v>121</v>
      </c>
      <c r="D21" s="252" t="s">
        <v>121</v>
      </c>
      <c r="E21" s="252" t="s">
        <v>121</v>
      </c>
      <c r="F21" s="252" t="s">
        <v>121</v>
      </c>
      <c r="G21" s="252"/>
      <c r="H21" s="252"/>
      <c r="I21" s="394"/>
      <c r="J21" s="394"/>
      <c r="K21" s="394" t="s">
        <v>39</v>
      </c>
      <c r="L21" s="151">
        <v>18</v>
      </c>
    </row>
    <row r="22" spans="1:13" x14ac:dyDescent="0.25">
      <c r="A22" s="183"/>
      <c r="B22" s="158"/>
      <c r="C22" s="149"/>
      <c r="D22" s="149"/>
      <c r="E22" s="149"/>
      <c r="F22" s="149"/>
      <c r="G22" s="394"/>
      <c r="H22" s="394"/>
      <c r="I22" s="394"/>
      <c r="J22" s="394"/>
      <c r="K22" s="394"/>
      <c r="L22" s="149"/>
    </row>
    <row r="23" spans="1:13" x14ac:dyDescent="0.25">
      <c r="A23" s="183"/>
      <c r="B23" s="906" t="s">
        <v>78</v>
      </c>
      <c r="C23" s="907"/>
      <c r="D23" s="907"/>
      <c r="E23" s="907"/>
      <c r="F23" s="907"/>
      <c r="G23" s="907"/>
      <c r="H23" s="907"/>
      <c r="I23" s="907"/>
      <c r="J23" s="907"/>
      <c r="K23" s="907"/>
      <c r="L23" s="908"/>
    </row>
    <row r="24" spans="1:13" x14ac:dyDescent="0.25">
      <c r="A24" s="183"/>
      <c r="B24" s="156" t="s">
        <v>843</v>
      </c>
      <c r="C24" s="394">
        <v>23</v>
      </c>
      <c r="D24" s="394">
        <v>23</v>
      </c>
      <c r="E24" s="394">
        <v>23</v>
      </c>
      <c r="F24" s="394">
        <v>23</v>
      </c>
      <c r="G24" s="394"/>
      <c r="H24" s="394"/>
      <c r="I24" s="413"/>
      <c r="J24" s="413"/>
      <c r="K24" s="149" t="s">
        <v>15</v>
      </c>
      <c r="L24" s="149">
        <v>11</v>
      </c>
      <c r="M24" s="80"/>
    </row>
    <row r="25" spans="1:13" x14ac:dyDescent="0.25">
      <c r="A25" s="183"/>
      <c r="B25" s="156" t="s">
        <v>530</v>
      </c>
      <c r="C25" s="394">
        <v>230</v>
      </c>
      <c r="D25" s="394">
        <v>230</v>
      </c>
      <c r="E25" s="394">
        <v>230</v>
      </c>
      <c r="F25" s="414">
        <v>230</v>
      </c>
      <c r="G25" s="394"/>
      <c r="H25" s="394"/>
      <c r="I25" s="414"/>
      <c r="J25" s="414"/>
      <c r="K25" s="394" t="s">
        <v>15</v>
      </c>
      <c r="L25" s="149">
        <v>11</v>
      </c>
      <c r="M25" s="80"/>
    </row>
    <row r="26" spans="1:13" x14ac:dyDescent="0.25">
      <c r="A26" s="183"/>
      <c r="B26" s="156" t="s">
        <v>79</v>
      </c>
      <c r="C26" s="415">
        <v>3</v>
      </c>
      <c r="D26" s="415">
        <v>3</v>
      </c>
      <c r="E26" s="415">
        <v>3</v>
      </c>
      <c r="F26" s="415">
        <v>3</v>
      </c>
      <c r="G26" s="335"/>
      <c r="H26" s="335"/>
      <c r="I26" s="415"/>
      <c r="J26" s="415"/>
      <c r="K26" s="394" t="s">
        <v>15</v>
      </c>
      <c r="L26" s="149">
        <v>11</v>
      </c>
      <c r="M26" s="80"/>
    </row>
    <row r="27" spans="1:13" x14ac:dyDescent="0.25">
      <c r="A27" s="183"/>
      <c r="B27" s="156" t="s">
        <v>80</v>
      </c>
      <c r="C27" s="160">
        <v>0.6</v>
      </c>
      <c r="D27" s="160">
        <v>0.6</v>
      </c>
      <c r="E27" s="160">
        <v>0.6</v>
      </c>
      <c r="F27" s="160">
        <v>0.6</v>
      </c>
      <c r="G27" s="414"/>
      <c r="H27" s="414"/>
      <c r="I27" s="414"/>
      <c r="J27" s="414"/>
      <c r="K27" s="160" t="s">
        <v>15</v>
      </c>
      <c r="L27" s="149">
        <v>11</v>
      </c>
      <c r="M27" s="80"/>
    </row>
    <row r="28" spans="1:13" x14ac:dyDescent="0.25">
      <c r="A28" s="183"/>
      <c r="B28" s="156" t="s">
        <v>413</v>
      </c>
      <c r="C28" s="160">
        <v>5</v>
      </c>
      <c r="D28" s="160">
        <v>5</v>
      </c>
      <c r="E28" s="160">
        <v>5</v>
      </c>
      <c r="F28" s="160">
        <v>5</v>
      </c>
      <c r="G28" s="160"/>
      <c r="H28" s="160"/>
      <c r="I28" s="160"/>
      <c r="J28" s="160"/>
      <c r="K28" s="160" t="s">
        <v>15</v>
      </c>
      <c r="L28" s="149">
        <v>11</v>
      </c>
    </row>
    <row r="29" spans="1:13" x14ac:dyDescent="0.25">
      <c r="A29" s="183"/>
      <c r="B29" s="158"/>
      <c r="C29" s="149"/>
      <c r="D29" s="149"/>
      <c r="E29" s="149"/>
      <c r="F29" s="149"/>
      <c r="G29" s="394"/>
      <c r="H29" s="394"/>
      <c r="I29" s="394"/>
      <c r="J29" s="394"/>
      <c r="K29" s="394"/>
      <c r="L29" s="149"/>
    </row>
    <row r="30" spans="1:13" x14ac:dyDescent="0.25">
      <c r="A30" s="183"/>
      <c r="B30" s="906" t="s">
        <v>25</v>
      </c>
      <c r="C30" s="907"/>
      <c r="D30" s="907"/>
      <c r="E30" s="907"/>
      <c r="F30" s="907"/>
      <c r="G30" s="907"/>
      <c r="H30" s="907"/>
      <c r="I30" s="907"/>
      <c r="J30" s="907"/>
      <c r="K30" s="907"/>
      <c r="L30" s="908"/>
    </row>
    <row r="31" spans="1:13" x14ac:dyDescent="0.25">
      <c r="A31" s="183"/>
      <c r="B31" s="156" t="s">
        <v>663</v>
      </c>
      <c r="C31" s="161">
        <v>0.39</v>
      </c>
      <c r="D31" s="161">
        <v>0.37830000000000003</v>
      </c>
      <c r="E31" s="161">
        <v>0.36270000000000002</v>
      </c>
      <c r="F31" s="161">
        <v>0.34320000000000001</v>
      </c>
      <c r="G31" s="161">
        <v>0.30264000000000002</v>
      </c>
      <c r="H31" s="161">
        <v>0.45396000000000003</v>
      </c>
      <c r="I31" s="161">
        <v>0.24023999999999998</v>
      </c>
      <c r="J31" s="161">
        <v>0.44616</v>
      </c>
      <c r="K31" s="394" t="s">
        <v>748</v>
      </c>
      <c r="L31" s="394">
        <v>19</v>
      </c>
    </row>
    <row r="32" spans="1:13" x14ac:dyDescent="0.25">
      <c r="A32" s="183"/>
      <c r="B32" s="156" t="s">
        <v>28</v>
      </c>
      <c r="C32" s="161">
        <v>0.30420000000000003</v>
      </c>
      <c r="D32" s="161">
        <v>0.295074</v>
      </c>
      <c r="E32" s="161">
        <v>0.28290600000000005</v>
      </c>
      <c r="F32" s="161">
        <v>0.26769599999999999</v>
      </c>
      <c r="G32" s="394"/>
      <c r="H32" s="394"/>
      <c r="I32" s="394"/>
      <c r="J32" s="394"/>
      <c r="K32" s="394"/>
      <c r="L32" s="394">
        <v>20</v>
      </c>
    </row>
    <row r="33" spans="1:12" x14ac:dyDescent="0.25">
      <c r="A33" s="183"/>
      <c r="B33" s="156" t="s">
        <v>29</v>
      </c>
      <c r="C33" s="161">
        <v>8.5800000000000001E-2</v>
      </c>
      <c r="D33" s="161">
        <v>8.3226000000000008E-2</v>
      </c>
      <c r="E33" s="161">
        <v>7.9794000000000004E-2</v>
      </c>
      <c r="F33" s="161">
        <v>7.5504000000000002E-2</v>
      </c>
      <c r="G33" s="394"/>
      <c r="H33" s="394"/>
      <c r="I33" s="394"/>
      <c r="J33" s="394"/>
      <c r="K33" s="394"/>
      <c r="L33" s="394">
        <v>20</v>
      </c>
    </row>
    <row r="34" spans="1:12" x14ac:dyDescent="0.25">
      <c r="A34" s="183"/>
      <c r="B34" s="21" t="s">
        <v>30</v>
      </c>
      <c r="C34" s="219"/>
      <c r="D34" s="219"/>
      <c r="E34" s="219"/>
      <c r="F34" s="219"/>
      <c r="G34" s="203"/>
      <c r="H34" s="203"/>
      <c r="I34" s="203"/>
      <c r="J34" s="203"/>
      <c r="K34" s="203"/>
      <c r="L34" s="203"/>
    </row>
    <row r="35" spans="1:12" x14ac:dyDescent="0.25">
      <c r="A35" s="183"/>
      <c r="B35" s="21" t="s">
        <v>32</v>
      </c>
      <c r="C35" s="133"/>
      <c r="D35" s="133"/>
      <c r="E35" s="133"/>
      <c r="F35" s="133"/>
      <c r="G35" s="203"/>
      <c r="H35" s="203"/>
      <c r="I35" s="203"/>
      <c r="J35" s="203"/>
      <c r="K35" s="203"/>
      <c r="L35" s="203"/>
    </row>
    <row r="36" spans="1:12" x14ac:dyDescent="0.25">
      <c r="A36" s="183"/>
      <c r="B36" s="21" t="s">
        <v>376</v>
      </c>
      <c r="C36" s="86"/>
      <c r="D36" s="86"/>
      <c r="E36" s="86"/>
      <c r="F36" s="86"/>
      <c r="G36" s="203"/>
      <c r="H36" s="203"/>
      <c r="I36" s="203"/>
      <c r="J36" s="203"/>
      <c r="K36" s="203"/>
      <c r="L36" s="203"/>
    </row>
    <row r="37" spans="1:12" x14ac:dyDescent="0.25">
      <c r="A37" s="183"/>
      <c r="B37" s="191"/>
      <c r="C37" s="202"/>
      <c r="D37" s="202"/>
      <c r="E37" s="202"/>
      <c r="F37" s="202"/>
      <c r="G37" s="185"/>
      <c r="H37" s="185"/>
      <c r="I37" s="185"/>
      <c r="J37" s="185"/>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185"/>
      <c r="H39" s="185"/>
      <c r="I39" s="185"/>
      <c r="J39" s="185"/>
      <c r="K39" s="202"/>
      <c r="L39" s="36"/>
    </row>
    <row r="40" spans="1:12" x14ac:dyDescent="0.25">
      <c r="A40" s="183"/>
      <c r="B40" s="184"/>
      <c r="C40" s="185"/>
      <c r="D40" s="185"/>
      <c r="E40" s="185"/>
      <c r="F40" s="185"/>
      <c r="G40" s="185"/>
      <c r="H40" s="185"/>
      <c r="I40" s="185"/>
      <c r="J40" s="185"/>
      <c r="K40" s="185"/>
      <c r="L40" s="202"/>
    </row>
    <row r="41" spans="1:12" x14ac:dyDescent="0.25">
      <c r="A41" s="183"/>
      <c r="B41" s="184"/>
      <c r="C41" s="186"/>
      <c r="D41" s="186"/>
      <c r="E41" s="186"/>
      <c r="F41" s="186"/>
      <c r="G41" s="186"/>
      <c r="H41" s="186"/>
      <c r="I41" s="186"/>
      <c r="J41" s="186"/>
      <c r="K41" s="185"/>
      <c r="L41" s="202"/>
    </row>
    <row r="42" spans="1:12" x14ac:dyDescent="0.25">
      <c r="A42" s="183"/>
      <c r="B42" s="199"/>
      <c r="C42" s="173"/>
      <c r="D42" s="173"/>
      <c r="E42" s="173"/>
      <c r="F42" s="173"/>
      <c r="G42" s="173"/>
      <c r="H42" s="173"/>
      <c r="I42" s="173"/>
      <c r="J42" s="173"/>
      <c r="K42" s="172"/>
      <c r="L42" s="172"/>
    </row>
    <row r="43" spans="1:12" x14ac:dyDescent="0.25">
      <c r="A43" s="27" t="s">
        <v>38</v>
      </c>
      <c r="B43" s="201"/>
      <c r="C43" s="201"/>
      <c r="D43" s="201"/>
      <c r="E43" s="201"/>
      <c r="F43" s="201"/>
      <c r="G43" s="201"/>
      <c r="H43" s="201"/>
      <c r="I43" s="201"/>
      <c r="J43" s="201"/>
      <c r="K43" s="201"/>
      <c r="L43" s="201"/>
    </row>
    <row r="44" spans="1:12" ht="24.75" customHeight="1" x14ac:dyDescent="0.25">
      <c r="A44" s="188" t="s">
        <v>39</v>
      </c>
      <c r="B44" s="1006" t="s">
        <v>749</v>
      </c>
      <c r="C44" s="1006"/>
      <c r="D44" s="1006"/>
      <c r="E44" s="1006"/>
      <c r="F44" s="1006"/>
      <c r="G44" s="1006"/>
      <c r="H44" s="1006"/>
      <c r="I44" s="1006"/>
      <c r="J44" s="1006"/>
      <c r="K44" s="1006"/>
      <c r="L44" s="1006"/>
    </row>
    <row r="45" spans="1:12" ht="23.25" customHeight="1" x14ac:dyDescent="0.25">
      <c r="A45" s="188" t="s">
        <v>15</v>
      </c>
      <c r="B45" s="1005" t="s">
        <v>750</v>
      </c>
      <c r="C45" s="1006"/>
      <c r="D45" s="1006"/>
      <c r="E45" s="1006"/>
      <c r="F45" s="1006"/>
      <c r="G45" s="1006"/>
      <c r="H45" s="1006"/>
      <c r="I45" s="1006"/>
      <c r="J45" s="1006"/>
      <c r="K45" s="1006"/>
      <c r="L45" s="1006"/>
    </row>
    <row r="46" spans="1:12" ht="26.45" customHeight="1" x14ac:dyDescent="0.25">
      <c r="A46" s="188" t="s">
        <v>20</v>
      </c>
      <c r="B46" s="1006" t="s">
        <v>751</v>
      </c>
      <c r="C46" s="1006"/>
      <c r="D46" s="1006"/>
      <c r="E46" s="1006"/>
      <c r="F46" s="1006"/>
      <c r="G46" s="1006"/>
      <c r="H46" s="1006"/>
      <c r="I46" s="1006"/>
      <c r="J46" s="1006"/>
      <c r="K46" s="1006"/>
      <c r="L46" s="1006"/>
    </row>
    <row r="47" spans="1:12" ht="26.45" customHeight="1" x14ac:dyDescent="0.25">
      <c r="A47" s="188" t="s">
        <v>23</v>
      </c>
      <c r="B47" s="1051" t="s">
        <v>679</v>
      </c>
      <c r="C47" s="1051"/>
      <c r="D47" s="1051"/>
      <c r="E47" s="1051"/>
      <c r="F47" s="1051"/>
      <c r="G47" s="1051"/>
      <c r="H47" s="1051"/>
      <c r="I47" s="1051"/>
      <c r="J47" s="1051"/>
      <c r="K47" s="1051"/>
      <c r="L47" s="1051"/>
    </row>
    <row r="48" spans="1:12" x14ac:dyDescent="0.25">
      <c r="A48" s="175"/>
      <c r="B48" s="200"/>
      <c r="C48" s="200"/>
      <c r="D48" s="200"/>
      <c r="E48" s="200"/>
      <c r="F48" s="200"/>
      <c r="G48" s="200"/>
      <c r="H48" s="200"/>
      <c r="I48" s="200"/>
      <c r="J48" s="200"/>
      <c r="K48" s="200"/>
      <c r="L48" s="200"/>
    </row>
    <row r="49" spans="1:19" x14ac:dyDescent="0.25">
      <c r="A49" s="27" t="s">
        <v>87</v>
      </c>
      <c r="B49" s="201"/>
      <c r="C49" s="201"/>
      <c r="D49" s="201"/>
      <c r="E49" s="201"/>
      <c r="F49" s="201"/>
      <c r="G49" s="201"/>
      <c r="H49" s="201"/>
      <c r="I49" s="201"/>
      <c r="J49" s="201"/>
      <c r="K49" s="201"/>
      <c r="L49" s="201"/>
    </row>
    <row r="50" spans="1:19" ht="26.25" customHeight="1" x14ac:dyDescent="0.25">
      <c r="A50" s="188">
        <v>11</v>
      </c>
      <c r="B50" s="875" t="s">
        <v>653</v>
      </c>
      <c r="C50" s="875"/>
      <c r="D50" s="875"/>
      <c r="E50" s="875"/>
      <c r="F50" s="875"/>
      <c r="G50" s="875"/>
      <c r="H50" s="875"/>
      <c r="I50" s="875"/>
      <c r="J50" s="875"/>
      <c r="K50" s="875"/>
      <c r="L50" s="875"/>
      <c r="P50" s="224"/>
      <c r="Q50" s="224"/>
      <c r="R50" s="224"/>
      <c r="S50" s="224"/>
    </row>
    <row r="51" spans="1:19" ht="14.45" customHeight="1" x14ac:dyDescent="0.25">
      <c r="A51" s="188">
        <v>18</v>
      </c>
      <c r="B51" s="875" t="s">
        <v>745</v>
      </c>
      <c r="C51" s="875"/>
      <c r="D51" s="875"/>
      <c r="E51" s="875"/>
      <c r="F51" s="875"/>
      <c r="G51" s="875"/>
      <c r="H51" s="875"/>
      <c r="I51" s="875"/>
      <c r="J51" s="875"/>
      <c r="K51" s="875"/>
      <c r="L51" s="875"/>
    </row>
    <row r="52" spans="1:19" ht="24.75" customHeight="1" x14ac:dyDescent="0.25">
      <c r="A52" s="188">
        <v>19</v>
      </c>
      <c r="B52" s="875" t="s">
        <v>752</v>
      </c>
      <c r="C52" s="875"/>
      <c r="D52" s="875"/>
      <c r="E52" s="875"/>
      <c r="F52" s="875"/>
      <c r="G52" s="875"/>
      <c r="H52" s="875"/>
      <c r="I52" s="875"/>
      <c r="J52" s="875"/>
      <c r="K52" s="875"/>
      <c r="L52" s="875"/>
    </row>
    <row r="53" spans="1:19" ht="14.45" customHeight="1" x14ac:dyDescent="0.25">
      <c r="A53" s="188">
        <v>20</v>
      </c>
      <c r="B53" s="875" t="s">
        <v>746</v>
      </c>
      <c r="C53" s="875"/>
      <c r="D53" s="875"/>
      <c r="E53" s="875"/>
      <c r="F53" s="875"/>
      <c r="G53" s="875"/>
      <c r="H53" s="875"/>
      <c r="I53" s="875"/>
      <c r="J53" s="875"/>
      <c r="K53" s="875"/>
      <c r="L53" s="875"/>
    </row>
    <row r="54" spans="1:19" x14ac:dyDescent="0.25">
      <c r="B54" s="875"/>
      <c r="C54" s="875"/>
      <c r="D54" s="875"/>
      <c r="E54" s="875"/>
      <c r="F54" s="875"/>
      <c r="G54" s="875"/>
      <c r="H54" s="875"/>
      <c r="I54" s="875"/>
      <c r="J54" s="875"/>
      <c r="K54" s="875"/>
      <c r="L54" s="875"/>
    </row>
  </sheetData>
  <mergeCells count="17">
    <mergeCell ref="B47:L47"/>
    <mergeCell ref="C3:L3"/>
    <mergeCell ref="G4:H4"/>
    <mergeCell ref="I4:J4"/>
    <mergeCell ref="C6:F6"/>
    <mergeCell ref="B16:L16"/>
    <mergeCell ref="B23:L23"/>
    <mergeCell ref="B30:L30"/>
    <mergeCell ref="B38:L38"/>
    <mergeCell ref="B44:L44"/>
    <mergeCell ref="B45:L45"/>
    <mergeCell ref="B46:L46"/>
    <mergeCell ref="B50:L50"/>
    <mergeCell ref="B51:L51"/>
    <mergeCell ref="B52:L52"/>
    <mergeCell ref="B53:L53"/>
    <mergeCell ref="B54:L54"/>
  </mergeCells>
  <hyperlinks>
    <hyperlink ref="C3" location="INDEX" display="Open cycle gas turbine - light fuel oil" xr:uid="{00000000-0004-0000-4700-000000000000}"/>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P64"/>
  <sheetViews>
    <sheetView showGridLines="0" zoomScaleNormal="100" workbookViewId="0">
      <selection activeCell="A65" sqref="A65"/>
    </sheetView>
  </sheetViews>
  <sheetFormatPr defaultColWidth="9.140625" defaultRowHeight="15" x14ac:dyDescent="0.25"/>
  <cols>
    <col min="1" max="1" width="2.85546875" style="29" customWidth="1"/>
    <col min="2" max="2" width="44.140625" style="29" customWidth="1"/>
    <col min="3" max="10" width="7.85546875" style="29" customWidth="1"/>
    <col min="11" max="11" width="5.7109375" style="29" customWidth="1"/>
    <col min="12" max="12" width="9.28515625" style="29" customWidth="1"/>
    <col min="13" max="14" width="2.140625" style="2" customWidth="1"/>
    <col min="15" max="15" width="4.42578125" style="29" customWidth="1"/>
    <col min="16" max="16" width="44.140625" style="29" customWidth="1"/>
    <col min="17" max="24" width="7.85546875" style="29" customWidth="1"/>
    <col min="25" max="25" width="5.7109375" style="29" customWidth="1"/>
    <col min="26" max="26" width="9.42578125" style="29" customWidth="1"/>
    <col min="27" max="28" width="2.140625" style="2" customWidth="1"/>
    <col min="29" max="29" width="4.42578125" style="29" customWidth="1"/>
    <col min="30" max="30" width="44.140625" style="29" customWidth="1"/>
    <col min="31" max="38" width="7.85546875" style="29" customWidth="1"/>
    <col min="39" max="39" width="5.7109375" style="29" customWidth="1"/>
    <col min="40" max="40" width="9.42578125" style="29" customWidth="1"/>
    <col min="41" max="41" width="2.28515625" style="2" customWidth="1"/>
    <col min="42" max="16384" width="9.140625" style="2"/>
  </cols>
  <sheetData>
    <row r="1" spans="1:31" ht="14.25" customHeight="1" x14ac:dyDescent="0.3">
      <c r="B1" s="32"/>
      <c r="C1" s="30"/>
      <c r="G1" s="322"/>
      <c r="H1" s="322"/>
      <c r="P1" s="32"/>
      <c r="Q1" s="30"/>
      <c r="AD1" s="32"/>
      <c r="AE1" s="30"/>
    </row>
    <row r="2" spans="1:31" ht="14.25" customHeight="1" x14ac:dyDescent="0.25">
      <c r="A2" s="2"/>
      <c r="O2" s="2"/>
      <c r="AC2" s="2"/>
    </row>
    <row r="3" spans="1:31" ht="15" customHeight="1" x14ac:dyDescent="0.25">
      <c r="A3" s="2"/>
      <c r="B3" s="391" t="s">
        <v>0</v>
      </c>
      <c r="C3" s="895" t="s">
        <v>533</v>
      </c>
      <c r="D3" s="896"/>
      <c r="E3" s="896"/>
      <c r="F3" s="896"/>
      <c r="G3" s="896"/>
      <c r="H3" s="896"/>
      <c r="I3" s="896"/>
      <c r="J3" s="896"/>
      <c r="K3" s="896"/>
      <c r="L3" s="897"/>
      <c r="O3" s="2"/>
      <c r="AC3" s="2"/>
    </row>
    <row r="4" spans="1:31" ht="25.5" customHeight="1" x14ac:dyDescent="0.25">
      <c r="A4" s="2"/>
      <c r="B4" s="156"/>
      <c r="C4" s="411">
        <v>2015</v>
      </c>
      <c r="D4" s="411">
        <v>2020</v>
      </c>
      <c r="E4" s="411">
        <v>2030</v>
      </c>
      <c r="F4" s="411">
        <v>2050</v>
      </c>
      <c r="G4" s="905" t="s">
        <v>2</v>
      </c>
      <c r="H4" s="902"/>
      <c r="I4" s="905" t="s">
        <v>3</v>
      </c>
      <c r="J4" s="902"/>
      <c r="K4" s="411" t="s">
        <v>4</v>
      </c>
      <c r="L4" s="411" t="s">
        <v>5</v>
      </c>
      <c r="O4" s="2"/>
      <c r="AC4" s="2"/>
    </row>
    <row r="5" spans="1:31" ht="15" customHeight="1" x14ac:dyDescent="0.25">
      <c r="A5" s="2"/>
      <c r="B5" s="388" t="s">
        <v>6</v>
      </c>
      <c r="C5" s="389"/>
      <c r="D5" s="389"/>
      <c r="E5" s="389"/>
      <c r="F5" s="389"/>
      <c r="G5" s="389" t="s">
        <v>7</v>
      </c>
      <c r="H5" s="389" t="s">
        <v>8</v>
      </c>
      <c r="I5" s="389" t="s">
        <v>7</v>
      </c>
      <c r="J5" s="389" t="s">
        <v>8</v>
      </c>
      <c r="K5" s="389"/>
      <c r="L5" s="390"/>
      <c r="O5" s="2"/>
      <c r="AC5" s="2"/>
    </row>
    <row r="6" spans="1:31" ht="15" customHeight="1" x14ac:dyDescent="0.25">
      <c r="A6" s="2"/>
      <c r="B6" s="147" t="s">
        <v>9</v>
      </c>
      <c r="C6" s="909" t="s">
        <v>141</v>
      </c>
      <c r="D6" s="910"/>
      <c r="E6" s="896"/>
      <c r="F6" s="897"/>
      <c r="G6" s="340"/>
      <c r="H6" s="340"/>
      <c r="I6" s="340"/>
      <c r="J6" s="340"/>
      <c r="K6" s="394" t="s">
        <v>46</v>
      </c>
      <c r="L6" s="394"/>
      <c r="O6" s="2"/>
      <c r="AC6" s="2"/>
    </row>
    <row r="7" spans="1:31" ht="22.5" x14ac:dyDescent="0.25">
      <c r="A7" s="2"/>
      <c r="B7" s="147" t="s">
        <v>144</v>
      </c>
      <c r="C7" s="392">
        <v>41</v>
      </c>
      <c r="D7" s="341">
        <v>42</v>
      </c>
      <c r="E7" s="341">
        <v>43</v>
      </c>
      <c r="F7" s="343">
        <v>45</v>
      </c>
      <c r="G7" s="392">
        <v>38</v>
      </c>
      <c r="H7" s="343">
        <v>42</v>
      </c>
      <c r="I7" s="343">
        <v>40</v>
      </c>
      <c r="J7" s="343">
        <v>44</v>
      </c>
      <c r="K7" s="392"/>
      <c r="L7" s="392" t="s">
        <v>145</v>
      </c>
      <c r="O7" s="2"/>
      <c r="AC7" s="2"/>
    </row>
    <row r="8" spans="1:31" ht="22.5" x14ac:dyDescent="0.25">
      <c r="A8" s="2"/>
      <c r="B8" s="152" t="s">
        <v>97</v>
      </c>
      <c r="C8" s="149">
        <v>39</v>
      </c>
      <c r="D8" s="149">
        <v>40</v>
      </c>
      <c r="E8" s="149">
        <v>41</v>
      </c>
      <c r="F8" s="421">
        <v>43</v>
      </c>
      <c r="G8" s="149">
        <v>36</v>
      </c>
      <c r="H8" s="149">
        <v>40</v>
      </c>
      <c r="I8" s="421">
        <v>38</v>
      </c>
      <c r="J8" s="421">
        <v>42</v>
      </c>
      <c r="K8" s="149"/>
      <c r="L8" s="149" t="s">
        <v>147</v>
      </c>
      <c r="O8" s="2"/>
      <c r="AC8" s="2"/>
    </row>
    <row r="9" spans="1:31" x14ac:dyDescent="0.25">
      <c r="A9" s="2"/>
      <c r="B9" s="147" t="s">
        <v>818</v>
      </c>
      <c r="C9" s="421">
        <v>0.95</v>
      </c>
      <c r="D9" s="421">
        <v>0.96</v>
      </c>
      <c r="E9" s="149">
        <v>1</v>
      </c>
      <c r="F9" s="421">
        <v>1</v>
      </c>
      <c r="G9" s="421">
        <v>0.8</v>
      </c>
      <c r="H9" s="149">
        <v>1.2</v>
      </c>
      <c r="I9" s="421">
        <v>0.8</v>
      </c>
      <c r="J9" s="421">
        <v>1.2</v>
      </c>
      <c r="K9" s="149"/>
      <c r="L9" s="392" t="s">
        <v>145</v>
      </c>
      <c r="O9" s="2"/>
      <c r="AC9" s="2"/>
    </row>
    <row r="10" spans="1:31" x14ac:dyDescent="0.25">
      <c r="A10" s="2"/>
      <c r="B10" s="147" t="s">
        <v>819</v>
      </c>
      <c r="C10" s="342" t="s">
        <v>103</v>
      </c>
      <c r="D10" s="342" t="s">
        <v>103</v>
      </c>
      <c r="E10" s="342" t="s">
        <v>103</v>
      </c>
      <c r="F10" s="535" t="s">
        <v>103</v>
      </c>
      <c r="G10" s="342" t="s">
        <v>103</v>
      </c>
      <c r="H10" s="342" t="s">
        <v>103</v>
      </c>
      <c r="I10" s="535" t="s">
        <v>103</v>
      </c>
      <c r="J10" s="535" t="s">
        <v>103</v>
      </c>
      <c r="K10" s="149" t="s">
        <v>50</v>
      </c>
      <c r="L10" s="149"/>
      <c r="O10" s="2"/>
      <c r="AC10" s="2"/>
    </row>
    <row r="11" spans="1:31" x14ac:dyDescent="0.25">
      <c r="A11" s="2"/>
      <c r="B11" s="147" t="s">
        <v>13</v>
      </c>
      <c r="C11" s="149">
        <v>2</v>
      </c>
      <c r="D11" s="149">
        <v>2</v>
      </c>
      <c r="E11" s="149">
        <v>2</v>
      </c>
      <c r="F11" s="421">
        <v>2</v>
      </c>
      <c r="G11" s="149">
        <v>2</v>
      </c>
      <c r="H11" s="149">
        <v>3</v>
      </c>
      <c r="I11" s="421">
        <v>2</v>
      </c>
      <c r="J11" s="421">
        <v>3</v>
      </c>
      <c r="K11" s="149"/>
      <c r="L11" s="149">
        <v>6</v>
      </c>
      <c r="O11" s="2"/>
      <c r="AC11" s="2"/>
    </row>
    <row r="12" spans="1:31" x14ac:dyDescent="0.25">
      <c r="A12" s="2"/>
      <c r="B12" s="156" t="s">
        <v>73</v>
      </c>
      <c r="C12" s="394">
        <v>3</v>
      </c>
      <c r="D12" s="394">
        <v>3</v>
      </c>
      <c r="E12" s="414">
        <v>2.5</v>
      </c>
      <c r="F12" s="414">
        <v>2.5</v>
      </c>
      <c r="G12" s="394">
        <v>2</v>
      </c>
      <c r="H12" s="414">
        <v>3.5</v>
      </c>
      <c r="I12" s="414">
        <v>1.5</v>
      </c>
      <c r="J12" s="414">
        <v>3</v>
      </c>
      <c r="K12" s="394"/>
      <c r="L12" s="149">
        <v>6</v>
      </c>
      <c r="O12" s="2"/>
      <c r="AC12" s="2"/>
    </row>
    <row r="13" spans="1:31" x14ac:dyDescent="0.25">
      <c r="A13" s="2"/>
      <c r="B13" s="156" t="s">
        <v>16</v>
      </c>
      <c r="C13" s="394">
        <v>25</v>
      </c>
      <c r="D13" s="394">
        <v>25</v>
      </c>
      <c r="E13" s="394">
        <v>25</v>
      </c>
      <c r="F13" s="414">
        <v>25</v>
      </c>
      <c r="G13" s="394">
        <v>25</v>
      </c>
      <c r="H13" s="394" t="s">
        <v>150</v>
      </c>
      <c r="I13" s="414">
        <v>25</v>
      </c>
      <c r="J13" s="413" t="s">
        <v>150</v>
      </c>
      <c r="K13" s="394" t="s">
        <v>44</v>
      </c>
      <c r="L13" s="149" t="s">
        <v>151</v>
      </c>
      <c r="O13" s="2"/>
      <c r="AC13" s="2"/>
    </row>
    <row r="14" spans="1:31" x14ac:dyDescent="0.25">
      <c r="A14" s="2"/>
      <c r="B14" s="156" t="s">
        <v>18</v>
      </c>
      <c r="C14" s="414">
        <v>1.5</v>
      </c>
      <c r="D14" s="414">
        <v>1.5</v>
      </c>
      <c r="E14" s="414">
        <v>1.5</v>
      </c>
      <c r="F14" s="414">
        <v>1.5</v>
      </c>
      <c r="G14" s="394">
        <v>1</v>
      </c>
      <c r="H14" s="394">
        <v>2</v>
      </c>
      <c r="I14" s="414">
        <v>1</v>
      </c>
      <c r="J14" s="414">
        <v>2</v>
      </c>
      <c r="K14" s="394"/>
      <c r="L14" s="149">
        <v>6</v>
      </c>
      <c r="O14" s="2"/>
      <c r="AC14" s="2"/>
    </row>
    <row r="15" spans="1:31" x14ac:dyDescent="0.25">
      <c r="A15" s="2"/>
      <c r="B15" s="158" t="s">
        <v>19</v>
      </c>
      <c r="C15" s="421">
        <v>0.02</v>
      </c>
      <c r="D15" s="421">
        <v>0.02</v>
      </c>
      <c r="E15" s="421">
        <v>0.02</v>
      </c>
      <c r="F15" s="421">
        <v>0.02</v>
      </c>
      <c r="G15" s="414">
        <v>1.4999999999999999E-2</v>
      </c>
      <c r="H15" s="414">
        <v>0.03</v>
      </c>
      <c r="I15" s="414">
        <v>1.4999999999999999E-2</v>
      </c>
      <c r="J15" s="414">
        <v>0.03</v>
      </c>
      <c r="K15" s="394" t="s">
        <v>31</v>
      </c>
      <c r="L15" s="149">
        <v>7</v>
      </c>
      <c r="O15" s="2"/>
      <c r="AC15" s="2"/>
    </row>
    <row r="16" spans="1:31" x14ac:dyDescent="0.25">
      <c r="A16" s="2"/>
      <c r="B16" s="906" t="s">
        <v>152</v>
      </c>
      <c r="C16" s="907"/>
      <c r="D16" s="907"/>
      <c r="E16" s="907"/>
      <c r="F16" s="907"/>
      <c r="G16" s="907"/>
      <c r="H16" s="907"/>
      <c r="I16" s="907"/>
      <c r="J16" s="907"/>
      <c r="K16" s="907"/>
      <c r="L16" s="908"/>
      <c r="O16" s="2"/>
      <c r="AC16" s="2"/>
    </row>
    <row r="17" spans="1:29" x14ac:dyDescent="0.25">
      <c r="A17" s="2"/>
      <c r="B17" s="156" t="s">
        <v>22</v>
      </c>
      <c r="C17" s="394">
        <v>0</v>
      </c>
      <c r="D17" s="394">
        <v>0</v>
      </c>
      <c r="E17" s="394">
        <v>0</v>
      </c>
      <c r="F17" s="414">
        <v>0</v>
      </c>
      <c r="G17" s="394">
        <v>0</v>
      </c>
      <c r="H17" s="394">
        <v>0</v>
      </c>
      <c r="I17" s="414">
        <v>0</v>
      </c>
      <c r="J17" s="414">
        <v>0</v>
      </c>
      <c r="K17" s="394" t="s">
        <v>64</v>
      </c>
      <c r="L17" s="394"/>
      <c r="O17" s="2"/>
      <c r="AC17" s="2"/>
    </row>
    <row r="18" spans="1:29" x14ac:dyDescent="0.25">
      <c r="A18" s="2"/>
      <c r="B18" s="156" t="s">
        <v>24</v>
      </c>
      <c r="C18" s="394">
        <v>20</v>
      </c>
      <c r="D18" s="394">
        <v>20</v>
      </c>
      <c r="E18" s="394">
        <v>20</v>
      </c>
      <c r="F18" s="414">
        <v>20</v>
      </c>
      <c r="G18" s="394">
        <v>20</v>
      </c>
      <c r="H18" s="394">
        <v>50</v>
      </c>
      <c r="I18" s="414">
        <v>20</v>
      </c>
      <c r="J18" s="414">
        <v>50</v>
      </c>
      <c r="K18" s="394" t="s">
        <v>20</v>
      </c>
      <c r="L18" s="394">
        <v>6</v>
      </c>
      <c r="O18" s="2"/>
      <c r="AC18" s="2"/>
    </row>
    <row r="19" spans="1:29" x14ac:dyDescent="0.25">
      <c r="A19" s="2"/>
      <c r="B19" s="156" t="s">
        <v>75</v>
      </c>
      <c r="C19" s="394">
        <v>25</v>
      </c>
      <c r="D19" s="394">
        <v>23</v>
      </c>
      <c r="E19" s="394">
        <v>20</v>
      </c>
      <c r="F19" s="414">
        <v>20</v>
      </c>
      <c r="G19" s="394">
        <v>20</v>
      </c>
      <c r="H19" s="394">
        <v>25</v>
      </c>
      <c r="I19" s="414">
        <v>20</v>
      </c>
      <c r="J19" s="414">
        <v>25</v>
      </c>
      <c r="K19" s="394" t="s">
        <v>39</v>
      </c>
      <c r="L19" s="394">
        <v>6</v>
      </c>
      <c r="O19" s="2"/>
      <c r="AC19" s="2"/>
    </row>
    <row r="20" spans="1:29" x14ac:dyDescent="0.25">
      <c r="A20" s="2"/>
      <c r="B20" s="156" t="s">
        <v>76</v>
      </c>
      <c r="C20" s="414">
        <v>0.25</v>
      </c>
      <c r="D20" s="414">
        <v>0.23</v>
      </c>
      <c r="E20" s="414">
        <v>0.2</v>
      </c>
      <c r="F20" s="414">
        <v>0.2</v>
      </c>
      <c r="G20" s="414">
        <v>0.1</v>
      </c>
      <c r="H20" s="414">
        <v>0.5</v>
      </c>
      <c r="I20" s="414">
        <v>0.1</v>
      </c>
      <c r="J20" s="414">
        <v>0.4</v>
      </c>
      <c r="K20" s="394"/>
      <c r="L20" s="394" t="s">
        <v>153</v>
      </c>
      <c r="O20" s="2"/>
      <c r="AC20" s="2"/>
    </row>
    <row r="21" spans="1:29" x14ac:dyDescent="0.25">
      <c r="A21" s="2"/>
      <c r="B21" s="156" t="s">
        <v>77</v>
      </c>
      <c r="C21" s="414">
        <v>0.5</v>
      </c>
      <c r="D21" s="414">
        <v>0.5</v>
      </c>
      <c r="E21" s="414">
        <v>0.5</v>
      </c>
      <c r="F21" s="414">
        <v>0.5</v>
      </c>
      <c r="G21" s="414">
        <v>0.4</v>
      </c>
      <c r="H21" s="394">
        <v>1</v>
      </c>
      <c r="I21" s="414">
        <v>0.4</v>
      </c>
      <c r="J21" s="414">
        <v>1</v>
      </c>
      <c r="K21" s="394"/>
      <c r="L21" s="394" t="s">
        <v>153</v>
      </c>
      <c r="O21" s="2"/>
      <c r="AC21" s="2"/>
    </row>
    <row r="22" spans="1:29" x14ac:dyDescent="0.25">
      <c r="A22" s="2"/>
      <c r="B22" s="906" t="s">
        <v>78</v>
      </c>
      <c r="C22" s="907"/>
      <c r="D22" s="907"/>
      <c r="E22" s="907"/>
      <c r="F22" s="907"/>
      <c r="G22" s="907"/>
      <c r="H22" s="907"/>
      <c r="I22" s="907"/>
      <c r="J22" s="907"/>
      <c r="K22" s="907"/>
      <c r="L22" s="908"/>
      <c r="O22" s="2"/>
      <c r="AC22" s="2"/>
    </row>
    <row r="23" spans="1:29" x14ac:dyDescent="0.25">
      <c r="A23" s="2"/>
      <c r="B23" s="156" t="s">
        <v>529</v>
      </c>
      <c r="C23" s="394">
        <v>0</v>
      </c>
      <c r="D23" s="394">
        <v>0</v>
      </c>
      <c r="E23" s="394">
        <v>0</v>
      </c>
      <c r="F23" s="394">
        <v>0</v>
      </c>
      <c r="G23" s="394">
        <v>0</v>
      </c>
      <c r="H23" s="394">
        <v>0</v>
      </c>
      <c r="I23" s="413">
        <v>0</v>
      </c>
      <c r="J23" s="413">
        <v>0</v>
      </c>
      <c r="K23" s="149"/>
      <c r="L23" s="392"/>
      <c r="O23" s="2"/>
      <c r="AC23" s="2"/>
    </row>
    <row r="24" spans="1:29" ht="15" customHeight="1" x14ac:dyDescent="0.25">
      <c r="A24" s="2"/>
      <c r="B24" s="156" t="s">
        <v>530</v>
      </c>
      <c r="C24" s="394">
        <v>20</v>
      </c>
      <c r="D24" s="394">
        <v>15</v>
      </c>
      <c r="E24" s="394">
        <v>10</v>
      </c>
      <c r="F24" s="414">
        <v>10</v>
      </c>
      <c r="G24" s="394">
        <v>10</v>
      </c>
      <c r="H24" s="394">
        <v>30</v>
      </c>
      <c r="I24" s="414">
        <v>7.5</v>
      </c>
      <c r="J24" s="414">
        <v>20</v>
      </c>
      <c r="K24" s="394" t="s">
        <v>23</v>
      </c>
      <c r="L24" s="149" t="s">
        <v>155</v>
      </c>
      <c r="O24" s="2"/>
      <c r="AC24" s="2"/>
    </row>
    <row r="25" spans="1:29" x14ac:dyDescent="0.25">
      <c r="A25" s="2"/>
      <c r="B25" s="156" t="s">
        <v>79</v>
      </c>
      <c r="C25" s="415">
        <v>1.5</v>
      </c>
      <c r="D25" s="415">
        <v>1.5</v>
      </c>
      <c r="E25" s="415">
        <v>1.5</v>
      </c>
      <c r="F25" s="415">
        <v>1.5</v>
      </c>
      <c r="G25" s="335">
        <v>1</v>
      </c>
      <c r="H25" s="335">
        <v>8</v>
      </c>
      <c r="I25" s="415">
        <v>1</v>
      </c>
      <c r="J25" s="415">
        <v>8</v>
      </c>
      <c r="K25" s="394" t="s">
        <v>31</v>
      </c>
      <c r="L25" s="149">
        <v>9</v>
      </c>
      <c r="O25" s="2"/>
      <c r="AC25" s="2"/>
    </row>
    <row r="26" spans="1:29" x14ac:dyDescent="0.25">
      <c r="A26" s="2"/>
      <c r="B26" s="156" t="s">
        <v>80</v>
      </c>
      <c r="C26" s="160">
        <v>1</v>
      </c>
      <c r="D26" s="160">
        <v>1</v>
      </c>
      <c r="E26" s="160">
        <v>1</v>
      </c>
      <c r="F26" s="160">
        <v>1</v>
      </c>
      <c r="G26" s="414">
        <v>0.7</v>
      </c>
      <c r="H26" s="414">
        <v>1.2</v>
      </c>
      <c r="I26" s="414">
        <v>0.7</v>
      </c>
      <c r="J26" s="414">
        <v>1.2</v>
      </c>
      <c r="K26" s="160" t="s">
        <v>31</v>
      </c>
      <c r="L26" s="149">
        <v>9</v>
      </c>
      <c r="O26" s="2"/>
      <c r="AC26" s="2"/>
    </row>
    <row r="27" spans="1:29" x14ac:dyDescent="0.25">
      <c r="A27" s="2"/>
      <c r="B27" s="906" t="s">
        <v>850</v>
      </c>
      <c r="C27" s="907"/>
      <c r="D27" s="907"/>
      <c r="E27" s="907"/>
      <c r="F27" s="907"/>
      <c r="G27" s="907"/>
      <c r="H27" s="907"/>
      <c r="I27" s="907"/>
      <c r="J27" s="907"/>
      <c r="K27" s="907"/>
      <c r="L27" s="908"/>
      <c r="O27" s="2"/>
      <c r="AC27" s="2"/>
    </row>
    <row r="28" spans="1:29" ht="16.5" customHeight="1" x14ac:dyDescent="0.25">
      <c r="A28" s="2"/>
      <c r="B28" s="156" t="s">
        <v>26</v>
      </c>
      <c r="C28" s="414">
        <v>0.6</v>
      </c>
      <c r="D28" s="414">
        <v>0.59</v>
      </c>
      <c r="E28" s="414">
        <v>0.56000000000000005</v>
      </c>
      <c r="F28" s="414">
        <v>0.52</v>
      </c>
      <c r="G28" s="414">
        <v>0.4</v>
      </c>
      <c r="H28" s="414">
        <v>0.9</v>
      </c>
      <c r="I28" s="414">
        <v>0.35</v>
      </c>
      <c r="J28" s="414">
        <v>0.85</v>
      </c>
      <c r="K28" s="394"/>
      <c r="L28" s="394" t="s">
        <v>156</v>
      </c>
      <c r="O28" s="2"/>
      <c r="AC28" s="2"/>
    </row>
    <row r="29" spans="1:29" ht="16.5" customHeight="1" x14ac:dyDescent="0.25">
      <c r="A29" s="2"/>
      <c r="B29" s="156" t="s">
        <v>28</v>
      </c>
      <c r="C29" s="394" t="s">
        <v>149</v>
      </c>
      <c r="D29" s="394" t="s">
        <v>149</v>
      </c>
      <c r="E29" s="394" t="s">
        <v>149</v>
      </c>
      <c r="F29" s="413" t="s">
        <v>149</v>
      </c>
      <c r="G29" s="394" t="s">
        <v>149</v>
      </c>
      <c r="H29" s="394" t="s">
        <v>149</v>
      </c>
      <c r="I29" s="413" t="s">
        <v>149</v>
      </c>
      <c r="J29" s="413" t="s">
        <v>149</v>
      </c>
      <c r="K29" s="394" t="s">
        <v>54</v>
      </c>
      <c r="L29" s="394"/>
      <c r="O29" s="2"/>
      <c r="AC29" s="2"/>
    </row>
    <row r="30" spans="1:29" ht="16.5" customHeight="1" x14ac:dyDescent="0.25">
      <c r="A30" s="2"/>
      <c r="B30" s="156" t="s">
        <v>29</v>
      </c>
      <c r="C30" s="394" t="s">
        <v>149</v>
      </c>
      <c r="D30" s="394" t="s">
        <v>149</v>
      </c>
      <c r="E30" s="394" t="s">
        <v>149</v>
      </c>
      <c r="F30" s="413" t="s">
        <v>149</v>
      </c>
      <c r="G30" s="394" t="s">
        <v>149</v>
      </c>
      <c r="H30" s="394" t="s">
        <v>149</v>
      </c>
      <c r="I30" s="413" t="s">
        <v>149</v>
      </c>
      <c r="J30" s="413" t="s">
        <v>149</v>
      </c>
      <c r="K30" s="394" t="s">
        <v>54</v>
      </c>
      <c r="L30" s="394"/>
      <c r="O30" s="2"/>
      <c r="AC30" s="2"/>
    </row>
    <row r="31" spans="1:29" ht="15" customHeight="1" x14ac:dyDescent="0.25">
      <c r="A31" s="2"/>
      <c r="B31" s="156" t="s">
        <v>30</v>
      </c>
      <c r="C31" s="433">
        <v>20000</v>
      </c>
      <c r="D31" s="433">
        <v>19500</v>
      </c>
      <c r="E31" s="433">
        <v>18600</v>
      </c>
      <c r="F31" s="433">
        <v>18000</v>
      </c>
      <c r="G31" s="394" t="s">
        <v>149</v>
      </c>
      <c r="H31" s="394" t="s">
        <v>149</v>
      </c>
      <c r="I31" s="413" t="s">
        <v>149</v>
      </c>
      <c r="J31" s="413" t="s">
        <v>149</v>
      </c>
      <c r="K31" s="394" t="s">
        <v>15</v>
      </c>
      <c r="L31" s="394">
        <v>6</v>
      </c>
      <c r="O31" s="2"/>
      <c r="AC31" s="2"/>
    </row>
    <row r="32" spans="1:29" x14ac:dyDescent="0.25">
      <c r="A32" s="2"/>
      <c r="B32" s="156" t="s">
        <v>32</v>
      </c>
      <c r="C32" s="414">
        <v>4.5</v>
      </c>
      <c r="D32" s="414">
        <v>4.4000000000000004</v>
      </c>
      <c r="E32" s="414">
        <v>4.2</v>
      </c>
      <c r="F32" s="414">
        <v>4</v>
      </c>
      <c r="G32" s="394">
        <v>4</v>
      </c>
      <c r="H32" s="394">
        <v>6</v>
      </c>
      <c r="I32" s="414">
        <v>3</v>
      </c>
      <c r="J32" s="414">
        <v>5</v>
      </c>
      <c r="K32" s="394"/>
      <c r="L32" s="394">
        <v>6</v>
      </c>
      <c r="O32" s="2"/>
      <c r="AC32" s="2"/>
    </row>
    <row r="33" spans="1:42" x14ac:dyDescent="0.25">
      <c r="A33" s="2"/>
      <c r="B33" s="906" t="s">
        <v>33</v>
      </c>
      <c r="C33" s="907"/>
      <c r="D33" s="907"/>
      <c r="E33" s="907"/>
      <c r="F33" s="907"/>
      <c r="G33" s="907"/>
      <c r="H33" s="907"/>
      <c r="I33" s="907"/>
      <c r="J33" s="907"/>
      <c r="K33" s="907"/>
      <c r="L33" s="908"/>
      <c r="O33" s="2"/>
      <c r="AC33" s="2"/>
    </row>
    <row r="34" spans="1:42" ht="15" customHeight="1" x14ac:dyDescent="0.25">
      <c r="A34" s="2"/>
      <c r="B34" s="60"/>
      <c r="C34" s="38"/>
      <c r="D34" s="38"/>
      <c r="E34" s="38"/>
      <c r="F34" s="38"/>
      <c r="G34" s="38"/>
      <c r="H34" s="38"/>
      <c r="I34" s="38"/>
      <c r="J34" s="38"/>
      <c r="K34" s="38"/>
      <c r="L34" s="38"/>
      <c r="O34" s="2"/>
      <c r="P34" s="60"/>
      <c r="Q34" s="38"/>
      <c r="R34" s="38"/>
      <c r="S34" s="38"/>
      <c r="T34" s="38"/>
      <c r="U34" s="38"/>
      <c r="V34" s="38"/>
      <c r="W34" s="38"/>
      <c r="X34" s="38"/>
      <c r="Y34" s="38"/>
      <c r="Z34" s="38"/>
      <c r="AC34" s="2"/>
      <c r="AD34" s="60"/>
      <c r="AE34" s="38"/>
      <c r="AF34" s="38"/>
      <c r="AG34" s="38"/>
      <c r="AH34" s="38"/>
      <c r="AI34" s="38"/>
      <c r="AJ34" s="38"/>
      <c r="AK34" s="38"/>
      <c r="AL34" s="38"/>
      <c r="AM34" s="38"/>
      <c r="AN34" s="38"/>
    </row>
    <row r="35" spans="1:42" x14ac:dyDescent="0.25">
      <c r="A35" s="69" t="s">
        <v>87</v>
      </c>
      <c r="B35" s="70"/>
      <c r="C35" s="70"/>
      <c r="D35" s="70"/>
      <c r="E35" s="70"/>
      <c r="F35" s="70"/>
      <c r="G35" s="70"/>
      <c r="H35" s="70"/>
      <c r="I35" s="70"/>
      <c r="J35" s="70"/>
      <c r="K35" s="70"/>
      <c r="L35" s="70"/>
      <c r="M35" s="70"/>
      <c r="N35" s="70"/>
      <c r="O35" s="69"/>
      <c r="P35" s="70"/>
      <c r="Q35" s="70"/>
      <c r="R35" s="70"/>
      <c r="S35" s="70"/>
      <c r="T35" s="70"/>
      <c r="U35" s="70"/>
      <c r="V35" s="70"/>
      <c r="W35" s="70"/>
      <c r="X35" s="70"/>
      <c r="Y35" s="70"/>
      <c r="Z35" s="70"/>
      <c r="AA35" s="70"/>
      <c r="AB35" s="70"/>
      <c r="AC35" s="69"/>
      <c r="AD35" s="70"/>
      <c r="AE35" s="70"/>
      <c r="AF35" s="70"/>
      <c r="AG35" s="70"/>
      <c r="AH35" s="70"/>
      <c r="AI35" s="70"/>
      <c r="AJ35" s="70"/>
      <c r="AK35" s="70"/>
      <c r="AL35" s="70"/>
      <c r="AM35" s="70"/>
      <c r="AN35" s="70"/>
      <c r="AO35" s="70"/>
      <c r="AP35" s="70"/>
    </row>
    <row r="36" spans="1:42" ht="15" customHeight="1" x14ac:dyDescent="0.25">
      <c r="A36" s="71">
        <v>5</v>
      </c>
      <c r="B36" s="70" t="s">
        <v>158</v>
      </c>
      <c r="C36" s="70"/>
      <c r="D36" s="70"/>
      <c r="E36" s="70"/>
      <c r="F36" s="70"/>
      <c r="G36" s="70"/>
      <c r="H36" s="70"/>
      <c r="I36" s="70"/>
      <c r="J36" s="70"/>
      <c r="K36" s="70"/>
      <c r="L36" s="70"/>
      <c r="M36" s="70"/>
      <c r="N36" s="70"/>
      <c r="O36" s="71"/>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row>
    <row r="37" spans="1:42" x14ac:dyDescent="0.25">
      <c r="A37" s="71">
        <v>6</v>
      </c>
      <c r="B37" s="70" t="s">
        <v>159</v>
      </c>
      <c r="C37" s="70"/>
      <c r="D37" s="70"/>
      <c r="E37" s="70"/>
      <c r="F37" s="70"/>
      <c r="G37" s="70"/>
      <c r="H37" s="70"/>
      <c r="I37" s="70"/>
      <c r="J37" s="70"/>
      <c r="K37" s="70"/>
      <c r="L37" s="70"/>
      <c r="M37" s="70"/>
      <c r="N37" s="70"/>
      <c r="O37" s="71"/>
      <c r="P37" s="70"/>
      <c r="Q37" s="70"/>
      <c r="R37" s="70"/>
      <c r="S37" s="70"/>
      <c r="T37" s="70"/>
      <c r="U37" s="70"/>
      <c r="V37" s="70"/>
      <c r="W37" s="70"/>
      <c r="X37" s="70"/>
      <c r="Y37" s="70"/>
      <c r="Z37" s="70"/>
      <c r="AA37" s="70"/>
      <c r="AB37" s="70"/>
      <c r="AC37" s="71"/>
      <c r="AD37" s="70"/>
      <c r="AE37" s="70"/>
      <c r="AF37" s="70"/>
      <c r="AG37" s="70"/>
      <c r="AH37" s="70"/>
      <c r="AI37" s="70"/>
      <c r="AJ37" s="70"/>
      <c r="AK37" s="70"/>
      <c r="AL37" s="70"/>
      <c r="AM37" s="70"/>
      <c r="AN37" s="70"/>
      <c r="AO37" s="70"/>
      <c r="AP37" s="70"/>
    </row>
    <row r="38" spans="1:42" x14ac:dyDescent="0.25">
      <c r="A38" s="71">
        <v>7</v>
      </c>
      <c r="B38" s="70" t="s">
        <v>160</v>
      </c>
      <c r="C38" s="70"/>
      <c r="D38" s="70"/>
      <c r="E38" s="70"/>
      <c r="F38" s="70"/>
      <c r="G38" s="70"/>
      <c r="H38" s="70"/>
      <c r="I38" s="70"/>
      <c r="J38" s="70"/>
      <c r="K38" s="70"/>
      <c r="L38" s="70"/>
      <c r="M38" s="70"/>
      <c r="N38" s="70"/>
      <c r="O38" s="71"/>
      <c r="P38" s="70"/>
      <c r="Q38" s="70"/>
      <c r="R38" s="70"/>
      <c r="S38" s="70"/>
      <c r="T38" s="70"/>
      <c r="U38" s="70"/>
      <c r="V38" s="70"/>
      <c r="W38" s="70"/>
      <c r="X38" s="70"/>
      <c r="Y38" s="70"/>
      <c r="Z38" s="70"/>
      <c r="AA38" s="70"/>
      <c r="AB38" s="70"/>
      <c r="AC38" s="71"/>
      <c r="AD38" s="70"/>
      <c r="AE38" s="70"/>
      <c r="AF38" s="70"/>
      <c r="AG38" s="70"/>
      <c r="AH38" s="70"/>
      <c r="AI38" s="70"/>
      <c r="AJ38" s="70"/>
      <c r="AK38" s="70"/>
      <c r="AL38" s="70"/>
      <c r="AM38" s="70"/>
      <c r="AN38" s="70"/>
      <c r="AO38" s="70"/>
      <c r="AP38" s="70"/>
    </row>
    <row r="39" spans="1:42" ht="15" customHeight="1" x14ac:dyDescent="0.25">
      <c r="A39" s="71">
        <v>8</v>
      </c>
      <c r="B39" s="70" t="s">
        <v>161</v>
      </c>
      <c r="C39" s="70"/>
      <c r="D39" s="70"/>
      <c r="E39" s="70"/>
      <c r="F39" s="70"/>
      <c r="G39" s="70"/>
      <c r="H39" s="70"/>
      <c r="I39" s="70"/>
      <c r="J39" s="70"/>
      <c r="K39" s="70"/>
      <c r="L39" s="70"/>
      <c r="M39" s="70"/>
      <c r="N39" s="70"/>
      <c r="O39" s="71"/>
      <c r="P39" s="70"/>
      <c r="Q39" s="70"/>
      <c r="R39" s="70"/>
      <c r="S39" s="70"/>
      <c r="T39" s="70"/>
      <c r="U39" s="70"/>
      <c r="V39" s="70"/>
      <c r="W39" s="70"/>
      <c r="X39" s="70"/>
      <c r="Y39" s="70"/>
      <c r="Z39" s="70"/>
      <c r="AA39" s="70"/>
      <c r="AB39" s="70"/>
      <c r="AC39" s="71"/>
      <c r="AD39" s="70"/>
      <c r="AE39" s="70"/>
      <c r="AF39" s="70"/>
      <c r="AG39" s="70"/>
      <c r="AH39" s="70"/>
      <c r="AI39" s="70"/>
      <c r="AJ39" s="70"/>
      <c r="AK39" s="70"/>
      <c r="AL39" s="70"/>
      <c r="AM39" s="70"/>
      <c r="AN39" s="70"/>
      <c r="AO39" s="70"/>
      <c r="AP39" s="70"/>
    </row>
    <row r="40" spans="1:42" ht="15" customHeight="1" x14ac:dyDescent="0.25">
      <c r="A40" s="71">
        <v>9</v>
      </c>
      <c r="B40" s="70" t="s">
        <v>162</v>
      </c>
      <c r="C40" s="70"/>
      <c r="D40" s="70"/>
      <c r="E40" s="70"/>
      <c r="F40" s="70"/>
      <c r="G40" s="70"/>
      <c r="H40" s="70"/>
      <c r="I40" s="70"/>
      <c r="J40" s="70"/>
      <c r="K40" s="70"/>
      <c r="L40" s="70"/>
      <c r="M40" s="70"/>
      <c r="N40" s="70"/>
      <c r="O40" s="71"/>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row>
    <row r="41" spans="1:42" ht="15" customHeight="1" x14ac:dyDescent="0.25">
      <c r="A41" s="71">
        <v>10</v>
      </c>
      <c r="B41" s="70" t="s">
        <v>243</v>
      </c>
      <c r="C41" s="70"/>
      <c r="D41" s="70"/>
      <c r="E41" s="70"/>
      <c r="F41" s="70"/>
      <c r="G41" s="70"/>
      <c r="H41" s="70"/>
      <c r="I41" s="70"/>
      <c r="J41" s="70"/>
      <c r="K41" s="70"/>
      <c r="L41" s="70"/>
      <c r="M41" s="70"/>
      <c r="N41" s="70"/>
      <c r="O41" s="71"/>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row>
    <row r="42" spans="1:42" x14ac:dyDescent="0.25">
      <c r="A42" s="71">
        <v>11</v>
      </c>
      <c r="B42" s="70" t="s">
        <v>244</v>
      </c>
      <c r="C42" s="70"/>
      <c r="D42" s="70"/>
      <c r="E42" s="70"/>
      <c r="F42" s="70"/>
      <c r="G42" s="70"/>
      <c r="H42" s="70"/>
      <c r="I42" s="70"/>
      <c r="J42" s="70"/>
      <c r="K42" s="70"/>
      <c r="L42" s="70"/>
      <c r="M42" s="70"/>
      <c r="N42" s="70"/>
      <c r="O42" s="71"/>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row>
    <row r="43" spans="1:42" x14ac:dyDescent="0.25">
      <c r="A43" s="71">
        <v>12</v>
      </c>
      <c r="B43" s="70" t="s">
        <v>163</v>
      </c>
      <c r="C43" s="70"/>
      <c r="D43" s="70"/>
      <c r="E43" s="70"/>
      <c r="F43" s="70"/>
      <c r="G43" s="70"/>
      <c r="H43" s="70"/>
      <c r="I43" s="70"/>
      <c r="J43" s="70"/>
      <c r="K43" s="70"/>
      <c r="L43" s="70"/>
      <c r="M43" s="70"/>
      <c r="N43" s="70"/>
      <c r="O43" s="71"/>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row>
    <row r="44" spans="1:42" x14ac:dyDescent="0.25">
      <c r="A44" s="71">
        <v>13</v>
      </c>
      <c r="B44" s="70" t="s">
        <v>164</v>
      </c>
      <c r="C44" s="70"/>
      <c r="D44" s="70"/>
      <c r="E44" s="70"/>
      <c r="F44" s="70"/>
      <c r="G44" s="70"/>
      <c r="H44" s="70"/>
      <c r="I44" s="70"/>
      <c r="J44" s="70"/>
      <c r="K44" s="70"/>
      <c r="L44" s="70"/>
      <c r="M44" s="70"/>
      <c r="N44" s="70"/>
      <c r="O44" s="71"/>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row>
    <row r="45" spans="1:42" x14ac:dyDescent="0.25">
      <c r="A45" s="71">
        <v>14</v>
      </c>
      <c r="B45" s="70" t="s">
        <v>245</v>
      </c>
      <c r="C45" s="70"/>
      <c r="D45" s="70"/>
      <c r="E45" s="70"/>
      <c r="F45" s="70"/>
      <c r="G45" s="70"/>
      <c r="H45" s="70"/>
      <c r="I45" s="70"/>
      <c r="J45" s="70"/>
      <c r="K45" s="70"/>
      <c r="L45" s="70"/>
      <c r="M45" s="70"/>
      <c r="N45" s="70"/>
      <c r="O45" s="71"/>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row>
    <row r="46" spans="1:42" x14ac:dyDescent="0.25">
      <c r="A46" s="71"/>
      <c r="B46" s="70"/>
      <c r="C46" s="70"/>
      <c r="D46" s="70"/>
      <c r="E46" s="70"/>
      <c r="F46" s="70"/>
      <c r="G46" s="70"/>
      <c r="H46" s="70"/>
      <c r="I46" s="70"/>
      <c r="J46" s="70"/>
      <c r="K46" s="70"/>
      <c r="L46" s="70"/>
      <c r="M46" s="70"/>
      <c r="N46" s="70"/>
      <c r="O46" s="71"/>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row>
    <row r="47" spans="1:42" x14ac:dyDescent="0.25">
      <c r="A47" s="69" t="s">
        <v>38</v>
      </c>
      <c r="B47" s="70"/>
      <c r="C47" s="70"/>
      <c r="D47" s="70"/>
      <c r="E47" s="70"/>
      <c r="F47" s="70"/>
      <c r="G47" s="70"/>
      <c r="H47" s="70"/>
      <c r="I47" s="70"/>
      <c r="J47" s="70"/>
      <c r="K47" s="70"/>
      <c r="L47" s="70"/>
      <c r="M47" s="70"/>
      <c r="N47" s="70"/>
      <c r="O47" s="69"/>
      <c r="P47" s="70"/>
      <c r="Q47" s="70"/>
      <c r="R47" s="70"/>
      <c r="S47" s="70"/>
      <c r="T47" s="70"/>
      <c r="U47" s="70"/>
      <c r="V47" s="70"/>
      <c r="W47" s="70"/>
      <c r="X47" s="70"/>
      <c r="Y47" s="70"/>
      <c r="Z47" s="70"/>
      <c r="AA47" s="70"/>
      <c r="AB47" s="70"/>
      <c r="AC47" s="69"/>
      <c r="AD47" s="70"/>
      <c r="AE47" s="70"/>
      <c r="AF47" s="70"/>
      <c r="AG47" s="70"/>
      <c r="AH47" s="70"/>
      <c r="AI47" s="70"/>
      <c r="AJ47" s="70"/>
      <c r="AK47" s="70"/>
      <c r="AL47" s="70"/>
      <c r="AM47" s="70"/>
      <c r="AN47" s="70"/>
      <c r="AO47" s="70"/>
      <c r="AP47" s="70"/>
    </row>
    <row r="48" spans="1:42" ht="15" customHeight="1" x14ac:dyDescent="0.25">
      <c r="A48" s="70" t="s">
        <v>39</v>
      </c>
      <c r="B48" s="70" t="s">
        <v>165</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row>
    <row r="49" spans="1:42" ht="15" customHeight="1" x14ac:dyDescent="0.25">
      <c r="A49" s="70" t="s">
        <v>15</v>
      </c>
      <c r="B49" s="70" t="s">
        <v>166</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row>
    <row r="50" spans="1:42" x14ac:dyDescent="0.25">
      <c r="A50" s="70" t="s">
        <v>20</v>
      </c>
      <c r="B50" s="70" t="s">
        <v>167</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row>
    <row r="51" spans="1:42" x14ac:dyDescent="0.25">
      <c r="A51" s="70" t="s">
        <v>23</v>
      </c>
      <c r="B51" s="70" t="s">
        <v>168</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row>
    <row r="52" spans="1:42" x14ac:dyDescent="0.25">
      <c r="A52" s="70" t="s">
        <v>44</v>
      </c>
      <c r="B52" s="70" t="s">
        <v>169</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row>
    <row r="53" spans="1:42" x14ac:dyDescent="0.25">
      <c r="A53" s="70" t="s">
        <v>46</v>
      </c>
      <c r="B53" s="70" t="s">
        <v>170</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row>
    <row r="54" spans="1:42" ht="15" customHeight="1" x14ac:dyDescent="0.25">
      <c r="A54" s="70" t="s">
        <v>31</v>
      </c>
      <c r="B54" s="70" t="s">
        <v>171</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row>
    <row r="55" spans="1:42" ht="15" customHeight="1" x14ac:dyDescent="0.25">
      <c r="A55" s="70" t="s">
        <v>35</v>
      </c>
      <c r="B55" s="70" t="s">
        <v>172</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row>
    <row r="56" spans="1:42" x14ac:dyDescent="0.25">
      <c r="A56" s="70" t="s">
        <v>64</v>
      </c>
      <c r="B56" s="70" t="s">
        <v>173</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row>
    <row r="57" spans="1:42" x14ac:dyDescent="0.25">
      <c r="A57" s="70" t="s">
        <v>50</v>
      </c>
      <c r="B57" s="70" t="s">
        <v>174</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t="s">
        <v>74</v>
      </c>
      <c r="AD57" s="70" t="s">
        <v>74</v>
      </c>
      <c r="AE57" s="70"/>
      <c r="AF57" s="70"/>
      <c r="AG57" s="70"/>
      <c r="AH57" s="70"/>
      <c r="AI57" s="70"/>
      <c r="AJ57" s="70"/>
      <c r="AK57" s="70"/>
      <c r="AL57" s="70"/>
      <c r="AM57" s="70"/>
      <c r="AN57" s="70"/>
      <c r="AO57" s="70"/>
      <c r="AP57" s="70"/>
    </row>
    <row r="58" spans="1:42" x14ac:dyDescent="0.25">
      <c r="A58" s="70" t="s">
        <v>54</v>
      </c>
      <c r="B58" s="70" t="s">
        <v>175</v>
      </c>
      <c r="C58" s="70"/>
      <c r="D58" s="70"/>
      <c r="E58" s="70"/>
      <c r="F58" s="70"/>
      <c r="G58" s="70"/>
      <c r="H58" s="70"/>
      <c r="I58" s="70"/>
      <c r="J58" s="70"/>
      <c r="K58" s="70"/>
      <c r="L58" s="70"/>
      <c r="M58" s="70"/>
      <c r="N58" s="70"/>
      <c r="O58" s="71"/>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row>
    <row r="59" spans="1:42" x14ac:dyDescent="0.25">
      <c r="A59" s="70" t="s">
        <v>66</v>
      </c>
      <c r="B59" s="70" t="s">
        <v>176</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row>
    <row r="60" spans="1:42" x14ac:dyDescent="0.25">
      <c r="A60" s="70" t="s">
        <v>67</v>
      </c>
      <c r="B60" s="70" t="s">
        <v>177</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row>
    <row r="61" spans="1:42" x14ac:dyDescent="0.25">
      <c r="M61" s="70"/>
      <c r="N61" s="70"/>
      <c r="AA61" s="70"/>
      <c r="AB61" s="70"/>
      <c r="AO61" s="70"/>
      <c r="AP61" s="70"/>
    </row>
    <row r="62" spans="1:42" x14ac:dyDescent="0.25">
      <c r="M62" s="70"/>
      <c r="N62" s="70"/>
      <c r="AA62" s="70"/>
      <c r="AB62" s="70"/>
      <c r="AO62" s="70"/>
      <c r="AP62" s="70"/>
    </row>
    <row r="63" spans="1:42" x14ac:dyDescent="0.25">
      <c r="M63" s="70"/>
      <c r="N63" s="70"/>
      <c r="AA63" s="70"/>
      <c r="AB63" s="70"/>
      <c r="AO63" s="70"/>
      <c r="AP63" s="70"/>
    </row>
    <row r="64" spans="1:42" x14ac:dyDescent="0.25">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C3" location="INDEX" display="04 Gas turbine, simple cycle (large), back pressure" xr:uid="{00000000-0004-0000-0700-000000000000}"/>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0"/>
  <sheetViews>
    <sheetView showGridLines="0" workbookViewId="0">
      <selection activeCell="A65" sqref="A65"/>
    </sheetView>
  </sheetViews>
  <sheetFormatPr defaultRowHeight="15" x14ac:dyDescent="0.25"/>
  <cols>
    <col min="1" max="1" width="2.85546875" customWidth="1"/>
    <col min="2" max="2" width="41" customWidth="1"/>
  </cols>
  <sheetData>
    <row r="1" spans="2:12" ht="14.25" customHeight="1" x14ac:dyDescent="0.25">
      <c r="G1" s="168"/>
      <c r="H1" s="168"/>
    </row>
    <row r="2" spans="2:12" ht="14.25" customHeight="1" x14ac:dyDescent="0.25"/>
    <row r="3" spans="2:12" x14ac:dyDescent="0.25">
      <c r="B3" s="391" t="s">
        <v>0</v>
      </c>
      <c r="C3" s="895" t="s">
        <v>534</v>
      </c>
      <c r="D3" s="896"/>
      <c r="E3" s="896"/>
      <c r="F3" s="896"/>
      <c r="G3" s="896"/>
      <c r="H3" s="896"/>
      <c r="I3" s="896"/>
      <c r="J3" s="896"/>
      <c r="K3" s="896"/>
      <c r="L3" s="897"/>
    </row>
    <row r="4" spans="2:12" x14ac:dyDescent="0.25">
      <c r="B4" s="156"/>
      <c r="C4" s="411">
        <v>2015</v>
      </c>
      <c r="D4" s="411">
        <v>2020</v>
      </c>
      <c r="E4" s="411">
        <v>2030</v>
      </c>
      <c r="F4" s="411">
        <v>2050</v>
      </c>
      <c r="G4" s="905" t="s">
        <v>2</v>
      </c>
      <c r="H4" s="902"/>
      <c r="I4" s="905" t="s">
        <v>3</v>
      </c>
      <c r="J4" s="902"/>
      <c r="K4" s="411" t="s">
        <v>4</v>
      </c>
      <c r="L4" s="411" t="s">
        <v>5</v>
      </c>
    </row>
    <row r="5" spans="2:12" x14ac:dyDescent="0.25">
      <c r="B5" s="388" t="s">
        <v>6</v>
      </c>
      <c r="C5" s="389"/>
      <c r="D5" s="389"/>
      <c r="E5" s="389"/>
      <c r="F5" s="389"/>
      <c r="G5" s="389" t="s">
        <v>7</v>
      </c>
      <c r="H5" s="389" t="s">
        <v>8</v>
      </c>
      <c r="I5" s="389" t="s">
        <v>7</v>
      </c>
      <c r="J5" s="389" t="s">
        <v>8</v>
      </c>
      <c r="K5" s="389"/>
      <c r="L5" s="390"/>
    </row>
    <row r="6" spans="2:12" x14ac:dyDescent="0.25">
      <c r="B6" s="147" t="s">
        <v>9</v>
      </c>
      <c r="C6" s="911" t="s">
        <v>142</v>
      </c>
      <c r="D6" s="912"/>
      <c r="E6" s="912"/>
      <c r="F6" s="913"/>
      <c r="G6" s="340"/>
      <c r="H6" s="340"/>
      <c r="I6" s="340"/>
      <c r="J6" s="340"/>
      <c r="K6" s="394" t="s">
        <v>46</v>
      </c>
      <c r="L6" s="394"/>
    </row>
    <row r="7" spans="2:12" ht="22.5" x14ac:dyDescent="0.25">
      <c r="B7" s="147" t="s">
        <v>144</v>
      </c>
      <c r="C7" s="392">
        <v>36</v>
      </c>
      <c r="D7" s="341">
        <v>37</v>
      </c>
      <c r="E7" s="341">
        <v>39</v>
      </c>
      <c r="F7" s="343">
        <v>40</v>
      </c>
      <c r="G7" s="392">
        <v>32</v>
      </c>
      <c r="H7" s="343">
        <v>40</v>
      </c>
      <c r="I7" s="343">
        <v>34</v>
      </c>
      <c r="J7" s="343">
        <v>42</v>
      </c>
      <c r="K7" s="392" t="s">
        <v>344</v>
      </c>
      <c r="L7" s="392" t="s">
        <v>145</v>
      </c>
    </row>
    <row r="8" spans="2:12" ht="22.5" x14ac:dyDescent="0.25">
      <c r="B8" s="152" t="s">
        <v>97</v>
      </c>
      <c r="C8" s="149">
        <v>34</v>
      </c>
      <c r="D8" s="149">
        <v>35</v>
      </c>
      <c r="E8" s="149">
        <v>37</v>
      </c>
      <c r="F8" s="421">
        <v>38</v>
      </c>
      <c r="G8" s="149">
        <v>30</v>
      </c>
      <c r="H8" s="149">
        <v>38</v>
      </c>
      <c r="I8" s="421">
        <v>32</v>
      </c>
      <c r="J8" s="421">
        <v>40</v>
      </c>
      <c r="K8" s="149"/>
      <c r="L8" s="149" t="s">
        <v>147</v>
      </c>
    </row>
    <row r="9" spans="2:12" x14ac:dyDescent="0.25">
      <c r="B9" s="147" t="s">
        <v>818</v>
      </c>
      <c r="C9" s="421">
        <v>0.71</v>
      </c>
      <c r="D9" s="421">
        <v>0.73</v>
      </c>
      <c r="E9" s="421">
        <v>0.8</v>
      </c>
      <c r="F9" s="421">
        <v>0.8</v>
      </c>
      <c r="G9" s="421">
        <v>0.61</v>
      </c>
      <c r="H9" s="421">
        <v>0.8</v>
      </c>
      <c r="I9" s="421">
        <v>0.7</v>
      </c>
      <c r="J9" s="421">
        <v>0.9</v>
      </c>
      <c r="K9" s="149"/>
      <c r="L9" s="392" t="s">
        <v>145</v>
      </c>
    </row>
    <row r="10" spans="2:12" x14ac:dyDescent="0.25">
      <c r="B10" s="147" t="s">
        <v>819</v>
      </c>
      <c r="C10" s="342" t="s">
        <v>103</v>
      </c>
      <c r="D10" s="342" t="s">
        <v>103</v>
      </c>
      <c r="E10" s="342" t="s">
        <v>103</v>
      </c>
      <c r="F10" s="422" t="s">
        <v>103</v>
      </c>
      <c r="G10" s="342" t="s">
        <v>103</v>
      </c>
      <c r="H10" s="342" t="s">
        <v>103</v>
      </c>
      <c r="I10" s="422" t="s">
        <v>103</v>
      </c>
      <c r="J10" s="422" t="s">
        <v>103</v>
      </c>
      <c r="K10" s="149" t="s">
        <v>50</v>
      </c>
      <c r="L10" s="149"/>
    </row>
    <row r="11" spans="2:12" x14ac:dyDescent="0.25">
      <c r="B11" s="147" t="s">
        <v>13</v>
      </c>
      <c r="C11" s="149">
        <v>2</v>
      </c>
      <c r="D11" s="149">
        <v>2</v>
      </c>
      <c r="E11" s="149">
        <v>2</v>
      </c>
      <c r="F11" s="421">
        <v>2</v>
      </c>
      <c r="G11" s="149">
        <v>2</v>
      </c>
      <c r="H11" s="149">
        <v>3</v>
      </c>
      <c r="I11" s="421">
        <v>2</v>
      </c>
      <c r="J11" s="421">
        <v>3</v>
      </c>
      <c r="K11" s="149"/>
      <c r="L11" s="149">
        <v>6</v>
      </c>
    </row>
    <row r="12" spans="2:12" x14ac:dyDescent="0.25">
      <c r="B12" s="156" t="s">
        <v>73</v>
      </c>
      <c r="C12" s="394">
        <v>3</v>
      </c>
      <c r="D12" s="414">
        <v>2.8</v>
      </c>
      <c r="E12" s="414">
        <v>2.5</v>
      </c>
      <c r="F12" s="414">
        <v>2.5</v>
      </c>
      <c r="G12" s="394">
        <v>2</v>
      </c>
      <c r="H12" s="414">
        <v>3.5</v>
      </c>
      <c r="I12" s="414">
        <v>1.5</v>
      </c>
      <c r="J12" s="414">
        <v>3</v>
      </c>
      <c r="K12" s="394"/>
      <c r="L12" s="149">
        <v>6</v>
      </c>
    </row>
    <row r="13" spans="2:12" x14ac:dyDescent="0.25">
      <c r="B13" s="156" t="s">
        <v>16</v>
      </c>
      <c r="C13" s="394">
        <v>25</v>
      </c>
      <c r="D13" s="394">
        <v>25</v>
      </c>
      <c r="E13" s="394">
        <v>25</v>
      </c>
      <c r="F13" s="414">
        <v>25</v>
      </c>
      <c r="G13" s="394">
        <v>25</v>
      </c>
      <c r="H13" s="394" t="s">
        <v>150</v>
      </c>
      <c r="I13" s="414">
        <v>25</v>
      </c>
      <c r="J13" s="413" t="s">
        <v>150</v>
      </c>
      <c r="K13" s="394" t="s">
        <v>44</v>
      </c>
      <c r="L13" s="149" t="s">
        <v>151</v>
      </c>
    </row>
    <row r="14" spans="2:12" x14ac:dyDescent="0.25">
      <c r="B14" s="156" t="s">
        <v>18</v>
      </c>
      <c r="C14" s="414">
        <v>1.5</v>
      </c>
      <c r="D14" s="414">
        <v>1.5</v>
      </c>
      <c r="E14" s="414">
        <v>1.5</v>
      </c>
      <c r="F14" s="414">
        <v>1.5</v>
      </c>
      <c r="G14" s="394">
        <v>1</v>
      </c>
      <c r="H14" s="414">
        <v>1.5</v>
      </c>
      <c r="I14" s="414">
        <v>1</v>
      </c>
      <c r="J14" s="414">
        <v>1.5</v>
      </c>
      <c r="K14" s="394"/>
      <c r="L14" s="149">
        <v>6</v>
      </c>
    </row>
    <row r="15" spans="2:12" x14ac:dyDescent="0.25">
      <c r="B15" s="158" t="s">
        <v>19</v>
      </c>
      <c r="C15" s="421">
        <v>0.04</v>
      </c>
      <c r="D15" s="421">
        <v>0.04</v>
      </c>
      <c r="E15" s="421">
        <v>0.04</v>
      </c>
      <c r="F15" s="421">
        <v>0.04</v>
      </c>
      <c r="G15" s="414">
        <v>0.03</v>
      </c>
      <c r="H15" s="414">
        <v>7.0000000000000007E-2</v>
      </c>
      <c r="I15" s="414">
        <v>0.03</v>
      </c>
      <c r="J15" s="414">
        <v>7.0000000000000007E-2</v>
      </c>
      <c r="K15" s="394" t="s">
        <v>31</v>
      </c>
      <c r="L15" s="149">
        <v>7</v>
      </c>
    </row>
    <row r="16" spans="2:12" x14ac:dyDescent="0.25">
      <c r="B16" s="906" t="s">
        <v>152</v>
      </c>
      <c r="C16" s="907"/>
      <c r="D16" s="907"/>
      <c r="E16" s="907"/>
      <c r="F16" s="907"/>
      <c r="G16" s="907"/>
      <c r="H16" s="907"/>
      <c r="I16" s="907"/>
      <c r="J16" s="907"/>
      <c r="K16" s="907"/>
      <c r="L16" s="908"/>
    </row>
    <row r="17" spans="2:12" x14ac:dyDescent="0.25">
      <c r="B17" s="156" t="s">
        <v>22</v>
      </c>
      <c r="C17" s="394">
        <v>0</v>
      </c>
      <c r="D17" s="394">
        <v>0</v>
      </c>
      <c r="E17" s="394">
        <v>0</v>
      </c>
      <c r="F17" s="413">
        <v>0</v>
      </c>
      <c r="G17" s="394">
        <v>0</v>
      </c>
      <c r="H17" s="394">
        <v>0</v>
      </c>
      <c r="I17" s="414">
        <v>0</v>
      </c>
      <c r="J17" s="414">
        <v>0</v>
      </c>
      <c r="K17" s="394" t="s">
        <v>64</v>
      </c>
      <c r="L17" s="394"/>
    </row>
    <row r="18" spans="2:12" x14ac:dyDescent="0.25">
      <c r="B18" s="156" t="s">
        <v>24</v>
      </c>
      <c r="C18" s="394">
        <v>20</v>
      </c>
      <c r="D18" s="394">
        <v>20</v>
      </c>
      <c r="E18" s="394">
        <v>20</v>
      </c>
      <c r="F18" s="414">
        <v>20</v>
      </c>
      <c r="G18" s="394">
        <v>20</v>
      </c>
      <c r="H18" s="394">
        <v>50</v>
      </c>
      <c r="I18" s="414">
        <v>20</v>
      </c>
      <c r="J18" s="414">
        <v>50</v>
      </c>
      <c r="K18" s="394" t="s">
        <v>20</v>
      </c>
      <c r="L18" s="394">
        <v>6</v>
      </c>
    </row>
    <row r="19" spans="2:12" x14ac:dyDescent="0.25">
      <c r="B19" s="156" t="s">
        <v>75</v>
      </c>
      <c r="C19" s="394">
        <v>25</v>
      </c>
      <c r="D19" s="394">
        <v>23</v>
      </c>
      <c r="E19" s="394">
        <v>20</v>
      </c>
      <c r="F19" s="414">
        <v>20</v>
      </c>
      <c r="G19" s="394">
        <v>20</v>
      </c>
      <c r="H19" s="394">
        <v>25</v>
      </c>
      <c r="I19" s="414">
        <v>20</v>
      </c>
      <c r="J19" s="414">
        <v>25</v>
      </c>
      <c r="K19" s="394" t="s">
        <v>39</v>
      </c>
      <c r="L19" s="394">
        <v>6</v>
      </c>
    </row>
    <row r="20" spans="2:12" x14ac:dyDescent="0.25">
      <c r="B20" s="156" t="s">
        <v>76</v>
      </c>
      <c r="C20" s="414">
        <v>0.25</v>
      </c>
      <c r="D20" s="414">
        <v>0.23</v>
      </c>
      <c r="E20" s="414">
        <v>0.2</v>
      </c>
      <c r="F20" s="414">
        <v>0.2</v>
      </c>
      <c r="G20" s="414">
        <v>0.1</v>
      </c>
      <c r="H20" s="414">
        <v>0.5</v>
      </c>
      <c r="I20" s="414">
        <v>0.1</v>
      </c>
      <c r="J20" s="414">
        <v>0.4</v>
      </c>
      <c r="K20" s="394"/>
      <c r="L20" s="394" t="s">
        <v>153</v>
      </c>
    </row>
    <row r="21" spans="2:12" x14ac:dyDescent="0.25">
      <c r="B21" s="156" t="s">
        <v>77</v>
      </c>
      <c r="C21" s="414">
        <v>0.5</v>
      </c>
      <c r="D21" s="414">
        <v>0.5</v>
      </c>
      <c r="E21" s="414">
        <v>0.5</v>
      </c>
      <c r="F21" s="414">
        <v>0.5</v>
      </c>
      <c r="G21" s="414">
        <v>0.4</v>
      </c>
      <c r="H21" s="394">
        <v>1</v>
      </c>
      <c r="I21" s="414">
        <v>0.4</v>
      </c>
      <c r="J21" s="414">
        <v>1</v>
      </c>
      <c r="K21" s="394"/>
      <c r="L21" s="394" t="s">
        <v>153</v>
      </c>
    </row>
    <row r="22" spans="2:12" x14ac:dyDescent="0.25">
      <c r="B22" s="906" t="s">
        <v>78</v>
      </c>
      <c r="C22" s="907"/>
      <c r="D22" s="907"/>
      <c r="E22" s="907"/>
      <c r="F22" s="907"/>
      <c r="G22" s="907"/>
      <c r="H22" s="907"/>
      <c r="I22" s="907"/>
      <c r="J22" s="907"/>
      <c r="K22" s="907"/>
      <c r="L22" s="908"/>
    </row>
    <row r="23" spans="2:12" x14ac:dyDescent="0.25">
      <c r="B23" s="156" t="s">
        <v>529</v>
      </c>
      <c r="C23" s="394">
        <v>0</v>
      </c>
      <c r="D23" s="394">
        <v>0</v>
      </c>
      <c r="E23" s="394">
        <v>0</v>
      </c>
      <c r="F23" s="413">
        <v>0</v>
      </c>
      <c r="G23" s="394">
        <v>0</v>
      </c>
      <c r="H23" s="394">
        <v>0</v>
      </c>
      <c r="I23" s="413">
        <v>0</v>
      </c>
      <c r="J23" s="413">
        <v>0</v>
      </c>
      <c r="K23" s="149"/>
      <c r="L23" s="392"/>
    </row>
    <row r="24" spans="2:12" x14ac:dyDescent="0.25">
      <c r="B24" s="156" t="s">
        <v>530</v>
      </c>
      <c r="C24" s="394">
        <v>20</v>
      </c>
      <c r="D24" s="394">
        <v>15</v>
      </c>
      <c r="E24" s="394">
        <v>10</v>
      </c>
      <c r="F24" s="414">
        <v>10</v>
      </c>
      <c r="G24" s="394">
        <v>10</v>
      </c>
      <c r="H24" s="394">
        <v>30</v>
      </c>
      <c r="I24" s="414">
        <v>8</v>
      </c>
      <c r="J24" s="414">
        <v>20</v>
      </c>
      <c r="K24" s="394" t="s">
        <v>23</v>
      </c>
      <c r="L24" s="149" t="s">
        <v>155</v>
      </c>
    </row>
    <row r="25" spans="2:12" x14ac:dyDescent="0.25">
      <c r="B25" s="156" t="s">
        <v>79</v>
      </c>
      <c r="C25" s="415">
        <v>1.5</v>
      </c>
      <c r="D25" s="415">
        <v>1.5</v>
      </c>
      <c r="E25" s="415">
        <v>1.5</v>
      </c>
      <c r="F25" s="415">
        <v>1.5</v>
      </c>
      <c r="G25" s="335">
        <v>1</v>
      </c>
      <c r="H25" s="335">
        <v>8</v>
      </c>
      <c r="I25" s="415">
        <v>1</v>
      </c>
      <c r="J25" s="415">
        <v>8</v>
      </c>
      <c r="K25" s="394"/>
      <c r="L25" s="149">
        <v>9</v>
      </c>
    </row>
    <row r="26" spans="2:12" x14ac:dyDescent="0.25">
      <c r="B26" s="156" t="s">
        <v>80</v>
      </c>
      <c r="C26" s="160">
        <v>1</v>
      </c>
      <c r="D26" s="160">
        <v>1</v>
      </c>
      <c r="E26" s="160">
        <v>1</v>
      </c>
      <c r="F26" s="414">
        <v>1</v>
      </c>
      <c r="G26" s="414">
        <v>0.7</v>
      </c>
      <c r="H26" s="414">
        <v>1.2</v>
      </c>
      <c r="I26" s="414">
        <v>0.7</v>
      </c>
      <c r="J26" s="414">
        <v>1.2</v>
      </c>
      <c r="K26" s="160"/>
      <c r="L26" s="149">
        <v>9</v>
      </c>
    </row>
    <row r="27" spans="2:12" x14ac:dyDescent="0.25">
      <c r="B27" s="906" t="s">
        <v>395</v>
      </c>
      <c r="C27" s="907"/>
      <c r="D27" s="907"/>
      <c r="E27" s="907"/>
      <c r="F27" s="907"/>
      <c r="G27" s="907"/>
      <c r="H27" s="907"/>
      <c r="I27" s="907"/>
      <c r="J27" s="907"/>
      <c r="K27" s="907"/>
      <c r="L27" s="908"/>
    </row>
    <row r="28" spans="2:12" x14ac:dyDescent="0.25">
      <c r="B28" s="156" t="s">
        <v>26</v>
      </c>
      <c r="C28" s="414">
        <v>0.75</v>
      </c>
      <c r="D28" s="253">
        <v>0.73</v>
      </c>
      <c r="E28" s="253">
        <v>0.7</v>
      </c>
      <c r="F28" s="253">
        <v>0.68</v>
      </c>
      <c r="G28" s="414">
        <v>0.6</v>
      </c>
      <c r="H28" s="394">
        <v>1</v>
      </c>
      <c r="I28" s="414">
        <v>0.55000000000000004</v>
      </c>
      <c r="J28" s="414">
        <v>0.95</v>
      </c>
      <c r="K28" s="394"/>
      <c r="L28" s="394" t="s">
        <v>156</v>
      </c>
    </row>
    <row r="29" spans="2:12" x14ac:dyDescent="0.25">
      <c r="B29" s="156" t="s">
        <v>28</v>
      </c>
      <c r="C29" s="394" t="s">
        <v>149</v>
      </c>
      <c r="D29" s="394" t="s">
        <v>149</v>
      </c>
      <c r="E29" s="394" t="s">
        <v>149</v>
      </c>
      <c r="F29" s="413" t="s">
        <v>149</v>
      </c>
      <c r="G29" s="394" t="s">
        <v>149</v>
      </c>
      <c r="H29" s="394" t="s">
        <v>149</v>
      </c>
      <c r="I29" s="413" t="s">
        <v>149</v>
      </c>
      <c r="J29" s="413" t="s">
        <v>149</v>
      </c>
      <c r="K29" s="394" t="s">
        <v>54</v>
      </c>
      <c r="L29" s="394"/>
    </row>
    <row r="30" spans="2:12" x14ac:dyDescent="0.25">
      <c r="B30" s="156" t="s">
        <v>29</v>
      </c>
      <c r="C30" s="394" t="s">
        <v>149</v>
      </c>
      <c r="D30" s="394" t="s">
        <v>149</v>
      </c>
      <c r="E30" s="394" t="s">
        <v>149</v>
      </c>
      <c r="F30" s="413" t="s">
        <v>149</v>
      </c>
      <c r="G30" s="394" t="s">
        <v>149</v>
      </c>
      <c r="H30" s="394" t="s">
        <v>149</v>
      </c>
      <c r="I30" s="413" t="s">
        <v>149</v>
      </c>
      <c r="J30" s="413" t="s">
        <v>149</v>
      </c>
      <c r="K30" s="394" t="s">
        <v>54</v>
      </c>
      <c r="L30" s="394"/>
    </row>
    <row r="31" spans="2:12" x14ac:dyDescent="0.25">
      <c r="B31" s="156" t="s">
        <v>30</v>
      </c>
      <c r="C31" s="433">
        <v>20000</v>
      </c>
      <c r="D31" s="433">
        <v>19500</v>
      </c>
      <c r="E31" s="433">
        <v>18600</v>
      </c>
      <c r="F31" s="433">
        <v>18000</v>
      </c>
      <c r="G31" s="394" t="s">
        <v>149</v>
      </c>
      <c r="H31" s="394" t="s">
        <v>149</v>
      </c>
      <c r="I31" s="413" t="s">
        <v>149</v>
      </c>
      <c r="J31" s="413" t="s">
        <v>149</v>
      </c>
      <c r="K31" s="394" t="s">
        <v>15</v>
      </c>
      <c r="L31" s="394">
        <v>6</v>
      </c>
    </row>
    <row r="32" spans="2:12" x14ac:dyDescent="0.25">
      <c r="B32" s="156" t="s">
        <v>32</v>
      </c>
      <c r="C32" s="414">
        <v>5.5</v>
      </c>
      <c r="D32" s="160">
        <v>5.4</v>
      </c>
      <c r="E32" s="160">
        <v>5.0999999999999996</v>
      </c>
      <c r="F32" s="160">
        <v>4.5999999999999996</v>
      </c>
      <c r="G32" s="394">
        <v>5</v>
      </c>
      <c r="H32" s="394">
        <v>7</v>
      </c>
      <c r="I32" s="414">
        <v>4</v>
      </c>
      <c r="J32" s="414">
        <v>6</v>
      </c>
      <c r="K32" s="394"/>
      <c r="L32" s="394">
        <v>6</v>
      </c>
    </row>
    <row r="33" spans="1:12" x14ac:dyDescent="0.25">
      <c r="B33" s="906" t="s">
        <v>33</v>
      </c>
      <c r="C33" s="907"/>
      <c r="D33" s="907"/>
      <c r="E33" s="907"/>
      <c r="F33" s="907"/>
      <c r="G33" s="907"/>
      <c r="H33" s="907"/>
      <c r="I33" s="907"/>
      <c r="J33" s="907"/>
      <c r="K33" s="907"/>
      <c r="L33" s="908"/>
    </row>
    <row r="35" spans="1:12" x14ac:dyDescent="0.25">
      <c r="A35" s="69" t="s">
        <v>87</v>
      </c>
      <c r="B35" s="70"/>
    </row>
    <row r="36" spans="1:12" x14ac:dyDescent="0.25">
      <c r="A36" s="71">
        <v>5</v>
      </c>
      <c r="B36" s="70" t="s">
        <v>158</v>
      </c>
    </row>
    <row r="37" spans="1:12" x14ac:dyDescent="0.25">
      <c r="A37" s="71">
        <v>6</v>
      </c>
      <c r="B37" s="70" t="s">
        <v>159</v>
      </c>
    </row>
    <row r="38" spans="1:12" x14ac:dyDescent="0.25">
      <c r="A38" s="71">
        <v>7</v>
      </c>
      <c r="B38" s="70" t="s">
        <v>160</v>
      </c>
    </row>
    <row r="39" spans="1:12" x14ac:dyDescent="0.25">
      <c r="A39" s="71">
        <v>8</v>
      </c>
      <c r="B39" s="70" t="s">
        <v>161</v>
      </c>
    </row>
    <row r="40" spans="1:12" x14ac:dyDescent="0.25">
      <c r="A40" s="71">
        <v>9</v>
      </c>
      <c r="B40" s="70" t="s">
        <v>162</v>
      </c>
    </row>
    <row r="41" spans="1:12" x14ac:dyDescent="0.25">
      <c r="A41" s="71">
        <v>10</v>
      </c>
      <c r="B41" s="70" t="s">
        <v>243</v>
      </c>
    </row>
    <row r="42" spans="1:12" x14ac:dyDescent="0.25">
      <c r="A42" s="71">
        <v>11</v>
      </c>
      <c r="B42" s="70" t="s">
        <v>244</v>
      </c>
    </row>
    <row r="43" spans="1:12" x14ac:dyDescent="0.25">
      <c r="A43" s="71">
        <v>12</v>
      </c>
      <c r="B43" s="70" t="s">
        <v>163</v>
      </c>
    </row>
    <row r="44" spans="1:12" x14ac:dyDescent="0.25">
      <c r="A44" s="71">
        <v>13</v>
      </c>
      <c r="B44" s="70" t="s">
        <v>164</v>
      </c>
    </row>
    <row r="45" spans="1:12" x14ac:dyDescent="0.25">
      <c r="A45" s="71">
        <v>14</v>
      </c>
      <c r="B45" s="70" t="s">
        <v>245</v>
      </c>
    </row>
    <row r="46" spans="1:12" x14ac:dyDescent="0.25">
      <c r="A46" s="71"/>
      <c r="B46" s="70"/>
    </row>
    <row r="47" spans="1:12" x14ac:dyDescent="0.25">
      <c r="A47" s="69" t="s">
        <v>38</v>
      </c>
      <c r="B47" s="70"/>
    </row>
    <row r="48" spans="1:12" x14ac:dyDescent="0.25">
      <c r="A48" s="70" t="s">
        <v>39</v>
      </c>
      <c r="B48" s="70" t="s">
        <v>165</v>
      </c>
    </row>
    <row r="49" spans="1:2" x14ac:dyDescent="0.25">
      <c r="A49" s="70" t="s">
        <v>15</v>
      </c>
      <c r="B49" s="70" t="s">
        <v>166</v>
      </c>
    </row>
    <row r="50" spans="1:2" x14ac:dyDescent="0.25">
      <c r="A50" s="70" t="s">
        <v>20</v>
      </c>
      <c r="B50" s="70" t="s">
        <v>167</v>
      </c>
    </row>
    <row r="51" spans="1:2" x14ac:dyDescent="0.25">
      <c r="A51" s="70" t="s">
        <v>23</v>
      </c>
      <c r="B51" s="70" t="s">
        <v>168</v>
      </c>
    </row>
    <row r="52" spans="1:2" x14ac:dyDescent="0.25">
      <c r="A52" s="70" t="s">
        <v>44</v>
      </c>
      <c r="B52" s="70" t="s">
        <v>169</v>
      </c>
    </row>
    <row r="53" spans="1:2" x14ac:dyDescent="0.25">
      <c r="A53" s="70" t="s">
        <v>46</v>
      </c>
      <c r="B53" s="70" t="s">
        <v>170</v>
      </c>
    </row>
    <row r="54" spans="1:2" x14ac:dyDescent="0.25">
      <c r="A54" s="70" t="s">
        <v>31</v>
      </c>
      <c r="B54" s="70" t="s">
        <v>171</v>
      </c>
    </row>
    <row r="55" spans="1:2" x14ac:dyDescent="0.25">
      <c r="A55" s="70" t="s">
        <v>35</v>
      </c>
      <c r="B55" s="70" t="s">
        <v>172</v>
      </c>
    </row>
    <row r="56" spans="1:2" x14ac:dyDescent="0.25">
      <c r="A56" s="70" t="s">
        <v>64</v>
      </c>
      <c r="B56" s="70" t="s">
        <v>173</v>
      </c>
    </row>
    <row r="57" spans="1:2" x14ac:dyDescent="0.25">
      <c r="A57" s="70" t="s">
        <v>50</v>
      </c>
      <c r="B57" s="70" t="s">
        <v>174</v>
      </c>
    </row>
    <row r="58" spans="1:2" x14ac:dyDescent="0.25">
      <c r="A58" s="70" t="s">
        <v>54</v>
      </c>
      <c r="B58" s="70" t="s">
        <v>175</v>
      </c>
    </row>
    <row r="59" spans="1:2" x14ac:dyDescent="0.25">
      <c r="A59" s="70" t="s">
        <v>66</v>
      </c>
      <c r="B59" s="70" t="s">
        <v>176</v>
      </c>
    </row>
    <row r="60" spans="1:2" x14ac:dyDescent="0.25">
      <c r="A60" s="70" t="s">
        <v>67</v>
      </c>
      <c r="B60" s="70" t="s">
        <v>177</v>
      </c>
    </row>
  </sheetData>
  <mergeCells count="8">
    <mergeCell ref="C3:L3"/>
    <mergeCell ref="G4:H4"/>
    <mergeCell ref="I4:J4"/>
    <mergeCell ref="B33:L33"/>
    <mergeCell ref="B22:L22"/>
    <mergeCell ref="B27:L27"/>
    <mergeCell ref="C6:F6"/>
    <mergeCell ref="B16:L16"/>
  </mergeCells>
  <hyperlinks>
    <hyperlink ref="C3" location="INDEX" display="04 Gas turbine, simple cycle (small and medium), back pressure"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75</vt:i4>
      </vt:variant>
    </vt:vector>
  </HeadingPairs>
  <TitlesOfParts>
    <vt:vector size="147"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 40 degree</vt:lpstr>
      <vt:lpstr>08 WtE CHP, Large, 50 degree</vt:lpstr>
      <vt:lpstr>08 WtE CHP, Medium</vt:lpstr>
      <vt:lpstr>08 WtE CHP, Small</vt:lpstr>
      <vt:lpstr>08 WtE HOP</vt:lpstr>
      <vt:lpstr>09a Wood Chips, Large 40 degree</vt:lpstr>
      <vt:lpstr>09a Wood Chips, Large 50 degree</vt:lpstr>
      <vt:lpstr>09a Wood Chips, Medium</vt:lpstr>
      <vt:lpstr>09a Wood Chips, Small</vt:lpstr>
      <vt:lpstr>09b Wood Pellets, Large 40 degr</vt:lpstr>
      <vt:lpstr>09b Wood Pellets, Large 50 degr</vt:lpstr>
      <vt:lpstr>09b Wood Pellets, Medium</vt:lpstr>
      <vt:lpstr>09b Wood Pellets, Small</vt:lpstr>
      <vt:lpstr>09c Straw, Large, 40 degree</vt:lpstr>
      <vt:lpstr>09c Straw, Large, 50 degree</vt:lpstr>
      <vt:lpstr>09c Straw, Medium</vt:lpstr>
      <vt:lpstr>09c Straw, Small</vt:lpstr>
      <vt:lpstr>09a Wood Chips HOP, small</vt:lpstr>
      <vt:lpstr>09a Wood Chips HOP, medium</vt:lpstr>
      <vt:lpstr>09a Wood Chips HOP, large</vt:lpstr>
      <vt:lpstr>09b Wood Pellets HOP</vt:lpstr>
      <vt:lpstr>09c Straw HOP</vt:lpstr>
      <vt:lpstr>09a Wood Chips extract. plant</vt:lpstr>
      <vt:lpstr>09b Wood Pellets extract. plant</vt:lpstr>
      <vt:lpstr>10 Stirling</vt:lpstr>
      <vt:lpstr>11 SOFC-CHP</vt:lpstr>
      <vt:lpstr>12 LT-PEMFC CHP</vt:lpstr>
      <vt:lpstr>20 Onshore turbines</vt:lpstr>
      <vt:lpstr>20 Domestic turbines</vt:lpstr>
      <vt:lpstr>21 Offshore turbines</vt:lpstr>
      <vt:lpstr>21 Near shore turbines</vt:lpstr>
      <vt:lpstr>22 Rooftop PV residential</vt:lpstr>
      <vt:lpstr>22 Rooftop PV commercial</vt:lpstr>
      <vt:lpstr>22 Utility-scale PV</vt:lpstr>
      <vt:lpstr>22 Utility-scale PV tracker</vt:lpstr>
      <vt:lpstr>23 Wave Energy</vt:lpstr>
      <vt:lpstr>40 Comp. hp, airsource 1 MW</vt:lpstr>
      <vt:lpstr>40 Comp. hp, airsource 3 MW</vt:lpstr>
      <vt:lpstr>40 Comp. hp, airsource 10 MW</vt:lpstr>
      <vt:lpstr>40 Comp. hp, excess heat 1 MW</vt:lpstr>
      <vt:lpstr>40 Comp. hp, excess heat 3 MW</vt:lpstr>
      <vt:lpstr>40 Comp. hp, excess heat 10 MW</vt:lpstr>
      <vt:lpstr>40 Comp. hp, seawater 20 MW</vt:lpstr>
      <vt:lpstr>40 Absorption heat pump, DH</vt:lpstr>
      <vt:lpstr>41 Electric Boilers</vt:lpstr>
      <vt:lpstr>44 Natural Gas DH Only</vt:lpstr>
      <vt:lpstr>45.1.a Geothermal DH, 1200m, E</vt:lpstr>
      <vt:lpstr>45.1.b Geothermal DH, 2000m, E</vt:lpstr>
      <vt:lpstr>45.2.a Geothermal DH, 1200m, A</vt:lpstr>
      <vt:lpstr>45.2.b Geothermal DH, 2000m, A</vt:lpstr>
      <vt:lpstr>45.3.a Geoth. DH, 1200m, E (LT)</vt:lpstr>
      <vt:lpstr>45.3.b Geoth DH, 2000m, E (LT)</vt:lpstr>
      <vt:lpstr>46 Solar District Heating</vt:lpstr>
      <vt:lpstr>50 Diesel engine farm</vt:lpstr>
      <vt:lpstr>51 Natural gas engine plant</vt:lpstr>
      <vt:lpstr>52 OCGT - Natural gas</vt:lpstr>
      <vt:lpstr>52 OCGT - Light fuel oil</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'09a Wood Chips HOP, large'!sheet33</vt:lpstr>
      <vt:lpstr>'09a Wood Chips HOP, medium'!sheet33</vt:lpstr>
      <vt:lpstr>sheet33</vt:lpstr>
      <vt:lpstr>sheet34</vt:lpstr>
      <vt:lpstr>sheet35</vt:lpstr>
      <vt:lpstr>sheet36</vt:lpstr>
      <vt:lpstr>sheet37</vt:lpstr>
      <vt:lpstr>sheet38</vt:lpstr>
      <vt:lpstr>sheet39</vt:lpstr>
      <vt:lpstr>sheet4</vt:lpstr>
      <vt:lpstr>sheet40</vt:lpstr>
      <vt:lpstr>sheet41</vt:lpstr>
      <vt:lpstr>sheet42</vt:lpstr>
      <vt:lpstr>sheet43</vt:lpstr>
      <vt:lpstr>sheet44</vt:lpstr>
      <vt:lpstr>sheet45</vt:lpstr>
      <vt:lpstr>sheet46</vt:lpstr>
      <vt:lpstr>'22 Rooftop PV commercial'!sheet49</vt:lpstr>
      <vt:lpstr>'22 Rooftop PV residential'!sheet49</vt:lpstr>
      <vt:lpstr>'22 Utility-scale PV'!sheet49</vt:lpstr>
      <vt:lpstr>sheet5</vt:lpstr>
      <vt:lpstr>'22 Utility-scale PV tracker'!sheet50</vt:lpstr>
      <vt:lpstr>sheet51</vt:lpstr>
      <vt:lpstr>'40 Comp. hp, seawater 20 MW'!sheet52</vt:lpstr>
      <vt:lpstr>sheet52</vt:lpstr>
      <vt:lpstr>sheet53</vt:lpstr>
      <vt:lpstr>sheet54</vt:lpstr>
      <vt:lpstr>sheet55</vt:lpstr>
      <vt:lpstr>sheet56</vt:lpstr>
      <vt:lpstr>sheet57</vt:lpstr>
      <vt:lpstr>sheet58</vt:lpstr>
      <vt:lpstr>sheet59</vt:lpstr>
      <vt:lpstr>sheet6</vt:lpstr>
      <vt:lpstr>sheet60</vt:lpstr>
      <vt:lpstr>sheet61</vt:lpstr>
      <vt:lpstr>sheet62</vt:lpstr>
      <vt:lpstr>sheet63</vt:lpstr>
      <vt:lpstr>sheet64</vt:lpstr>
      <vt:lpstr>sheet65</vt:lpstr>
      <vt:lpstr>sheet66</vt:lpstr>
      <vt:lpstr>sheet67</vt:lpstr>
      <vt:lpstr>sheet68</vt:lpstr>
      <vt:lpstr>sheet69</vt:lpstr>
      <vt:lpstr>sheet7</vt:lpstr>
      <vt:lpstr>sheet70</vt:lpstr>
      <vt:lpstr>sheet71</vt:lpstr>
      <vt:lpstr>sheet72</vt:lpstr>
      <vt:lpstr>sheet8</vt:lpstr>
      <vt:lpstr>sheet9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HP Elitebook 840</cp:lastModifiedBy>
  <dcterms:created xsi:type="dcterms:W3CDTF">2016-08-08T10:36:31Z</dcterms:created>
  <dcterms:modified xsi:type="dcterms:W3CDTF">2022-05-23T21:42:09Z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