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ULIAH NURUL\SEMESTER 5\Data Werehouse\UAS - 19090032\"/>
    </mc:Choice>
  </mc:AlternateContent>
  <xr:revisionPtr revIDLastSave="0" documentId="13_ncr:1_{9545EB3F-ADE8-4B9F-B720-678378452F1F}" xr6:coauthVersionLast="47" xr6:coauthVersionMax="47" xr10:uidLastSave="{00000000-0000-0000-0000-000000000000}"/>
  <bookViews>
    <workbookView xWindow="-120" yWindow="-120" windowWidth="20730" windowHeight="11310" xr2:uid="{25DF15EB-614D-4455-9828-B642EB3B4FF9}"/>
  </bookViews>
  <sheets>
    <sheet name="AHP" sheetId="5" r:id="rId1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5" i="5" l="1"/>
  <c r="D63" i="5" l="1"/>
  <c r="E63" i="5"/>
  <c r="F63" i="5"/>
  <c r="G63" i="5"/>
  <c r="H63" i="5"/>
  <c r="I63" i="5"/>
  <c r="J63" i="5"/>
  <c r="J46" i="5"/>
  <c r="F27" i="5" l="1"/>
  <c r="F30" i="5" s="1"/>
  <c r="D148" i="5"/>
  <c r="E148" i="5"/>
  <c r="F148" i="5"/>
  <c r="G148" i="5"/>
  <c r="H148" i="5"/>
  <c r="I148" i="5"/>
  <c r="J148" i="5"/>
  <c r="D149" i="5"/>
  <c r="E149" i="5"/>
  <c r="F149" i="5"/>
  <c r="G149" i="5"/>
  <c r="H149" i="5"/>
  <c r="I149" i="5"/>
  <c r="J149" i="5"/>
  <c r="D150" i="5"/>
  <c r="E150" i="5"/>
  <c r="F150" i="5"/>
  <c r="G150" i="5"/>
  <c r="H150" i="5"/>
  <c r="I150" i="5"/>
  <c r="J150" i="5"/>
  <c r="D151" i="5"/>
  <c r="E151" i="5"/>
  <c r="F151" i="5"/>
  <c r="G151" i="5"/>
  <c r="H151" i="5"/>
  <c r="I151" i="5"/>
  <c r="J151" i="5"/>
  <c r="D152" i="5"/>
  <c r="E152" i="5"/>
  <c r="F152" i="5"/>
  <c r="G152" i="5"/>
  <c r="H152" i="5"/>
  <c r="I152" i="5"/>
  <c r="J152" i="5"/>
  <c r="D153" i="5"/>
  <c r="E153" i="5"/>
  <c r="F153" i="5"/>
  <c r="G153" i="5"/>
  <c r="H153" i="5"/>
  <c r="I153" i="5"/>
  <c r="J153" i="5"/>
  <c r="E147" i="5"/>
  <c r="F147" i="5"/>
  <c r="G147" i="5"/>
  <c r="H147" i="5"/>
  <c r="I147" i="5"/>
  <c r="J147" i="5"/>
  <c r="D147" i="5"/>
  <c r="D127" i="5"/>
  <c r="E127" i="5"/>
  <c r="F127" i="5"/>
  <c r="G127" i="5"/>
  <c r="H127" i="5"/>
  <c r="I127" i="5"/>
  <c r="J127" i="5"/>
  <c r="D128" i="5"/>
  <c r="E128" i="5"/>
  <c r="F128" i="5"/>
  <c r="G128" i="5"/>
  <c r="H128" i="5"/>
  <c r="I128" i="5"/>
  <c r="J128" i="5"/>
  <c r="D129" i="5"/>
  <c r="E129" i="5"/>
  <c r="F129" i="5"/>
  <c r="G129" i="5"/>
  <c r="H129" i="5"/>
  <c r="I129" i="5"/>
  <c r="J129" i="5"/>
  <c r="D130" i="5"/>
  <c r="E130" i="5"/>
  <c r="F130" i="5"/>
  <c r="G130" i="5"/>
  <c r="H130" i="5"/>
  <c r="I130" i="5"/>
  <c r="J130" i="5"/>
  <c r="D131" i="5"/>
  <c r="E131" i="5"/>
  <c r="F131" i="5"/>
  <c r="G131" i="5"/>
  <c r="H131" i="5"/>
  <c r="I131" i="5"/>
  <c r="J131" i="5"/>
  <c r="D132" i="5"/>
  <c r="E132" i="5"/>
  <c r="F132" i="5"/>
  <c r="G132" i="5"/>
  <c r="H132" i="5"/>
  <c r="I132" i="5"/>
  <c r="J132" i="5"/>
  <c r="E126" i="5"/>
  <c r="F126" i="5"/>
  <c r="G126" i="5"/>
  <c r="H126" i="5"/>
  <c r="I126" i="5"/>
  <c r="J126" i="5"/>
  <c r="D126" i="5"/>
  <c r="J106" i="5"/>
  <c r="J107" i="5"/>
  <c r="J108" i="5"/>
  <c r="J109" i="5"/>
  <c r="J110" i="5"/>
  <c r="J111" i="5"/>
  <c r="I106" i="5"/>
  <c r="I107" i="5"/>
  <c r="I108" i="5"/>
  <c r="I109" i="5"/>
  <c r="I110" i="5"/>
  <c r="I111" i="5"/>
  <c r="H106" i="5"/>
  <c r="H107" i="5"/>
  <c r="H108" i="5"/>
  <c r="H109" i="5"/>
  <c r="H110" i="5"/>
  <c r="H111" i="5"/>
  <c r="G106" i="5"/>
  <c r="G107" i="5"/>
  <c r="G108" i="5"/>
  <c r="G109" i="5"/>
  <c r="G110" i="5"/>
  <c r="G111" i="5"/>
  <c r="F106" i="5"/>
  <c r="F107" i="5"/>
  <c r="F108" i="5"/>
  <c r="F109" i="5"/>
  <c r="F110" i="5"/>
  <c r="F111" i="5"/>
  <c r="E106" i="5"/>
  <c r="E107" i="5"/>
  <c r="E108" i="5"/>
  <c r="E109" i="5"/>
  <c r="E110" i="5"/>
  <c r="E111" i="5"/>
  <c r="D106" i="5"/>
  <c r="D107" i="5"/>
  <c r="D108" i="5"/>
  <c r="D109" i="5"/>
  <c r="D110" i="5"/>
  <c r="D111" i="5"/>
  <c r="E105" i="5"/>
  <c r="F105" i="5"/>
  <c r="G105" i="5"/>
  <c r="H105" i="5"/>
  <c r="I105" i="5"/>
  <c r="J105" i="5"/>
  <c r="D105" i="5"/>
  <c r="J85" i="5"/>
  <c r="J86" i="5"/>
  <c r="J87" i="5"/>
  <c r="J88" i="5"/>
  <c r="J89" i="5"/>
  <c r="J90" i="5"/>
  <c r="I85" i="5"/>
  <c r="I86" i="5"/>
  <c r="I87" i="5"/>
  <c r="I88" i="5"/>
  <c r="I89" i="5"/>
  <c r="I90" i="5"/>
  <c r="H85" i="5"/>
  <c r="H86" i="5"/>
  <c r="H87" i="5"/>
  <c r="H88" i="5"/>
  <c r="H89" i="5"/>
  <c r="H90" i="5"/>
  <c r="G85" i="5"/>
  <c r="G86" i="5"/>
  <c r="G87" i="5"/>
  <c r="G88" i="5"/>
  <c r="G89" i="5"/>
  <c r="G90" i="5"/>
  <c r="F85" i="5"/>
  <c r="F86" i="5"/>
  <c r="F87" i="5"/>
  <c r="F88" i="5"/>
  <c r="F89" i="5"/>
  <c r="F90" i="5"/>
  <c r="E85" i="5"/>
  <c r="E86" i="5"/>
  <c r="E87" i="5"/>
  <c r="E88" i="5"/>
  <c r="E89" i="5"/>
  <c r="E90" i="5"/>
  <c r="E84" i="5"/>
  <c r="F84" i="5"/>
  <c r="G84" i="5"/>
  <c r="H84" i="5"/>
  <c r="I84" i="5"/>
  <c r="J84" i="5"/>
  <c r="D84" i="5"/>
  <c r="D85" i="5"/>
  <c r="D86" i="5"/>
  <c r="D87" i="5"/>
  <c r="D88" i="5"/>
  <c r="D89" i="5"/>
  <c r="D90" i="5"/>
  <c r="J64" i="5"/>
  <c r="J65" i="5"/>
  <c r="J66" i="5"/>
  <c r="J67" i="5"/>
  <c r="J68" i="5"/>
  <c r="J69" i="5"/>
  <c r="I64" i="5"/>
  <c r="I65" i="5"/>
  <c r="I66" i="5"/>
  <c r="I67" i="5"/>
  <c r="I68" i="5"/>
  <c r="I69" i="5"/>
  <c r="H64" i="5"/>
  <c r="H65" i="5"/>
  <c r="H66" i="5"/>
  <c r="H67" i="5"/>
  <c r="H68" i="5"/>
  <c r="H69" i="5"/>
  <c r="G69" i="5"/>
  <c r="G64" i="5"/>
  <c r="G65" i="5"/>
  <c r="G66" i="5"/>
  <c r="G67" i="5"/>
  <c r="G68" i="5"/>
  <c r="F64" i="5"/>
  <c r="F65" i="5"/>
  <c r="F66" i="5"/>
  <c r="F67" i="5"/>
  <c r="F68" i="5"/>
  <c r="F69" i="5"/>
  <c r="E64" i="5"/>
  <c r="E65" i="5"/>
  <c r="E66" i="5"/>
  <c r="E67" i="5"/>
  <c r="E68" i="5"/>
  <c r="E69" i="5"/>
  <c r="D64" i="5"/>
  <c r="D65" i="5"/>
  <c r="D66" i="5"/>
  <c r="D67" i="5"/>
  <c r="D68" i="5"/>
  <c r="D69" i="5"/>
  <c r="D42" i="5"/>
  <c r="J43" i="5"/>
  <c r="J44" i="5"/>
  <c r="J45" i="5"/>
  <c r="J47" i="5"/>
  <c r="J48" i="5"/>
  <c r="I43" i="5"/>
  <c r="I44" i="5"/>
  <c r="I45" i="5"/>
  <c r="I46" i="5"/>
  <c r="I48" i="5"/>
  <c r="H43" i="5"/>
  <c r="H44" i="5"/>
  <c r="H45" i="5"/>
  <c r="H46" i="5"/>
  <c r="H47" i="5"/>
  <c r="H48" i="5"/>
  <c r="G43" i="5"/>
  <c r="G44" i="5"/>
  <c r="G45" i="5"/>
  <c r="G46" i="5"/>
  <c r="G47" i="5"/>
  <c r="G48" i="5"/>
  <c r="F43" i="5"/>
  <c r="F44" i="5"/>
  <c r="F46" i="5"/>
  <c r="F47" i="5"/>
  <c r="F48" i="5"/>
  <c r="E43" i="5"/>
  <c r="E44" i="5"/>
  <c r="E45" i="5"/>
  <c r="E46" i="5"/>
  <c r="E47" i="5"/>
  <c r="E48" i="5"/>
  <c r="E42" i="5"/>
  <c r="F42" i="5"/>
  <c r="G42" i="5"/>
  <c r="H42" i="5"/>
  <c r="I42" i="5"/>
  <c r="J42" i="5"/>
  <c r="D43" i="5"/>
  <c r="D44" i="5"/>
  <c r="D45" i="5"/>
  <c r="D46" i="5"/>
  <c r="D47" i="5"/>
  <c r="D48" i="5"/>
  <c r="E27" i="5"/>
  <c r="E33" i="5" s="1"/>
  <c r="G27" i="5"/>
  <c r="G31" i="5" s="1"/>
  <c r="H27" i="5"/>
  <c r="H31" i="5" s="1"/>
  <c r="I27" i="5"/>
  <c r="I33" i="5" s="1"/>
  <c r="D27" i="5"/>
  <c r="G155" i="5" l="1"/>
  <c r="F113" i="5"/>
  <c r="F116" i="5" s="1"/>
  <c r="I134" i="5"/>
  <c r="I142" i="5" s="1"/>
  <c r="G158" i="5"/>
  <c r="D113" i="5"/>
  <c r="D121" i="5" s="1"/>
  <c r="I155" i="5"/>
  <c r="I159" i="5" s="1"/>
  <c r="E155" i="5"/>
  <c r="E160" i="5" s="1"/>
  <c r="E163" i="5"/>
  <c r="E159" i="5"/>
  <c r="E92" i="5"/>
  <c r="E97" i="5" s="1"/>
  <c r="E134" i="5"/>
  <c r="E138" i="5" s="1"/>
  <c r="G162" i="5"/>
  <c r="G134" i="5"/>
  <c r="G141" i="5" s="1"/>
  <c r="E162" i="5"/>
  <c r="D31" i="5"/>
  <c r="D29" i="5"/>
  <c r="E142" i="5"/>
  <c r="E140" i="5"/>
  <c r="I141" i="5"/>
  <c r="G139" i="5"/>
  <c r="I137" i="5"/>
  <c r="E158" i="5"/>
  <c r="E161" i="5"/>
  <c r="E157" i="5"/>
  <c r="I138" i="5"/>
  <c r="G136" i="5"/>
  <c r="G160" i="5"/>
  <c r="G163" i="5"/>
  <c r="G159" i="5"/>
  <c r="G161" i="5"/>
  <c r="J113" i="5"/>
  <c r="J117" i="5" s="1"/>
  <c r="F134" i="5"/>
  <c r="F139" i="5" s="1"/>
  <c r="H155" i="5"/>
  <c r="H160" i="5" s="1"/>
  <c r="F33" i="5"/>
  <c r="G113" i="5"/>
  <c r="G121" i="5" s="1"/>
  <c r="D115" i="5"/>
  <c r="J134" i="5"/>
  <c r="J139" i="5" s="1"/>
  <c r="G92" i="5"/>
  <c r="G98" i="5" s="1"/>
  <c r="H113" i="5"/>
  <c r="H120" i="5" s="1"/>
  <c r="D134" i="5"/>
  <c r="D139" i="5" s="1"/>
  <c r="H134" i="5"/>
  <c r="H136" i="5" s="1"/>
  <c r="F155" i="5"/>
  <c r="F163" i="5" s="1"/>
  <c r="J155" i="5"/>
  <c r="G157" i="5"/>
  <c r="D155" i="5"/>
  <c r="D160" i="5" s="1"/>
  <c r="D50" i="5"/>
  <c r="D53" i="5" s="1"/>
  <c r="J71" i="5"/>
  <c r="J73" i="5" s="1"/>
  <c r="J92" i="5"/>
  <c r="J97" i="5" s="1"/>
  <c r="F92" i="5"/>
  <c r="F97" i="5" s="1"/>
  <c r="E113" i="5"/>
  <c r="E118" i="5" s="1"/>
  <c r="I113" i="5"/>
  <c r="I117" i="5" s="1"/>
  <c r="F100" i="5"/>
  <c r="F96" i="5"/>
  <c r="J96" i="5"/>
  <c r="E99" i="5"/>
  <c r="F99" i="5"/>
  <c r="F95" i="5"/>
  <c r="G97" i="5"/>
  <c r="J95" i="5"/>
  <c r="F98" i="5"/>
  <c r="G94" i="5"/>
  <c r="F71" i="5"/>
  <c r="F76" i="5" s="1"/>
  <c r="I92" i="5"/>
  <c r="H50" i="5"/>
  <c r="H55" i="5" s="1"/>
  <c r="I71" i="5"/>
  <c r="I77" i="5" s="1"/>
  <c r="E71" i="5"/>
  <c r="E77" i="5" s="1"/>
  <c r="D71" i="5"/>
  <c r="D74" i="5" s="1"/>
  <c r="H92" i="5"/>
  <c r="H97" i="5" s="1"/>
  <c r="F94" i="5"/>
  <c r="G50" i="5"/>
  <c r="H71" i="5"/>
  <c r="H76" i="5" s="1"/>
  <c r="D92" i="5"/>
  <c r="D100" i="5" s="1"/>
  <c r="F29" i="5"/>
  <c r="J50" i="5"/>
  <c r="J55" i="5" s="1"/>
  <c r="G71" i="5"/>
  <c r="G77" i="5" s="1"/>
  <c r="I32" i="5"/>
  <c r="F50" i="5"/>
  <c r="F55" i="5" s="1"/>
  <c r="L55" i="5" s="1"/>
  <c r="D34" i="5"/>
  <c r="E29" i="5"/>
  <c r="H33" i="5"/>
  <c r="I31" i="5"/>
  <c r="I50" i="5"/>
  <c r="I58" i="5" s="1"/>
  <c r="E50" i="5"/>
  <c r="E56" i="5" s="1"/>
  <c r="D30" i="5"/>
  <c r="E32" i="5"/>
  <c r="H30" i="5"/>
  <c r="I29" i="5"/>
  <c r="E31" i="5"/>
  <c r="H34" i="5"/>
  <c r="G30" i="5"/>
  <c r="G33" i="5"/>
  <c r="D32" i="5"/>
  <c r="H29" i="5"/>
  <c r="E34" i="5"/>
  <c r="E30" i="5"/>
  <c r="F31" i="5"/>
  <c r="G32" i="5"/>
  <c r="H32" i="5"/>
  <c r="I34" i="5"/>
  <c r="I30" i="5"/>
  <c r="G34" i="5"/>
  <c r="D33" i="5"/>
  <c r="F32" i="5"/>
  <c r="G29" i="5"/>
  <c r="F34" i="5"/>
  <c r="I162" i="5" l="1"/>
  <c r="G99" i="5"/>
  <c r="E96" i="5"/>
  <c r="E95" i="5"/>
  <c r="G96" i="5"/>
  <c r="E100" i="5"/>
  <c r="E98" i="5"/>
  <c r="F115" i="5"/>
  <c r="F161" i="5"/>
  <c r="E94" i="5"/>
  <c r="G95" i="5"/>
  <c r="G100" i="5"/>
  <c r="I158" i="5"/>
  <c r="D142" i="5"/>
  <c r="J94" i="5"/>
  <c r="D158" i="5"/>
  <c r="D157" i="5"/>
  <c r="F118" i="5"/>
  <c r="F119" i="5"/>
  <c r="F121" i="5"/>
  <c r="F120" i="5"/>
  <c r="J99" i="5"/>
  <c r="F117" i="5"/>
  <c r="J118" i="5"/>
  <c r="D163" i="5"/>
  <c r="G138" i="5"/>
  <c r="J98" i="5"/>
  <c r="G120" i="5"/>
  <c r="G142" i="5"/>
  <c r="I157" i="5"/>
  <c r="I163" i="5"/>
  <c r="D52" i="5"/>
  <c r="D56" i="5"/>
  <c r="E136" i="5"/>
  <c r="D162" i="5"/>
  <c r="E139" i="5"/>
  <c r="H118" i="5"/>
  <c r="E120" i="5"/>
  <c r="D119" i="5"/>
  <c r="I140" i="5"/>
  <c r="I161" i="5"/>
  <c r="D140" i="5"/>
  <c r="J120" i="5"/>
  <c r="D116" i="5"/>
  <c r="F141" i="5"/>
  <c r="I160" i="5"/>
  <c r="D117" i="5"/>
  <c r="D118" i="5"/>
  <c r="G137" i="5"/>
  <c r="F142" i="5"/>
  <c r="D58" i="5"/>
  <c r="I136" i="5"/>
  <c r="I139" i="5"/>
  <c r="G116" i="5"/>
  <c r="H117" i="5"/>
  <c r="G140" i="5"/>
  <c r="E137" i="5"/>
  <c r="E141" i="5"/>
  <c r="G118" i="5"/>
  <c r="D120" i="5"/>
  <c r="L29" i="5"/>
  <c r="K168" i="5" s="1"/>
  <c r="K29" i="5"/>
  <c r="D75" i="5"/>
  <c r="J75" i="5"/>
  <c r="I76" i="5"/>
  <c r="K31" i="5"/>
  <c r="J162" i="5"/>
  <c r="J158" i="5"/>
  <c r="I119" i="5"/>
  <c r="K34" i="5"/>
  <c r="J79" i="5"/>
  <c r="F158" i="5"/>
  <c r="F162" i="5"/>
  <c r="D137" i="5"/>
  <c r="D141" i="5"/>
  <c r="H158" i="5"/>
  <c r="H142" i="5"/>
  <c r="I116" i="5"/>
  <c r="H115" i="5"/>
  <c r="J163" i="5"/>
  <c r="D136" i="5"/>
  <c r="H119" i="5"/>
  <c r="E117" i="5"/>
  <c r="J115" i="5"/>
  <c r="H163" i="5"/>
  <c r="H139" i="5"/>
  <c r="L139" i="5" s="1"/>
  <c r="H171" i="5" s="1"/>
  <c r="F138" i="5"/>
  <c r="H140" i="5"/>
  <c r="J142" i="5"/>
  <c r="I118" i="5"/>
  <c r="F157" i="5"/>
  <c r="G119" i="5"/>
  <c r="J159" i="5"/>
  <c r="I121" i="5"/>
  <c r="L33" i="5"/>
  <c r="K172" i="5" s="1"/>
  <c r="H52" i="5"/>
  <c r="J74" i="5"/>
  <c r="D54" i="5"/>
  <c r="D55" i="5"/>
  <c r="J100" i="5"/>
  <c r="D57" i="5"/>
  <c r="F160" i="5"/>
  <c r="H162" i="5"/>
  <c r="D138" i="5"/>
  <c r="F140" i="5"/>
  <c r="F136" i="5"/>
  <c r="I120" i="5"/>
  <c r="E115" i="5"/>
  <c r="D161" i="5"/>
  <c r="H157" i="5"/>
  <c r="J119" i="5"/>
  <c r="G117" i="5"/>
  <c r="E121" i="5"/>
  <c r="H159" i="5"/>
  <c r="J157" i="5"/>
  <c r="J121" i="5"/>
  <c r="J138" i="5"/>
  <c r="H116" i="5"/>
  <c r="G115" i="5"/>
  <c r="F137" i="5"/>
  <c r="E119" i="5"/>
  <c r="H141" i="5"/>
  <c r="H137" i="5"/>
  <c r="L32" i="5"/>
  <c r="K171" i="5" s="1"/>
  <c r="L31" i="5"/>
  <c r="K170" i="5" s="1"/>
  <c r="J77" i="5"/>
  <c r="J78" i="5"/>
  <c r="J76" i="5"/>
  <c r="J160" i="5"/>
  <c r="H138" i="5"/>
  <c r="J140" i="5"/>
  <c r="J136" i="5"/>
  <c r="E116" i="5"/>
  <c r="I115" i="5"/>
  <c r="F159" i="5"/>
  <c r="H161" i="5"/>
  <c r="J161" i="5"/>
  <c r="J137" i="5"/>
  <c r="J141" i="5"/>
  <c r="H121" i="5"/>
  <c r="J116" i="5"/>
  <c r="D159" i="5"/>
  <c r="L30" i="5"/>
  <c r="K169" i="5" s="1"/>
  <c r="G53" i="5"/>
  <c r="G52" i="5"/>
  <c r="G57" i="5"/>
  <c r="I95" i="5"/>
  <c r="I99" i="5"/>
  <c r="G75" i="5"/>
  <c r="D78" i="5"/>
  <c r="I54" i="5"/>
  <c r="G58" i="5"/>
  <c r="I100" i="5"/>
  <c r="D94" i="5"/>
  <c r="I73" i="5"/>
  <c r="H53" i="5"/>
  <c r="F57" i="5"/>
  <c r="H95" i="5"/>
  <c r="I94" i="5"/>
  <c r="I74" i="5"/>
  <c r="J54" i="5"/>
  <c r="H58" i="5"/>
  <c r="H100" i="5"/>
  <c r="H77" i="5"/>
  <c r="E75" i="5"/>
  <c r="E73" i="5"/>
  <c r="E53" i="5"/>
  <c r="E57" i="5"/>
  <c r="F79" i="5"/>
  <c r="F73" i="5"/>
  <c r="F75" i="5"/>
  <c r="D73" i="5"/>
  <c r="F74" i="5"/>
  <c r="H73" i="5"/>
  <c r="F56" i="5"/>
  <c r="H98" i="5"/>
  <c r="D98" i="5"/>
  <c r="J53" i="5"/>
  <c r="H57" i="5"/>
  <c r="E55" i="5"/>
  <c r="H99" i="5"/>
  <c r="D95" i="5"/>
  <c r="L95" i="5" s="1"/>
  <c r="F169" i="5" s="1"/>
  <c r="I78" i="5"/>
  <c r="E74" i="5"/>
  <c r="J58" i="5"/>
  <c r="G56" i="5"/>
  <c r="F52" i="5"/>
  <c r="D96" i="5"/>
  <c r="G74" i="5"/>
  <c r="E79" i="5"/>
  <c r="I53" i="5"/>
  <c r="I57" i="5"/>
  <c r="L34" i="5"/>
  <c r="K173" i="5" s="1"/>
  <c r="D97" i="5"/>
  <c r="H74" i="5"/>
  <c r="F78" i="5"/>
  <c r="H56" i="5"/>
  <c r="E54" i="5"/>
  <c r="G76" i="5"/>
  <c r="J57" i="5"/>
  <c r="G55" i="5"/>
  <c r="E52" i="5"/>
  <c r="D99" i="5"/>
  <c r="E78" i="5"/>
  <c r="I56" i="5"/>
  <c r="F54" i="5"/>
  <c r="J52" i="5"/>
  <c r="I98" i="5"/>
  <c r="I75" i="5"/>
  <c r="G78" i="5"/>
  <c r="D77" i="5"/>
  <c r="H79" i="5"/>
  <c r="H75" i="5"/>
  <c r="L75" i="5" s="1"/>
  <c r="E170" i="5" s="1"/>
  <c r="H78" i="5"/>
  <c r="E76" i="5"/>
  <c r="J56" i="5"/>
  <c r="G54" i="5"/>
  <c r="E58" i="5"/>
  <c r="I96" i="5"/>
  <c r="H94" i="5"/>
  <c r="D79" i="5"/>
  <c r="I55" i="5"/>
  <c r="F53" i="5"/>
  <c r="I52" i="5"/>
  <c r="I97" i="5"/>
  <c r="G79" i="5"/>
  <c r="D76" i="5"/>
  <c r="H54" i="5"/>
  <c r="F58" i="5"/>
  <c r="H96" i="5"/>
  <c r="I79" i="5"/>
  <c r="F77" i="5"/>
  <c r="G73" i="5"/>
  <c r="K30" i="5"/>
  <c r="K32" i="5"/>
  <c r="K33" i="5"/>
  <c r="L160" i="5" l="1"/>
  <c r="I171" i="5" s="1"/>
  <c r="L163" i="5"/>
  <c r="I174" i="5" s="1"/>
  <c r="L158" i="5"/>
  <c r="I169" i="5" s="1"/>
  <c r="L120" i="5"/>
  <c r="G173" i="5" s="1"/>
  <c r="L162" i="5"/>
  <c r="I173" i="5" s="1"/>
  <c r="L157" i="5"/>
  <c r="I168" i="5" s="1"/>
  <c r="L141" i="5"/>
  <c r="H173" i="5" s="1"/>
  <c r="L99" i="5"/>
  <c r="F173" i="5" s="1"/>
  <c r="L53" i="5"/>
  <c r="D169" i="5" s="1"/>
  <c r="L100" i="5"/>
  <c r="F174" i="5" s="1"/>
  <c r="L119" i="5"/>
  <c r="G172" i="5" s="1"/>
  <c r="L140" i="5"/>
  <c r="H172" i="5" s="1"/>
  <c r="L118" i="5"/>
  <c r="G171" i="5" s="1"/>
  <c r="L116" i="5"/>
  <c r="G169" i="5" s="1"/>
  <c r="L58" i="5"/>
  <c r="D174" i="5" s="1"/>
  <c r="L159" i="5"/>
  <c r="I170" i="5" s="1"/>
  <c r="L115" i="5"/>
  <c r="G168" i="5" s="1"/>
  <c r="L138" i="5"/>
  <c r="H170" i="5" s="1"/>
  <c r="L142" i="5"/>
  <c r="H174" i="5" s="1"/>
  <c r="M29" i="5"/>
  <c r="L76" i="5"/>
  <c r="E171" i="5" s="1"/>
  <c r="L77" i="5"/>
  <c r="E172" i="5" s="1"/>
  <c r="L56" i="5"/>
  <c r="D172" i="5" s="1"/>
  <c r="L52" i="5"/>
  <c r="D168" i="5" s="1"/>
  <c r="L57" i="5"/>
  <c r="D173" i="5" s="1"/>
  <c r="L117" i="5"/>
  <c r="G170" i="5" s="1"/>
  <c r="L137" i="5"/>
  <c r="H169" i="5" s="1"/>
  <c r="L79" i="5"/>
  <c r="E174" i="5" s="1"/>
  <c r="L74" i="5"/>
  <c r="E169" i="5" s="1"/>
  <c r="D171" i="5"/>
  <c r="L121" i="5"/>
  <c r="G174" i="5" s="1"/>
  <c r="L161" i="5"/>
  <c r="I172" i="5" s="1"/>
  <c r="L136" i="5"/>
  <c r="H168" i="5" s="1"/>
  <c r="L98" i="5"/>
  <c r="F172" i="5" s="1"/>
  <c r="L54" i="5"/>
  <c r="D170" i="5" s="1"/>
  <c r="L96" i="5"/>
  <c r="F170" i="5" s="1"/>
  <c r="L94" i="5"/>
  <c r="F168" i="5" s="1"/>
  <c r="L78" i="5"/>
  <c r="E173" i="5" s="1"/>
  <c r="L97" i="5"/>
  <c r="F171" i="5" s="1"/>
  <c r="L73" i="5"/>
  <c r="E168" i="5" s="1"/>
  <c r="M31" i="5"/>
  <c r="M33" i="5"/>
  <c r="M30" i="5"/>
  <c r="M32" i="5"/>
  <c r="M34" i="5"/>
  <c r="L36" i="5" l="1"/>
  <c r="L37" i="5" s="1"/>
  <c r="L39" i="5" s="1"/>
  <c r="M168" i="5"/>
  <c r="M169" i="5" l="1"/>
  <c r="M170" i="5"/>
  <c r="M171" i="5"/>
  <c r="M172" i="5"/>
  <c r="M173" i="5"/>
  <c r="M174" i="5"/>
</calcChain>
</file>

<file path=xl/sharedStrings.xml><?xml version="1.0" encoding="utf-8"?>
<sst xmlns="http://schemas.openxmlformats.org/spreadsheetml/2006/main" count="184" uniqueCount="67">
  <si>
    <t>Kriteria</t>
  </si>
  <si>
    <t>C1</t>
  </si>
  <si>
    <t>C2</t>
  </si>
  <si>
    <t>C3</t>
  </si>
  <si>
    <t>C4</t>
  </si>
  <si>
    <t>C5</t>
  </si>
  <si>
    <t>C6</t>
  </si>
  <si>
    <t>Usia</t>
  </si>
  <si>
    <t>Kesehatan</t>
  </si>
  <si>
    <t>Tempat Tinggal</t>
  </si>
  <si>
    <t>Kondisi Hunian</t>
  </si>
  <si>
    <t>Status Perkawinan</t>
  </si>
  <si>
    <t>Pekerjaan</t>
  </si>
  <si>
    <t>Alternatif</t>
  </si>
  <si>
    <t>Benefit</t>
  </si>
  <si>
    <t>A1</t>
  </si>
  <si>
    <t>A2</t>
  </si>
  <si>
    <t>A3</t>
  </si>
  <si>
    <t>A4</t>
  </si>
  <si>
    <t>A5</t>
  </si>
  <si>
    <t>A6</t>
  </si>
  <si>
    <t>A7</t>
  </si>
  <si>
    <t xml:space="preserve"> </t>
  </si>
  <si>
    <t>Cost benefit</t>
  </si>
  <si>
    <t>cost</t>
  </si>
  <si>
    <t>JUMLAH</t>
  </si>
  <si>
    <t>Hasil</t>
  </si>
  <si>
    <t>tingkat kepentingan</t>
  </si>
  <si>
    <t>Mutlak Lebih Penting</t>
  </si>
  <si>
    <t>Sangat Lebih Penting</t>
  </si>
  <si>
    <t>Lebih Penting</t>
  </si>
  <si>
    <t>Cukup Penting</t>
  </si>
  <si>
    <t>Sama Penting</t>
  </si>
  <si>
    <t>NORMALISASI</t>
  </si>
  <si>
    <t>Jml</t>
  </si>
  <si>
    <t>Rata-Rata bobot</t>
  </si>
  <si>
    <t>t</t>
  </si>
  <si>
    <t>CI</t>
  </si>
  <si>
    <t>RI6</t>
  </si>
  <si>
    <t>kolom/baris</t>
  </si>
  <si>
    <t>baris/kolom</t>
  </si>
  <si>
    <t>PERANKINGAN</t>
  </si>
  <si>
    <t>&lt;= 0.1 maka Konsisten</t>
  </si>
  <si>
    <t>Konsistensi (CR)</t>
  </si>
  <si>
    <t>Perhitungan Sistem Pendukung Keputusan Customer Terbaik dengan Metode AHP</t>
  </si>
  <si>
    <t>Order</t>
  </si>
  <si>
    <t>Jumlah order</t>
  </si>
  <si>
    <t>Credit limit</t>
  </si>
  <si>
    <t>Buy price</t>
  </si>
  <si>
    <t>Product Scale</t>
  </si>
  <si>
    <t>Quantity ordered</t>
  </si>
  <si>
    <t>Atelier</t>
  </si>
  <si>
    <t>Signal Gift</t>
  </si>
  <si>
    <t>Australian</t>
  </si>
  <si>
    <t xml:space="preserve">  La Rochelle</t>
  </si>
  <si>
    <t>Baane Mini</t>
  </si>
  <si>
    <t xml:space="preserve">  Mini Gifts</t>
  </si>
  <si>
    <t>Havel</t>
  </si>
  <si>
    <t>Jumlah Order</t>
  </si>
  <si>
    <t>Product scale</t>
  </si>
  <si>
    <t>order</t>
  </si>
  <si>
    <t>jumlah order</t>
  </si>
  <si>
    <t>quantity ordered</t>
  </si>
  <si>
    <t>product scale</t>
  </si>
  <si>
    <t>buy price</t>
  </si>
  <si>
    <t>credit limit</t>
  </si>
  <si>
    <t>Hasil yg tertinggi adalah A1 (Atelier)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</si>
</sst>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64" formatCode="0.00000"/>
    <numFmt numFmtId="165" formatCode="0.000"/>
    <numFmt numFmtId="166" formatCode="0.0000"/>
    <numFmt numFmtId="167" formatCode="0.0"/>
  </numFmts>
  <fonts count="10" x14ac:knownFonts="1"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1"/>
      <color theme="1"/>
      <name val="Calibri"/>
      <family val="2"/>
      <scheme val="minor"/>
    </font>
    <font>
      <sz val="8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1" fontId="7" fillId="0" borderId="0" applyFont="0" applyFill="0" applyBorder="0" applyAlignment="0" applyProtection="0"/>
  </cellStyleXfs>
  <cellXfs count="52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5" fontId="0" fillId="0" borderId="1" xfId="0" applyNumberFormat="1" applyBorder="1"/>
    <xf numFmtId="166" fontId="0" fillId="0" borderId="1" xfId="0" applyNumberFormat="1" applyBorder="1"/>
    <xf numFmtId="0" fontId="0" fillId="2" borderId="1" xfId="0" applyFill="1" applyBorder="1" applyAlignment="1">
      <alignment horizontal="center"/>
    </xf>
    <xf numFmtId="1" fontId="0" fillId="0" borderId="1" xfId="0" applyNumberFormat="1" applyBorder="1"/>
    <xf numFmtId="166" fontId="0" fillId="0" borderId="0" xfId="0" applyNumberFormat="1"/>
    <xf numFmtId="0" fontId="0" fillId="0" borderId="0" xfId="0" applyBorder="1"/>
    <xf numFmtId="166" fontId="0" fillId="0" borderId="1" xfId="0" applyNumberFormat="1" applyFill="1" applyBorder="1"/>
    <xf numFmtId="0" fontId="0" fillId="0" borderId="1" xfId="0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2" borderId="1" xfId="0" applyFill="1" applyBorder="1" applyAlignment="1">
      <alignment horizontal="left"/>
    </xf>
    <xf numFmtId="166" fontId="2" fillId="0" borderId="1" xfId="0" applyNumberFormat="1" applyFont="1" applyBorder="1" applyAlignment="1">
      <alignment horizontal="center" wrapText="1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1" fontId="8" fillId="0" borderId="1" xfId="0" applyNumberFormat="1" applyFont="1" applyBorder="1" applyAlignment="1">
      <alignment horizontal="center" wrapText="1"/>
    </xf>
    <xf numFmtId="167" fontId="9" fillId="0" borderId="1" xfId="0" applyNumberFormat="1" applyFont="1" applyBorder="1" applyAlignment="1">
      <alignment horizontal="center" wrapText="1"/>
    </xf>
    <xf numFmtId="1" fontId="9" fillId="0" borderId="1" xfId="0" applyNumberFormat="1" applyFont="1" applyBorder="1" applyAlignment="1">
      <alignment horizontal="center" wrapText="1"/>
    </xf>
    <xf numFmtId="1" fontId="9" fillId="0" borderId="1" xfId="0" applyNumberFormat="1" applyFont="1" applyBorder="1" applyAlignment="1">
      <alignment horizontal="center"/>
    </xf>
    <xf numFmtId="167" fontId="9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3" fillId="3" borderId="5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left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/>
    <xf numFmtId="0" fontId="0" fillId="3" borderId="9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3" borderId="1" xfId="0" applyFill="1" applyBorder="1"/>
    <xf numFmtId="0" fontId="2" fillId="3" borderId="1" xfId="0" applyFont="1" applyFill="1" applyBorder="1" applyAlignment="1">
      <alignment wrapText="1"/>
    </xf>
    <xf numFmtId="0" fontId="0" fillId="3" borderId="0" xfId="0" applyFill="1" applyBorder="1"/>
    <xf numFmtId="0" fontId="2" fillId="3" borderId="1" xfId="0" applyFont="1" applyFill="1" applyBorder="1"/>
    <xf numFmtId="0" fontId="4" fillId="3" borderId="0" xfId="0" applyFont="1" applyFill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45F61-5842-4E42-9F18-36F3D5120854}">
  <dimension ref="A1:P176"/>
  <sheetViews>
    <sheetView tabSelected="1" topLeftCell="D1" zoomScaleNormal="100" workbookViewId="0">
      <selection activeCell="K13" sqref="K13"/>
    </sheetView>
  </sheetViews>
  <sheetFormatPr defaultRowHeight="15" x14ac:dyDescent="0.25"/>
  <cols>
    <col min="3" max="3" width="23.85546875" customWidth="1"/>
    <col min="4" max="4" width="11.140625" customWidth="1"/>
    <col min="5" max="5" width="13.5703125" customWidth="1"/>
    <col min="6" max="6" width="16.28515625" customWidth="1"/>
    <col min="7" max="7" width="15.7109375" customWidth="1"/>
    <col min="8" max="8" width="18.28515625" customWidth="1"/>
    <col min="9" max="9" width="19" customWidth="1"/>
    <col min="10" max="10" width="9.7109375" bestFit="1" customWidth="1"/>
    <col min="11" max="11" width="14.5703125" customWidth="1"/>
    <col min="12" max="12" width="16.140625" customWidth="1"/>
    <col min="13" max="13" width="11.5703125" customWidth="1"/>
  </cols>
  <sheetData>
    <row r="1" spans="1:16" ht="15" customHeight="1" x14ac:dyDescent="0.3">
      <c r="A1" s="28" t="s">
        <v>44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6"/>
      <c r="N1" s="26"/>
      <c r="O1" s="26"/>
      <c r="P1" s="26"/>
    </row>
    <row r="2" spans="1:16" ht="15" customHeight="1" x14ac:dyDescent="0.3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6"/>
      <c r="N2" s="26"/>
      <c r="O2" s="26"/>
      <c r="P2" s="26"/>
    </row>
    <row r="5" spans="1:16" ht="15.75" x14ac:dyDescent="0.25">
      <c r="C5" s="30" t="s">
        <v>13</v>
      </c>
      <c r="D5" s="33" t="s">
        <v>0</v>
      </c>
      <c r="E5" s="34"/>
      <c r="F5" s="34"/>
      <c r="G5" s="34"/>
      <c r="H5" s="34"/>
      <c r="I5" s="35"/>
      <c r="K5" s="29" t="s">
        <v>27</v>
      </c>
      <c r="L5" s="29"/>
      <c r="M5" s="29"/>
    </row>
    <row r="6" spans="1:16" ht="15.75" x14ac:dyDescent="0.25">
      <c r="C6" s="31"/>
      <c r="D6" s="36" t="s">
        <v>1</v>
      </c>
      <c r="E6" s="36" t="s">
        <v>2</v>
      </c>
      <c r="F6" s="36" t="s">
        <v>3</v>
      </c>
      <c r="G6" s="36" t="s">
        <v>4</v>
      </c>
      <c r="H6" s="37" t="s">
        <v>5</v>
      </c>
      <c r="I6" s="37" t="s">
        <v>6</v>
      </c>
      <c r="K6" s="1">
        <v>9</v>
      </c>
      <c r="L6" s="1" t="s">
        <v>28</v>
      </c>
      <c r="M6" s="1"/>
    </row>
    <row r="7" spans="1:16" ht="15.75" x14ac:dyDescent="0.25">
      <c r="C7" s="32" t="s">
        <v>51</v>
      </c>
      <c r="D7" s="14">
        <v>69</v>
      </c>
      <c r="E7" s="14">
        <v>77</v>
      </c>
      <c r="F7" s="14">
        <v>65</v>
      </c>
      <c r="G7" s="14">
        <v>76</v>
      </c>
      <c r="H7" s="15">
        <v>80</v>
      </c>
      <c r="I7" s="15">
        <v>60</v>
      </c>
      <c r="K7" s="1">
        <v>7</v>
      </c>
      <c r="L7" s="1" t="s">
        <v>29</v>
      </c>
      <c r="M7" s="1"/>
    </row>
    <row r="8" spans="1:16" ht="16.5" customHeight="1" x14ac:dyDescent="0.25">
      <c r="C8" s="32" t="s">
        <v>52</v>
      </c>
      <c r="D8" s="14">
        <v>63</v>
      </c>
      <c r="E8" s="14">
        <v>74</v>
      </c>
      <c r="F8" s="14">
        <v>84</v>
      </c>
      <c r="G8" s="14">
        <v>80</v>
      </c>
      <c r="H8" s="15">
        <v>61</v>
      </c>
      <c r="I8" s="15">
        <v>63</v>
      </c>
      <c r="K8" s="1">
        <v>5</v>
      </c>
      <c r="L8" s="1" t="s">
        <v>30</v>
      </c>
      <c r="M8" s="1"/>
    </row>
    <row r="9" spans="1:16" ht="18.75" customHeight="1" x14ac:dyDescent="0.25">
      <c r="C9" s="32" t="s">
        <v>53</v>
      </c>
      <c r="D9" s="14">
        <v>70</v>
      </c>
      <c r="E9" s="14">
        <v>75</v>
      </c>
      <c r="F9" s="14">
        <v>80</v>
      </c>
      <c r="G9" s="14">
        <v>75</v>
      </c>
      <c r="H9" s="15">
        <v>81</v>
      </c>
      <c r="I9" s="15">
        <v>78</v>
      </c>
      <c r="K9" s="1">
        <v>3</v>
      </c>
      <c r="L9" s="1" t="s">
        <v>31</v>
      </c>
      <c r="M9" s="1"/>
    </row>
    <row r="10" spans="1:16" ht="15.75" x14ac:dyDescent="0.25">
      <c r="C10" s="32" t="s">
        <v>54</v>
      </c>
      <c r="D10" s="14">
        <v>76</v>
      </c>
      <c r="E10" s="14">
        <v>79</v>
      </c>
      <c r="F10" s="14">
        <v>75</v>
      </c>
      <c r="G10" s="14">
        <v>85</v>
      </c>
      <c r="H10" s="15">
        <v>84</v>
      </c>
      <c r="I10" s="15">
        <v>71</v>
      </c>
      <c r="K10" s="1">
        <v>1</v>
      </c>
      <c r="L10" s="1" t="s">
        <v>32</v>
      </c>
      <c r="M10" s="1"/>
    </row>
    <row r="11" spans="1:16" ht="15.75" x14ac:dyDescent="0.25">
      <c r="C11" s="32" t="s">
        <v>55</v>
      </c>
      <c r="D11" s="14">
        <v>67</v>
      </c>
      <c r="E11" s="14">
        <v>81</v>
      </c>
      <c r="F11" s="14">
        <v>68</v>
      </c>
      <c r="G11" s="14">
        <v>77</v>
      </c>
      <c r="H11" s="15">
        <v>76</v>
      </c>
      <c r="I11" s="15">
        <v>80</v>
      </c>
    </row>
    <row r="12" spans="1:16" ht="15.75" x14ac:dyDescent="0.25">
      <c r="C12" s="32" t="s">
        <v>56</v>
      </c>
      <c r="D12" s="14">
        <v>78</v>
      </c>
      <c r="E12" s="14">
        <v>78</v>
      </c>
      <c r="F12" s="14">
        <v>79</v>
      </c>
      <c r="G12" s="14">
        <v>71</v>
      </c>
      <c r="H12" s="15">
        <v>73</v>
      </c>
      <c r="I12" s="15">
        <v>84</v>
      </c>
    </row>
    <row r="13" spans="1:16" ht="18" customHeight="1" x14ac:dyDescent="0.25">
      <c r="C13" s="32" t="s">
        <v>57</v>
      </c>
      <c r="D13" s="14">
        <v>80</v>
      </c>
      <c r="E13" s="14">
        <v>83</v>
      </c>
      <c r="F13" s="14">
        <v>76</v>
      </c>
      <c r="G13" s="14">
        <v>75</v>
      </c>
      <c r="H13" s="15">
        <v>79</v>
      </c>
      <c r="I13" s="15">
        <v>65</v>
      </c>
    </row>
    <row r="15" spans="1:16" x14ac:dyDescent="0.25">
      <c r="C15" s="38" t="s">
        <v>23</v>
      </c>
      <c r="D15" s="5" t="s">
        <v>14</v>
      </c>
      <c r="E15" s="5" t="s">
        <v>24</v>
      </c>
      <c r="F15" s="5" t="s">
        <v>24</v>
      </c>
      <c r="G15" s="5" t="s">
        <v>24</v>
      </c>
      <c r="H15" s="5" t="s">
        <v>24</v>
      </c>
      <c r="I15" s="5" t="s">
        <v>24</v>
      </c>
    </row>
    <row r="18" spans="3:13" x14ac:dyDescent="0.25">
      <c r="C18" s="39" t="s">
        <v>0</v>
      </c>
      <c r="D18" s="40" t="s">
        <v>45</v>
      </c>
      <c r="E18" s="40" t="s">
        <v>46</v>
      </c>
      <c r="F18" s="40" t="s">
        <v>47</v>
      </c>
      <c r="G18" s="40" t="s">
        <v>48</v>
      </c>
      <c r="H18" s="40" t="s">
        <v>49</v>
      </c>
      <c r="I18" s="40" t="s">
        <v>50</v>
      </c>
    </row>
    <row r="19" spans="3:13" ht="15.75" x14ac:dyDescent="0.25">
      <c r="C19" s="41"/>
      <c r="D19" s="36" t="s">
        <v>1</v>
      </c>
      <c r="E19" s="36" t="s">
        <v>2</v>
      </c>
      <c r="F19" s="36" t="s">
        <v>3</v>
      </c>
      <c r="G19" s="36" t="s">
        <v>4</v>
      </c>
      <c r="H19" s="37" t="s">
        <v>5</v>
      </c>
      <c r="I19" s="37" t="s">
        <v>6</v>
      </c>
    </row>
    <row r="20" spans="3:13" ht="15.75" x14ac:dyDescent="0.25">
      <c r="C20" s="16" t="s">
        <v>7</v>
      </c>
      <c r="D20" s="21">
        <v>1</v>
      </c>
      <c r="E20" s="22">
        <v>0.33333333333333331</v>
      </c>
      <c r="F20" s="23">
        <v>1</v>
      </c>
      <c r="G20" s="23">
        <v>1</v>
      </c>
      <c r="H20" s="24">
        <v>5</v>
      </c>
      <c r="I20" s="24">
        <v>1</v>
      </c>
    </row>
    <row r="21" spans="3:13" ht="15.75" x14ac:dyDescent="0.25">
      <c r="C21" s="16" t="s">
        <v>8</v>
      </c>
      <c r="D21" s="23">
        <v>3</v>
      </c>
      <c r="E21" s="23">
        <v>1</v>
      </c>
      <c r="F21" s="23">
        <v>3</v>
      </c>
      <c r="G21" s="23">
        <v>1</v>
      </c>
      <c r="H21" s="23">
        <v>5</v>
      </c>
      <c r="I21" s="23">
        <v>1</v>
      </c>
    </row>
    <row r="22" spans="3:13" ht="15.75" x14ac:dyDescent="0.25">
      <c r="C22" s="16" t="s">
        <v>9</v>
      </c>
      <c r="D22" s="23">
        <v>1</v>
      </c>
      <c r="E22" s="22">
        <v>0.33333333333333331</v>
      </c>
      <c r="F22" s="23">
        <v>1</v>
      </c>
      <c r="G22" s="22">
        <v>0.33333333333333331</v>
      </c>
      <c r="H22" s="24">
        <v>3</v>
      </c>
      <c r="I22" s="25">
        <v>0.33333333333333331</v>
      </c>
    </row>
    <row r="23" spans="3:13" ht="15.75" x14ac:dyDescent="0.25">
      <c r="C23" s="16" t="s">
        <v>10</v>
      </c>
      <c r="D23" s="23">
        <v>1</v>
      </c>
      <c r="E23" s="23">
        <v>1</v>
      </c>
      <c r="F23" s="23">
        <v>3</v>
      </c>
      <c r="G23" s="23">
        <v>1</v>
      </c>
      <c r="H23" s="24">
        <v>5</v>
      </c>
      <c r="I23" s="25">
        <v>0.33333333333333331</v>
      </c>
    </row>
    <row r="24" spans="3:13" ht="15.75" x14ac:dyDescent="0.25">
      <c r="C24" s="16" t="s">
        <v>11</v>
      </c>
      <c r="D24" s="22">
        <v>0.2</v>
      </c>
      <c r="E24" s="22">
        <v>0.2</v>
      </c>
      <c r="F24" s="22">
        <v>0.33333333333333331</v>
      </c>
      <c r="G24" s="22">
        <v>0.2</v>
      </c>
      <c r="H24" s="24">
        <v>1</v>
      </c>
      <c r="I24" s="25">
        <v>0.2</v>
      </c>
    </row>
    <row r="25" spans="3:13" ht="15.75" x14ac:dyDescent="0.25">
      <c r="C25" s="16" t="s">
        <v>12</v>
      </c>
      <c r="D25" s="23">
        <v>1</v>
      </c>
      <c r="E25" s="23">
        <v>1</v>
      </c>
      <c r="F25" s="23">
        <v>3</v>
      </c>
      <c r="G25" s="23">
        <v>3</v>
      </c>
      <c r="H25" s="23">
        <v>5</v>
      </c>
      <c r="I25" s="24">
        <v>1</v>
      </c>
    </row>
    <row r="27" spans="3:13" x14ac:dyDescent="0.25">
      <c r="C27" s="42" t="s">
        <v>25</v>
      </c>
      <c r="D27" s="3">
        <f>SUM(D20:D25)</f>
        <v>7.2</v>
      </c>
      <c r="E27" s="3">
        <f t="shared" ref="E27:I27" si="0">SUM(E20:E25)</f>
        <v>3.8666666666666667</v>
      </c>
      <c r="F27" s="3">
        <f>SUM(F20:F25)</f>
        <v>11.333333333333334</v>
      </c>
      <c r="G27" s="3">
        <f t="shared" si="0"/>
        <v>6.5333333333333332</v>
      </c>
      <c r="H27" s="3">
        <f t="shared" si="0"/>
        <v>24</v>
      </c>
      <c r="I27" s="3">
        <f t="shared" si="0"/>
        <v>3.8666666666666671</v>
      </c>
    </row>
    <row r="28" spans="3:13" x14ac:dyDescent="0.25">
      <c r="K28" s="40" t="s">
        <v>34</v>
      </c>
      <c r="L28" s="40" t="s">
        <v>35</v>
      </c>
      <c r="M28" s="47"/>
    </row>
    <row r="29" spans="3:13" ht="15.75" x14ac:dyDescent="0.25">
      <c r="C29" s="43"/>
      <c r="D29" s="17">
        <f>D20/D$27</f>
        <v>0.1388888888888889</v>
      </c>
      <c r="E29" s="17">
        <f t="shared" ref="E29:I29" si="1">E20/E$27</f>
        <v>8.620689655172413E-2</v>
      </c>
      <c r="F29" s="17">
        <f t="shared" si="1"/>
        <v>8.8235294117647051E-2</v>
      </c>
      <c r="G29" s="17">
        <f t="shared" si="1"/>
        <v>0.15306122448979592</v>
      </c>
      <c r="H29" s="17">
        <f t="shared" si="1"/>
        <v>0.20833333333333334</v>
      </c>
      <c r="I29" s="17">
        <f t="shared" si="1"/>
        <v>0.25862068965517238</v>
      </c>
      <c r="K29" s="12">
        <f>SUM(D29:I29)</f>
        <v>0.93334632703656173</v>
      </c>
      <c r="L29" s="13">
        <f>SUM(D29:I29)/6</f>
        <v>0.15555772117276029</v>
      </c>
      <c r="M29" s="13">
        <f>($D20*L$29)+($E20*L$30)+($F20*L$31)+($G20*L$32)+($H20*L$33)+($I20*L$34)</f>
        <v>0.98194354370100534</v>
      </c>
    </row>
    <row r="30" spans="3:13" ht="15.75" x14ac:dyDescent="0.25">
      <c r="C30" s="44"/>
      <c r="D30" s="17">
        <f t="shared" ref="D30:I34" si="2">D21/D$27</f>
        <v>0.41666666666666663</v>
      </c>
      <c r="E30" s="17">
        <f t="shared" si="2"/>
        <v>0.25862068965517243</v>
      </c>
      <c r="F30" s="17">
        <f t="shared" si="2"/>
        <v>0.26470588235294118</v>
      </c>
      <c r="G30" s="17">
        <f t="shared" si="2"/>
        <v>0.15306122448979592</v>
      </c>
      <c r="H30" s="17">
        <f t="shared" si="2"/>
        <v>0.20833333333333334</v>
      </c>
      <c r="I30" s="17">
        <f t="shared" si="2"/>
        <v>0.25862068965517238</v>
      </c>
      <c r="K30" s="12">
        <f t="shared" ref="K30:K34" si="3">SUM(D30:I30)</f>
        <v>1.5600084861530819</v>
      </c>
      <c r="L30" s="13">
        <f t="shared" ref="L30:L34" si="4">SUM(D30:I30)/6</f>
        <v>0.26000141435884699</v>
      </c>
      <c r="M30" s="13">
        <f t="shared" ref="M30:M34" si="5">($D21*L$29)+($E21*L$30)+($F21*L$31)+($G21*L$32)+($H21*L$33)+($I21*L$34)</f>
        <v>1.6582460570435069</v>
      </c>
    </row>
    <row r="31" spans="3:13" ht="15.75" x14ac:dyDescent="0.25">
      <c r="C31" s="44" t="s">
        <v>33</v>
      </c>
      <c r="D31" s="17">
        <f t="shared" si="2"/>
        <v>0.1388888888888889</v>
      </c>
      <c r="E31" s="17">
        <f t="shared" si="2"/>
        <v>8.620689655172413E-2</v>
      </c>
      <c r="F31" s="17">
        <f t="shared" si="2"/>
        <v>8.8235294117647051E-2</v>
      </c>
      <c r="G31" s="17">
        <f t="shared" si="2"/>
        <v>5.1020408163265307E-2</v>
      </c>
      <c r="H31" s="17">
        <f t="shared" si="2"/>
        <v>0.125</v>
      </c>
      <c r="I31" s="17">
        <f t="shared" si="2"/>
        <v>8.6206896551724116E-2</v>
      </c>
      <c r="K31" s="12">
        <f t="shared" si="3"/>
        <v>0.57555838427324957</v>
      </c>
      <c r="L31" s="13">
        <f t="shared" si="4"/>
        <v>9.5926397378874928E-2</v>
      </c>
      <c r="M31" s="13">
        <f t="shared" si="5"/>
        <v>0.60450795899458121</v>
      </c>
    </row>
    <row r="32" spans="3:13" ht="15.75" x14ac:dyDescent="0.25">
      <c r="C32" s="44"/>
      <c r="D32" s="17">
        <f t="shared" si="2"/>
        <v>0.1388888888888889</v>
      </c>
      <c r="E32" s="17">
        <f t="shared" si="2"/>
        <v>0.25862068965517243</v>
      </c>
      <c r="F32" s="17">
        <f t="shared" si="2"/>
        <v>0.26470588235294118</v>
      </c>
      <c r="G32" s="17">
        <f t="shared" si="2"/>
        <v>0.15306122448979592</v>
      </c>
      <c r="H32" s="17">
        <f t="shared" si="2"/>
        <v>0.20833333333333334</v>
      </c>
      <c r="I32" s="17">
        <f t="shared" si="2"/>
        <v>8.6206896551724116E-2</v>
      </c>
      <c r="K32" s="12">
        <f t="shared" si="3"/>
        <v>1.109816915271856</v>
      </c>
      <c r="L32" s="13">
        <f t="shared" si="4"/>
        <v>0.18496948587864268</v>
      </c>
      <c r="M32" s="13">
        <f t="shared" si="5"/>
        <v>1.1706469305474425</v>
      </c>
    </row>
    <row r="33" spans="2:13" ht="15.75" x14ac:dyDescent="0.25">
      <c r="C33" s="44"/>
      <c r="D33" s="17">
        <f t="shared" si="2"/>
        <v>2.777777777777778E-2</v>
      </c>
      <c r="E33" s="17">
        <f t="shared" si="2"/>
        <v>5.1724137931034482E-2</v>
      </c>
      <c r="F33" s="17">
        <f t="shared" si="2"/>
        <v>2.9411764705882349E-2</v>
      </c>
      <c r="G33" s="17">
        <f t="shared" si="2"/>
        <v>3.0612244897959186E-2</v>
      </c>
      <c r="H33" s="17">
        <f t="shared" si="2"/>
        <v>4.1666666666666664E-2</v>
      </c>
      <c r="I33" s="17">
        <f t="shared" si="2"/>
        <v>5.1724137931034482E-2</v>
      </c>
      <c r="K33" s="12">
        <f t="shared" si="3"/>
        <v>0.23291672991035492</v>
      </c>
      <c r="L33" s="13">
        <f t="shared" si="4"/>
        <v>3.8819454985059156E-2</v>
      </c>
      <c r="M33" s="13">
        <f t="shared" si="5"/>
        <v>0.24384575030523065</v>
      </c>
    </row>
    <row r="34" spans="2:13" ht="15.75" x14ac:dyDescent="0.25">
      <c r="C34" s="45"/>
      <c r="D34" s="17">
        <f t="shared" si="2"/>
        <v>0.1388888888888889</v>
      </c>
      <c r="E34" s="17">
        <f t="shared" si="2"/>
        <v>0.25862068965517243</v>
      </c>
      <c r="F34" s="17">
        <f t="shared" si="2"/>
        <v>0.26470588235294118</v>
      </c>
      <c r="G34" s="17">
        <f t="shared" si="2"/>
        <v>0.45918367346938777</v>
      </c>
      <c r="H34" s="17">
        <f t="shared" si="2"/>
        <v>0.20833333333333334</v>
      </c>
      <c r="I34" s="17">
        <f t="shared" si="2"/>
        <v>0.25862068965517238</v>
      </c>
      <c r="K34" s="12">
        <f t="shared" si="3"/>
        <v>1.5883531573548959</v>
      </c>
      <c r="L34" s="13">
        <f t="shared" si="4"/>
        <v>0.26472552622581597</v>
      </c>
      <c r="M34" s="13">
        <f t="shared" si="5"/>
        <v>1.7170695864552719</v>
      </c>
    </row>
    <row r="35" spans="2:13" x14ac:dyDescent="0.25">
      <c r="D35" s="18"/>
      <c r="E35" s="18"/>
      <c r="F35" s="18"/>
      <c r="G35" s="18"/>
      <c r="H35" s="18"/>
      <c r="I35" s="18"/>
    </row>
    <row r="36" spans="2:13" x14ac:dyDescent="0.25">
      <c r="K36" s="47" t="s">
        <v>36</v>
      </c>
      <c r="L36" s="27">
        <f>((M29/L29)+(M30/L30)+(M31/L31)+(M32/L32)+(M33/L33)+(M34/L34))/6</f>
        <v>6.3481093786104674</v>
      </c>
    </row>
    <row r="37" spans="2:13" x14ac:dyDescent="0.25">
      <c r="K37" s="47" t="s">
        <v>37</v>
      </c>
      <c r="L37" s="2">
        <f>(L36-6)/(6-1)</f>
        <v>6.9621875722093482E-2</v>
      </c>
    </row>
    <row r="38" spans="2:13" x14ac:dyDescent="0.25">
      <c r="K38" s="47" t="s">
        <v>38</v>
      </c>
      <c r="L38" s="1">
        <v>1.24</v>
      </c>
    </row>
    <row r="39" spans="2:13" x14ac:dyDescent="0.25">
      <c r="G39" t="s">
        <v>22</v>
      </c>
      <c r="K39" s="47" t="s">
        <v>43</v>
      </c>
      <c r="L39" s="2">
        <f>L37/L38</f>
        <v>5.6146673969430225E-2</v>
      </c>
      <c r="M39" t="s">
        <v>42</v>
      </c>
    </row>
    <row r="40" spans="2:13" x14ac:dyDescent="0.25">
      <c r="C40" t="s">
        <v>39</v>
      </c>
      <c r="D40" s="47">
        <v>69</v>
      </c>
      <c r="E40" s="47">
        <v>63</v>
      </c>
      <c r="F40" s="47">
        <v>70</v>
      </c>
      <c r="G40" s="47">
        <v>76</v>
      </c>
      <c r="H40" s="47">
        <v>67</v>
      </c>
      <c r="I40" s="47">
        <v>78</v>
      </c>
      <c r="J40" s="47">
        <v>80</v>
      </c>
    </row>
    <row r="41" spans="2:13" x14ac:dyDescent="0.25">
      <c r="B41" s="8"/>
      <c r="C41" s="46" t="s">
        <v>45</v>
      </c>
      <c r="D41" s="47" t="s">
        <v>15</v>
      </c>
      <c r="E41" s="47" t="s">
        <v>16</v>
      </c>
      <c r="F41" s="47" t="s">
        <v>17</v>
      </c>
      <c r="G41" s="47" t="s">
        <v>18</v>
      </c>
      <c r="H41" s="47" t="s">
        <v>19</v>
      </c>
      <c r="I41" s="47" t="s">
        <v>20</v>
      </c>
      <c r="J41" s="47" t="s">
        <v>21</v>
      </c>
    </row>
    <row r="42" spans="2:13" ht="15.75" x14ac:dyDescent="0.25">
      <c r="B42" s="48">
        <v>69</v>
      </c>
      <c r="C42" s="47" t="s">
        <v>15</v>
      </c>
      <c r="D42" s="19">
        <f>$B42/D$40</f>
        <v>1</v>
      </c>
      <c r="E42" s="12">
        <f>$B42/E$40</f>
        <v>1.0952380952380953</v>
      </c>
      <c r="F42" s="12">
        <f t="shared" ref="F42:J48" si="6">$B42/F$40</f>
        <v>0.98571428571428577</v>
      </c>
      <c r="G42" s="12">
        <f t="shared" si="6"/>
        <v>0.90789473684210531</v>
      </c>
      <c r="H42" s="12">
        <f t="shared" si="6"/>
        <v>1.0298507462686568</v>
      </c>
      <c r="I42" s="12">
        <f t="shared" si="6"/>
        <v>0.88461538461538458</v>
      </c>
      <c r="J42" s="12">
        <f t="shared" si="6"/>
        <v>0.86250000000000004</v>
      </c>
    </row>
    <row r="43" spans="2:13" ht="15.75" x14ac:dyDescent="0.25">
      <c r="B43" s="48">
        <v>63</v>
      </c>
      <c r="C43" s="47" t="s">
        <v>16</v>
      </c>
      <c r="D43" s="12">
        <f t="shared" ref="D43:E48" si="7">$B43/D$40</f>
        <v>0.91304347826086951</v>
      </c>
      <c r="E43" s="19">
        <f t="shared" si="7"/>
        <v>1</v>
      </c>
      <c r="F43" s="12">
        <f t="shared" si="6"/>
        <v>0.9</v>
      </c>
      <c r="G43" s="12">
        <f t="shared" si="6"/>
        <v>0.82894736842105265</v>
      </c>
      <c r="H43" s="12">
        <f t="shared" si="6"/>
        <v>0.94029850746268662</v>
      </c>
      <c r="I43" s="12">
        <f t="shared" si="6"/>
        <v>0.80769230769230771</v>
      </c>
      <c r="J43" s="12">
        <f t="shared" si="6"/>
        <v>0.78749999999999998</v>
      </c>
    </row>
    <row r="44" spans="2:13" ht="15.75" x14ac:dyDescent="0.25">
      <c r="B44" s="48">
        <v>70</v>
      </c>
      <c r="C44" s="47" t="s">
        <v>17</v>
      </c>
      <c r="D44" s="12">
        <f t="shared" si="7"/>
        <v>1.0144927536231885</v>
      </c>
      <c r="E44" s="12">
        <f t="shared" si="7"/>
        <v>1.1111111111111112</v>
      </c>
      <c r="F44" s="19">
        <f t="shared" si="6"/>
        <v>1</v>
      </c>
      <c r="G44" s="12">
        <f t="shared" si="6"/>
        <v>0.92105263157894735</v>
      </c>
      <c r="H44" s="12">
        <f t="shared" si="6"/>
        <v>1.044776119402985</v>
      </c>
      <c r="I44" s="12">
        <f t="shared" si="6"/>
        <v>0.89743589743589747</v>
      </c>
      <c r="J44" s="12">
        <f t="shared" si="6"/>
        <v>0.875</v>
      </c>
    </row>
    <row r="45" spans="2:13" ht="15.75" x14ac:dyDescent="0.25">
      <c r="B45" s="48">
        <v>76</v>
      </c>
      <c r="C45" s="47" t="s">
        <v>18</v>
      </c>
      <c r="D45" s="12">
        <f t="shared" si="7"/>
        <v>1.1014492753623188</v>
      </c>
      <c r="E45" s="12">
        <f t="shared" si="7"/>
        <v>1.2063492063492063</v>
      </c>
      <c r="F45" s="19">
        <f t="shared" si="6"/>
        <v>1.0857142857142856</v>
      </c>
      <c r="G45" s="19">
        <f t="shared" si="6"/>
        <v>1</v>
      </c>
      <c r="H45" s="12">
        <f t="shared" si="6"/>
        <v>1.1343283582089552</v>
      </c>
      <c r="I45" s="12">
        <f t="shared" si="6"/>
        <v>0.97435897435897434</v>
      </c>
      <c r="J45" s="12">
        <f t="shared" si="6"/>
        <v>0.95</v>
      </c>
    </row>
    <row r="46" spans="2:13" ht="15.75" x14ac:dyDescent="0.25">
      <c r="B46" s="48">
        <v>67</v>
      </c>
      <c r="C46" s="47" t="s">
        <v>19</v>
      </c>
      <c r="D46" s="12">
        <f t="shared" si="7"/>
        <v>0.97101449275362317</v>
      </c>
      <c r="E46" s="12">
        <f t="shared" si="7"/>
        <v>1.0634920634920635</v>
      </c>
      <c r="F46" s="12">
        <f t="shared" si="6"/>
        <v>0.95714285714285718</v>
      </c>
      <c r="G46" s="12">
        <f t="shared" si="6"/>
        <v>0.88157894736842102</v>
      </c>
      <c r="H46" s="19">
        <f t="shared" si="6"/>
        <v>1</v>
      </c>
      <c r="I46" s="12">
        <f t="shared" si="6"/>
        <v>0.85897435897435892</v>
      </c>
      <c r="J46" s="12">
        <f t="shared" si="6"/>
        <v>0.83750000000000002</v>
      </c>
    </row>
    <row r="47" spans="2:13" ht="15.75" x14ac:dyDescent="0.25">
      <c r="B47" s="48">
        <v>78</v>
      </c>
      <c r="C47" s="47" t="s">
        <v>20</v>
      </c>
      <c r="D47" s="12">
        <f t="shared" si="7"/>
        <v>1.1304347826086956</v>
      </c>
      <c r="E47" s="12">
        <f t="shared" si="7"/>
        <v>1.2380952380952381</v>
      </c>
      <c r="F47" s="12">
        <f t="shared" si="6"/>
        <v>1.1142857142857143</v>
      </c>
      <c r="G47" s="12">
        <f t="shared" si="6"/>
        <v>1.0263157894736843</v>
      </c>
      <c r="H47" s="12">
        <f t="shared" si="6"/>
        <v>1.164179104477612</v>
      </c>
      <c r="I47" s="19">
        <v>1</v>
      </c>
      <c r="J47" s="12">
        <f t="shared" si="6"/>
        <v>0.97499999999999998</v>
      </c>
    </row>
    <row r="48" spans="2:13" ht="15.75" x14ac:dyDescent="0.25">
      <c r="B48" s="48">
        <v>80</v>
      </c>
      <c r="C48" s="47" t="s">
        <v>21</v>
      </c>
      <c r="D48" s="12">
        <f t="shared" si="7"/>
        <v>1.1594202898550725</v>
      </c>
      <c r="E48" s="12">
        <f t="shared" si="7"/>
        <v>1.2698412698412698</v>
      </c>
      <c r="F48" s="12">
        <f t="shared" si="6"/>
        <v>1.1428571428571428</v>
      </c>
      <c r="G48" s="12">
        <f t="shared" si="6"/>
        <v>1.0526315789473684</v>
      </c>
      <c r="H48" s="12">
        <f t="shared" si="6"/>
        <v>1.1940298507462686</v>
      </c>
      <c r="I48" s="12">
        <f t="shared" si="6"/>
        <v>1.0256410256410255</v>
      </c>
      <c r="J48" s="19">
        <f t="shared" si="6"/>
        <v>1</v>
      </c>
    </row>
    <row r="50" spans="2:12" x14ac:dyDescent="0.25">
      <c r="C50" s="1" t="s">
        <v>34</v>
      </c>
      <c r="D50" s="12">
        <f>SUM(D42:D48)</f>
        <v>7.2898550724637676</v>
      </c>
      <c r="E50" s="12">
        <f t="shared" ref="E50:J50" si="8">SUM(E42:E48)</f>
        <v>7.9841269841269842</v>
      </c>
      <c r="F50" s="12">
        <f t="shared" si="8"/>
        <v>7.1857142857142851</v>
      </c>
      <c r="G50" s="12">
        <f t="shared" si="8"/>
        <v>6.6184210526315788</v>
      </c>
      <c r="H50" s="12">
        <f t="shared" si="8"/>
        <v>7.5074626865671643</v>
      </c>
      <c r="I50" s="12">
        <f t="shared" si="8"/>
        <v>6.4487179487179489</v>
      </c>
      <c r="J50" s="12">
        <f t="shared" si="8"/>
        <v>6.2874999999999996</v>
      </c>
    </row>
    <row r="52" spans="2:12" x14ac:dyDescent="0.25">
      <c r="D52" s="12">
        <f>D42/D$50</f>
        <v>0.13717693836978131</v>
      </c>
      <c r="E52" s="12">
        <f t="shared" ref="E52:J52" si="9">E42/E$50</f>
        <v>0.13717693836978131</v>
      </c>
      <c r="F52" s="12">
        <f t="shared" si="9"/>
        <v>0.13717693836978134</v>
      </c>
      <c r="G52" s="12">
        <f t="shared" si="9"/>
        <v>0.13717693836978131</v>
      </c>
      <c r="H52" s="12">
        <f t="shared" si="9"/>
        <v>0.13717693836978131</v>
      </c>
      <c r="I52" s="12">
        <f t="shared" si="9"/>
        <v>0.13717693836978131</v>
      </c>
      <c r="J52" s="12">
        <f t="shared" si="9"/>
        <v>0.13717693836978131</v>
      </c>
      <c r="L52" s="20">
        <f>SUM($D52:$J52)/7</f>
        <v>0.13717693836978131</v>
      </c>
    </row>
    <row r="53" spans="2:12" x14ac:dyDescent="0.25">
      <c r="D53" s="12">
        <f t="shared" ref="D53:J58" si="10">D43/D$50</f>
        <v>0.12524850894632206</v>
      </c>
      <c r="E53" s="12">
        <f t="shared" si="10"/>
        <v>0.12524850894632206</v>
      </c>
      <c r="F53" s="12">
        <f t="shared" si="10"/>
        <v>0.12524850894632208</v>
      </c>
      <c r="G53" s="12">
        <f t="shared" si="10"/>
        <v>0.12524850894632208</v>
      </c>
      <c r="H53" s="12">
        <f t="shared" si="10"/>
        <v>0.12524850894632208</v>
      </c>
      <c r="I53" s="12">
        <f t="shared" si="10"/>
        <v>0.12524850894632206</v>
      </c>
      <c r="J53" s="12">
        <f t="shared" si="10"/>
        <v>0.12524850894632208</v>
      </c>
      <c r="L53" s="20">
        <f t="shared" ref="L53:L57" si="11">SUM($D53:$J53)/7</f>
        <v>0.12524850894632208</v>
      </c>
    </row>
    <row r="54" spans="2:12" x14ac:dyDescent="0.25">
      <c r="D54" s="12">
        <f t="shared" si="10"/>
        <v>0.13916500994035788</v>
      </c>
      <c r="E54" s="12">
        <f t="shared" si="10"/>
        <v>0.13916500994035785</v>
      </c>
      <c r="F54" s="12">
        <f t="shared" si="10"/>
        <v>0.13916500994035785</v>
      </c>
      <c r="G54" s="12">
        <f t="shared" si="10"/>
        <v>0.13916500994035785</v>
      </c>
      <c r="H54" s="12">
        <f t="shared" si="10"/>
        <v>0.13916500994035783</v>
      </c>
      <c r="I54" s="12">
        <f t="shared" si="10"/>
        <v>0.13916500994035785</v>
      </c>
      <c r="J54" s="12">
        <f t="shared" si="10"/>
        <v>0.13916500994035785</v>
      </c>
      <c r="L54" s="20">
        <f t="shared" si="11"/>
        <v>0.13916500994035785</v>
      </c>
    </row>
    <row r="55" spans="2:12" x14ac:dyDescent="0.25">
      <c r="D55" s="12">
        <f t="shared" si="10"/>
        <v>0.15109343936381711</v>
      </c>
      <c r="E55" s="12">
        <f t="shared" si="10"/>
        <v>0.15109343936381708</v>
      </c>
      <c r="F55" s="12">
        <f t="shared" si="10"/>
        <v>0.15109343936381711</v>
      </c>
      <c r="G55" s="12">
        <f t="shared" si="10"/>
        <v>0.15109343936381711</v>
      </c>
      <c r="H55" s="12">
        <f t="shared" si="10"/>
        <v>0.15109343936381708</v>
      </c>
      <c r="I55" s="12">
        <f t="shared" si="10"/>
        <v>0.15109343936381708</v>
      </c>
      <c r="J55" s="12">
        <f t="shared" si="10"/>
        <v>0.15109343936381711</v>
      </c>
      <c r="L55" s="20">
        <f>SUM($D55:$J55)/7</f>
        <v>0.15109343936381708</v>
      </c>
    </row>
    <row r="56" spans="2:12" x14ac:dyDescent="0.25">
      <c r="D56" s="12">
        <f t="shared" si="10"/>
        <v>0.13320079522862824</v>
      </c>
      <c r="E56" s="12">
        <f t="shared" si="10"/>
        <v>0.13320079522862824</v>
      </c>
      <c r="F56" s="12">
        <f t="shared" si="10"/>
        <v>0.13320079522862824</v>
      </c>
      <c r="G56" s="12">
        <f t="shared" si="10"/>
        <v>0.13320079522862824</v>
      </c>
      <c r="H56" s="12">
        <f t="shared" si="10"/>
        <v>0.13320079522862824</v>
      </c>
      <c r="I56" s="12">
        <f t="shared" si="10"/>
        <v>0.13320079522862821</v>
      </c>
      <c r="J56" s="12">
        <f t="shared" si="10"/>
        <v>0.13320079522862824</v>
      </c>
      <c r="L56" s="20">
        <f t="shared" si="11"/>
        <v>0.13320079522862824</v>
      </c>
    </row>
    <row r="57" spans="2:12" x14ac:dyDescent="0.25">
      <c r="D57" s="12">
        <f t="shared" si="10"/>
        <v>0.15506958250497019</v>
      </c>
      <c r="E57" s="12">
        <f t="shared" si="10"/>
        <v>0.15506958250497019</v>
      </c>
      <c r="F57" s="12">
        <f t="shared" si="10"/>
        <v>0.15506958250497019</v>
      </c>
      <c r="G57" s="12">
        <f t="shared" si="10"/>
        <v>0.15506958250497019</v>
      </c>
      <c r="H57" s="12">
        <f t="shared" si="10"/>
        <v>0.15506958250497019</v>
      </c>
      <c r="I57" s="12">
        <f t="shared" si="10"/>
        <v>0.15506958250497019</v>
      </c>
      <c r="J57" s="12">
        <f t="shared" si="10"/>
        <v>0.15506958250497019</v>
      </c>
      <c r="L57" s="20">
        <f t="shared" si="11"/>
        <v>0.15506958250497019</v>
      </c>
    </row>
    <row r="58" spans="2:12" x14ac:dyDescent="0.25">
      <c r="D58" s="12">
        <f t="shared" si="10"/>
        <v>0.15904572564612326</v>
      </c>
      <c r="E58" s="12">
        <f t="shared" si="10"/>
        <v>0.15904572564612324</v>
      </c>
      <c r="F58" s="12">
        <f t="shared" si="10"/>
        <v>0.15904572564612326</v>
      </c>
      <c r="G58" s="12">
        <f t="shared" si="10"/>
        <v>0.15904572564612326</v>
      </c>
      <c r="H58" s="12">
        <f t="shared" si="10"/>
        <v>0.15904572564612324</v>
      </c>
      <c r="I58" s="12">
        <f t="shared" si="10"/>
        <v>0.15904572564612324</v>
      </c>
      <c r="J58" s="12">
        <f t="shared" si="10"/>
        <v>0.15904572564612326</v>
      </c>
      <c r="L58" s="20">
        <f>SUM($D58:$J58)/7</f>
        <v>0.15904572564612326</v>
      </c>
    </row>
    <row r="60" spans="2:12" x14ac:dyDescent="0.25">
      <c r="F60" s="7"/>
    </row>
    <row r="61" spans="2:12" x14ac:dyDescent="0.25">
      <c r="C61" t="s">
        <v>40</v>
      </c>
      <c r="D61" s="47">
        <v>77</v>
      </c>
      <c r="E61" s="47">
        <v>74</v>
      </c>
      <c r="F61" s="47">
        <v>75</v>
      </c>
      <c r="G61" s="47">
        <v>79</v>
      </c>
      <c r="H61" s="47">
        <v>81</v>
      </c>
      <c r="I61" s="47">
        <v>78</v>
      </c>
      <c r="J61" s="47">
        <v>83</v>
      </c>
    </row>
    <row r="62" spans="2:12" x14ac:dyDescent="0.25">
      <c r="B62" s="49"/>
      <c r="C62" s="46" t="s">
        <v>58</v>
      </c>
      <c r="D62" s="47" t="s">
        <v>15</v>
      </c>
      <c r="E62" s="47" t="s">
        <v>16</v>
      </c>
      <c r="F62" s="47" t="s">
        <v>17</v>
      </c>
      <c r="G62" s="47" t="s">
        <v>18</v>
      </c>
      <c r="H62" s="47" t="s">
        <v>19</v>
      </c>
      <c r="I62" s="47" t="s">
        <v>20</v>
      </c>
      <c r="J62" s="47" t="s">
        <v>21</v>
      </c>
    </row>
    <row r="63" spans="2:12" ht="15.75" x14ac:dyDescent="0.25">
      <c r="B63" s="48">
        <v>77</v>
      </c>
      <c r="C63" s="47" t="s">
        <v>15</v>
      </c>
      <c r="D63" s="6">
        <f>D$61/$B63</f>
        <v>1</v>
      </c>
      <c r="E63" s="4">
        <f>E$61/$B63</f>
        <v>0.96103896103896103</v>
      </c>
      <c r="F63" s="4">
        <f t="shared" ref="F63:J69" si="12">F$61/$B63</f>
        <v>0.97402597402597402</v>
      </c>
      <c r="G63" s="4">
        <f t="shared" si="12"/>
        <v>1.025974025974026</v>
      </c>
      <c r="H63" s="4">
        <f t="shared" si="12"/>
        <v>1.051948051948052</v>
      </c>
      <c r="I63" s="4">
        <f t="shared" si="12"/>
        <v>1.0129870129870129</v>
      </c>
      <c r="J63" s="4">
        <f t="shared" si="12"/>
        <v>1.0779220779220779</v>
      </c>
    </row>
    <row r="64" spans="2:12" ht="15.75" x14ac:dyDescent="0.25">
      <c r="B64" s="48">
        <v>74</v>
      </c>
      <c r="C64" s="47" t="s">
        <v>16</v>
      </c>
      <c r="D64" s="4">
        <f t="shared" ref="D64:E69" si="13">D$61/$B64</f>
        <v>1.0405405405405406</v>
      </c>
      <c r="E64" s="6">
        <f t="shared" si="13"/>
        <v>1</v>
      </c>
      <c r="F64" s="4">
        <f t="shared" si="12"/>
        <v>1.0135135135135136</v>
      </c>
      <c r="G64" s="4">
        <f t="shared" si="12"/>
        <v>1.0675675675675675</v>
      </c>
      <c r="H64" s="4">
        <f t="shared" si="12"/>
        <v>1.0945945945945945</v>
      </c>
      <c r="I64" s="4">
        <f t="shared" si="12"/>
        <v>1.0540540540540539</v>
      </c>
      <c r="J64" s="4">
        <f t="shared" si="12"/>
        <v>1.1216216216216217</v>
      </c>
    </row>
    <row r="65" spans="2:12" ht="15.75" x14ac:dyDescent="0.25">
      <c r="B65" s="48">
        <v>75</v>
      </c>
      <c r="C65" s="47" t="s">
        <v>17</v>
      </c>
      <c r="D65" s="4">
        <f t="shared" si="13"/>
        <v>1.0266666666666666</v>
      </c>
      <c r="E65" s="4">
        <f t="shared" si="13"/>
        <v>0.98666666666666669</v>
      </c>
      <c r="F65" s="6">
        <f t="shared" si="12"/>
        <v>1</v>
      </c>
      <c r="G65" s="4">
        <f t="shared" si="12"/>
        <v>1.0533333333333332</v>
      </c>
      <c r="H65" s="4">
        <f t="shared" si="12"/>
        <v>1.08</v>
      </c>
      <c r="I65" s="4">
        <f t="shared" si="12"/>
        <v>1.04</v>
      </c>
      <c r="J65" s="4">
        <f t="shared" si="12"/>
        <v>1.1066666666666667</v>
      </c>
    </row>
    <row r="66" spans="2:12" ht="15.75" x14ac:dyDescent="0.25">
      <c r="B66" s="48">
        <v>79</v>
      </c>
      <c r="C66" s="47" t="s">
        <v>18</v>
      </c>
      <c r="D66" s="4">
        <f t="shared" si="13"/>
        <v>0.97468354430379744</v>
      </c>
      <c r="E66" s="4">
        <f t="shared" si="13"/>
        <v>0.93670886075949367</v>
      </c>
      <c r="F66" s="4">
        <f t="shared" si="12"/>
        <v>0.94936708860759489</v>
      </c>
      <c r="G66" s="6">
        <f t="shared" si="12"/>
        <v>1</v>
      </c>
      <c r="H66" s="4">
        <f t="shared" si="12"/>
        <v>1.0253164556962024</v>
      </c>
      <c r="I66" s="4">
        <f t="shared" si="12"/>
        <v>0.98734177215189878</v>
      </c>
      <c r="J66" s="4">
        <f t="shared" si="12"/>
        <v>1.0506329113924051</v>
      </c>
    </row>
    <row r="67" spans="2:12" ht="15.75" x14ac:dyDescent="0.25">
      <c r="B67" s="48">
        <v>81</v>
      </c>
      <c r="C67" s="47" t="s">
        <v>19</v>
      </c>
      <c r="D67" s="4">
        <f t="shared" si="13"/>
        <v>0.95061728395061729</v>
      </c>
      <c r="E67" s="4">
        <f t="shared" si="13"/>
        <v>0.9135802469135802</v>
      </c>
      <c r="F67" s="4">
        <f t="shared" si="12"/>
        <v>0.92592592592592593</v>
      </c>
      <c r="G67" s="4">
        <f t="shared" si="12"/>
        <v>0.97530864197530864</v>
      </c>
      <c r="H67" s="6">
        <f t="shared" si="12"/>
        <v>1</v>
      </c>
      <c r="I67" s="4">
        <f t="shared" si="12"/>
        <v>0.96296296296296291</v>
      </c>
      <c r="J67" s="4">
        <f t="shared" si="12"/>
        <v>1.0246913580246915</v>
      </c>
    </row>
    <row r="68" spans="2:12" ht="15.75" x14ac:dyDescent="0.25">
      <c r="B68" s="48">
        <v>78</v>
      </c>
      <c r="C68" s="47" t="s">
        <v>20</v>
      </c>
      <c r="D68" s="4">
        <f t="shared" si="13"/>
        <v>0.98717948717948723</v>
      </c>
      <c r="E68" s="4">
        <f t="shared" si="13"/>
        <v>0.94871794871794868</v>
      </c>
      <c r="F68" s="4">
        <f t="shared" si="12"/>
        <v>0.96153846153846156</v>
      </c>
      <c r="G68" s="4">
        <f t="shared" si="12"/>
        <v>1.0128205128205128</v>
      </c>
      <c r="H68" s="4">
        <f t="shared" si="12"/>
        <v>1.0384615384615385</v>
      </c>
      <c r="I68" s="6">
        <f t="shared" si="12"/>
        <v>1</v>
      </c>
      <c r="J68" s="4">
        <f t="shared" si="12"/>
        <v>1.0641025641025641</v>
      </c>
    </row>
    <row r="69" spans="2:12" ht="15.75" x14ac:dyDescent="0.25">
      <c r="B69" s="48">
        <v>83</v>
      </c>
      <c r="C69" s="47" t="s">
        <v>21</v>
      </c>
      <c r="D69" s="4">
        <f t="shared" si="13"/>
        <v>0.92771084337349397</v>
      </c>
      <c r="E69" s="4">
        <f t="shared" si="13"/>
        <v>0.89156626506024095</v>
      </c>
      <c r="F69" s="4">
        <f t="shared" si="12"/>
        <v>0.90361445783132532</v>
      </c>
      <c r="G69" s="4">
        <f t="shared" si="12"/>
        <v>0.95180722891566261</v>
      </c>
      <c r="H69" s="4">
        <f t="shared" si="12"/>
        <v>0.97590361445783136</v>
      </c>
      <c r="I69" s="4">
        <f t="shared" si="12"/>
        <v>0.93975903614457834</v>
      </c>
      <c r="J69" s="6">
        <f t="shared" si="12"/>
        <v>1</v>
      </c>
    </row>
    <row r="71" spans="2:12" x14ac:dyDescent="0.25">
      <c r="C71" s="1" t="s">
        <v>34</v>
      </c>
      <c r="D71" s="4">
        <f>SUM(D63:D69)</f>
        <v>6.9073983660146023</v>
      </c>
      <c r="E71" s="4">
        <f t="shared" ref="E71:J71" si="14">SUM(E63:E69)</f>
        <v>6.6382789491568914</v>
      </c>
      <c r="F71" s="4">
        <f t="shared" si="14"/>
        <v>6.7279854214427948</v>
      </c>
      <c r="G71" s="4">
        <f t="shared" si="14"/>
        <v>7.0868113105864117</v>
      </c>
      <c r="H71" s="4">
        <f t="shared" si="14"/>
        <v>7.2662242551582183</v>
      </c>
      <c r="I71" s="4">
        <f t="shared" si="14"/>
        <v>6.9971048383005066</v>
      </c>
      <c r="J71" s="4">
        <f t="shared" si="14"/>
        <v>7.4456371997300268</v>
      </c>
    </row>
    <row r="73" spans="2:12" x14ac:dyDescent="0.25">
      <c r="D73" s="4">
        <f>D63/D$71</f>
        <v>0.14477230746096018</v>
      </c>
      <c r="E73" s="4">
        <f t="shared" ref="E73:J73" si="15">E63/E$71</f>
        <v>0.14477230746096018</v>
      </c>
      <c r="F73" s="4">
        <f t="shared" si="15"/>
        <v>0.14477230746096018</v>
      </c>
      <c r="G73" s="4">
        <f t="shared" si="15"/>
        <v>0.14477230746096015</v>
      </c>
      <c r="H73" s="4">
        <f t="shared" si="15"/>
        <v>0.14477230746096018</v>
      </c>
      <c r="I73" s="4">
        <f t="shared" si="15"/>
        <v>0.14477230746096018</v>
      </c>
      <c r="J73" s="4">
        <f t="shared" si="15"/>
        <v>0.14477230746096018</v>
      </c>
      <c r="L73" s="9">
        <f>SUM($D73:$J73)/7</f>
        <v>0.14477230746096018</v>
      </c>
    </row>
    <row r="74" spans="2:12" x14ac:dyDescent="0.25">
      <c r="D74" s="4">
        <f t="shared" ref="D74:J79" si="16">D64/D$71</f>
        <v>0.15064145506072885</v>
      </c>
      <c r="E74" s="4">
        <f t="shared" si="16"/>
        <v>0.15064145506072882</v>
      </c>
      <c r="F74" s="4">
        <f t="shared" si="16"/>
        <v>0.15064145506072885</v>
      </c>
      <c r="G74" s="4">
        <f t="shared" si="16"/>
        <v>0.15064145506072882</v>
      </c>
      <c r="H74" s="4">
        <f t="shared" si="16"/>
        <v>0.15064145506072882</v>
      </c>
      <c r="I74" s="4">
        <f t="shared" si="16"/>
        <v>0.15064145506072882</v>
      </c>
      <c r="J74" s="4">
        <f t="shared" si="16"/>
        <v>0.15064145506072885</v>
      </c>
      <c r="L74" s="9">
        <f t="shared" ref="L74:L79" si="17">SUM($D74:$J74)/7</f>
        <v>0.15064145506072885</v>
      </c>
    </row>
    <row r="75" spans="2:12" x14ac:dyDescent="0.25">
      <c r="D75" s="4">
        <f t="shared" si="16"/>
        <v>0.14863290232658577</v>
      </c>
      <c r="E75" s="4">
        <f t="shared" si="16"/>
        <v>0.14863290232658577</v>
      </c>
      <c r="F75" s="4">
        <f t="shared" si="16"/>
        <v>0.14863290232658577</v>
      </c>
      <c r="G75" s="4">
        <f t="shared" si="16"/>
        <v>0.14863290232658574</v>
      </c>
      <c r="H75" s="4">
        <f t="shared" si="16"/>
        <v>0.1486329023265858</v>
      </c>
      <c r="I75" s="4">
        <f t="shared" si="16"/>
        <v>0.1486329023265858</v>
      </c>
      <c r="J75" s="4">
        <f t="shared" si="16"/>
        <v>0.14863290232658577</v>
      </c>
      <c r="L75" s="9">
        <f t="shared" si="17"/>
        <v>0.14863290232658577</v>
      </c>
    </row>
    <row r="76" spans="2:12" x14ac:dyDescent="0.25">
      <c r="D76" s="4">
        <f t="shared" si="16"/>
        <v>0.14110718575308778</v>
      </c>
      <c r="E76" s="4">
        <f t="shared" si="16"/>
        <v>0.14110718575308775</v>
      </c>
      <c r="F76" s="4">
        <f t="shared" si="16"/>
        <v>0.14110718575308775</v>
      </c>
      <c r="G76" s="4">
        <f t="shared" si="16"/>
        <v>0.14110718575308775</v>
      </c>
      <c r="H76" s="4">
        <f t="shared" si="16"/>
        <v>0.14110718575308775</v>
      </c>
      <c r="I76" s="4">
        <f t="shared" si="16"/>
        <v>0.14110718575308778</v>
      </c>
      <c r="J76" s="4">
        <f t="shared" si="16"/>
        <v>0.14110718575308775</v>
      </c>
      <c r="L76" s="9">
        <f t="shared" si="17"/>
        <v>0.14110718575308778</v>
      </c>
    </row>
    <row r="77" spans="2:12" x14ac:dyDescent="0.25">
      <c r="D77" s="4">
        <f t="shared" si="16"/>
        <v>0.13762305770980165</v>
      </c>
      <c r="E77" s="4">
        <f t="shared" si="16"/>
        <v>0.13762305770980163</v>
      </c>
      <c r="F77" s="4">
        <f t="shared" si="16"/>
        <v>0.13762305770980165</v>
      </c>
      <c r="G77" s="4">
        <f t="shared" si="16"/>
        <v>0.13762305770980163</v>
      </c>
      <c r="H77" s="4">
        <f t="shared" si="16"/>
        <v>0.13762305770980165</v>
      </c>
      <c r="I77" s="4">
        <f t="shared" si="16"/>
        <v>0.13762305770980165</v>
      </c>
      <c r="J77" s="4">
        <f t="shared" si="16"/>
        <v>0.13762305770980165</v>
      </c>
      <c r="L77" s="9">
        <f t="shared" si="17"/>
        <v>0.13762305770980165</v>
      </c>
    </row>
    <row r="78" spans="2:12" x14ac:dyDescent="0.25">
      <c r="D78" s="4">
        <f t="shared" si="16"/>
        <v>0.14291625223710172</v>
      </c>
      <c r="E78" s="4">
        <f t="shared" si="16"/>
        <v>0.14291625223710169</v>
      </c>
      <c r="F78" s="4">
        <f t="shared" si="16"/>
        <v>0.14291625223710172</v>
      </c>
      <c r="G78" s="4">
        <f t="shared" si="16"/>
        <v>0.14291625223710169</v>
      </c>
      <c r="H78" s="4">
        <f t="shared" si="16"/>
        <v>0.14291625223710172</v>
      </c>
      <c r="I78" s="4">
        <f t="shared" si="16"/>
        <v>0.14291625223710172</v>
      </c>
      <c r="J78" s="4">
        <f t="shared" si="16"/>
        <v>0.14291625223710169</v>
      </c>
      <c r="L78" s="9">
        <f t="shared" si="17"/>
        <v>0.14291625223710169</v>
      </c>
    </row>
    <row r="79" spans="2:12" x14ac:dyDescent="0.25">
      <c r="D79" s="4">
        <f t="shared" si="16"/>
        <v>0.13430683945173413</v>
      </c>
      <c r="E79" s="4">
        <f t="shared" si="16"/>
        <v>0.13430683945173413</v>
      </c>
      <c r="F79" s="4">
        <f t="shared" si="16"/>
        <v>0.13430683945173413</v>
      </c>
      <c r="G79" s="4">
        <f t="shared" si="16"/>
        <v>0.13430683945173411</v>
      </c>
      <c r="H79" s="4">
        <f t="shared" si="16"/>
        <v>0.13430683945173413</v>
      </c>
      <c r="I79" s="4">
        <f t="shared" si="16"/>
        <v>0.13430683945173413</v>
      </c>
      <c r="J79" s="4">
        <f t="shared" si="16"/>
        <v>0.13430683945173413</v>
      </c>
      <c r="L79" s="9">
        <f t="shared" si="17"/>
        <v>0.13430683945173413</v>
      </c>
    </row>
    <row r="82" spans="2:12" x14ac:dyDescent="0.25">
      <c r="C82" t="s">
        <v>40</v>
      </c>
      <c r="D82" s="47">
        <v>65</v>
      </c>
      <c r="E82" s="47">
        <v>84</v>
      </c>
      <c r="F82" s="47">
        <v>80</v>
      </c>
      <c r="G82" s="47">
        <v>75</v>
      </c>
      <c r="H82" s="47">
        <v>68</v>
      </c>
      <c r="I82" s="47">
        <v>79</v>
      </c>
      <c r="J82" s="47">
        <v>76</v>
      </c>
    </row>
    <row r="83" spans="2:12" x14ac:dyDescent="0.25">
      <c r="B83" s="49"/>
      <c r="C83" s="46" t="s">
        <v>47</v>
      </c>
      <c r="D83" s="47" t="s">
        <v>15</v>
      </c>
      <c r="E83" s="47" t="s">
        <v>16</v>
      </c>
      <c r="F83" s="47" t="s">
        <v>17</v>
      </c>
      <c r="G83" s="47" t="s">
        <v>18</v>
      </c>
      <c r="H83" s="47" t="s">
        <v>19</v>
      </c>
      <c r="I83" s="47" t="s">
        <v>20</v>
      </c>
      <c r="J83" s="47" t="s">
        <v>21</v>
      </c>
    </row>
    <row r="84" spans="2:12" ht="15.75" x14ac:dyDescent="0.25">
      <c r="B84" s="48">
        <v>65</v>
      </c>
      <c r="C84" s="47" t="s">
        <v>15</v>
      </c>
      <c r="D84" s="6">
        <f>D$82/$B84</f>
        <v>1</v>
      </c>
      <c r="E84" s="4">
        <f t="shared" ref="E84:J90" si="18">E$82/$B84</f>
        <v>1.2923076923076924</v>
      </c>
      <c r="F84" s="4">
        <f t="shared" si="18"/>
        <v>1.2307692307692308</v>
      </c>
      <c r="G84" s="4">
        <f t="shared" si="18"/>
        <v>1.1538461538461537</v>
      </c>
      <c r="H84" s="4">
        <f t="shared" si="18"/>
        <v>1.0461538461538462</v>
      </c>
      <c r="I84" s="4">
        <f t="shared" si="18"/>
        <v>1.2153846153846153</v>
      </c>
      <c r="J84" s="4">
        <f t="shared" si="18"/>
        <v>1.1692307692307693</v>
      </c>
    </row>
    <row r="85" spans="2:12" ht="15.75" x14ac:dyDescent="0.25">
      <c r="B85" s="48">
        <v>84</v>
      </c>
      <c r="C85" s="47" t="s">
        <v>16</v>
      </c>
      <c r="D85" s="4">
        <f t="shared" ref="D85:D90" si="19">D$82/$B85</f>
        <v>0.77380952380952384</v>
      </c>
      <c r="E85" s="6">
        <f t="shared" si="18"/>
        <v>1</v>
      </c>
      <c r="F85" s="4">
        <f t="shared" si="18"/>
        <v>0.95238095238095233</v>
      </c>
      <c r="G85" s="4">
        <f t="shared" si="18"/>
        <v>0.8928571428571429</v>
      </c>
      <c r="H85" s="4">
        <f t="shared" si="18"/>
        <v>0.80952380952380953</v>
      </c>
      <c r="I85" s="4">
        <f t="shared" si="18"/>
        <v>0.94047619047619047</v>
      </c>
      <c r="J85" s="4">
        <f t="shared" si="18"/>
        <v>0.90476190476190477</v>
      </c>
    </row>
    <row r="86" spans="2:12" ht="15.75" x14ac:dyDescent="0.25">
      <c r="B86" s="48">
        <v>80</v>
      </c>
      <c r="C86" s="47" t="s">
        <v>17</v>
      </c>
      <c r="D86" s="4">
        <f t="shared" si="19"/>
        <v>0.8125</v>
      </c>
      <c r="E86" s="4">
        <f t="shared" si="18"/>
        <v>1.05</v>
      </c>
      <c r="F86" s="6">
        <f t="shared" si="18"/>
        <v>1</v>
      </c>
      <c r="G86" s="4">
        <f t="shared" si="18"/>
        <v>0.9375</v>
      </c>
      <c r="H86" s="4">
        <f t="shared" si="18"/>
        <v>0.85</v>
      </c>
      <c r="I86" s="4">
        <f t="shared" si="18"/>
        <v>0.98750000000000004</v>
      </c>
      <c r="J86" s="4">
        <f t="shared" si="18"/>
        <v>0.95</v>
      </c>
    </row>
    <row r="87" spans="2:12" ht="15.75" x14ac:dyDescent="0.25">
      <c r="B87" s="48">
        <v>75</v>
      </c>
      <c r="C87" s="47" t="s">
        <v>18</v>
      </c>
      <c r="D87" s="4">
        <f t="shared" si="19"/>
        <v>0.8666666666666667</v>
      </c>
      <c r="E87" s="4">
        <f t="shared" si="18"/>
        <v>1.1200000000000001</v>
      </c>
      <c r="F87" s="4">
        <f t="shared" si="18"/>
        <v>1.0666666666666667</v>
      </c>
      <c r="G87" s="6">
        <f t="shared" si="18"/>
        <v>1</v>
      </c>
      <c r="H87" s="4">
        <f t="shared" si="18"/>
        <v>0.90666666666666662</v>
      </c>
      <c r="I87" s="4">
        <f t="shared" si="18"/>
        <v>1.0533333333333332</v>
      </c>
      <c r="J87" s="4">
        <f t="shared" si="18"/>
        <v>1.0133333333333334</v>
      </c>
    </row>
    <row r="88" spans="2:12" ht="15.75" x14ac:dyDescent="0.25">
      <c r="B88" s="48">
        <v>68</v>
      </c>
      <c r="C88" s="47" t="s">
        <v>19</v>
      </c>
      <c r="D88" s="4">
        <f t="shared" si="19"/>
        <v>0.95588235294117652</v>
      </c>
      <c r="E88" s="4">
        <f t="shared" si="18"/>
        <v>1.2352941176470589</v>
      </c>
      <c r="F88" s="4">
        <f t="shared" si="18"/>
        <v>1.1764705882352942</v>
      </c>
      <c r="G88" s="4">
        <f t="shared" si="18"/>
        <v>1.1029411764705883</v>
      </c>
      <c r="H88" s="6">
        <f t="shared" si="18"/>
        <v>1</v>
      </c>
      <c r="I88" s="4">
        <f t="shared" si="18"/>
        <v>1.161764705882353</v>
      </c>
      <c r="J88" s="4">
        <f t="shared" si="18"/>
        <v>1.1176470588235294</v>
      </c>
    </row>
    <row r="89" spans="2:12" ht="15.75" x14ac:dyDescent="0.25">
      <c r="B89" s="48">
        <v>79</v>
      </c>
      <c r="C89" s="47" t="s">
        <v>20</v>
      </c>
      <c r="D89" s="4">
        <f t="shared" si="19"/>
        <v>0.82278481012658233</v>
      </c>
      <c r="E89" s="4">
        <f t="shared" si="18"/>
        <v>1.0632911392405062</v>
      </c>
      <c r="F89" s="4">
        <f t="shared" si="18"/>
        <v>1.0126582278481013</v>
      </c>
      <c r="G89" s="4">
        <f t="shared" si="18"/>
        <v>0.94936708860759489</v>
      </c>
      <c r="H89" s="4">
        <f t="shared" si="18"/>
        <v>0.86075949367088611</v>
      </c>
      <c r="I89" s="6">
        <f t="shared" si="18"/>
        <v>1</v>
      </c>
      <c r="J89" s="4">
        <f t="shared" si="18"/>
        <v>0.96202531645569622</v>
      </c>
    </row>
    <row r="90" spans="2:12" ht="15.75" x14ac:dyDescent="0.25">
      <c r="B90" s="48">
        <v>76</v>
      </c>
      <c r="C90" s="47" t="s">
        <v>21</v>
      </c>
      <c r="D90" s="4">
        <f t="shared" si="19"/>
        <v>0.85526315789473684</v>
      </c>
      <c r="E90" s="4">
        <f t="shared" si="18"/>
        <v>1.1052631578947369</v>
      </c>
      <c r="F90" s="4">
        <f t="shared" si="18"/>
        <v>1.0526315789473684</v>
      </c>
      <c r="G90" s="4">
        <f t="shared" si="18"/>
        <v>0.98684210526315785</v>
      </c>
      <c r="H90" s="4">
        <f t="shared" si="18"/>
        <v>0.89473684210526316</v>
      </c>
      <c r="I90" s="4">
        <f t="shared" si="18"/>
        <v>1.0394736842105263</v>
      </c>
      <c r="J90" s="6">
        <f t="shared" si="18"/>
        <v>1</v>
      </c>
    </row>
    <row r="92" spans="2:12" x14ac:dyDescent="0.25">
      <c r="C92" s="1" t="s">
        <v>34</v>
      </c>
      <c r="D92" s="4">
        <f>SUM(D84:D90)</f>
        <v>6.086906511438686</v>
      </c>
      <c r="E92" s="4">
        <f t="shared" ref="E92:J92" si="20">SUM(E84:E90)</f>
        <v>7.8661561070899948</v>
      </c>
      <c r="F92" s="4">
        <f t="shared" si="20"/>
        <v>7.4915772448476137</v>
      </c>
      <c r="G92" s="4">
        <f t="shared" si="20"/>
        <v>7.0233536670446366</v>
      </c>
      <c r="H92" s="4">
        <f t="shared" si="20"/>
        <v>6.3678406581204712</v>
      </c>
      <c r="I92" s="4">
        <f t="shared" si="20"/>
        <v>7.3979325292870195</v>
      </c>
      <c r="J92" s="4">
        <f t="shared" si="20"/>
        <v>7.1169983826052334</v>
      </c>
    </row>
    <row r="94" spans="2:12" x14ac:dyDescent="0.25">
      <c r="D94" s="4">
        <f>D84/D$92</f>
        <v>0.16428706406460686</v>
      </c>
      <c r="E94" s="4">
        <f t="shared" ref="E94:J94" si="21">E84/E$92</f>
        <v>0.16428706406460686</v>
      </c>
      <c r="F94" s="4">
        <f t="shared" si="21"/>
        <v>0.16428706406460686</v>
      </c>
      <c r="G94" s="4">
        <f t="shared" si="21"/>
        <v>0.16428706406460686</v>
      </c>
      <c r="H94" s="4">
        <f t="shared" si="21"/>
        <v>0.16428706406460686</v>
      </c>
      <c r="I94" s="4">
        <f t="shared" si="21"/>
        <v>0.1642870640646068</v>
      </c>
      <c r="J94" s="4">
        <f t="shared" si="21"/>
        <v>0.16428706406460686</v>
      </c>
      <c r="L94" s="9">
        <f>SUM($D94:$J94)/7</f>
        <v>0.16428706406460683</v>
      </c>
    </row>
    <row r="95" spans="2:12" x14ac:dyDescent="0.25">
      <c r="D95" s="4">
        <f t="shared" ref="D95:J100" si="22">D85/D$92</f>
        <v>0.12712689481189815</v>
      </c>
      <c r="E95" s="4">
        <f t="shared" si="22"/>
        <v>0.12712689481189815</v>
      </c>
      <c r="F95" s="4">
        <f t="shared" si="22"/>
        <v>0.12712689481189815</v>
      </c>
      <c r="G95" s="4">
        <f t="shared" si="22"/>
        <v>0.12712689481189818</v>
      </c>
      <c r="H95" s="4">
        <f t="shared" si="22"/>
        <v>0.12712689481189818</v>
      </c>
      <c r="I95" s="4">
        <f t="shared" si="22"/>
        <v>0.12712689481189815</v>
      </c>
      <c r="J95" s="4">
        <f t="shared" si="22"/>
        <v>0.12712689481189815</v>
      </c>
      <c r="L95" s="9">
        <f t="shared" ref="L95:L100" si="23">SUM($D95:$J95)/7</f>
        <v>0.12712689481189818</v>
      </c>
    </row>
    <row r="96" spans="2:12" x14ac:dyDescent="0.25">
      <c r="D96" s="4">
        <f t="shared" si="22"/>
        <v>0.13348323955249305</v>
      </c>
      <c r="E96" s="4">
        <f t="shared" si="22"/>
        <v>0.13348323955249305</v>
      </c>
      <c r="F96" s="4">
        <f t="shared" si="22"/>
        <v>0.13348323955249305</v>
      </c>
      <c r="G96" s="4">
        <f t="shared" si="22"/>
        <v>0.13348323955249308</v>
      </c>
      <c r="H96" s="4">
        <f t="shared" si="22"/>
        <v>0.13348323955249308</v>
      </c>
      <c r="I96" s="4">
        <f t="shared" si="22"/>
        <v>0.13348323955249305</v>
      </c>
      <c r="J96" s="4">
        <f t="shared" si="22"/>
        <v>0.13348323955249305</v>
      </c>
      <c r="L96" s="9">
        <f t="shared" si="23"/>
        <v>0.13348323955249305</v>
      </c>
    </row>
    <row r="97" spans="2:12" x14ac:dyDescent="0.25">
      <c r="D97" s="4">
        <f t="shared" si="22"/>
        <v>0.14238212218932594</v>
      </c>
      <c r="E97" s="4">
        <f t="shared" si="22"/>
        <v>0.14238212218932594</v>
      </c>
      <c r="F97" s="4">
        <f t="shared" si="22"/>
        <v>0.14238212218932594</v>
      </c>
      <c r="G97" s="4">
        <f t="shared" si="22"/>
        <v>0.14238212218932597</v>
      </c>
      <c r="H97" s="4">
        <f t="shared" si="22"/>
        <v>0.14238212218932594</v>
      </c>
      <c r="I97" s="4">
        <f t="shared" si="22"/>
        <v>0.14238212218932592</v>
      </c>
      <c r="J97" s="4">
        <f t="shared" si="22"/>
        <v>0.14238212218932594</v>
      </c>
      <c r="L97" s="9">
        <f t="shared" si="23"/>
        <v>0.14238212218932594</v>
      </c>
    </row>
    <row r="98" spans="2:12" x14ac:dyDescent="0.25">
      <c r="D98" s="4">
        <f t="shared" si="22"/>
        <v>0.1570391053558742</v>
      </c>
      <c r="E98" s="4">
        <f t="shared" si="22"/>
        <v>0.1570391053558742</v>
      </c>
      <c r="F98" s="4">
        <f t="shared" si="22"/>
        <v>0.1570391053558742</v>
      </c>
      <c r="G98" s="4">
        <f t="shared" si="22"/>
        <v>0.15703910535587423</v>
      </c>
      <c r="H98" s="4">
        <f t="shared" si="22"/>
        <v>0.1570391053558742</v>
      </c>
      <c r="I98" s="4">
        <f t="shared" si="22"/>
        <v>0.15703910535587418</v>
      </c>
      <c r="J98" s="4">
        <f t="shared" si="22"/>
        <v>0.15703910535587418</v>
      </c>
      <c r="L98" s="9">
        <f t="shared" si="23"/>
        <v>0.1570391053558742</v>
      </c>
    </row>
    <row r="99" spans="2:12" x14ac:dyDescent="0.25">
      <c r="D99" s="4">
        <f t="shared" si="22"/>
        <v>0.13517290081265121</v>
      </c>
      <c r="E99" s="4">
        <f t="shared" si="22"/>
        <v>0.13517290081265118</v>
      </c>
      <c r="F99" s="4">
        <f t="shared" si="22"/>
        <v>0.13517290081265121</v>
      </c>
      <c r="G99" s="4">
        <f t="shared" si="22"/>
        <v>0.13517290081265121</v>
      </c>
      <c r="H99" s="4">
        <f t="shared" si="22"/>
        <v>0.13517290081265121</v>
      </c>
      <c r="I99" s="4">
        <f t="shared" si="22"/>
        <v>0.13517290081265118</v>
      </c>
      <c r="J99" s="4">
        <f t="shared" si="22"/>
        <v>0.13517290081265121</v>
      </c>
      <c r="L99" s="9">
        <f t="shared" si="23"/>
        <v>0.13517290081265121</v>
      </c>
    </row>
    <row r="100" spans="2:12" x14ac:dyDescent="0.25">
      <c r="D100" s="4">
        <f t="shared" si="22"/>
        <v>0.14050867321315061</v>
      </c>
      <c r="E100" s="4">
        <f t="shared" si="22"/>
        <v>0.14050867321315061</v>
      </c>
      <c r="F100" s="4">
        <f t="shared" si="22"/>
        <v>0.14050867321315058</v>
      </c>
      <c r="G100" s="4">
        <f t="shared" si="22"/>
        <v>0.14050867321315061</v>
      </c>
      <c r="H100" s="4">
        <f t="shared" si="22"/>
        <v>0.14050867321315061</v>
      </c>
      <c r="I100" s="4">
        <f t="shared" si="22"/>
        <v>0.14050867321315058</v>
      </c>
      <c r="J100" s="4">
        <f t="shared" si="22"/>
        <v>0.14050867321315058</v>
      </c>
      <c r="L100" s="9">
        <f t="shared" si="23"/>
        <v>0.14050867321315061</v>
      </c>
    </row>
    <row r="103" spans="2:12" x14ac:dyDescent="0.25">
      <c r="C103" t="s">
        <v>40</v>
      </c>
      <c r="D103" s="47">
        <v>76</v>
      </c>
      <c r="E103" s="47">
        <v>80</v>
      </c>
      <c r="F103" s="47">
        <v>75</v>
      </c>
      <c r="G103" s="47">
        <v>85</v>
      </c>
      <c r="H103" s="47">
        <v>77</v>
      </c>
      <c r="I103" s="47">
        <v>71</v>
      </c>
      <c r="J103" s="47">
        <v>75</v>
      </c>
    </row>
    <row r="104" spans="2:12" x14ac:dyDescent="0.25">
      <c r="B104" s="49"/>
      <c r="C104" s="46" t="s">
        <v>48</v>
      </c>
      <c r="D104" s="47" t="s">
        <v>15</v>
      </c>
      <c r="E104" s="47" t="s">
        <v>16</v>
      </c>
      <c r="F104" s="47" t="s">
        <v>17</v>
      </c>
      <c r="G104" s="47" t="s">
        <v>18</v>
      </c>
      <c r="H104" s="47" t="s">
        <v>19</v>
      </c>
      <c r="I104" s="47" t="s">
        <v>20</v>
      </c>
      <c r="J104" s="47" t="s">
        <v>21</v>
      </c>
    </row>
    <row r="105" spans="2:12" ht="15.75" x14ac:dyDescent="0.25">
      <c r="B105" s="48">
        <v>76</v>
      </c>
      <c r="C105" s="47" t="s">
        <v>15</v>
      </c>
      <c r="D105" s="6">
        <f>D$103/$B105</f>
        <v>1</v>
      </c>
      <c r="E105" s="4">
        <f t="shared" ref="E105:J111" si="24">E$103/$B105</f>
        <v>1.0526315789473684</v>
      </c>
      <c r="F105" s="4">
        <f t="shared" si="24"/>
        <v>0.98684210526315785</v>
      </c>
      <c r="G105" s="4">
        <f t="shared" si="24"/>
        <v>1.118421052631579</v>
      </c>
      <c r="H105" s="4">
        <f t="shared" si="24"/>
        <v>1.013157894736842</v>
      </c>
      <c r="I105" s="4">
        <f t="shared" si="24"/>
        <v>0.93421052631578949</v>
      </c>
      <c r="J105" s="4">
        <f t="shared" si="24"/>
        <v>0.98684210526315785</v>
      </c>
    </row>
    <row r="106" spans="2:12" ht="15.75" x14ac:dyDescent="0.25">
      <c r="B106" s="48">
        <v>80</v>
      </c>
      <c r="C106" s="47" t="s">
        <v>16</v>
      </c>
      <c r="D106" s="4">
        <f t="shared" ref="D106:D111" si="25">D$103/$B106</f>
        <v>0.95</v>
      </c>
      <c r="E106" s="6">
        <f t="shared" si="24"/>
        <v>1</v>
      </c>
      <c r="F106" s="4">
        <f t="shared" si="24"/>
        <v>0.9375</v>
      </c>
      <c r="G106" s="4">
        <f t="shared" si="24"/>
        <v>1.0625</v>
      </c>
      <c r="H106" s="4">
        <f t="shared" si="24"/>
        <v>0.96250000000000002</v>
      </c>
      <c r="I106" s="4">
        <f t="shared" si="24"/>
        <v>0.88749999999999996</v>
      </c>
      <c r="J106" s="4">
        <f t="shared" si="24"/>
        <v>0.9375</v>
      </c>
    </row>
    <row r="107" spans="2:12" ht="15.75" x14ac:dyDescent="0.25">
      <c r="B107" s="48">
        <v>75</v>
      </c>
      <c r="C107" s="47" t="s">
        <v>17</v>
      </c>
      <c r="D107" s="4">
        <f t="shared" si="25"/>
        <v>1.0133333333333334</v>
      </c>
      <c r="E107" s="4">
        <f t="shared" si="24"/>
        <v>1.0666666666666667</v>
      </c>
      <c r="F107" s="6">
        <f t="shared" si="24"/>
        <v>1</v>
      </c>
      <c r="G107" s="4">
        <f t="shared" si="24"/>
        <v>1.1333333333333333</v>
      </c>
      <c r="H107" s="4">
        <f t="shared" si="24"/>
        <v>1.0266666666666666</v>
      </c>
      <c r="I107" s="4">
        <f t="shared" si="24"/>
        <v>0.94666666666666666</v>
      </c>
      <c r="J107" s="4">
        <f t="shared" si="24"/>
        <v>1</v>
      </c>
    </row>
    <row r="108" spans="2:12" ht="15.75" x14ac:dyDescent="0.25">
      <c r="B108" s="48">
        <v>85</v>
      </c>
      <c r="C108" s="47" t="s">
        <v>18</v>
      </c>
      <c r="D108" s="4">
        <f t="shared" si="25"/>
        <v>0.89411764705882357</v>
      </c>
      <c r="E108" s="4">
        <f t="shared" si="24"/>
        <v>0.94117647058823528</v>
      </c>
      <c r="F108" s="4">
        <f t="shared" si="24"/>
        <v>0.88235294117647056</v>
      </c>
      <c r="G108" s="6">
        <f t="shared" si="24"/>
        <v>1</v>
      </c>
      <c r="H108" s="4">
        <f t="shared" si="24"/>
        <v>0.90588235294117647</v>
      </c>
      <c r="I108" s="4">
        <f t="shared" si="24"/>
        <v>0.83529411764705885</v>
      </c>
      <c r="J108" s="4">
        <f t="shared" si="24"/>
        <v>0.88235294117647056</v>
      </c>
    </row>
    <row r="109" spans="2:12" ht="15.75" x14ac:dyDescent="0.25">
      <c r="B109" s="48">
        <v>77</v>
      </c>
      <c r="C109" s="47" t="s">
        <v>19</v>
      </c>
      <c r="D109" s="4">
        <f t="shared" si="25"/>
        <v>0.98701298701298701</v>
      </c>
      <c r="E109" s="4">
        <f t="shared" si="24"/>
        <v>1.0389610389610389</v>
      </c>
      <c r="F109" s="4">
        <f t="shared" si="24"/>
        <v>0.97402597402597402</v>
      </c>
      <c r="G109" s="4">
        <f t="shared" si="24"/>
        <v>1.1038961038961039</v>
      </c>
      <c r="H109" s="6">
        <f t="shared" si="24"/>
        <v>1</v>
      </c>
      <c r="I109" s="4">
        <f t="shared" si="24"/>
        <v>0.92207792207792205</v>
      </c>
      <c r="J109" s="4">
        <f t="shared" si="24"/>
        <v>0.97402597402597402</v>
      </c>
    </row>
    <row r="110" spans="2:12" ht="15.75" x14ac:dyDescent="0.25">
      <c r="B110" s="48">
        <v>71</v>
      </c>
      <c r="C110" s="47" t="s">
        <v>20</v>
      </c>
      <c r="D110" s="4">
        <f t="shared" si="25"/>
        <v>1.0704225352112675</v>
      </c>
      <c r="E110" s="4">
        <f t="shared" si="24"/>
        <v>1.1267605633802817</v>
      </c>
      <c r="F110" s="4">
        <f t="shared" si="24"/>
        <v>1.056338028169014</v>
      </c>
      <c r="G110" s="4">
        <f t="shared" si="24"/>
        <v>1.1971830985915493</v>
      </c>
      <c r="H110" s="4">
        <f t="shared" si="24"/>
        <v>1.0845070422535212</v>
      </c>
      <c r="I110" s="6">
        <f t="shared" si="24"/>
        <v>1</v>
      </c>
      <c r="J110" s="4">
        <f t="shared" si="24"/>
        <v>1.056338028169014</v>
      </c>
    </row>
    <row r="111" spans="2:12" ht="15.75" x14ac:dyDescent="0.25">
      <c r="B111" s="48">
        <v>75</v>
      </c>
      <c r="C111" s="47" t="s">
        <v>21</v>
      </c>
      <c r="D111" s="4">
        <f t="shared" si="25"/>
        <v>1.0133333333333334</v>
      </c>
      <c r="E111" s="4">
        <f t="shared" si="24"/>
        <v>1.0666666666666667</v>
      </c>
      <c r="F111" s="4">
        <f t="shared" si="24"/>
        <v>1</v>
      </c>
      <c r="G111" s="4">
        <f t="shared" si="24"/>
        <v>1.1333333333333333</v>
      </c>
      <c r="H111" s="4">
        <f t="shared" si="24"/>
        <v>1.0266666666666666</v>
      </c>
      <c r="I111" s="4">
        <f t="shared" si="24"/>
        <v>0.94666666666666666</v>
      </c>
      <c r="J111" s="6">
        <f t="shared" si="24"/>
        <v>1</v>
      </c>
    </row>
    <row r="113" spans="2:12" x14ac:dyDescent="0.25">
      <c r="C113" s="1" t="s">
        <v>34</v>
      </c>
      <c r="D113" s="4">
        <f>SUM(D105:D111)</f>
        <v>6.9282198359497453</v>
      </c>
      <c r="E113" s="4">
        <f t="shared" ref="E113:J113" si="26">SUM(E105:E111)</f>
        <v>7.2928629852102578</v>
      </c>
      <c r="F113" s="4">
        <f t="shared" si="26"/>
        <v>6.8370590486346163</v>
      </c>
      <c r="G113" s="4">
        <f t="shared" si="26"/>
        <v>7.7486669217858974</v>
      </c>
      <c r="H113" s="4">
        <f t="shared" si="26"/>
        <v>7.0193806232648726</v>
      </c>
      <c r="I113" s="4">
        <f t="shared" si="26"/>
        <v>6.4724158993741039</v>
      </c>
      <c r="J113" s="4">
        <f t="shared" si="26"/>
        <v>6.8370590486346163</v>
      </c>
    </row>
    <row r="115" spans="2:12" x14ac:dyDescent="0.25">
      <c r="D115" s="4">
        <f>D105/D$113</f>
        <v>0.14433722134668903</v>
      </c>
      <c r="E115" s="4">
        <f t="shared" ref="E115:J115" si="27">E105/E$113</f>
        <v>0.14433722134668903</v>
      </c>
      <c r="F115" s="4">
        <f t="shared" si="27"/>
        <v>0.14433722134668905</v>
      </c>
      <c r="G115" s="4">
        <f t="shared" si="27"/>
        <v>0.14433722134668908</v>
      </c>
      <c r="H115" s="4">
        <f t="shared" si="27"/>
        <v>0.14433722134668905</v>
      </c>
      <c r="I115" s="4">
        <f t="shared" si="27"/>
        <v>0.14433722134668905</v>
      </c>
      <c r="J115" s="4">
        <f t="shared" si="27"/>
        <v>0.14433722134668905</v>
      </c>
      <c r="L115" s="9">
        <f>SUM($D115:$J115)/7</f>
        <v>0.14433722134668905</v>
      </c>
    </row>
    <row r="116" spans="2:12" x14ac:dyDescent="0.25">
      <c r="D116" s="4">
        <f t="shared" ref="D116:J121" si="28">D106/D$113</f>
        <v>0.13712036027935459</v>
      </c>
      <c r="E116" s="4">
        <f t="shared" si="28"/>
        <v>0.13712036027935459</v>
      </c>
      <c r="F116" s="4">
        <f t="shared" si="28"/>
        <v>0.13712036027935459</v>
      </c>
      <c r="G116" s="4">
        <f t="shared" si="28"/>
        <v>0.13712036027935462</v>
      </c>
      <c r="H116" s="4">
        <f t="shared" si="28"/>
        <v>0.13712036027935462</v>
      </c>
      <c r="I116" s="4">
        <f t="shared" si="28"/>
        <v>0.13712036027935459</v>
      </c>
      <c r="J116" s="4">
        <f t="shared" si="28"/>
        <v>0.13712036027935459</v>
      </c>
      <c r="L116" s="9">
        <f t="shared" ref="L116:L120" si="29">SUM($D116:$J116)/7</f>
        <v>0.13712036027935459</v>
      </c>
    </row>
    <row r="117" spans="2:12" x14ac:dyDescent="0.25">
      <c r="D117" s="4">
        <f t="shared" si="28"/>
        <v>0.14626171763131157</v>
      </c>
      <c r="E117" s="4">
        <f t="shared" si="28"/>
        <v>0.14626171763131157</v>
      </c>
      <c r="F117" s="4">
        <f t="shared" si="28"/>
        <v>0.14626171763131157</v>
      </c>
      <c r="G117" s="4">
        <f t="shared" si="28"/>
        <v>0.1462617176313116</v>
      </c>
      <c r="H117" s="4">
        <f t="shared" si="28"/>
        <v>0.14626171763131157</v>
      </c>
      <c r="I117" s="4">
        <f t="shared" si="28"/>
        <v>0.14626171763131157</v>
      </c>
      <c r="J117" s="4">
        <f t="shared" si="28"/>
        <v>0.14626171763131157</v>
      </c>
      <c r="L117" s="9">
        <f t="shared" si="29"/>
        <v>0.14626171763131154</v>
      </c>
    </row>
    <row r="118" spans="2:12" x14ac:dyDescent="0.25">
      <c r="D118" s="4">
        <f t="shared" si="28"/>
        <v>0.12905445673351021</v>
      </c>
      <c r="E118" s="4">
        <f t="shared" si="28"/>
        <v>0.12905445673351021</v>
      </c>
      <c r="F118" s="4">
        <f t="shared" si="28"/>
        <v>0.12905445673351021</v>
      </c>
      <c r="G118" s="4">
        <f t="shared" si="28"/>
        <v>0.12905445673351024</v>
      </c>
      <c r="H118" s="4">
        <f t="shared" si="28"/>
        <v>0.12905445673351021</v>
      </c>
      <c r="I118" s="4">
        <f t="shared" si="28"/>
        <v>0.12905445673351021</v>
      </c>
      <c r="J118" s="4">
        <f t="shared" si="28"/>
        <v>0.12905445673351021</v>
      </c>
      <c r="L118" s="9">
        <f t="shared" si="29"/>
        <v>0.12905445673351021</v>
      </c>
    </row>
    <row r="119" spans="2:12" x14ac:dyDescent="0.25">
      <c r="D119" s="4">
        <f t="shared" si="28"/>
        <v>0.1424627119785502</v>
      </c>
      <c r="E119" s="4">
        <f t="shared" si="28"/>
        <v>0.1424627119785502</v>
      </c>
      <c r="F119" s="4">
        <f t="shared" si="28"/>
        <v>0.14246271197855023</v>
      </c>
      <c r="G119" s="4">
        <f t="shared" si="28"/>
        <v>0.14246271197855026</v>
      </c>
      <c r="H119" s="4">
        <f t="shared" si="28"/>
        <v>0.14246271197855023</v>
      </c>
      <c r="I119" s="4">
        <f t="shared" si="28"/>
        <v>0.14246271197855023</v>
      </c>
      <c r="J119" s="4">
        <f t="shared" si="28"/>
        <v>0.14246271197855023</v>
      </c>
      <c r="L119" s="9">
        <f t="shared" si="29"/>
        <v>0.1424627119785502</v>
      </c>
    </row>
    <row r="120" spans="2:12" x14ac:dyDescent="0.25">
      <c r="D120" s="4">
        <f t="shared" si="28"/>
        <v>0.15450181439927277</v>
      </c>
      <c r="E120" s="4">
        <f t="shared" si="28"/>
        <v>0.1545018143992728</v>
      </c>
      <c r="F120" s="4">
        <f t="shared" si="28"/>
        <v>0.15450181439927277</v>
      </c>
      <c r="G120" s="4">
        <f t="shared" si="28"/>
        <v>0.1545018143992728</v>
      </c>
      <c r="H120" s="4">
        <f t="shared" si="28"/>
        <v>0.1545018143992728</v>
      </c>
      <c r="I120" s="4">
        <f t="shared" si="28"/>
        <v>0.15450181439927277</v>
      </c>
      <c r="J120" s="4">
        <f t="shared" si="28"/>
        <v>0.15450181439927277</v>
      </c>
      <c r="L120" s="9">
        <f t="shared" si="29"/>
        <v>0.15450181439927277</v>
      </c>
    </row>
    <row r="121" spans="2:12" x14ac:dyDescent="0.25">
      <c r="D121" s="4">
        <f t="shared" si="28"/>
        <v>0.14626171763131157</v>
      </c>
      <c r="E121" s="4">
        <f t="shared" si="28"/>
        <v>0.14626171763131157</v>
      </c>
      <c r="F121" s="4">
        <f t="shared" si="28"/>
        <v>0.14626171763131157</v>
      </c>
      <c r="G121" s="4">
        <f t="shared" si="28"/>
        <v>0.1462617176313116</v>
      </c>
      <c r="H121" s="4">
        <f t="shared" si="28"/>
        <v>0.14626171763131157</v>
      </c>
      <c r="I121" s="4">
        <f t="shared" si="28"/>
        <v>0.14626171763131157</v>
      </c>
      <c r="J121" s="4">
        <f t="shared" si="28"/>
        <v>0.14626171763131157</v>
      </c>
      <c r="L121" s="9">
        <f>SUM($D121:$J121)/7</f>
        <v>0.14626171763131154</v>
      </c>
    </row>
    <row r="124" spans="2:12" x14ac:dyDescent="0.25">
      <c r="C124" t="s">
        <v>40</v>
      </c>
      <c r="D124" s="47">
        <v>80</v>
      </c>
      <c r="E124" s="47">
        <v>61</v>
      </c>
      <c r="F124" s="47">
        <v>81</v>
      </c>
      <c r="G124" s="47">
        <v>84</v>
      </c>
      <c r="H124" s="47">
        <v>76</v>
      </c>
      <c r="I124" s="47">
        <v>73</v>
      </c>
      <c r="J124" s="47">
        <v>79</v>
      </c>
    </row>
    <row r="125" spans="2:12" x14ac:dyDescent="0.25">
      <c r="B125" s="49"/>
      <c r="C125" s="46" t="s">
        <v>59</v>
      </c>
      <c r="D125" s="47" t="s">
        <v>15</v>
      </c>
      <c r="E125" s="47" t="s">
        <v>16</v>
      </c>
      <c r="F125" s="47" t="s">
        <v>17</v>
      </c>
      <c r="G125" s="47" t="s">
        <v>18</v>
      </c>
      <c r="H125" s="47" t="s">
        <v>19</v>
      </c>
      <c r="I125" s="47" t="s">
        <v>20</v>
      </c>
      <c r="J125" s="47" t="s">
        <v>21</v>
      </c>
    </row>
    <row r="126" spans="2:12" ht="15.75" x14ac:dyDescent="0.25">
      <c r="B126" s="50">
        <v>80</v>
      </c>
      <c r="C126" s="47" t="s">
        <v>15</v>
      </c>
      <c r="D126" s="6">
        <f>D$124/$B126</f>
        <v>1</v>
      </c>
      <c r="E126" s="4">
        <f t="shared" ref="E126:J132" si="30">E$124/$B126</f>
        <v>0.76249999999999996</v>
      </c>
      <c r="F126" s="4">
        <f t="shared" si="30"/>
        <v>1.0125</v>
      </c>
      <c r="G126" s="4">
        <f t="shared" si="30"/>
        <v>1.05</v>
      </c>
      <c r="H126" s="4">
        <f t="shared" si="30"/>
        <v>0.95</v>
      </c>
      <c r="I126" s="4">
        <f t="shared" si="30"/>
        <v>0.91249999999999998</v>
      </c>
      <c r="J126" s="4">
        <f t="shared" si="30"/>
        <v>0.98750000000000004</v>
      </c>
    </row>
    <row r="127" spans="2:12" ht="15.75" x14ac:dyDescent="0.25">
      <c r="B127" s="50">
        <v>61</v>
      </c>
      <c r="C127" s="47" t="s">
        <v>16</v>
      </c>
      <c r="D127" s="4">
        <f t="shared" ref="D127:D132" si="31">D$124/$B127</f>
        <v>1.3114754098360655</v>
      </c>
      <c r="E127" s="6">
        <f t="shared" si="30"/>
        <v>1</v>
      </c>
      <c r="F127" s="4">
        <f t="shared" si="30"/>
        <v>1.3278688524590163</v>
      </c>
      <c r="G127" s="4">
        <f t="shared" si="30"/>
        <v>1.3770491803278688</v>
      </c>
      <c r="H127" s="4">
        <f t="shared" si="30"/>
        <v>1.2459016393442623</v>
      </c>
      <c r="I127" s="4">
        <f t="shared" si="30"/>
        <v>1.1967213114754098</v>
      </c>
      <c r="J127" s="4">
        <f t="shared" si="30"/>
        <v>1.2950819672131149</v>
      </c>
    </row>
    <row r="128" spans="2:12" ht="15.75" x14ac:dyDescent="0.25">
      <c r="B128" s="50">
        <v>81</v>
      </c>
      <c r="C128" s="47" t="s">
        <v>17</v>
      </c>
      <c r="D128" s="4">
        <f t="shared" si="31"/>
        <v>0.98765432098765427</v>
      </c>
      <c r="E128" s="4">
        <f t="shared" si="30"/>
        <v>0.75308641975308643</v>
      </c>
      <c r="F128" s="6">
        <f t="shared" si="30"/>
        <v>1</v>
      </c>
      <c r="G128" s="4">
        <f t="shared" si="30"/>
        <v>1.037037037037037</v>
      </c>
      <c r="H128" s="4">
        <f t="shared" si="30"/>
        <v>0.93827160493827155</v>
      </c>
      <c r="I128" s="4">
        <f t="shared" si="30"/>
        <v>0.90123456790123457</v>
      </c>
      <c r="J128" s="4">
        <f t="shared" si="30"/>
        <v>0.97530864197530864</v>
      </c>
    </row>
    <row r="129" spans="2:12" ht="15.75" x14ac:dyDescent="0.25">
      <c r="B129" s="50">
        <v>84</v>
      </c>
      <c r="C129" s="47" t="s">
        <v>18</v>
      </c>
      <c r="D129" s="4">
        <f t="shared" si="31"/>
        <v>0.95238095238095233</v>
      </c>
      <c r="E129" s="4">
        <f t="shared" si="30"/>
        <v>0.72619047619047616</v>
      </c>
      <c r="F129" s="4">
        <f t="shared" si="30"/>
        <v>0.9642857142857143</v>
      </c>
      <c r="G129" s="6">
        <f t="shared" si="30"/>
        <v>1</v>
      </c>
      <c r="H129" s="4">
        <f t="shared" si="30"/>
        <v>0.90476190476190477</v>
      </c>
      <c r="I129" s="4">
        <f t="shared" si="30"/>
        <v>0.86904761904761907</v>
      </c>
      <c r="J129" s="4">
        <f t="shared" si="30"/>
        <v>0.94047619047619047</v>
      </c>
    </row>
    <row r="130" spans="2:12" ht="15.75" x14ac:dyDescent="0.25">
      <c r="B130" s="50">
        <v>76</v>
      </c>
      <c r="C130" s="47" t="s">
        <v>19</v>
      </c>
      <c r="D130" s="4">
        <f t="shared" si="31"/>
        <v>1.0526315789473684</v>
      </c>
      <c r="E130" s="4">
        <f t="shared" si="30"/>
        <v>0.80263157894736847</v>
      </c>
      <c r="F130" s="4">
        <f t="shared" si="30"/>
        <v>1.0657894736842106</v>
      </c>
      <c r="G130" s="4">
        <f t="shared" si="30"/>
        <v>1.1052631578947369</v>
      </c>
      <c r="H130" s="6">
        <f t="shared" si="30"/>
        <v>1</v>
      </c>
      <c r="I130" s="4">
        <f t="shared" si="30"/>
        <v>0.96052631578947367</v>
      </c>
      <c r="J130" s="4">
        <f t="shared" si="30"/>
        <v>1.0394736842105263</v>
      </c>
    </row>
    <row r="131" spans="2:12" ht="15.75" x14ac:dyDescent="0.25">
      <c r="B131" s="50">
        <v>73</v>
      </c>
      <c r="C131" s="47" t="s">
        <v>20</v>
      </c>
      <c r="D131" s="4">
        <f t="shared" si="31"/>
        <v>1.095890410958904</v>
      </c>
      <c r="E131" s="4">
        <f t="shared" si="30"/>
        <v>0.83561643835616439</v>
      </c>
      <c r="F131" s="4">
        <f t="shared" si="30"/>
        <v>1.1095890410958904</v>
      </c>
      <c r="G131" s="4">
        <f t="shared" si="30"/>
        <v>1.1506849315068493</v>
      </c>
      <c r="H131" s="4">
        <f t="shared" si="30"/>
        <v>1.0410958904109588</v>
      </c>
      <c r="I131" s="6">
        <f t="shared" si="30"/>
        <v>1</v>
      </c>
      <c r="J131" s="4">
        <f t="shared" si="30"/>
        <v>1.0821917808219179</v>
      </c>
    </row>
    <row r="132" spans="2:12" ht="15.75" x14ac:dyDescent="0.25">
      <c r="B132" s="50">
        <v>79</v>
      </c>
      <c r="C132" s="47" t="s">
        <v>21</v>
      </c>
      <c r="D132" s="4">
        <f t="shared" si="31"/>
        <v>1.0126582278481013</v>
      </c>
      <c r="E132" s="4">
        <f t="shared" si="30"/>
        <v>0.77215189873417722</v>
      </c>
      <c r="F132" s="4">
        <f t="shared" si="30"/>
        <v>1.0253164556962024</v>
      </c>
      <c r="G132" s="4">
        <f t="shared" si="30"/>
        <v>1.0632911392405062</v>
      </c>
      <c r="H132" s="4">
        <f t="shared" si="30"/>
        <v>0.96202531645569622</v>
      </c>
      <c r="I132" s="4">
        <f t="shared" si="30"/>
        <v>0.92405063291139244</v>
      </c>
      <c r="J132" s="6">
        <f t="shared" si="30"/>
        <v>1</v>
      </c>
    </row>
    <row r="134" spans="2:12" x14ac:dyDescent="0.25">
      <c r="C134" s="1" t="s">
        <v>34</v>
      </c>
      <c r="D134" s="4">
        <f>SUM(D126:D132)</f>
        <v>7.4126909009590456</v>
      </c>
      <c r="E134" s="4">
        <f t="shared" ref="E134:J134" si="32">SUM(E126:E132)</f>
        <v>5.6521768119812723</v>
      </c>
      <c r="F134" s="4">
        <f t="shared" si="32"/>
        <v>7.5053495372210346</v>
      </c>
      <c r="G134" s="4">
        <f t="shared" si="32"/>
        <v>7.783325446006998</v>
      </c>
      <c r="H134" s="4">
        <f t="shared" si="32"/>
        <v>7.0420563559110931</v>
      </c>
      <c r="I134" s="4">
        <f t="shared" si="32"/>
        <v>6.7640804471251297</v>
      </c>
      <c r="J134" s="4">
        <f t="shared" si="32"/>
        <v>7.3200322646970584</v>
      </c>
    </row>
    <row r="136" spans="2:12" x14ac:dyDescent="0.25">
      <c r="D136" s="4">
        <f>D126/D$134</f>
        <v>0.13490377696318365</v>
      </c>
      <c r="E136" s="4">
        <f t="shared" ref="E136:J136" si="33">E126/E$134</f>
        <v>0.13490377696318365</v>
      </c>
      <c r="F136" s="4">
        <f t="shared" si="33"/>
        <v>0.13490377696318365</v>
      </c>
      <c r="G136" s="4">
        <f t="shared" si="33"/>
        <v>0.13490377696318365</v>
      </c>
      <c r="H136" s="4">
        <f t="shared" si="33"/>
        <v>0.13490377696318365</v>
      </c>
      <c r="I136" s="4">
        <f t="shared" si="33"/>
        <v>0.13490377696318365</v>
      </c>
      <c r="J136" s="4">
        <f t="shared" si="33"/>
        <v>0.13490377696318365</v>
      </c>
      <c r="L136" s="9">
        <f>SUM($D136:$J136)/7</f>
        <v>0.13490377696318365</v>
      </c>
    </row>
    <row r="137" spans="2:12" x14ac:dyDescent="0.25">
      <c r="D137" s="4">
        <f t="shared" ref="D137:J137" si="34">D127/D$134</f>
        <v>0.17692298618122446</v>
      </c>
      <c r="E137" s="4">
        <f t="shared" si="34"/>
        <v>0.17692298618122446</v>
      </c>
      <c r="F137" s="4">
        <f t="shared" si="34"/>
        <v>0.17692298618122443</v>
      </c>
      <c r="G137" s="4">
        <f t="shared" si="34"/>
        <v>0.17692298618122446</v>
      </c>
      <c r="H137" s="4">
        <f t="shared" si="34"/>
        <v>0.17692298618122448</v>
      </c>
      <c r="I137" s="4">
        <f t="shared" si="34"/>
        <v>0.17692298618122446</v>
      </c>
      <c r="J137" s="4">
        <f t="shared" si="34"/>
        <v>0.17692298618122446</v>
      </c>
      <c r="L137" s="9">
        <f t="shared" ref="L137:L141" si="35">SUM($D137:$J137)/7</f>
        <v>0.17692298618122446</v>
      </c>
    </row>
    <row r="138" spans="2:12" x14ac:dyDescent="0.25">
      <c r="D138" s="4">
        <f t="shared" ref="D138:J138" si="36">D128/D$134</f>
        <v>0.13323829823524311</v>
      </c>
      <c r="E138" s="4">
        <f t="shared" si="36"/>
        <v>0.13323829823524311</v>
      </c>
      <c r="F138" s="4">
        <f t="shared" si="36"/>
        <v>0.13323829823524311</v>
      </c>
      <c r="G138" s="4">
        <f t="shared" si="36"/>
        <v>0.13323829823524311</v>
      </c>
      <c r="H138" s="4">
        <f t="shared" si="36"/>
        <v>0.13323829823524311</v>
      </c>
      <c r="I138" s="4">
        <f t="shared" si="36"/>
        <v>0.13323829823524311</v>
      </c>
      <c r="J138" s="4">
        <f t="shared" si="36"/>
        <v>0.13323829823524311</v>
      </c>
      <c r="L138" s="9">
        <f t="shared" si="35"/>
        <v>0.13323829823524311</v>
      </c>
    </row>
    <row r="139" spans="2:12" x14ac:dyDescent="0.25">
      <c r="D139" s="4">
        <f t="shared" ref="D139:J139" si="37">D129/D$134</f>
        <v>0.12847978758398443</v>
      </c>
      <c r="E139" s="4">
        <f t="shared" si="37"/>
        <v>0.12847978758398443</v>
      </c>
      <c r="F139" s="4">
        <f t="shared" si="37"/>
        <v>0.12847978758398443</v>
      </c>
      <c r="G139" s="4">
        <f t="shared" si="37"/>
        <v>0.12847978758398443</v>
      </c>
      <c r="H139" s="4">
        <f t="shared" si="37"/>
        <v>0.12847978758398443</v>
      </c>
      <c r="I139" s="4">
        <f t="shared" si="37"/>
        <v>0.12847978758398443</v>
      </c>
      <c r="J139" s="4">
        <f t="shared" si="37"/>
        <v>0.12847978758398443</v>
      </c>
      <c r="L139" s="9">
        <f t="shared" si="35"/>
        <v>0.12847978758398446</v>
      </c>
    </row>
    <row r="140" spans="2:12" x14ac:dyDescent="0.25">
      <c r="D140" s="4">
        <f t="shared" ref="D140:J140" si="38">D130/D$134</f>
        <v>0.14200397575071963</v>
      </c>
      <c r="E140" s="4">
        <f t="shared" si="38"/>
        <v>0.14200397575071966</v>
      </c>
      <c r="F140" s="4">
        <f t="shared" si="38"/>
        <v>0.14200397575071963</v>
      </c>
      <c r="G140" s="4">
        <f t="shared" si="38"/>
        <v>0.14200397575071966</v>
      </c>
      <c r="H140" s="4">
        <f t="shared" si="38"/>
        <v>0.14200397575071963</v>
      </c>
      <c r="I140" s="4">
        <f t="shared" si="38"/>
        <v>0.14200397575071963</v>
      </c>
      <c r="J140" s="4">
        <f t="shared" si="38"/>
        <v>0.14200397575071963</v>
      </c>
      <c r="L140" s="9">
        <f t="shared" si="35"/>
        <v>0.14200397575071966</v>
      </c>
    </row>
    <row r="141" spans="2:12" x14ac:dyDescent="0.25">
      <c r="D141" s="4">
        <f t="shared" ref="D141:J141" si="39">D131/D$134</f>
        <v>0.14783975557609166</v>
      </c>
      <c r="E141" s="4">
        <f t="shared" si="39"/>
        <v>0.14783975557609169</v>
      </c>
      <c r="F141" s="4">
        <f t="shared" si="39"/>
        <v>0.14783975557609166</v>
      </c>
      <c r="G141" s="4">
        <f t="shared" si="39"/>
        <v>0.14783975557609166</v>
      </c>
      <c r="H141" s="4">
        <f t="shared" si="39"/>
        <v>0.14783975557609166</v>
      </c>
      <c r="I141" s="4">
        <f t="shared" si="39"/>
        <v>0.14783975557609166</v>
      </c>
      <c r="J141" s="4">
        <f t="shared" si="39"/>
        <v>0.14783975557609166</v>
      </c>
      <c r="L141" s="9">
        <f t="shared" si="35"/>
        <v>0.14783975557609166</v>
      </c>
    </row>
    <row r="142" spans="2:12" x14ac:dyDescent="0.25">
      <c r="D142" s="4">
        <f t="shared" ref="D142:J142" si="40">D132/D$134</f>
        <v>0.13661141970955307</v>
      </c>
      <c r="E142" s="4">
        <f t="shared" si="40"/>
        <v>0.13661141970955307</v>
      </c>
      <c r="F142" s="4">
        <f t="shared" si="40"/>
        <v>0.13661141970955304</v>
      </c>
      <c r="G142" s="4">
        <f t="shared" si="40"/>
        <v>0.13661141970955307</v>
      </c>
      <c r="H142" s="4">
        <f t="shared" si="40"/>
        <v>0.13661141970955307</v>
      </c>
      <c r="I142" s="4">
        <f t="shared" si="40"/>
        <v>0.13661141970955307</v>
      </c>
      <c r="J142" s="4">
        <f t="shared" si="40"/>
        <v>0.13661141970955307</v>
      </c>
      <c r="L142" s="9">
        <f>SUM($D142:$J142)/7</f>
        <v>0.13661141970955307</v>
      </c>
    </row>
    <row r="145" spans="2:12" x14ac:dyDescent="0.25">
      <c r="C145" t="s">
        <v>40</v>
      </c>
      <c r="D145" s="47">
        <v>60</v>
      </c>
      <c r="E145" s="47">
        <v>63</v>
      </c>
      <c r="F145" s="47">
        <v>78</v>
      </c>
      <c r="G145" s="47">
        <v>71</v>
      </c>
      <c r="H145" s="47">
        <v>80</v>
      </c>
      <c r="I145" s="47">
        <v>84</v>
      </c>
      <c r="J145" s="47">
        <v>65</v>
      </c>
    </row>
    <row r="146" spans="2:12" x14ac:dyDescent="0.25">
      <c r="B146" s="49"/>
      <c r="C146" s="46" t="s">
        <v>50</v>
      </c>
      <c r="D146" s="47" t="s">
        <v>15</v>
      </c>
      <c r="E146" s="47" t="s">
        <v>16</v>
      </c>
      <c r="F146" s="47" t="s">
        <v>17</v>
      </c>
      <c r="G146" s="47" t="s">
        <v>18</v>
      </c>
      <c r="H146" s="47" t="s">
        <v>19</v>
      </c>
      <c r="I146" s="47" t="s">
        <v>20</v>
      </c>
      <c r="J146" s="47" t="s">
        <v>21</v>
      </c>
    </row>
    <row r="147" spans="2:12" ht="15.75" x14ac:dyDescent="0.25">
      <c r="B147" s="50">
        <v>60</v>
      </c>
      <c r="C147" s="47" t="s">
        <v>15</v>
      </c>
      <c r="D147" s="6">
        <f>D$145/$B147</f>
        <v>1</v>
      </c>
      <c r="E147" s="4">
        <f t="shared" ref="E147:J153" si="41">E$145/$B147</f>
        <v>1.05</v>
      </c>
      <c r="F147" s="4">
        <f t="shared" si="41"/>
        <v>1.3</v>
      </c>
      <c r="G147" s="4">
        <f t="shared" si="41"/>
        <v>1.1833333333333333</v>
      </c>
      <c r="H147" s="4">
        <f t="shared" si="41"/>
        <v>1.3333333333333333</v>
      </c>
      <c r="I147" s="4">
        <f t="shared" si="41"/>
        <v>1.4</v>
      </c>
      <c r="J147" s="4">
        <f t="shared" si="41"/>
        <v>1.0833333333333333</v>
      </c>
    </row>
    <row r="148" spans="2:12" ht="15.75" x14ac:dyDescent="0.25">
      <c r="B148" s="50">
        <v>63</v>
      </c>
      <c r="C148" s="47" t="s">
        <v>16</v>
      </c>
      <c r="D148" s="4">
        <f t="shared" ref="D148:D153" si="42">D$145/$B148</f>
        <v>0.95238095238095233</v>
      </c>
      <c r="E148" s="6">
        <f t="shared" si="41"/>
        <v>1</v>
      </c>
      <c r="F148" s="4">
        <f t="shared" si="41"/>
        <v>1.2380952380952381</v>
      </c>
      <c r="G148" s="4">
        <f t="shared" si="41"/>
        <v>1.126984126984127</v>
      </c>
      <c r="H148" s="4">
        <f t="shared" si="41"/>
        <v>1.2698412698412698</v>
      </c>
      <c r="I148" s="4">
        <f t="shared" si="41"/>
        <v>1.3333333333333333</v>
      </c>
      <c r="J148" s="4">
        <f t="shared" si="41"/>
        <v>1.0317460317460319</v>
      </c>
    </row>
    <row r="149" spans="2:12" ht="15.75" x14ac:dyDescent="0.25">
      <c r="B149" s="50">
        <v>78</v>
      </c>
      <c r="C149" s="47" t="s">
        <v>17</v>
      </c>
      <c r="D149" s="4">
        <f t="shared" si="42"/>
        <v>0.76923076923076927</v>
      </c>
      <c r="E149" s="4">
        <f t="shared" si="41"/>
        <v>0.80769230769230771</v>
      </c>
      <c r="F149" s="6">
        <f t="shared" si="41"/>
        <v>1</v>
      </c>
      <c r="G149" s="4">
        <f t="shared" si="41"/>
        <v>0.91025641025641024</v>
      </c>
      <c r="H149" s="4">
        <f t="shared" si="41"/>
        <v>1.0256410256410255</v>
      </c>
      <c r="I149" s="4">
        <f t="shared" si="41"/>
        <v>1.0769230769230769</v>
      </c>
      <c r="J149" s="4">
        <f t="shared" si="41"/>
        <v>0.83333333333333337</v>
      </c>
    </row>
    <row r="150" spans="2:12" ht="15.75" x14ac:dyDescent="0.25">
      <c r="B150" s="50">
        <v>71</v>
      </c>
      <c r="C150" s="47" t="s">
        <v>18</v>
      </c>
      <c r="D150" s="4">
        <f t="shared" si="42"/>
        <v>0.84507042253521125</v>
      </c>
      <c r="E150" s="4">
        <f t="shared" si="41"/>
        <v>0.88732394366197187</v>
      </c>
      <c r="F150" s="4">
        <f t="shared" si="41"/>
        <v>1.0985915492957747</v>
      </c>
      <c r="G150" s="6">
        <f t="shared" si="41"/>
        <v>1</v>
      </c>
      <c r="H150" s="4">
        <f t="shared" si="41"/>
        <v>1.1267605633802817</v>
      </c>
      <c r="I150" s="4">
        <f t="shared" si="41"/>
        <v>1.1830985915492958</v>
      </c>
      <c r="J150" s="4">
        <f t="shared" si="41"/>
        <v>0.91549295774647887</v>
      </c>
    </row>
    <row r="151" spans="2:12" ht="15.75" x14ac:dyDescent="0.25">
      <c r="B151" s="50">
        <v>80</v>
      </c>
      <c r="C151" s="47" t="s">
        <v>19</v>
      </c>
      <c r="D151" s="4">
        <f t="shared" si="42"/>
        <v>0.75</v>
      </c>
      <c r="E151" s="4">
        <f t="shared" si="41"/>
        <v>0.78749999999999998</v>
      </c>
      <c r="F151" s="4">
        <f t="shared" si="41"/>
        <v>0.97499999999999998</v>
      </c>
      <c r="G151" s="4">
        <f t="shared" si="41"/>
        <v>0.88749999999999996</v>
      </c>
      <c r="H151" s="6">
        <f t="shared" si="41"/>
        <v>1</v>
      </c>
      <c r="I151" s="4">
        <f t="shared" si="41"/>
        <v>1.05</v>
      </c>
      <c r="J151" s="4">
        <f t="shared" si="41"/>
        <v>0.8125</v>
      </c>
    </row>
    <row r="152" spans="2:12" ht="15.75" x14ac:dyDescent="0.25">
      <c r="B152" s="50">
        <v>84</v>
      </c>
      <c r="C152" s="47" t="s">
        <v>20</v>
      </c>
      <c r="D152" s="4">
        <f t="shared" si="42"/>
        <v>0.7142857142857143</v>
      </c>
      <c r="E152" s="4">
        <f t="shared" si="41"/>
        <v>0.75</v>
      </c>
      <c r="F152" s="4">
        <f t="shared" si="41"/>
        <v>0.9285714285714286</v>
      </c>
      <c r="G152" s="4">
        <f t="shared" si="41"/>
        <v>0.84523809523809523</v>
      </c>
      <c r="H152" s="4">
        <f t="shared" si="41"/>
        <v>0.95238095238095233</v>
      </c>
      <c r="I152" s="6">
        <f t="shared" si="41"/>
        <v>1</v>
      </c>
      <c r="J152" s="4">
        <f t="shared" si="41"/>
        <v>0.77380952380952384</v>
      </c>
    </row>
    <row r="153" spans="2:12" ht="15.75" x14ac:dyDescent="0.25">
      <c r="B153" s="50">
        <v>65</v>
      </c>
      <c r="C153" s="47" t="s">
        <v>21</v>
      </c>
      <c r="D153" s="4">
        <f t="shared" si="42"/>
        <v>0.92307692307692313</v>
      </c>
      <c r="E153" s="4">
        <f t="shared" si="41"/>
        <v>0.96923076923076923</v>
      </c>
      <c r="F153" s="4">
        <f t="shared" si="41"/>
        <v>1.2</v>
      </c>
      <c r="G153" s="4">
        <f t="shared" si="41"/>
        <v>1.0923076923076922</v>
      </c>
      <c r="H153" s="4">
        <f t="shared" si="41"/>
        <v>1.2307692307692308</v>
      </c>
      <c r="I153" s="4">
        <f t="shared" si="41"/>
        <v>1.2923076923076924</v>
      </c>
      <c r="J153" s="6">
        <f t="shared" si="41"/>
        <v>1</v>
      </c>
    </row>
    <row r="155" spans="2:12" x14ac:dyDescent="0.25">
      <c r="C155" s="1" t="s">
        <v>34</v>
      </c>
      <c r="D155" s="4">
        <f>SUM(D147:D153)</f>
        <v>5.9540447815095705</v>
      </c>
      <c r="E155" s="4">
        <f t="shared" ref="E155:J155" si="43">SUM(E147:E153)</f>
        <v>6.2517470205850483</v>
      </c>
      <c r="F155" s="4">
        <f t="shared" si="43"/>
        <v>7.7402582159624416</v>
      </c>
      <c r="G155" s="4">
        <f t="shared" si="43"/>
        <v>7.0456196581196577</v>
      </c>
      <c r="H155" s="4">
        <f t="shared" si="43"/>
        <v>7.9387263753460937</v>
      </c>
      <c r="I155" s="4">
        <f t="shared" si="43"/>
        <v>8.3356626941133989</v>
      </c>
      <c r="J155" s="4">
        <f t="shared" si="43"/>
        <v>6.4502151799687013</v>
      </c>
    </row>
    <row r="157" spans="2:12" x14ac:dyDescent="0.25">
      <c r="D157" s="4">
        <f>D147/D$155</f>
        <v>0.16795305320939541</v>
      </c>
      <c r="E157" s="4">
        <f t="shared" ref="E157:J157" si="44">E147/E$155</f>
        <v>0.16795305320939544</v>
      </c>
      <c r="F157" s="4">
        <f t="shared" si="44"/>
        <v>0.16795305320939544</v>
      </c>
      <c r="G157" s="4">
        <f t="shared" si="44"/>
        <v>0.16795305320939544</v>
      </c>
      <c r="H157" s="4">
        <f t="shared" si="44"/>
        <v>0.16795305320939541</v>
      </c>
      <c r="I157" s="4">
        <f t="shared" si="44"/>
        <v>0.16795305320939541</v>
      </c>
      <c r="J157" s="4">
        <f t="shared" si="44"/>
        <v>0.16795305320939541</v>
      </c>
      <c r="L157" s="9">
        <f>SUM($D157:$J157)/7</f>
        <v>0.16795305320939541</v>
      </c>
    </row>
    <row r="158" spans="2:12" x14ac:dyDescent="0.25">
      <c r="D158" s="4">
        <f t="shared" ref="D158:J158" si="45">D148/D$155</f>
        <v>0.15995528877085277</v>
      </c>
      <c r="E158" s="4">
        <f>E148/E$155</f>
        <v>0.1599552887708528</v>
      </c>
      <c r="F158" s="4">
        <f t="shared" si="45"/>
        <v>0.15995528877085277</v>
      </c>
      <c r="G158" s="4">
        <f t="shared" si="45"/>
        <v>0.1599552887708528</v>
      </c>
      <c r="H158" s="4">
        <f t="shared" si="45"/>
        <v>0.15995528877085277</v>
      </c>
      <c r="I158" s="4">
        <f t="shared" si="45"/>
        <v>0.15995528877085277</v>
      </c>
      <c r="J158" s="4">
        <f t="shared" si="45"/>
        <v>0.1599552887708528</v>
      </c>
      <c r="L158" s="9">
        <f t="shared" ref="L158:L162" si="46">SUM($D158:$J158)/7</f>
        <v>0.1599552887708528</v>
      </c>
    </row>
    <row r="159" spans="2:12" x14ac:dyDescent="0.25">
      <c r="D159" s="4">
        <f t="shared" ref="D159:J159" si="47">D149/D$155</f>
        <v>0.12919465631491955</v>
      </c>
      <c r="E159" s="4">
        <f t="shared" si="47"/>
        <v>0.12919465631491958</v>
      </c>
      <c r="F159" s="4">
        <f t="shared" si="47"/>
        <v>0.12919465631491955</v>
      </c>
      <c r="G159" s="4">
        <f t="shared" si="47"/>
        <v>0.12919465631491955</v>
      </c>
      <c r="H159" s="4">
        <f t="shared" si="47"/>
        <v>0.12919465631491955</v>
      </c>
      <c r="I159" s="4">
        <f t="shared" si="47"/>
        <v>0.12919465631491955</v>
      </c>
      <c r="J159" s="4">
        <f t="shared" si="47"/>
        <v>0.12919465631491955</v>
      </c>
      <c r="L159" s="9">
        <f t="shared" si="46"/>
        <v>0.12919465631491955</v>
      </c>
    </row>
    <row r="160" spans="2:12" x14ac:dyDescent="0.25">
      <c r="D160" s="4">
        <f t="shared" ref="D160:J160" si="48">D150/D$155</f>
        <v>0.14193215764174261</v>
      </c>
      <c r="E160" s="4">
        <f t="shared" si="48"/>
        <v>0.14193215764174263</v>
      </c>
      <c r="F160" s="4">
        <f t="shared" si="48"/>
        <v>0.14193215764174261</v>
      </c>
      <c r="G160" s="4">
        <f t="shared" si="48"/>
        <v>0.14193215764174261</v>
      </c>
      <c r="H160" s="4">
        <f t="shared" si="48"/>
        <v>0.14193215764174261</v>
      </c>
      <c r="I160" s="4">
        <f t="shared" si="48"/>
        <v>0.14193215764174261</v>
      </c>
      <c r="J160" s="4">
        <f t="shared" si="48"/>
        <v>0.14193215764174261</v>
      </c>
      <c r="L160" s="9">
        <f t="shared" si="46"/>
        <v>0.14193215764174261</v>
      </c>
    </row>
    <row r="161" spans="3:14" x14ac:dyDescent="0.25">
      <c r="D161" s="4">
        <f t="shared" ref="D161:J161" si="49">D151/D$155</f>
        <v>0.12596478990704657</v>
      </c>
      <c r="E161" s="4">
        <f t="shared" si="49"/>
        <v>0.12596478990704657</v>
      </c>
      <c r="F161" s="4">
        <f t="shared" si="49"/>
        <v>0.12596478990704657</v>
      </c>
      <c r="G161" s="4">
        <f t="shared" si="49"/>
        <v>0.12596478990704657</v>
      </c>
      <c r="H161" s="4">
        <f t="shared" si="49"/>
        <v>0.12596478990704657</v>
      </c>
      <c r="I161" s="4">
        <f t="shared" si="49"/>
        <v>0.12596478990704657</v>
      </c>
      <c r="J161" s="4">
        <f t="shared" si="49"/>
        <v>0.12596478990704657</v>
      </c>
      <c r="L161" s="9">
        <f t="shared" si="46"/>
        <v>0.1259647899070466</v>
      </c>
    </row>
    <row r="162" spans="3:14" x14ac:dyDescent="0.25">
      <c r="D162" s="4">
        <f t="shared" ref="D162:J162" si="50">D152/D$155</f>
        <v>0.11996646657813959</v>
      </c>
      <c r="E162" s="4">
        <f t="shared" si="50"/>
        <v>0.1199664665781396</v>
      </c>
      <c r="F162" s="4">
        <f t="shared" si="50"/>
        <v>0.11996646657813959</v>
      </c>
      <c r="G162" s="4">
        <f t="shared" si="50"/>
        <v>0.1199664665781396</v>
      </c>
      <c r="H162" s="4">
        <f t="shared" si="50"/>
        <v>0.11996646657813959</v>
      </c>
      <c r="I162" s="4">
        <f t="shared" si="50"/>
        <v>0.11996646657813959</v>
      </c>
      <c r="J162" s="4">
        <f t="shared" si="50"/>
        <v>0.11996646657813959</v>
      </c>
      <c r="L162" s="9">
        <f t="shared" si="46"/>
        <v>0.11996646657813959</v>
      </c>
    </row>
    <row r="163" spans="3:14" x14ac:dyDescent="0.25">
      <c r="D163" s="4">
        <f t="shared" ref="D163:J163" si="51">D153/D$155</f>
        <v>0.15503358757790348</v>
      </c>
      <c r="E163" s="4">
        <f t="shared" si="51"/>
        <v>0.15503358757790348</v>
      </c>
      <c r="F163" s="4">
        <f t="shared" si="51"/>
        <v>0.15503358757790345</v>
      </c>
      <c r="G163" s="4">
        <f t="shared" si="51"/>
        <v>0.15503358757790345</v>
      </c>
      <c r="H163" s="4">
        <f t="shared" si="51"/>
        <v>0.15503358757790348</v>
      </c>
      <c r="I163" s="4">
        <f t="shared" si="51"/>
        <v>0.15503358757790348</v>
      </c>
      <c r="J163" s="4">
        <f t="shared" si="51"/>
        <v>0.15503358757790348</v>
      </c>
      <c r="L163" s="9">
        <f>SUM($D163:$J163)/7</f>
        <v>0.15503358757790345</v>
      </c>
    </row>
    <row r="166" spans="3:14" x14ac:dyDescent="0.25">
      <c r="C166" s="51" t="s">
        <v>41</v>
      </c>
    </row>
    <row r="167" spans="3:14" x14ac:dyDescent="0.25">
      <c r="D167" s="40" t="s">
        <v>60</v>
      </c>
      <c r="E167" s="40" t="s">
        <v>61</v>
      </c>
      <c r="F167" s="40" t="s">
        <v>65</v>
      </c>
      <c r="G167" s="40" t="s">
        <v>64</v>
      </c>
      <c r="H167" s="40" t="s">
        <v>63</v>
      </c>
      <c r="I167" s="40" t="s">
        <v>62</v>
      </c>
      <c r="K167" s="40" t="s">
        <v>35</v>
      </c>
      <c r="M167" s="1"/>
      <c r="N167" s="1" t="s">
        <v>26</v>
      </c>
    </row>
    <row r="168" spans="3:14" x14ac:dyDescent="0.25">
      <c r="C168" s="47" t="s">
        <v>15</v>
      </c>
      <c r="D168" s="9">
        <f>L52</f>
        <v>0.13717693836978131</v>
      </c>
      <c r="E168" s="9">
        <f>L73</f>
        <v>0.14477230746096018</v>
      </c>
      <c r="F168" s="9">
        <f>L94</f>
        <v>0.16428706406460683</v>
      </c>
      <c r="G168" s="9">
        <f>L115</f>
        <v>0.14433722134668905</v>
      </c>
      <c r="H168" s="9">
        <f>L136</f>
        <v>0.13490377696318365</v>
      </c>
      <c r="I168" s="9">
        <f>L157</f>
        <v>0.16795305320939541</v>
      </c>
      <c r="K168" s="2">
        <f>L29</f>
        <v>0.15555772117276029</v>
      </c>
      <c r="M168" s="11">
        <f>(D168*K$168)+(E168*K$169)+(F168*K$170)+(G168*K$171)+(H168*K$172)+(I168*K$173)</f>
        <v>0.15113573593664839</v>
      </c>
      <c r="N168" s="10" t="s">
        <v>15</v>
      </c>
    </row>
    <row r="169" spans="3:14" x14ac:dyDescent="0.25">
      <c r="C169" s="47" t="s">
        <v>16</v>
      </c>
      <c r="D169" s="9">
        <f t="shared" ref="D169:D174" si="52">L53</f>
        <v>0.12524850894632208</v>
      </c>
      <c r="E169" s="9">
        <f t="shared" ref="E169:E174" si="53">L74</f>
        <v>0.15064145506072885</v>
      </c>
      <c r="F169" s="9">
        <f t="shared" ref="F169:F174" si="54">L95</f>
        <v>0.12712689481189818</v>
      </c>
      <c r="G169" s="9">
        <f t="shared" ref="G169:G174" si="55">L116</f>
        <v>0.13712036027935459</v>
      </c>
      <c r="H169" s="9">
        <f t="shared" ref="H169:H174" si="56">L137</f>
        <v>0.17692298618122446</v>
      </c>
      <c r="I169" s="9">
        <f t="shared" ref="I169:I174" si="57">L158</f>
        <v>0.1599552887708528</v>
      </c>
      <c r="K169" s="2">
        <f t="shared" ref="K169:K173" si="58">L30</f>
        <v>0.26000141435884699</v>
      </c>
      <c r="M169" s="12">
        <f t="shared" ref="M169:M174" si="59">(D169*K$168)+(E169*K$169)+(F169*K$170)+(G169*K$171)+(H169*K$172)+(I169*K$173)</f>
        <v>0.14542057347282583</v>
      </c>
      <c r="N169" s="10" t="s">
        <v>16</v>
      </c>
    </row>
    <row r="170" spans="3:14" x14ac:dyDescent="0.25">
      <c r="C170" s="47" t="s">
        <v>17</v>
      </c>
      <c r="D170" s="9">
        <f t="shared" si="52"/>
        <v>0.13916500994035785</v>
      </c>
      <c r="E170" s="9">
        <f t="shared" si="53"/>
        <v>0.14863290232658577</v>
      </c>
      <c r="F170" s="9">
        <f t="shared" si="54"/>
        <v>0.13348323955249305</v>
      </c>
      <c r="G170" s="9">
        <f t="shared" si="55"/>
        <v>0.14626171763131154</v>
      </c>
      <c r="H170" s="9">
        <f t="shared" si="56"/>
        <v>0.13323829823524311</v>
      </c>
      <c r="I170" s="9">
        <f t="shared" si="57"/>
        <v>0.12919465631491955</v>
      </c>
      <c r="K170" s="2">
        <f t="shared" si="58"/>
        <v>9.5926397378874928E-2</v>
      </c>
      <c r="M170" s="12">
        <f>(D170*K$168)+(E170*K$169)+(F170*K$170)+(G170*K$171)+(H170*K$172)+(I170*K$173)</f>
        <v>0.13952483913236158</v>
      </c>
      <c r="N170" s="10" t="s">
        <v>17</v>
      </c>
    </row>
    <row r="171" spans="3:14" x14ac:dyDescent="0.25">
      <c r="C171" s="47" t="s">
        <v>18</v>
      </c>
      <c r="D171" s="9">
        <f>L55</f>
        <v>0.15109343936381708</v>
      </c>
      <c r="E171" s="9">
        <f t="shared" si="53"/>
        <v>0.14110718575308778</v>
      </c>
      <c r="F171" s="9">
        <f t="shared" si="54"/>
        <v>0.14238212218932594</v>
      </c>
      <c r="G171" s="9">
        <f t="shared" si="55"/>
        <v>0.12905445673351021</v>
      </c>
      <c r="H171" s="9">
        <f t="shared" si="56"/>
        <v>0.12847978758398446</v>
      </c>
      <c r="I171" s="9">
        <f t="shared" si="57"/>
        <v>0.14193215764174261</v>
      </c>
      <c r="K171" s="2">
        <f t="shared" si="58"/>
        <v>0.18496948587864268</v>
      </c>
      <c r="M171" s="12">
        <f>(D171*K$168)+(E171*K$169)+(F171*K$170)+(G171*K$171)+(H171*K$172)+(I171*K$173)</f>
        <v>0.14028173997939733</v>
      </c>
      <c r="N171" s="10" t="s">
        <v>18</v>
      </c>
    </row>
    <row r="172" spans="3:14" x14ac:dyDescent="0.25">
      <c r="C172" s="47" t="s">
        <v>19</v>
      </c>
      <c r="D172" s="9">
        <f t="shared" si="52"/>
        <v>0.13320079522862824</v>
      </c>
      <c r="E172" s="9">
        <f t="shared" si="53"/>
        <v>0.13762305770980165</v>
      </c>
      <c r="F172" s="9">
        <f t="shared" si="54"/>
        <v>0.1570391053558742</v>
      </c>
      <c r="G172" s="9">
        <f t="shared" si="55"/>
        <v>0.1424627119785502</v>
      </c>
      <c r="H172" s="9">
        <f t="shared" si="56"/>
        <v>0.14200397575071966</v>
      </c>
      <c r="I172" s="9">
        <f t="shared" si="57"/>
        <v>0.1259647899070466</v>
      </c>
      <c r="K172" s="2">
        <f t="shared" si="58"/>
        <v>3.8819454985059156E-2</v>
      </c>
      <c r="M172" s="12">
        <f>(D172*K$168)+(E172*K$169)+(F172*K$170)+(G172*K$171)+(H172*K$172)+(I172*K$173)</f>
        <v>0.13677666427146445</v>
      </c>
      <c r="N172" s="10" t="s">
        <v>19</v>
      </c>
    </row>
    <row r="173" spans="3:14" x14ac:dyDescent="0.25">
      <c r="C173" s="47" t="s">
        <v>20</v>
      </c>
      <c r="D173" s="9">
        <f t="shared" si="52"/>
        <v>0.15506958250497019</v>
      </c>
      <c r="E173" s="9">
        <f t="shared" si="53"/>
        <v>0.14291625223710169</v>
      </c>
      <c r="F173" s="9">
        <f t="shared" si="54"/>
        <v>0.13517290081265121</v>
      </c>
      <c r="G173" s="9">
        <f t="shared" si="55"/>
        <v>0.15450181439927277</v>
      </c>
      <c r="H173" s="9">
        <f t="shared" si="56"/>
        <v>0.14783975557609166</v>
      </c>
      <c r="I173" s="9">
        <f t="shared" si="57"/>
        <v>0.11996646657813959</v>
      </c>
      <c r="K173" s="2">
        <f t="shared" si="58"/>
        <v>0.26472552622581597</v>
      </c>
      <c r="M173" s="12">
        <f t="shared" si="59"/>
        <v>0.14032271390009526</v>
      </c>
      <c r="N173" s="10" t="s">
        <v>20</v>
      </c>
    </row>
    <row r="174" spans="3:14" x14ac:dyDescent="0.25">
      <c r="C174" s="47" t="s">
        <v>21</v>
      </c>
      <c r="D174" s="9">
        <f t="shared" si="52"/>
        <v>0.15904572564612326</v>
      </c>
      <c r="E174" s="9">
        <f t="shared" si="53"/>
        <v>0.13430683945173413</v>
      </c>
      <c r="F174" s="9">
        <f t="shared" si="54"/>
        <v>0.14050867321315061</v>
      </c>
      <c r="G174" s="9">
        <f t="shared" si="55"/>
        <v>0.14626171763131154</v>
      </c>
      <c r="H174" s="9">
        <f t="shared" si="56"/>
        <v>0.13661141970955307</v>
      </c>
      <c r="I174" s="9">
        <f t="shared" si="57"/>
        <v>0.15503358757790345</v>
      </c>
      <c r="M174" s="12">
        <f t="shared" si="59"/>
        <v>0.14653773330720715</v>
      </c>
      <c r="N174" s="10" t="s">
        <v>21</v>
      </c>
    </row>
    <row r="176" spans="3:14" x14ac:dyDescent="0.25">
      <c r="M176" t="s">
        <v>66</v>
      </c>
    </row>
  </sheetData>
  <mergeCells count="2">
    <mergeCell ref="K5:M5"/>
    <mergeCell ref="A1:L2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AHP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 MAZID</dc:creator>
  <cp:lastModifiedBy>ADE MAZID</cp:lastModifiedBy>
  <dcterms:created xsi:type="dcterms:W3CDTF">2021-04-13T07:30:34Z</dcterms:created>
  <dcterms:modified xsi:type="dcterms:W3CDTF">2022-01-08T17:19:44Z</dcterms:modified>
</cp:coreProperties>
</file>