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olin\Documents\Una\DataSkills\Projects\EPC_SIMD_MSOA\"/>
    </mc:Choice>
  </mc:AlternateContent>
  <xr:revisionPtr revIDLastSave="0" documentId="13_ncr:1_{E8CAE537-AA87-46B4-9305-043CB56BA7F1}" xr6:coauthVersionLast="47" xr6:coauthVersionMax="47" xr10:uidLastSave="{00000000-0000-0000-0000-000000000000}"/>
  <bookViews>
    <workbookView xWindow="-120" yWindow="-120" windowWidth="29040" windowHeight="15840" tabRatio="911" firstSheet="1" activeTab="1" xr2:uid="{00000000-000D-0000-FFFF-FFFF00000000}"/>
  </bookViews>
  <sheets>
    <sheet name="Chart1" sheetId="8" r:id="rId1"/>
    <sheet name="comaprison_fuel_deprivation" sheetId="7" r:id="rId2"/>
    <sheet name="med  elec consump vs income dep" sheetId="3" r:id="rId3"/>
    <sheet name="SIMD &amp; MSOA 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F7" i="7"/>
  <c r="Q7" i="7"/>
  <c r="W7" i="7"/>
  <c r="S16" i="7"/>
  <c r="Q2" i="7"/>
  <c r="Q3" i="7"/>
  <c r="Q4" i="7"/>
  <c r="Q5" i="7"/>
  <c r="Q6" i="7"/>
  <c r="Q8" i="7"/>
  <c r="Q9" i="7"/>
  <c r="Q10" i="7"/>
  <c r="Q11" i="7"/>
  <c r="W2" i="7"/>
  <c r="W3" i="7"/>
  <c r="W4" i="7"/>
  <c r="W5" i="7"/>
  <c r="W6" i="7"/>
  <c r="W8" i="7"/>
  <c r="W9" i="7"/>
  <c r="W10" i="7"/>
  <c r="W11" i="7"/>
  <c r="F11" i="7"/>
  <c r="F10" i="7"/>
  <c r="F9" i="7"/>
  <c r="F8" i="7"/>
  <c r="F6" i="7"/>
  <c r="L5" i="7"/>
  <c r="F5" i="7"/>
  <c r="F4" i="7"/>
  <c r="F3" i="7"/>
  <c r="F2" i="7"/>
  <c r="K5" i="1"/>
  <c r="F69" i="1"/>
  <c r="F73" i="1"/>
  <c r="F8" i="1"/>
  <c r="F68" i="1"/>
  <c r="F122" i="1"/>
  <c r="F37" i="1"/>
  <c r="F118" i="1"/>
  <c r="F50" i="1"/>
  <c r="F49" i="1"/>
  <c r="F72" i="1"/>
  <c r="F83" i="1"/>
  <c r="F104" i="1"/>
  <c r="F29" i="1"/>
  <c r="F21" i="1"/>
  <c r="F60" i="1"/>
  <c r="F102" i="1"/>
  <c r="F16" i="1"/>
  <c r="F120" i="1"/>
  <c r="F115" i="1"/>
  <c r="F28" i="1"/>
  <c r="F82" i="1"/>
  <c r="F90" i="1"/>
  <c r="F26" i="1"/>
  <c r="F127" i="1"/>
  <c r="F57" i="1"/>
  <c r="F18" i="1"/>
  <c r="F84" i="1"/>
  <c r="F91" i="1"/>
  <c r="F59" i="1"/>
  <c r="F129" i="1"/>
  <c r="F32" i="1"/>
  <c r="F61" i="1"/>
  <c r="F38" i="1"/>
  <c r="F136" i="1"/>
  <c r="F85" i="1"/>
  <c r="F20" i="1"/>
  <c r="F55" i="1"/>
  <c r="F19" i="1"/>
  <c r="F131" i="1"/>
  <c r="F3" i="1"/>
  <c r="F12" i="1"/>
  <c r="F92" i="1"/>
  <c r="F119" i="1"/>
  <c r="F128" i="1"/>
  <c r="F93" i="1"/>
  <c r="F86" i="1"/>
  <c r="F13" i="1"/>
  <c r="F15" i="1"/>
  <c r="F108" i="1"/>
  <c r="F125" i="1"/>
  <c r="F47" i="1"/>
  <c r="F25" i="1"/>
  <c r="F94" i="1"/>
  <c r="F124" i="1"/>
  <c r="F64" i="1"/>
  <c r="F44" i="1"/>
  <c r="F67" i="1"/>
  <c r="F48" i="1"/>
  <c r="F96" i="1"/>
  <c r="F74" i="1"/>
  <c r="F101" i="1"/>
  <c r="F110" i="1"/>
  <c r="F24" i="1"/>
  <c r="F133" i="1"/>
  <c r="F134" i="1"/>
  <c r="F135" i="1"/>
  <c r="F76" i="1"/>
  <c r="F14" i="1"/>
  <c r="F78" i="1"/>
  <c r="F111" i="1"/>
  <c r="F52" i="1"/>
  <c r="F54" i="1"/>
  <c r="F34" i="1"/>
  <c r="F35" i="1"/>
  <c r="F36" i="1"/>
  <c r="F5" i="1"/>
  <c r="F11" i="1"/>
  <c r="F114" i="1"/>
  <c r="F79" i="1"/>
  <c r="F126" i="1"/>
  <c r="F123" i="1"/>
  <c r="F98" i="1"/>
  <c r="F89" i="1"/>
  <c r="F132" i="1"/>
  <c r="F56" i="1"/>
  <c r="F39" i="1"/>
  <c r="F9" i="1"/>
  <c r="F62" i="1"/>
  <c r="F10" i="1"/>
  <c r="F2" i="1"/>
  <c r="F137" i="1"/>
  <c r="F112" i="1"/>
  <c r="F105" i="1"/>
  <c r="F107" i="1"/>
  <c r="F81" i="1"/>
  <c r="F71" i="1"/>
  <c r="F6" i="1"/>
  <c r="F7" i="1"/>
  <c r="F63" i="1"/>
  <c r="F17" i="1"/>
  <c r="F46" i="1"/>
  <c r="F22" i="1"/>
  <c r="F41" i="1"/>
  <c r="F99" i="1"/>
  <c r="F116" i="1"/>
  <c r="F113" i="1"/>
  <c r="F4" i="1"/>
  <c r="F100" i="1"/>
  <c r="F53" i="1"/>
  <c r="F27" i="1"/>
  <c r="F66" i="1"/>
  <c r="F30" i="1"/>
  <c r="F45" i="1"/>
  <c r="F77" i="1"/>
  <c r="F58" i="1"/>
  <c r="F130" i="1"/>
  <c r="F88" i="1"/>
  <c r="F75" i="1"/>
  <c r="F31" i="1"/>
  <c r="F87" i="1"/>
  <c r="F117" i="1"/>
  <c r="F65" i="1"/>
  <c r="F42" i="1"/>
  <c r="F109" i="1"/>
  <c r="F51" i="1"/>
  <c r="F40" i="1"/>
  <c r="F103" i="1"/>
  <c r="F33" i="1"/>
  <c r="F23" i="1"/>
  <c r="F43" i="1"/>
  <c r="F70" i="1"/>
  <c r="F97" i="1"/>
  <c r="F95" i="1"/>
  <c r="F121" i="1"/>
  <c r="F106" i="1"/>
  <c r="F80" i="1"/>
</calcChain>
</file>

<file path=xl/sharedStrings.xml><?xml version="1.0" encoding="utf-8"?>
<sst xmlns="http://schemas.openxmlformats.org/spreadsheetml/2006/main" count="494" uniqueCount="307">
  <si>
    <t>Intermediate_Zone</t>
  </si>
  <si>
    <t>Total_population</t>
  </si>
  <si>
    <t>Working_Age_population</t>
  </si>
  <si>
    <t>income_count</t>
  </si>
  <si>
    <t>employment_count</t>
  </si>
  <si>
    <t>overcrowded_count</t>
  </si>
  <si>
    <t>nocentralheating_count</t>
  </si>
  <si>
    <t>MSOA code</t>
  </si>
  <si>
    <t>Middle layer super output area</t>
  </si>
  <si>
    <t xml:space="preserve">Number
of meters
</t>
  </si>
  <si>
    <t>Total 
consumption
(kWh)</t>
  </si>
  <si>
    <t>Mean 
consumption
(kWh per meter)</t>
  </si>
  <si>
    <t>Median 
consumption
(kWh per meter)</t>
  </si>
  <si>
    <t>Alexandra Parade</t>
  </si>
  <si>
    <t>S02001928</t>
  </si>
  <si>
    <t>Anderston</t>
  </si>
  <si>
    <t>S02001935</t>
  </si>
  <si>
    <t>Anniesland East</t>
  </si>
  <si>
    <t>S02001970</t>
  </si>
  <si>
    <t>Anniesland West</t>
  </si>
  <si>
    <t>S02001971</t>
  </si>
  <si>
    <t>Baillieston East</t>
  </si>
  <si>
    <t>S02001901</t>
  </si>
  <si>
    <t>Baillieston West</t>
  </si>
  <si>
    <t>S02001900</t>
  </si>
  <si>
    <t>Balornock</t>
  </si>
  <si>
    <t>S02001919</t>
  </si>
  <si>
    <t>Barlanark</t>
  </si>
  <si>
    <t>S02001908</t>
  </si>
  <si>
    <t>Barmulloch</t>
  </si>
  <si>
    <t>S02001920</t>
  </si>
  <si>
    <t>Battlefield</t>
  </si>
  <si>
    <t>S02001867</t>
  </si>
  <si>
    <t>Blackhill and Barmulloch East</t>
  </si>
  <si>
    <t>S02001917</t>
  </si>
  <si>
    <t>Blairdardie East</t>
  </si>
  <si>
    <t>S02001972</t>
  </si>
  <si>
    <t>Blairdardie West</t>
  </si>
  <si>
    <t>S02001973</t>
  </si>
  <si>
    <t>Braidfauld</t>
  </si>
  <si>
    <t>S02001896</t>
  </si>
  <si>
    <t>Bridgeton</t>
  </si>
  <si>
    <t>S02001892</t>
  </si>
  <si>
    <t>Broomhill</t>
  </si>
  <si>
    <t>S02001959</t>
  </si>
  <si>
    <t>Calton and Gallowgate</t>
  </si>
  <si>
    <t>S02001891</t>
  </si>
  <si>
    <t>Cardonald North</t>
  </si>
  <si>
    <t>S02001851</t>
  </si>
  <si>
    <t>Cardonald South and East</t>
  </si>
  <si>
    <t>S02001850</t>
  </si>
  <si>
    <t>Cardonald West and Central</t>
  </si>
  <si>
    <t>S02001852</t>
  </si>
  <si>
    <t>Carmunnock North</t>
  </si>
  <si>
    <t>S02001879</t>
  </si>
  <si>
    <t>Carmunnock South</t>
  </si>
  <si>
    <t>S02001880</t>
  </si>
  <si>
    <t>Carmyle and Mount Vernon South</t>
  </si>
  <si>
    <t>S02001898</t>
  </si>
  <si>
    <t>Carntyne</t>
  </si>
  <si>
    <t>S02001913</t>
  </si>
  <si>
    <t>Carntyne West and Haghill</t>
  </si>
  <si>
    <t>S02001929</t>
  </si>
  <si>
    <t>Carnwadric East</t>
  </si>
  <si>
    <t>S02001875</t>
  </si>
  <si>
    <t>Carnwadric West</t>
  </si>
  <si>
    <t>S02001874</t>
  </si>
  <si>
    <t>Castlemilk</t>
  </si>
  <si>
    <t>S02001883</t>
  </si>
  <si>
    <t>Cathcart</t>
  </si>
  <si>
    <t>S02001886</t>
  </si>
  <si>
    <t>Central Easterhouse</t>
  </si>
  <si>
    <t>S02001905</t>
  </si>
  <si>
    <t>City Centre East</t>
  </si>
  <si>
    <t>S02001932</t>
  </si>
  <si>
    <t>City Centre South</t>
  </si>
  <si>
    <t>S02001934</t>
  </si>
  <si>
    <t>City Centre West</t>
  </si>
  <si>
    <t>S02001933</t>
  </si>
  <si>
    <t>Cowlairs and Port Dundas</t>
  </si>
  <si>
    <t>S02001924</t>
  </si>
  <si>
    <t>Craigend and Ruchazie</t>
  </si>
  <si>
    <t>S02001915</t>
  </si>
  <si>
    <t>Craigton</t>
  </si>
  <si>
    <t>S02001857</t>
  </si>
  <si>
    <t>Cranhill, Lightburn and Queenslie South</t>
  </si>
  <si>
    <t>S02001914</t>
  </si>
  <si>
    <t>Crookston North</t>
  </si>
  <si>
    <t>S02001847</t>
  </si>
  <si>
    <t>Crookston South</t>
  </si>
  <si>
    <t>S02001846</t>
  </si>
  <si>
    <t>Dalmarnock</t>
  </si>
  <si>
    <t>S02001893</t>
  </si>
  <si>
    <t>Darnley East</t>
  </si>
  <si>
    <t>S02001842</t>
  </si>
  <si>
    <t>Darnley North</t>
  </si>
  <si>
    <t>S02001843</t>
  </si>
  <si>
    <t>Darnley West</t>
  </si>
  <si>
    <t>S02001844</t>
  </si>
  <si>
    <t>Dennistoun</t>
  </si>
  <si>
    <t>S02001930</t>
  </si>
  <si>
    <t>Dennistoun North</t>
  </si>
  <si>
    <t>S02001927</t>
  </si>
  <si>
    <t>Dowanhill</t>
  </si>
  <si>
    <t>S02001957</t>
  </si>
  <si>
    <t>Drumchapel North</t>
  </si>
  <si>
    <t>S02001975</t>
  </si>
  <si>
    <t>Drumchapel South</t>
  </si>
  <si>
    <t>S02001974</t>
  </si>
  <si>
    <t>Drumoyne and Shieldhall</t>
  </si>
  <si>
    <t>S02001855</t>
  </si>
  <si>
    <t>Drumry East</t>
  </si>
  <si>
    <t>S02001976</t>
  </si>
  <si>
    <t>Drumry West</t>
  </si>
  <si>
    <t>S02001977</t>
  </si>
  <si>
    <t>Easterhouse East</t>
  </si>
  <si>
    <t>S02001904</t>
  </si>
  <si>
    <t>Finnieston and Kelvinhaugh</t>
  </si>
  <si>
    <t>S02001936</t>
  </si>
  <si>
    <t>Firhill</t>
  </si>
  <si>
    <t>S02001939</t>
  </si>
  <si>
    <t>Gallowgate North and Bellgrove</t>
  </si>
  <si>
    <t>S02001931</t>
  </si>
  <si>
    <t>Garrowhill East and Swinton</t>
  </si>
  <si>
    <t>S02001903</t>
  </si>
  <si>
    <t>Garrowhill West</t>
  </si>
  <si>
    <t>S02001902</t>
  </si>
  <si>
    <t>Garthamlock, Auchinlea and Gartloch</t>
  </si>
  <si>
    <t>S02001906</t>
  </si>
  <si>
    <t>Glasgow Harbour and Partick South</t>
  </si>
  <si>
    <t>S02001954</t>
  </si>
  <si>
    <t>Glenwood North</t>
  </si>
  <si>
    <t>S02001882</t>
  </si>
  <si>
    <t>Glenwood South</t>
  </si>
  <si>
    <t>S02001881</t>
  </si>
  <si>
    <t>Gorbals and Hutchesontown</t>
  </si>
  <si>
    <t>S02001889</t>
  </si>
  <si>
    <t>Govan and Linthouse</t>
  </si>
  <si>
    <t>S02001856</t>
  </si>
  <si>
    <t>Govanhill East and Aikenhead</t>
  </si>
  <si>
    <t>S02001866</t>
  </si>
  <si>
    <t>Govanhill West</t>
  </si>
  <si>
    <t>S02001865</t>
  </si>
  <si>
    <t>Greenfield</t>
  </si>
  <si>
    <t>S02001909</t>
  </si>
  <si>
    <t>Hillhead</t>
  </si>
  <si>
    <t>S02001953</t>
  </si>
  <si>
    <t>Hillington</t>
  </si>
  <si>
    <t>S02001854</t>
  </si>
  <si>
    <t>Ibrox</t>
  </si>
  <si>
    <t>S02001859</t>
  </si>
  <si>
    <t>Ibrox East and Cessnock</t>
  </si>
  <si>
    <t>S02001860</t>
  </si>
  <si>
    <t>Kelvindale</t>
  </si>
  <si>
    <t>S02001950</t>
  </si>
  <si>
    <t>Kelvingrove and University</t>
  </si>
  <si>
    <t>S02001952</t>
  </si>
  <si>
    <t>Kelvinside and Jordanhill</t>
  </si>
  <si>
    <t>S02001958</t>
  </si>
  <si>
    <t>Keppochhill</t>
  </si>
  <si>
    <t>S02001940</t>
  </si>
  <si>
    <t>Kingspark North</t>
  </si>
  <si>
    <t>S02001885</t>
  </si>
  <si>
    <t>Kingspark South</t>
  </si>
  <si>
    <t>S02001884</t>
  </si>
  <si>
    <t>Kingston West and Dumbreck</t>
  </si>
  <si>
    <t>S02001862</t>
  </si>
  <si>
    <t>Kinning Park and Festival Park</t>
  </si>
  <si>
    <t>S02001861</t>
  </si>
  <si>
    <t>Knightswood East</t>
  </si>
  <si>
    <t>S02001967</t>
  </si>
  <si>
    <t>Knightswood Park East</t>
  </si>
  <si>
    <t>S02001969</t>
  </si>
  <si>
    <t>Knightswood Park West</t>
  </si>
  <si>
    <t>S02001968</t>
  </si>
  <si>
    <t>Knightswood West</t>
  </si>
  <si>
    <t>S02001966</t>
  </si>
  <si>
    <t>Langside</t>
  </si>
  <si>
    <t>S02001872</t>
  </si>
  <si>
    <t>Laurieston and Tradeston</t>
  </si>
  <si>
    <t>S02001890</t>
  </si>
  <si>
    <t>Maryhill East</t>
  </si>
  <si>
    <t>S02001947</t>
  </si>
  <si>
    <t>Maryhill West</t>
  </si>
  <si>
    <t>S02001948</t>
  </si>
  <si>
    <t>Maxwell Park</t>
  </si>
  <si>
    <t>S02001869</t>
  </si>
  <si>
    <t>Merrylee and Millbrae</t>
  </si>
  <si>
    <t>S02001877</t>
  </si>
  <si>
    <t>Milton East</t>
  </si>
  <si>
    <t>S02001944</t>
  </si>
  <si>
    <t>Milton West</t>
  </si>
  <si>
    <t>S02001943</t>
  </si>
  <si>
    <t>Mosspark</t>
  </si>
  <si>
    <t>S02001858</t>
  </si>
  <si>
    <t>Mount Florida</t>
  </si>
  <si>
    <t>S02001887</t>
  </si>
  <si>
    <t>Mount Vernon North and Sandyhills</t>
  </si>
  <si>
    <t>S02001899</t>
  </si>
  <si>
    <t>Muirend and Old Cathcart</t>
  </si>
  <si>
    <t>S02001878</t>
  </si>
  <si>
    <t>Newlands</t>
  </si>
  <si>
    <t>S02001876</t>
  </si>
  <si>
    <t>Nitshill</t>
  </si>
  <si>
    <t>S02001845</t>
  </si>
  <si>
    <t>North Barlanark and Easterhouse South</t>
  </si>
  <si>
    <t>S02001907</t>
  </si>
  <si>
    <t>North Kelvin</t>
  </si>
  <si>
    <t>S02001951</t>
  </si>
  <si>
    <t>Old Shettleston and Parkhead North</t>
  </si>
  <si>
    <t>S02001912</t>
  </si>
  <si>
    <t>Parkhead East and Braidfauld North</t>
  </si>
  <si>
    <t>S02001895</t>
  </si>
  <si>
    <t>Parkhead West and Barrowfield</t>
  </si>
  <si>
    <t>S02001894</t>
  </si>
  <si>
    <t>Partick</t>
  </si>
  <si>
    <t>S02001955</t>
  </si>
  <si>
    <t>Partickhill and Hyndland</t>
  </si>
  <si>
    <t>S02001956</t>
  </si>
  <si>
    <t>Penilee</t>
  </si>
  <si>
    <t>S02001853</t>
  </si>
  <si>
    <t>Petershill</t>
  </si>
  <si>
    <t>S02001921</t>
  </si>
  <si>
    <t>Pollok North and East</t>
  </si>
  <si>
    <t>S02001849</t>
  </si>
  <si>
    <t>Pollok South and West</t>
  </si>
  <si>
    <t>S02001848</t>
  </si>
  <si>
    <t>Pollokshaws</t>
  </si>
  <si>
    <t>S02001873</t>
  </si>
  <si>
    <t>Pollokshields East</t>
  </si>
  <si>
    <t>S02001864</t>
  </si>
  <si>
    <t>Pollokshields West</t>
  </si>
  <si>
    <t>S02001863</t>
  </si>
  <si>
    <t>Possil Park</t>
  </si>
  <si>
    <t>S02001942</t>
  </si>
  <si>
    <t>Riddrie and Hogganfield</t>
  </si>
  <si>
    <t>S02001916</t>
  </si>
  <si>
    <t>Robroyston and Millerston</t>
  </si>
  <si>
    <t>S02001918</t>
  </si>
  <si>
    <t>Roystonhill, Blochairn, and Provanmill</t>
  </si>
  <si>
    <t>S02001926</t>
  </si>
  <si>
    <t>Ruchill</t>
  </si>
  <si>
    <t>S02001941</t>
  </si>
  <si>
    <t>Scotstoun North and East</t>
  </si>
  <si>
    <t>S02001962</t>
  </si>
  <si>
    <t>Scotstoun South and West</t>
  </si>
  <si>
    <t>S02001963</t>
  </si>
  <si>
    <t>Shawlands East</t>
  </si>
  <si>
    <t>S02001871</t>
  </si>
  <si>
    <t>Shawlands West</t>
  </si>
  <si>
    <t>S02001870</t>
  </si>
  <si>
    <t>Shettleston North</t>
  </si>
  <si>
    <t>S02001910</t>
  </si>
  <si>
    <t>Shettleston South</t>
  </si>
  <si>
    <t>S02001897</t>
  </si>
  <si>
    <t>Sighthill</t>
  </si>
  <si>
    <t>S02001925</t>
  </si>
  <si>
    <t>Springburn</t>
  </si>
  <si>
    <t>S02001922</t>
  </si>
  <si>
    <t>Springburn East and Cowlairs</t>
  </si>
  <si>
    <t>S02001923</t>
  </si>
  <si>
    <t>Strathbungo</t>
  </si>
  <si>
    <t>S02001868</t>
  </si>
  <si>
    <t>Summerston Central and West</t>
  </si>
  <si>
    <t>S02001945</t>
  </si>
  <si>
    <t>Summerston North</t>
  </si>
  <si>
    <t>S02001946</t>
  </si>
  <si>
    <t>Tollcross</t>
  </si>
  <si>
    <t>S02001911</t>
  </si>
  <si>
    <t>Toryglen and Oatlands</t>
  </si>
  <si>
    <t>S02001888</t>
  </si>
  <si>
    <t>Victoria Park</t>
  </si>
  <si>
    <t>S02001960</t>
  </si>
  <si>
    <t>Whiteinch</t>
  </si>
  <si>
    <t>S02001961</t>
  </si>
  <si>
    <t>Woodlands</t>
  </si>
  <si>
    <t>S02001937</t>
  </si>
  <si>
    <t>Woodside</t>
  </si>
  <si>
    <t>S02001938</t>
  </si>
  <si>
    <t>Wyndford</t>
  </si>
  <si>
    <t>S02001949</t>
  </si>
  <si>
    <t>Yoker North</t>
  </si>
  <si>
    <t>S02001965</t>
  </si>
  <si>
    <t>Yoker South</t>
  </si>
  <si>
    <t>S02001964</t>
  </si>
  <si>
    <t>income_pct_work</t>
  </si>
  <si>
    <t>Column1</t>
  </si>
  <si>
    <t>EPC rating average</t>
  </si>
  <si>
    <t>S02000712</t>
  </si>
  <si>
    <t>S02000652</t>
  </si>
  <si>
    <t>S02000662</t>
  </si>
  <si>
    <t>S02000664</t>
  </si>
  <si>
    <t>S02000672</t>
  </si>
  <si>
    <t>S02000690</t>
  </si>
  <si>
    <t>S02000681</t>
  </si>
  <si>
    <t>S02000619</t>
  </si>
  <si>
    <t>2001 IZ Code</t>
  </si>
  <si>
    <t>Average of Current energy efficiency rating</t>
  </si>
  <si>
    <t>Average of Heated Room Count</t>
  </si>
  <si>
    <t>Average of Total floor area (m²)</t>
  </si>
  <si>
    <t>income depriv as % working popn</t>
  </si>
  <si>
    <t>Median 
electricity consumption
(kWh per home)</t>
  </si>
  <si>
    <t>median gas consumption per home</t>
  </si>
  <si>
    <t>income deprived people as % of total population</t>
  </si>
  <si>
    <t>median electricity consumption per home kWh per sq m  pa</t>
  </si>
  <si>
    <t>median gas consumption per home kWh pa per sq m</t>
  </si>
  <si>
    <t>Average current energy efficiency rating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</si>
</sst>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name val="新細明體"/>
      <family val="1"/>
      <charset val="136"/>
    </font>
    <font>
      <sz val="9"/>
      <name val="Calibri"/>
      <family val="3"/>
      <charset val="136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 applyAlignment="1">
      <alignment wrapText="1"/>
    </xf>
    <xf numFmtId="0" fontId="1" fillId="0" borderId="2" xfId="0" applyFont="1" applyBorder="1" applyAlignment="1">
      <alignment horizontal="center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164" fontId="0" fillId="2" borderId="0" xfId="0" applyNumberFormat="1" applyFill="1"/>
    <xf numFmtId="0" fontId="1" fillId="2" borderId="2" xfId="0" applyFont="1" applyFill="1" applyBorder="1" applyAlignment="1">
      <alignment horizontal="center" vertical="top" wrapText="1"/>
    </xf>
    <xf numFmtId="3" fontId="3" fillId="0" borderId="0" xfId="0" applyNumberFormat="1" applyFont="1"/>
  </cellXfs>
  <cellStyles count="1">
    <cellStyle name="Normal" xfId="0" builtinId="0"/>
  </cellStyles>
  <dxfs count="14">
    <dxf>
      <numFmt numFmtId="164" formatCode="0.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numFmt numFmtId="164" formatCode="0.0"/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164" formatCode="0.0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fuel use in a</a:t>
            </a:r>
            <a:r>
              <a:rPr lang="en-GB"/>
              <a:t>reas of high and low income deprivation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19172737097703E-2"/>
          <c:y val="0.26160101816174691"/>
          <c:w val="0.87441295773857164"/>
          <c:h val="0.632851497614236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comaprison_fuel_deprivation!$F$1</c:f>
              <c:strCache>
                <c:ptCount val="1"/>
                <c:pt idx="0">
                  <c:v>income depriv as % working popn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comaprison_fuel_deprivation!$F$2:$F$11</c:f>
              <c:numCache>
                <c:formatCode>0.0</c:formatCode>
                <c:ptCount val="9"/>
                <c:pt idx="0">
                  <c:v>58.902214022140221</c:v>
                </c:pt>
                <c:pt idx="1">
                  <c:v>56.480721903199345</c:v>
                </c:pt>
                <c:pt idx="2">
                  <c:v>55.914634146341463</c:v>
                </c:pt>
                <c:pt idx="3">
                  <c:v>55.245170876671622</c:v>
                </c:pt>
                <c:pt idx="4">
                  <c:v>0</c:v>
                </c:pt>
                <c:pt idx="5">
                  <c:v>6.0029828486204329</c:v>
                </c:pt>
                <c:pt idx="6">
                  <c:v>5.5942432683379755</c:v>
                </c:pt>
                <c:pt idx="7">
                  <c:v>5.010295126973233</c:v>
                </c:pt>
                <c:pt idx="8">
                  <c:v>4.9513704686118478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EA1-BAF3-BD41843B117E}"/>
            </c:ext>
          </c:extLst>
        </c:ser>
        <c:ser>
          <c:idx val="0"/>
          <c:order val="1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8-4EA1-BAF3-BD41843B117E}"/>
            </c:ext>
          </c:extLst>
        </c:ser>
        <c:ser>
          <c:idx val="2"/>
          <c:order val="2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8-4EA1-BAF3-BD41843B117E}"/>
            </c:ext>
          </c:extLst>
        </c:ser>
        <c:ser>
          <c:idx val="1"/>
          <c:order val="3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8-4EA1-BAF3-BD41843B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2"/>
        <c:overlap val="-3"/>
        <c:axId val="885497168"/>
        <c:axId val="885507664"/>
      </c:barChart>
      <c:catAx>
        <c:axId val="8854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664"/>
        <c:crosses val="autoZero"/>
        <c:auto val="1"/>
        <c:lblAlgn val="ctr"/>
        <c:lblOffset val="100"/>
        <c:noMultiLvlLbl val="0"/>
      </c:catAx>
      <c:valAx>
        <c:axId val="885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46139486574873"/>
          <c:y val="7.2176436206789374E-2"/>
          <c:w val="0.20715669899551326"/>
          <c:h val="0.2371851080066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energy use in a</a:t>
            </a:r>
            <a:r>
              <a:rPr lang="en-GB"/>
              <a:t>reas of high and low income deprivation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19172737097703E-2"/>
          <c:y val="0.26160101816174691"/>
          <c:w val="0.87441295773857164"/>
          <c:h val="0.632851497614236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comaprison_fuel_deprivation!$G$1</c:f>
              <c:strCache>
                <c:ptCount val="1"/>
                <c:pt idx="0">
                  <c:v>income deprived people as % of total population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comaprison_fuel_deprivation!$G$2:$G$11</c:f>
              <c:numCache>
                <c:formatCode>0.0</c:formatCode>
                <c:ptCount val="9"/>
                <c:pt idx="0">
                  <c:v>37.949479940564636</c:v>
                </c:pt>
                <c:pt idx="1">
                  <c:v>38.997451146983856</c:v>
                </c:pt>
                <c:pt idx="2">
                  <c:v>37.170652614511553</c:v>
                </c:pt>
                <c:pt idx="3">
                  <c:v>36.892240523913472</c:v>
                </c:pt>
                <c:pt idx="4">
                  <c:v>0</c:v>
                </c:pt>
                <c:pt idx="5">
                  <c:v>5.0820707070707067</c:v>
                </c:pt>
                <c:pt idx="6">
                  <c:v>3.9047310434219056</c:v>
                </c:pt>
                <c:pt idx="7">
                  <c:v>3.8253275109170306</c:v>
                </c:pt>
                <c:pt idx="8">
                  <c:v>3.7118868758285464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7-4EE6-8E3B-5F4CD37D3C1A}"/>
            </c:ext>
          </c:extLst>
        </c:ser>
        <c:ser>
          <c:idx val="0"/>
          <c:order val="1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27-4EE6-8E3B-5F4CD37D3C1A}"/>
            </c:ext>
          </c:extLst>
        </c:ser>
        <c:ser>
          <c:idx val="2"/>
          <c:order val="2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27-4EE6-8E3B-5F4CD37D3C1A}"/>
            </c:ext>
          </c:extLst>
        </c:ser>
        <c:ser>
          <c:idx val="1"/>
          <c:order val="3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7-4029-9D60-5C9D6428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1"/>
        <c:axId val="885497168"/>
        <c:axId val="885507664"/>
      </c:barChart>
      <c:catAx>
        <c:axId val="8854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664"/>
        <c:crosses val="autoZero"/>
        <c:auto val="1"/>
        <c:lblAlgn val="ctr"/>
        <c:lblOffset val="100"/>
        <c:noMultiLvlLbl val="0"/>
      </c:catAx>
      <c:valAx>
        <c:axId val="885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71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4143648710579"/>
          <c:y val="7.2176436206789374E-2"/>
          <c:w val="0.33535191434404027"/>
          <c:h val="0.16245604147475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</a:t>
            </a:r>
            <a:r>
              <a:rPr lang="en-GB" baseline="0"/>
              <a:t> and electricity usage (not normalised by total area) per home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2068046148669E-2"/>
          <c:y val="9.7155117726540327E-2"/>
          <c:w val="0.86077118741581904"/>
          <c:h val="0.73783497577271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comaprison_fuel_deprivation!$V$1</c:f>
              <c:strCache>
                <c:ptCount val="1"/>
                <c:pt idx="0">
                  <c:v>Median 
electricity consumption
(kWh per home)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comaprison_fuel_deprivation!$V$2:$V$11</c:f>
              <c:numCache>
                <c:formatCode>General</c:formatCode>
                <c:ptCount val="9"/>
                <c:pt idx="0">
                  <c:v>2199</c:v>
                </c:pt>
                <c:pt idx="1">
                  <c:v>2366.85</c:v>
                </c:pt>
                <c:pt idx="2">
                  <c:v>2133.3000000000002</c:v>
                </c:pt>
                <c:pt idx="3">
                  <c:v>2264.75</c:v>
                </c:pt>
                <c:pt idx="5">
                  <c:v>2260.15</c:v>
                </c:pt>
                <c:pt idx="6">
                  <c:v>2895.9</c:v>
                </c:pt>
                <c:pt idx="7">
                  <c:v>2274.6</c:v>
                </c:pt>
                <c:pt idx="8">
                  <c:v>2468.4499999999998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775-BDC4-CC18E8B4D600}"/>
            </c:ext>
          </c:extLst>
        </c:ser>
        <c:ser>
          <c:idx val="1"/>
          <c:order val="1"/>
          <c:tx>
            <c:strRef>
              <c:f>comaprison_fuel_deprivation!$P$1</c:f>
              <c:strCache>
                <c:ptCount val="1"/>
                <c:pt idx="0">
                  <c:v>median gas consumption per home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comaprison_fuel_deprivation!$P$2:$P$11</c:f>
              <c:numCache>
                <c:formatCode>#,##0</c:formatCode>
                <c:ptCount val="9"/>
                <c:pt idx="0">
                  <c:v>8375.4051754959837</c:v>
                </c:pt>
                <c:pt idx="1">
                  <c:v>8744.7083213740316</c:v>
                </c:pt>
                <c:pt idx="2">
                  <c:v>9164.4892933297306</c:v>
                </c:pt>
                <c:pt idx="3">
                  <c:v>9397.242994864404</c:v>
                </c:pt>
                <c:pt idx="5">
                  <c:v>11984.06262826481</c:v>
                </c:pt>
                <c:pt idx="6">
                  <c:v>15711.125126387769</c:v>
                </c:pt>
                <c:pt idx="7">
                  <c:v>11868.43659588952</c:v>
                </c:pt>
                <c:pt idx="8">
                  <c:v>15248.62099688661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7-486E-AFF7-9AA77ACF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5648678589698"/>
          <c:y val="0.14273953547239435"/>
          <c:w val="0.20110463207069348"/>
          <c:h val="0.1898634377550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4D9-A55E-5A27F61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9BE-B092-76A6CEF5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8-4558-B096-43B06DD5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comaprison_fuel_deprivation!$O$1</c:f>
              <c:strCache>
                <c:ptCount val="1"/>
                <c:pt idx="0">
                  <c:v>Average of Total floor area (m²)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comaprison_fuel_deprivation!$O$2:$O$11</c:f>
              <c:numCache>
                <c:formatCode>0.0</c:formatCode>
                <c:ptCount val="9"/>
                <c:pt idx="0">
                  <c:v>70.666666666666671</c:v>
                </c:pt>
                <c:pt idx="1">
                  <c:v>69.909090909090907</c:v>
                </c:pt>
                <c:pt idx="2">
                  <c:v>75.352941176470594</c:v>
                </c:pt>
                <c:pt idx="3">
                  <c:v>63.705882352941174</c:v>
                </c:pt>
                <c:pt idx="5">
                  <c:v>90.114583333333329</c:v>
                </c:pt>
                <c:pt idx="6">
                  <c:v>86.943661971830991</c:v>
                </c:pt>
                <c:pt idx="7">
                  <c:v>88.461538461538467</c:v>
                </c:pt>
                <c:pt idx="8">
                  <c:v>105.3804347826087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905-B859-FD2922F5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
consumption
(kWh per electricity meter)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'SIMD &amp; MSOA data'!$S$1</c:f>
              <c:strCache>
                <c:ptCount val="1"/>
                <c:pt idx="0">
                  <c:v>Median 
consumption
(kWh per meter)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'SIMD &amp; MSOA data'!$F$2:$F$137</c:f>
              <c:numCache>
                <c:formatCode>0.0</c:formatCode>
                <c:ptCount val="136"/>
                <c:pt idx="0">
                  <c:v>58.902214022140221</c:v>
                </c:pt>
                <c:pt idx="1">
                  <c:v>56.480721903199345</c:v>
                </c:pt>
                <c:pt idx="2">
                  <c:v>55.914634146341463</c:v>
                </c:pt>
                <c:pt idx="3">
                  <c:v>55.245170876671622</c:v>
                </c:pt>
                <c:pt idx="4">
                  <c:v>55.086848635235732</c:v>
                </c:pt>
                <c:pt idx="5">
                  <c:v>54.921259842519682</c:v>
                </c:pt>
                <c:pt idx="6">
                  <c:v>53.785271851342053</c:v>
                </c:pt>
                <c:pt idx="7">
                  <c:v>53.783132530120483</c:v>
                </c:pt>
                <c:pt idx="8">
                  <c:v>51.527224435590966</c:v>
                </c:pt>
                <c:pt idx="9">
                  <c:v>51.227948806641301</c:v>
                </c:pt>
                <c:pt idx="10">
                  <c:v>50.716112531969308</c:v>
                </c:pt>
                <c:pt idx="11">
                  <c:v>50.362056480811006</c:v>
                </c:pt>
                <c:pt idx="12">
                  <c:v>49.518223711772102</c:v>
                </c:pt>
                <c:pt idx="13">
                  <c:v>49.041947177628174</c:v>
                </c:pt>
                <c:pt idx="14">
                  <c:v>47.832964251819043</c:v>
                </c:pt>
                <c:pt idx="15">
                  <c:v>47.73672620504037</c:v>
                </c:pt>
                <c:pt idx="16">
                  <c:v>47.381799694966958</c:v>
                </c:pt>
                <c:pt idx="17">
                  <c:v>47.232472324723247</c:v>
                </c:pt>
                <c:pt idx="18">
                  <c:v>47.063655030800824</c:v>
                </c:pt>
                <c:pt idx="19">
                  <c:v>46.232876712328768</c:v>
                </c:pt>
                <c:pt idx="20">
                  <c:v>45.823732718894007</c:v>
                </c:pt>
                <c:pt idx="21">
                  <c:v>45.592508879560867</c:v>
                </c:pt>
                <c:pt idx="22">
                  <c:v>45.483043602165857</c:v>
                </c:pt>
                <c:pt idx="23">
                  <c:v>45.004344048653344</c:v>
                </c:pt>
                <c:pt idx="24">
                  <c:v>44.588852786803301</c:v>
                </c:pt>
                <c:pt idx="25">
                  <c:v>44.463489886870072</c:v>
                </c:pt>
                <c:pt idx="26">
                  <c:v>42.95145631067961</c:v>
                </c:pt>
                <c:pt idx="27">
                  <c:v>42.763975155279503</c:v>
                </c:pt>
                <c:pt idx="28">
                  <c:v>41.789321789321789</c:v>
                </c:pt>
                <c:pt idx="29">
                  <c:v>41.759027529495889</c:v>
                </c:pt>
                <c:pt idx="30">
                  <c:v>41.408890044190279</c:v>
                </c:pt>
                <c:pt idx="31">
                  <c:v>41.145559642669468</c:v>
                </c:pt>
                <c:pt idx="32">
                  <c:v>41.006202618883528</c:v>
                </c:pt>
                <c:pt idx="33">
                  <c:v>40.306477826793589</c:v>
                </c:pt>
                <c:pt idx="34">
                  <c:v>39.696760854583047</c:v>
                </c:pt>
                <c:pt idx="35">
                  <c:v>39.653222766679228</c:v>
                </c:pt>
                <c:pt idx="36">
                  <c:v>39.133052378085488</c:v>
                </c:pt>
                <c:pt idx="37">
                  <c:v>39.047619047619051</c:v>
                </c:pt>
                <c:pt idx="38">
                  <c:v>38.999314599040439</c:v>
                </c:pt>
                <c:pt idx="39">
                  <c:v>38.956521739130437</c:v>
                </c:pt>
                <c:pt idx="40">
                  <c:v>38.883720930232556</c:v>
                </c:pt>
                <c:pt idx="41">
                  <c:v>38.436928702010967</c:v>
                </c:pt>
                <c:pt idx="42">
                  <c:v>38.411518810961446</c:v>
                </c:pt>
                <c:pt idx="43">
                  <c:v>38.054363376251786</c:v>
                </c:pt>
                <c:pt idx="44">
                  <c:v>37.881429816913688</c:v>
                </c:pt>
                <c:pt idx="45">
                  <c:v>37.540754541220309</c:v>
                </c:pt>
                <c:pt idx="46">
                  <c:v>36.965895727165815</c:v>
                </c:pt>
                <c:pt idx="47">
                  <c:v>36.794919686215913</c:v>
                </c:pt>
                <c:pt idx="48">
                  <c:v>36.52132016381595</c:v>
                </c:pt>
                <c:pt idx="49">
                  <c:v>36.397748592870542</c:v>
                </c:pt>
                <c:pt idx="50">
                  <c:v>36.111111111111114</c:v>
                </c:pt>
                <c:pt idx="51">
                  <c:v>36.066084788029926</c:v>
                </c:pt>
                <c:pt idx="52">
                  <c:v>35.931853381517811</c:v>
                </c:pt>
                <c:pt idx="53">
                  <c:v>35.852713178294572</c:v>
                </c:pt>
                <c:pt idx="54">
                  <c:v>35.540229885057471</c:v>
                </c:pt>
                <c:pt idx="55">
                  <c:v>35.267973856209153</c:v>
                </c:pt>
                <c:pt idx="56">
                  <c:v>35.180520570948779</c:v>
                </c:pt>
                <c:pt idx="57">
                  <c:v>35.136963138315863</c:v>
                </c:pt>
                <c:pt idx="58">
                  <c:v>34.910277324632951</c:v>
                </c:pt>
                <c:pt idx="59">
                  <c:v>34.408602150537632</c:v>
                </c:pt>
                <c:pt idx="60">
                  <c:v>34.213656911729714</c:v>
                </c:pt>
                <c:pt idx="61">
                  <c:v>34.043583535108958</c:v>
                </c:pt>
                <c:pt idx="62">
                  <c:v>34.017094017094017</c:v>
                </c:pt>
                <c:pt idx="63">
                  <c:v>33.834586466165412</c:v>
                </c:pt>
                <c:pt idx="64">
                  <c:v>33.696190004948043</c:v>
                </c:pt>
                <c:pt idx="65">
                  <c:v>33.009708737864081</c:v>
                </c:pt>
                <c:pt idx="66">
                  <c:v>32.030947775628626</c:v>
                </c:pt>
                <c:pt idx="67">
                  <c:v>31.583452211126961</c:v>
                </c:pt>
                <c:pt idx="68">
                  <c:v>30.964015992892048</c:v>
                </c:pt>
                <c:pt idx="69">
                  <c:v>30.404422461448938</c:v>
                </c:pt>
                <c:pt idx="70">
                  <c:v>29.857819905213269</c:v>
                </c:pt>
                <c:pt idx="71">
                  <c:v>29.418282548476455</c:v>
                </c:pt>
                <c:pt idx="72">
                  <c:v>28.588421887390961</c:v>
                </c:pt>
                <c:pt idx="73">
                  <c:v>28.429838288993217</c:v>
                </c:pt>
                <c:pt idx="74">
                  <c:v>28.227124183006534</c:v>
                </c:pt>
                <c:pt idx="75">
                  <c:v>27.5625</c:v>
                </c:pt>
                <c:pt idx="76">
                  <c:v>25.22202486678508</c:v>
                </c:pt>
                <c:pt idx="77">
                  <c:v>25.180988353792888</c:v>
                </c:pt>
                <c:pt idx="78">
                  <c:v>25.090720580611716</c:v>
                </c:pt>
                <c:pt idx="79">
                  <c:v>24.238351254480285</c:v>
                </c:pt>
                <c:pt idx="80">
                  <c:v>23.071672354948806</c:v>
                </c:pt>
                <c:pt idx="81">
                  <c:v>22.728721708638826</c:v>
                </c:pt>
                <c:pt idx="82">
                  <c:v>22.536585365853657</c:v>
                </c:pt>
                <c:pt idx="83">
                  <c:v>22.519582245430808</c:v>
                </c:pt>
                <c:pt idx="84">
                  <c:v>22.215604526503871</c:v>
                </c:pt>
                <c:pt idx="85">
                  <c:v>21.805555555555557</c:v>
                </c:pt>
                <c:pt idx="86">
                  <c:v>21.735187424425636</c:v>
                </c:pt>
                <c:pt idx="87">
                  <c:v>21.463614063777595</c:v>
                </c:pt>
                <c:pt idx="88">
                  <c:v>21.395036887994635</c:v>
                </c:pt>
                <c:pt idx="89">
                  <c:v>20.655737704918032</c:v>
                </c:pt>
                <c:pt idx="90">
                  <c:v>19.54225352112676</c:v>
                </c:pt>
                <c:pt idx="91">
                  <c:v>19.239302694136292</c:v>
                </c:pt>
                <c:pt idx="92">
                  <c:v>18.844596034960563</c:v>
                </c:pt>
                <c:pt idx="93">
                  <c:v>18.48936170212766</c:v>
                </c:pt>
                <c:pt idx="94">
                  <c:v>17.958933496782102</c:v>
                </c:pt>
                <c:pt idx="95">
                  <c:v>17.492440102349384</c:v>
                </c:pt>
                <c:pt idx="96">
                  <c:v>17.195767195767196</c:v>
                </c:pt>
                <c:pt idx="97">
                  <c:v>17.043121149897331</c:v>
                </c:pt>
                <c:pt idx="98">
                  <c:v>16.280884265279585</c:v>
                </c:pt>
                <c:pt idx="99">
                  <c:v>16.104461371055496</c:v>
                </c:pt>
                <c:pt idx="100">
                  <c:v>15.907393577296491</c:v>
                </c:pt>
                <c:pt idx="101">
                  <c:v>15.404699738903394</c:v>
                </c:pt>
                <c:pt idx="102">
                  <c:v>15.182648401826484</c:v>
                </c:pt>
                <c:pt idx="103">
                  <c:v>15.106502242152466</c:v>
                </c:pt>
                <c:pt idx="104">
                  <c:v>14.763969171483623</c:v>
                </c:pt>
                <c:pt idx="105">
                  <c:v>14.521809807640206</c:v>
                </c:pt>
                <c:pt idx="106">
                  <c:v>14.330779630464173</c:v>
                </c:pt>
                <c:pt idx="107">
                  <c:v>14.218504966021955</c:v>
                </c:pt>
                <c:pt idx="108">
                  <c:v>13.763521074226036</c:v>
                </c:pt>
                <c:pt idx="109">
                  <c:v>12.905256531318853</c:v>
                </c:pt>
                <c:pt idx="110">
                  <c:v>12.777625445571703</c:v>
                </c:pt>
                <c:pt idx="111">
                  <c:v>12.601062601062601</c:v>
                </c:pt>
                <c:pt idx="112">
                  <c:v>12.372996161661774</c:v>
                </c:pt>
                <c:pt idx="113">
                  <c:v>11.976911976911977</c:v>
                </c:pt>
                <c:pt idx="114">
                  <c:v>11.443236714975846</c:v>
                </c:pt>
                <c:pt idx="115">
                  <c:v>10.844892812105927</c:v>
                </c:pt>
                <c:pt idx="116">
                  <c:v>10.413030831878999</c:v>
                </c:pt>
                <c:pt idx="117">
                  <c:v>10.19026120606256</c:v>
                </c:pt>
                <c:pt idx="118">
                  <c:v>10.15177065767285</c:v>
                </c:pt>
                <c:pt idx="119">
                  <c:v>10.093271152564956</c:v>
                </c:pt>
                <c:pt idx="120">
                  <c:v>9.5426491533470479</c:v>
                </c:pt>
                <c:pt idx="121">
                  <c:v>9.1483699268130412</c:v>
                </c:pt>
                <c:pt idx="122">
                  <c:v>9.1303091592025432</c:v>
                </c:pt>
                <c:pt idx="123">
                  <c:v>9.0314136125654443</c:v>
                </c:pt>
                <c:pt idx="124">
                  <c:v>8.7258123402701724</c:v>
                </c:pt>
                <c:pt idx="125">
                  <c:v>8.6885245901639347</c:v>
                </c:pt>
                <c:pt idx="126">
                  <c:v>8.4178052005288677</c:v>
                </c:pt>
                <c:pt idx="127">
                  <c:v>8.312838170191835</c:v>
                </c:pt>
                <c:pt idx="128">
                  <c:v>7.7653631284916198</c:v>
                </c:pt>
                <c:pt idx="129">
                  <c:v>7</c:v>
                </c:pt>
                <c:pt idx="130">
                  <c:v>6.7461235825040502</c:v>
                </c:pt>
                <c:pt idx="131">
                  <c:v>6.2078651685393256</c:v>
                </c:pt>
                <c:pt idx="132">
                  <c:v>6.0029828486204329</c:v>
                </c:pt>
                <c:pt idx="133">
                  <c:v>5.5942432683379755</c:v>
                </c:pt>
                <c:pt idx="134">
                  <c:v>5.010295126973233</c:v>
                </c:pt>
                <c:pt idx="135">
                  <c:v>4.9513704686118478</c:v>
                </c:pt>
              </c:numCache>
            </c:numRef>
          </c:xVal>
          <c:yVal>
            <c:numRef>
              <c:f>'SIMD &amp; MSOA data'!$S$2:$S$137</c:f>
              <c:numCache>
                <c:formatCode>General</c:formatCode>
                <c:ptCount val="136"/>
                <c:pt idx="0">
                  <c:v>2199</c:v>
                </c:pt>
                <c:pt idx="1">
                  <c:v>2366.85</c:v>
                </c:pt>
                <c:pt idx="2">
                  <c:v>2133.3000000000002</c:v>
                </c:pt>
                <c:pt idx="3">
                  <c:v>2264.75</c:v>
                </c:pt>
                <c:pt idx="4">
                  <c:v>2006.3</c:v>
                </c:pt>
                <c:pt idx="5">
                  <c:v>2514.3000000000002</c:v>
                </c:pt>
                <c:pt idx="6">
                  <c:v>1472.6</c:v>
                </c:pt>
                <c:pt idx="7">
                  <c:v>2344.8000000000002</c:v>
                </c:pt>
                <c:pt idx="8">
                  <c:v>2292.9</c:v>
                </c:pt>
                <c:pt idx="9">
                  <c:v>2311.1999999999998</c:v>
                </c:pt>
                <c:pt idx="10">
                  <c:v>2423.1</c:v>
                </c:pt>
                <c:pt idx="11">
                  <c:v>2252.0500000000002</c:v>
                </c:pt>
                <c:pt idx="12">
                  <c:v>1892.9</c:v>
                </c:pt>
                <c:pt idx="13">
                  <c:v>2605.1</c:v>
                </c:pt>
                <c:pt idx="14">
                  <c:v>1856.8</c:v>
                </c:pt>
                <c:pt idx="15">
                  <c:v>2401.1</c:v>
                </c:pt>
                <c:pt idx="16">
                  <c:v>2178.9</c:v>
                </c:pt>
                <c:pt idx="17">
                  <c:v>2228.9499999999998</c:v>
                </c:pt>
                <c:pt idx="18">
                  <c:v>1973.45</c:v>
                </c:pt>
                <c:pt idx="19">
                  <c:v>2145.9</c:v>
                </c:pt>
                <c:pt idx="20">
                  <c:v>2581.1</c:v>
                </c:pt>
                <c:pt idx="21">
                  <c:v>2436.4</c:v>
                </c:pt>
                <c:pt idx="22">
                  <c:v>2161.3000000000002</c:v>
                </c:pt>
                <c:pt idx="23">
                  <c:v>2209.0500000000002</c:v>
                </c:pt>
                <c:pt idx="24">
                  <c:v>2067.3000000000002</c:v>
                </c:pt>
                <c:pt idx="25">
                  <c:v>2289.5</c:v>
                </c:pt>
                <c:pt idx="26">
                  <c:v>1989.3</c:v>
                </c:pt>
                <c:pt idx="27">
                  <c:v>2189.6999999999998</c:v>
                </c:pt>
                <c:pt idx="28">
                  <c:v>1916.95</c:v>
                </c:pt>
                <c:pt idx="29">
                  <c:v>2392.3000000000002</c:v>
                </c:pt>
                <c:pt idx="30">
                  <c:v>2595.25</c:v>
                </c:pt>
                <c:pt idx="31">
                  <c:v>2504.8000000000002</c:v>
                </c:pt>
                <c:pt idx="32">
                  <c:v>1874.2</c:v>
                </c:pt>
                <c:pt idx="33">
                  <c:v>1789.85</c:v>
                </c:pt>
                <c:pt idx="34">
                  <c:v>1709.2</c:v>
                </c:pt>
                <c:pt idx="35">
                  <c:v>1899.35</c:v>
                </c:pt>
                <c:pt idx="36">
                  <c:v>2675.25</c:v>
                </c:pt>
                <c:pt idx="37">
                  <c:v>2526.1</c:v>
                </c:pt>
                <c:pt idx="38">
                  <c:v>2524.4</c:v>
                </c:pt>
                <c:pt idx="39">
                  <c:v>1933.8</c:v>
                </c:pt>
                <c:pt idx="40">
                  <c:v>2160.1999999999998</c:v>
                </c:pt>
                <c:pt idx="41">
                  <c:v>2779</c:v>
                </c:pt>
                <c:pt idx="42">
                  <c:v>2213.1999999999998</c:v>
                </c:pt>
                <c:pt idx="43">
                  <c:v>2188.5</c:v>
                </c:pt>
                <c:pt idx="44">
                  <c:v>2165.1999999999998</c:v>
                </c:pt>
                <c:pt idx="45">
                  <c:v>2373.6</c:v>
                </c:pt>
                <c:pt idx="46">
                  <c:v>2381.9</c:v>
                </c:pt>
                <c:pt idx="47">
                  <c:v>2048.1999999999998</c:v>
                </c:pt>
                <c:pt idx="48">
                  <c:v>2200.6999999999998</c:v>
                </c:pt>
                <c:pt idx="49">
                  <c:v>2400.0500000000002</c:v>
                </c:pt>
                <c:pt idx="50">
                  <c:v>2316.1999999999998</c:v>
                </c:pt>
                <c:pt idx="51">
                  <c:v>2191.1</c:v>
                </c:pt>
                <c:pt idx="52">
                  <c:v>1626.6</c:v>
                </c:pt>
                <c:pt idx="53">
                  <c:v>2037.2</c:v>
                </c:pt>
                <c:pt idx="54">
                  <c:v>2357.6</c:v>
                </c:pt>
                <c:pt idx="55">
                  <c:v>2313.9</c:v>
                </c:pt>
                <c:pt idx="56">
                  <c:v>2472.9</c:v>
                </c:pt>
                <c:pt idx="57">
                  <c:v>2009</c:v>
                </c:pt>
                <c:pt idx="58">
                  <c:v>2386.9</c:v>
                </c:pt>
                <c:pt idx="59">
                  <c:v>2437.4</c:v>
                </c:pt>
                <c:pt idx="60">
                  <c:v>2185.4</c:v>
                </c:pt>
                <c:pt idx="61">
                  <c:v>2648</c:v>
                </c:pt>
                <c:pt idx="62">
                  <c:v>2755.8</c:v>
                </c:pt>
                <c:pt idx="63">
                  <c:v>1922.6</c:v>
                </c:pt>
                <c:pt idx="64">
                  <c:v>2337.9</c:v>
                </c:pt>
                <c:pt idx="65">
                  <c:v>2333.4</c:v>
                </c:pt>
                <c:pt idx="66">
                  <c:v>1959.7</c:v>
                </c:pt>
                <c:pt idx="67">
                  <c:v>2108.25</c:v>
                </c:pt>
                <c:pt idx="68">
                  <c:v>2605.65</c:v>
                </c:pt>
                <c:pt idx="69">
                  <c:v>2338.65</c:v>
                </c:pt>
                <c:pt idx="70">
                  <c:v>2607.1999999999998</c:v>
                </c:pt>
                <c:pt idx="71">
                  <c:v>2825.2</c:v>
                </c:pt>
                <c:pt idx="72">
                  <c:v>2288.6</c:v>
                </c:pt>
                <c:pt idx="73">
                  <c:v>2325.1</c:v>
                </c:pt>
                <c:pt idx="74">
                  <c:v>1791.9</c:v>
                </c:pt>
                <c:pt idx="75">
                  <c:v>2569.5</c:v>
                </c:pt>
                <c:pt idx="76">
                  <c:v>2415.65</c:v>
                </c:pt>
                <c:pt idx="77">
                  <c:v>2630.4</c:v>
                </c:pt>
                <c:pt idx="78">
                  <c:v>1927.75</c:v>
                </c:pt>
                <c:pt idx="79">
                  <c:v>2631.55</c:v>
                </c:pt>
                <c:pt idx="80">
                  <c:v>2621.1</c:v>
                </c:pt>
                <c:pt idx="81">
                  <c:v>2853.2</c:v>
                </c:pt>
                <c:pt idx="82">
                  <c:v>2824.05</c:v>
                </c:pt>
                <c:pt idx="83">
                  <c:v>1770.4</c:v>
                </c:pt>
                <c:pt idx="84">
                  <c:v>2494.8000000000002</c:v>
                </c:pt>
                <c:pt idx="85">
                  <c:v>2057.6</c:v>
                </c:pt>
                <c:pt idx="86">
                  <c:v>2620.75</c:v>
                </c:pt>
                <c:pt idx="87">
                  <c:v>2079.4</c:v>
                </c:pt>
                <c:pt idx="88">
                  <c:v>1916</c:v>
                </c:pt>
                <c:pt idx="89">
                  <c:v>2112.35</c:v>
                </c:pt>
                <c:pt idx="90">
                  <c:v>2723.05</c:v>
                </c:pt>
                <c:pt idx="91">
                  <c:v>2093.9499999999998</c:v>
                </c:pt>
                <c:pt idx="92">
                  <c:v>1988</c:v>
                </c:pt>
                <c:pt idx="93">
                  <c:v>2127.4</c:v>
                </c:pt>
                <c:pt idx="94">
                  <c:v>2160.1</c:v>
                </c:pt>
                <c:pt idx="95">
                  <c:v>2794.7</c:v>
                </c:pt>
                <c:pt idx="96">
                  <c:v>2089.25</c:v>
                </c:pt>
                <c:pt idx="97">
                  <c:v>1995.9</c:v>
                </c:pt>
                <c:pt idx="98">
                  <c:v>2026.7</c:v>
                </c:pt>
                <c:pt idx="99">
                  <c:v>2569.9</c:v>
                </c:pt>
                <c:pt idx="100">
                  <c:v>2618.8000000000002</c:v>
                </c:pt>
                <c:pt idx="101">
                  <c:v>2030.8</c:v>
                </c:pt>
                <c:pt idx="102">
                  <c:v>1934.7</c:v>
                </c:pt>
                <c:pt idx="103">
                  <c:v>1947.8</c:v>
                </c:pt>
                <c:pt idx="104">
                  <c:v>2464.35</c:v>
                </c:pt>
                <c:pt idx="105">
                  <c:v>2873.15</c:v>
                </c:pt>
                <c:pt idx="106">
                  <c:v>2763.55</c:v>
                </c:pt>
                <c:pt idx="107">
                  <c:v>3009.8</c:v>
                </c:pt>
                <c:pt idx="108">
                  <c:v>2790</c:v>
                </c:pt>
                <c:pt idx="109">
                  <c:v>1782.2</c:v>
                </c:pt>
                <c:pt idx="110">
                  <c:v>1983.3</c:v>
                </c:pt>
                <c:pt idx="111">
                  <c:v>2510.4499999999998</c:v>
                </c:pt>
                <c:pt idx="112">
                  <c:v>2054.9499999999998</c:v>
                </c:pt>
                <c:pt idx="113">
                  <c:v>2070</c:v>
                </c:pt>
                <c:pt idx="114">
                  <c:v>2466.9499999999998</c:v>
                </c:pt>
                <c:pt idx="115">
                  <c:v>2209.25</c:v>
                </c:pt>
                <c:pt idx="116">
                  <c:v>3038.25</c:v>
                </c:pt>
                <c:pt idx="117">
                  <c:v>2617.65</c:v>
                </c:pt>
                <c:pt idx="118">
                  <c:v>1872.2</c:v>
                </c:pt>
                <c:pt idx="119">
                  <c:v>2282.85</c:v>
                </c:pt>
                <c:pt idx="120">
                  <c:v>2154.9499999999998</c:v>
                </c:pt>
                <c:pt idx="121">
                  <c:v>2979.45</c:v>
                </c:pt>
                <c:pt idx="122">
                  <c:v>2123.8000000000002</c:v>
                </c:pt>
                <c:pt idx="123">
                  <c:v>3007.65</c:v>
                </c:pt>
                <c:pt idx="124">
                  <c:v>2936.2</c:v>
                </c:pt>
                <c:pt idx="125">
                  <c:v>3002.45</c:v>
                </c:pt>
                <c:pt idx="126">
                  <c:v>3117.2</c:v>
                </c:pt>
                <c:pt idx="127">
                  <c:v>3038.35</c:v>
                </c:pt>
                <c:pt idx="128">
                  <c:v>2816.85</c:v>
                </c:pt>
                <c:pt idx="129">
                  <c:v>2352.1999999999998</c:v>
                </c:pt>
                <c:pt idx="130">
                  <c:v>1977.5</c:v>
                </c:pt>
                <c:pt idx="131">
                  <c:v>2997.3</c:v>
                </c:pt>
                <c:pt idx="132">
                  <c:v>2260.15</c:v>
                </c:pt>
                <c:pt idx="133">
                  <c:v>2895.9</c:v>
                </c:pt>
                <c:pt idx="134">
                  <c:v>2274.6</c:v>
                </c:pt>
                <c:pt idx="135">
                  <c:v>2468.4499999999998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1-4FD9-AE4F-AD8FCA65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22056"/>
        <c:axId val="1115615824"/>
      </c:scatterChart>
      <c:valAx>
        <c:axId val="11156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working age people who are income deprived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15824"/>
        <c:crosses val="autoZero"/>
        <c:crossBetween val="midCat"/>
      </c:valAx>
      <c:valAx>
        <c:axId val="1115615824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Median electricity usage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2AF25-7359-492E-908E-358C140E1EF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2A19D-816D-40D0-B28A-7FA18BA2FF96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BF3EB-48F8-4EE8-8007-C8CC39023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11</xdr:row>
      <xdr:rowOff>57150</xdr:rowOff>
    </xdr:from>
    <xdr:to>
      <xdr:col>9</xdr:col>
      <xdr:colOff>590550</xdr:colOff>
      <xdr:row>38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7AAD6-AD7B-4DF5-8F02-D789FA3BF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1219199</xdr:colOff>
      <xdr:row>13</xdr:row>
      <xdr:rowOff>128586</xdr:rowOff>
    </xdr:from>
    <xdr:to>
      <xdr:col>17</xdr:col>
      <xdr:colOff>390525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7EDA8-2BFB-4553-AD18-C7E4F0D5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400051</xdr:colOff>
      <xdr:row>70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BF806A-391C-439B-862D-9E7ED3B46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12</xdr:col>
      <xdr:colOff>782494</xdr:colOff>
      <xdr:row>70</xdr:row>
      <xdr:rowOff>23814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1C688-BB3D-4A04-957B-B80FC072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5</xdr:col>
      <xdr:colOff>400051</xdr:colOff>
      <xdr:row>104</xdr:row>
      <xdr:rowOff>23814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8C5B25-1258-435D-851B-1EEB2A6F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12</xdr:col>
      <xdr:colOff>790231</xdr:colOff>
      <xdr:row>104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AC379-5120-40E6-8008-54DCFA89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0.1119</cdr:x>
      <cdr:y>0.24007</cdr:y>
    </cdr:from>
    <cdr:to>
      <cdr:x>0.23254</cdr:x>
      <cdr:y>0.36101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263080C-011D-42A6-91F0-27B9D279C551}"/>
            </a:ext>
          </a:extLst>
        </cdr:cNvPr>
        <cdr:cNvSpPr/>
      </cdr:nvSpPr>
      <cdr:spPr>
        <a:xfrm xmlns:a="http://schemas.openxmlformats.org/drawingml/2006/main">
          <a:off x="1343025" y="1266825"/>
          <a:ext cx="1447800" cy="6381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4</a:t>
          </a:r>
          <a:r>
            <a:rPr lang="en-US" baseline="0">
              <a:solidFill>
                <a:sysClr val="windowText" lastClr="000000"/>
              </a:solidFill>
            </a:rPr>
            <a:t> areas of Glasgow with </a:t>
          </a:r>
          <a:r>
            <a:rPr lang="en-US" b="1" baseline="0">
              <a:solidFill>
                <a:sysClr val="windowText" lastClr="000000"/>
              </a:solidFill>
            </a:rPr>
            <a:t>highest</a:t>
          </a:r>
          <a:r>
            <a:rPr lang="en-US" baseline="0">
              <a:solidFill>
                <a:sysClr val="windowText" lastClr="000000"/>
              </a:solidFill>
            </a:rPr>
            <a:t> income deprivation rates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0.7463</cdr:x>
      <cdr:y>0.27316</cdr:y>
    </cdr:from>
    <cdr:to>
      <cdr:x>0.85741</cdr:x>
      <cdr:y>0.3941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1C01E9C-979E-4F0D-A069-B9ADB1AF4A76}"/>
            </a:ext>
          </a:extLst>
        </cdr:cNvPr>
        <cdr:cNvSpPr/>
      </cdr:nvSpPr>
      <cdr:spPr>
        <a:xfrm xmlns:a="http://schemas.openxmlformats.org/drawingml/2006/main">
          <a:off x="8956675" y="1441450"/>
          <a:ext cx="1333500" cy="6381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4</a:t>
          </a:r>
          <a:r>
            <a:rPr lang="en-US" baseline="0">
              <a:solidFill>
                <a:sysClr val="windowText" lastClr="000000"/>
              </a:solidFill>
            </a:rPr>
            <a:t> areas of Glasgow with </a:t>
          </a:r>
          <a:r>
            <a:rPr lang="en-US" b="1" baseline="0">
              <a:solidFill>
                <a:sysClr val="windowText" lastClr="000000"/>
              </a:solidFill>
            </a:rPr>
            <a:t>lowest</a:t>
          </a:r>
          <a:r>
            <a:rPr lang="en-US" baseline="0">
              <a:solidFill>
                <a:sysClr val="windowText" lastClr="000000"/>
              </a:solidFill>
            </a:rPr>
            <a:t> income deprivation rates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28B0E-251C-46DF-89DF-AA101C7E7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2C54C0-FDBE-445F-82AF-45E794C03D0F}" name="Table13" displayName="Table13" ref="A1:W11" totalsRowShown="0" headerRowDxfId="13">
  <autoFilter ref="A1:W11" xr:uid="{BF58788F-52EC-44A6-9B38-9D9893E96B04}"/>
  <sortState xmlns:xlrd2="http://schemas.microsoft.com/office/spreadsheetml/2017/richdata2" ref="A2:W11">
    <sortCondition descending="1" ref="F1:F11"/>
  </sortState>
  <tableColumns count="23">
    <tableColumn id="1" xr3:uid="{75B86110-CE8D-4E4E-A863-917575314F8F}" name="Column1" dataDxfId="12"/>
    <tableColumn id="2" xr3:uid="{074C0837-FCB0-4984-B937-6320A6314F38}" name="Intermediate_Zone"/>
    <tableColumn id="3" xr3:uid="{4CC53404-BBBA-4589-B9A9-B5E0E1972309}" name="Total_population"/>
    <tableColumn id="4" xr3:uid="{05C99286-AC1F-4E18-B03E-A2FED66EF9E4}" name="Working_Age_population"/>
    <tableColumn id="5" xr3:uid="{93B09968-B26C-4B8A-93CE-8927FB4B204E}" name="income_count"/>
    <tableColumn id="6" xr3:uid="{CDFA4233-D209-40E0-AC9D-A1746B7E6B54}" name="income depriv as % working popn" dataDxfId="11">
      <calculatedColumnFormula>100*E2/D2</calculatedColumnFormula>
    </tableColumn>
    <tableColumn id="23" xr3:uid="{B5A6A42D-CFD9-4756-8863-DB0F097B9845}" name="income deprived people as % of total population" dataDxfId="10">
      <calculatedColumnFormula>100*Table13[[#This Row],[income_count]]/Table13[[#This Row],[Total_population]]</calculatedColumnFormula>
    </tableColumn>
    <tableColumn id="7" xr3:uid="{9024C74E-B574-48E4-AB30-817E46985D78}" name="employment_count"/>
    <tableColumn id="8" xr3:uid="{5B171AE7-B325-4B17-8048-98F9A3EEA569}" name="overcrowded_count"/>
    <tableColumn id="9" xr3:uid="{9977EBB7-F104-43CA-9C0D-E8E9D3195DBC}" name="nocentralheating_count"/>
    <tableColumn id="10" xr3:uid="{BC33769F-561C-45CA-9F24-07A5D73E0029}" name="MSOA code"/>
    <tableColumn id="17" xr3:uid="{F7EA4FF4-0B7A-4C17-A37F-F58D3B88C40C}" name="2001 IZ Code" dataDxfId="9"/>
    <tableColumn id="20" xr3:uid="{B46D8909-1C12-4C03-B1E3-4F68804A4D9D}" name="Average current energy efficiency rating %" dataDxfId="8"/>
    <tableColumn id="19" xr3:uid="{2D5ED06D-37A0-45B0-A35A-10F838E94A7F}" name="Average of Heated Room Count" dataDxfId="7"/>
    <tableColumn id="21" xr3:uid="{F671DC5E-90DE-4FD7-96EC-98C497E5D863}" name="Average of Total floor area (m²)" dataDxfId="6"/>
    <tableColumn id="18" xr3:uid="{9C37BE4E-F955-4886-870F-8CF27A6AC7A2}" name="median gas consumption per home" dataDxfId="5"/>
    <tableColumn id="22" xr3:uid="{8A929FA9-97A0-4466-AC53-C90238986CCC}" name="median gas consumption per home kWh pa per sq m" dataDxfId="4">
      <calculatedColumnFormula>P2/O2</calculatedColumnFormula>
    </tableColumn>
    <tableColumn id="11" xr3:uid="{0C335FB0-1818-4969-BC38-99E9C8731B4C}" name="Middle layer super output area"/>
    <tableColumn id="12" xr3:uid="{FBE44961-D722-456B-8A5E-07366B094EF9}" name="Number_x000a_of meters_x000a_"/>
    <tableColumn id="13" xr3:uid="{E829E26A-55E4-46EA-86AB-92DE3779E1B3}" name="Total _x000a_consumption_x000a_(kWh)"/>
    <tableColumn id="14" xr3:uid="{AD0BA541-9A98-46B1-ADD9-66F8DAF37C51}" name="Mean _x000a_consumption_x000a_(kWh per meter)"/>
    <tableColumn id="15" xr3:uid="{66D02BB4-09DA-4B5B-894E-960A7819E700}" name="Median _x000a_electricity consumption_x000a_(kWh per home)"/>
    <tableColumn id="16" xr3:uid="{D712ED4E-6200-47C9-9EFC-B3AA3BE79BD5}" name="median electricity consumption per home kWh per sq m  pa" dataDxfId="3">
      <calculatedColumnFormula>Table13[[#This Row],[Median 
electricity consumption
(kWh per home)]]/Table13[[#This Row],[Average of Total floor area (m²)]]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788F-52EC-44A6-9B38-9D9893E96B04}" name="Table1" displayName="Table1" ref="A1:T137" totalsRowShown="0" headerRowDxfId="2">
  <autoFilter ref="A1:T137" xr:uid="{BF58788F-52EC-44A6-9B38-9D9893E96B04}"/>
  <sortState xmlns:xlrd2="http://schemas.microsoft.com/office/spreadsheetml/2017/richdata2" ref="A2:S137">
    <sortCondition descending="1" ref="F1:F137"/>
  </sortState>
  <tableColumns count="20">
    <tableColumn id="1" xr3:uid="{EE57BC51-1819-4F07-A2D8-20EF1BDAA3D5}" name="Column1" dataDxfId="1"/>
    <tableColumn id="2" xr3:uid="{418DE9C2-3F88-4F53-85C4-753B6D96AB54}" name="Intermediate_Zone"/>
    <tableColumn id="3" xr3:uid="{8EB3FC03-6F5D-4F37-B54D-40C27C4D832B}" name="Total_population"/>
    <tableColumn id="4" xr3:uid="{2CAC7971-F3DF-4A09-9886-69B0657CDD30}" name="Working_Age_population"/>
    <tableColumn id="5" xr3:uid="{7394F1DC-5D7B-467F-9B54-BC9E247965F1}" name="income_count"/>
    <tableColumn id="6" xr3:uid="{F4B64CA1-7B9E-45DD-A8D4-7F022159CBD8}" name="income_pct_work" dataDxfId="0">
      <calculatedColumnFormula>100*E2/D2</calculatedColumnFormula>
    </tableColumn>
    <tableColumn id="7" xr3:uid="{ED205A97-EE15-44D9-8DD6-5D41A2892CBE}" name="employment_count"/>
    <tableColumn id="8" xr3:uid="{2F352392-495A-4B6C-961E-BC347EB2443B}" name="overcrowded_count"/>
    <tableColumn id="9" xr3:uid="{5878791C-7EEC-4CD8-9A47-A6E1A5D6961A}" name="nocentralheating_count"/>
    <tableColumn id="10" xr3:uid="{582C4AE4-D6F9-44E0-818F-218215B027B9}" name="MSOA code"/>
    <tableColumn id="17" xr3:uid="{480B12C9-09B1-403E-A719-59AE79107304}" name="2001 IZ Code"/>
    <tableColumn id="20" xr3:uid="{FF71779B-FC97-4572-9B76-BB93A9DB731B}" name="Average of Current energy efficiency rating"/>
    <tableColumn id="19" xr3:uid="{15F71DF6-AF40-4ABE-9C42-7BD5A884C488}" name="Average of Heated Room Count"/>
    <tableColumn id="21" xr3:uid="{58C8D298-836B-44B1-8F35-E10BDA49BDF3}" name="Average of Total floor area (m²)"/>
    <tableColumn id="11" xr3:uid="{B9069DF3-E1A2-47BB-BC5F-EEACB66074CF}" name="Middle layer super output area"/>
    <tableColumn id="12" xr3:uid="{20108AB9-D09B-4D8C-B099-AE3D3FA2B15E}" name="Number_x000a_of meters_x000a_"/>
    <tableColumn id="13" xr3:uid="{B8632B17-B73B-458A-B906-07A4B488098A}" name="Total _x000a_consumption_x000a_(kWh)"/>
    <tableColumn id="14" xr3:uid="{93C044EE-C9BF-49A7-B85D-5C47853331EA}" name="Mean _x000a_consumption_x000a_(kWh per meter)"/>
    <tableColumn id="15" xr3:uid="{A3B09C4D-6EF9-454B-BA96-F556D747E0EF}" name="Median _x000a_consumption_x000a_(kWh per meter)"/>
    <tableColumn id="16" xr3:uid="{5C9F0D14-05CF-4EF6-A2FF-28E648C3D173}" name="EPC rating aver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9852-F26C-47A9-81DD-B2C7536F893F}">
  <dimension ref="A1:W16"/>
  <sheetViews>
    <sheetView tabSelected="1" topLeftCell="D1" zoomScaleNormal="100" workbookViewId="0">
      <selection activeCell="G2" sqref="G2"/>
    </sheetView>
  </sheetViews>
  <sheetFormatPr defaultColWidth="9" defaultRowHeight="15"/>
  <cols>
    <col min="1" max="1" width="11" customWidth="1"/>
    <col min="2" max="2" width="39.5703125" bestFit="1" customWidth="1"/>
    <col min="3" max="3" width="19.28515625" customWidth="1"/>
    <col min="4" max="4" width="27.28515625" customWidth="1"/>
    <col min="5" max="5" width="16.140625" customWidth="1"/>
    <col min="6" max="7" width="19.7109375" customWidth="1"/>
    <col min="8" max="8" width="20.85546875" customWidth="1"/>
    <col min="9" max="9" width="21.42578125" customWidth="1"/>
    <col min="10" max="10" width="25" customWidth="1"/>
    <col min="11" max="17" width="14.5703125" customWidth="1"/>
    <col min="18" max="18" width="39.5703125" bestFit="1" customWidth="1"/>
    <col min="19" max="19" width="19" bestFit="1" customWidth="1"/>
    <col min="20" max="20" width="26.140625" bestFit="1" customWidth="1"/>
    <col min="21" max="21" width="36.140625" bestFit="1" customWidth="1"/>
    <col min="22" max="22" width="38" bestFit="1" customWidth="1"/>
    <col min="23" max="23" width="36.42578125" customWidth="1"/>
  </cols>
  <sheetData>
    <row r="1" spans="1:23" ht="71.25">
      <c r="A1" t="s">
        <v>286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300</v>
      </c>
      <c r="G1" s="2" t="s">
        <v>303</v>
      </c>
      <c r="H1" s="1" t="s">
        <v>4</v>
      </c>
      <c r="I1" s="1" t="s">
        <v>5</v>
      </c>
      <c r="J1" s="1" t="s">
        <v>6</v>
      </c>
      <c r="K1" s="1" t="s">
        <v>7</v>
      </c>
      <c r="L1" s="5" t="s">
        <v>296</v>
      </c>
      <c r="M1" s="9" t="s">
        <v>306</v>
      </c>
      <c r="N1" s="9" t="s">
        <v>298</v>
      </c>
      <c r="O1" s="9" t="s">
        <v>299</v>
      </c>
      <c r="P1" s="9" t="s">
        <v>302</v>
      </c>
      <c r="Q1" s="9" t="s">
        <v>305</v>
      </c>
      <c r="R1" s="1" t="s">
        <v>8</v>
      </c>
      <c r="S1" s="1" t="s">
        <v>9</v>
      </c>
      <c r="T1" s="1" t="s">
        <v>10</v>
      </c>
      <c r="U1" s="1" t="s">
        <v>11</v>
      </c>
      <c r="V1" s="2" t="s">
        <v>301</v>
      </c>
      <c r="W1" s="11" t="s">
        <v>304</v>
      </c>
    </row>
    <row r="2" spans="1:23" ht="15.75">
      <c r="A2" s="1">
        <v>46</v>
      </c>
      <c r="B2" t="s">
        <v>105</v>
      </c>
      <c r="C2">
        <v>3365</v>
      </c>
      <c r="D2">
        <v>2168</v>
      </c>
      <c r="E2">
        <v>1277</v>
      </c>
      <c r="F2" s="3">
        <f t="shared" ref="F2:F11" si="0">100*E2/D2</f>
        <v>58.902214022140221</v>
      </c>
      <c r="G2" s="3">
        <f>100*Table13[[#This Row],[income_count]]/Table13[[#This Row],[Total_population]]</f>
        <v>37.949479940564636</v>
      </c>
      <c r="H2">
        <v>574</v>
      </c>
      <c r="I2">
        <v>1006</v>
      </c>
      <c r="J2">
        <v>58</v>
      </c>
      <c r="K2" t="s">
        <v>106</v>
      </c>
      <c r="L2" s="4" t="s">
        <v>288</v>
      </c>
      <c r="M2" s="10">
        <v>72.555555555555557</v>
      </c>
      <c r="N2" s="10">
        <v>3.1851851851851851</v>
      </c>
      <c r="O2" s="10">
        <v>70.666666666666671</v>
      </c>
      <c r="P2" s="12">
        <v>8375.4051754959837</v>
      </c>
      <c r="Q2" s="12">
        <f t="shared" ref="Q2:Q11" si="1">P2/O2</f>
        <v>118.51988455890542</v>
      </c>
      <c r="R2" t="s">
        <v>105</v>
      </c>
      <c r="S2">
        <v>1765</v>
      </c>
      <c r="T2">
        <v>4405449.3563076695</v>
      </c>
      <c r="U2">
        <v>2496.005301024175</v>
      </c>
      <c r="V2">
        <v>2199</v>
      </c>
      <c r="W2" s="4">
        <f>Table13[[#This Row],[Median 
electricity consumption
(kWh per home)]]/Table13[[#This Row],[Average of Total floor area (m²)]]</f>
        <v>31.117924528301884</v>
      </c>
    </row>
    <row r="3" spans="1:23" ht="15.75">
      <c r="A3" s="1">
        <v>96</v>
      </c>
      <c r="B3" t="s">
        <v>205</v>
      </c>
      <c r="C3">
        <v>3531</v>
      </c>
      <c r="D3">
        <v>2438</v>
      </c>
      <c r="E3">
        <v>1377</v>
      </c>
      <c r="F3" s="3">
        <f t="shared" si="0"/>
        <v>56.480721903199345</v>
      </c>
      <c r="G3" s="3">
        <f>100*Table13[[#This Row],[income_count]]/Table13[[#This Row],[Total_population]]</f>
        <v>38.997451146983856</v>
      </c>
      <c r="H3">
        <v>639</v>
      </c>
      <c r="I3">
        <v>872</v>
      </c>
      <c r="J3">
        <v>80</v>
      </c>
      <c r="K3" t="s">
        <v>206</v>
      </c>
      <c r="L3" s="4" t="s">
        <v>289</v>
      </c>
      <c r="M3" s="10">
        <v>75</v>
      </c>
      <c r="N3" s="10">
        <v>3.5454545454545454</v>
      </c>
      <c r="O3" s="10">
        <v>69.909090909090907</v>
      </c>
      <c r="P3" s="12">
        <v>8744.7083213740316</v>
      </c>
      <c r="Q3" s="12">
        <f t="shared" si="1"/>
        <v>125.08685505216431</v>
      </c>
      <c r="R3" t="s">
        <v>205</v>
      </c>
      <c r="S3">
        <v>1574</v>
      </c>
      <c r="T3">
        <v>4402438.0379999997</v>
      </c>
      <c r="U3">
        <v>2796.974611181703</v>
      </c>
      <c r="V3">
        <v>2366.85</v>
      </c>
      <c r="W3" s="4">
        <f>Table13[[#This Row],[Median 
electricity consumption
(kWh per home)]]/Table13[[#This Row],[Average of Total floor area (m²)]]</f>
        <v>33.856111833550067</v>
      </c>
    </row>
    <row r="4" spans="1:23" ht="15.75">
      <c r="A4" s="1">
        <v>29</v>
      </c>
      <c r="B4" t="s">
        <v>71</v>
      </c>
      <c r="C4">
        <v>2467</v>
      </c>
      <c r="D4">
        <v>1640</v>
      </c>
      <c r="E4">
        <v>917</v>
      </c>
      <c r="F4" s="3">
        <f t="shared" si="0"/>
        <v>55.914634146341463</v>
      </c>
      <c r="G4" s="3">
        <f>100*Table13[[#This Row],[income_count]]/Table13[[#This Row],[Total_population]]</f>
        <v>37.170652614511553</v>
      </c>
      <c r="H4">
        <v>438</v>
      </c>
      <c r="I4">
        <v>714</v>
      </c>
      <c r="J4">
        <v>59</v>
      </c>
      <c r="K4" t="s">
        <v>72</v>
      </c>
      <c r="L4" s="4" t="s">
        <v>290</v>
      </c>
      <c r="M4" s="10">
        <v>75.705882352941174</v>
      </c>
      <c r="N4" s="10">
        <v>3.6666666666666665</v>
      </c>
      <c r="O4" s="10">
        <v>75.352941176470594</v>
      </c>
      <c r="P4" s="12">
        <v>9164.4892933297306</v>
      </c>
      <c r="Q4" s="12">
        <f t="shared" si="1"/>
        <v>121.62085713240079</v>
      </c>
      <c r="R4" t="s">
        <v>71</v>
      </c>
      <c r="S4">
        <v>1343</v>
      </c>
      <c r="T4">
        <v>3119762.786666662</v>
      </c>
      <c r="U4">
        <v>2322.9804815090561</v>
      </c>
      <c r="V4">
        <v>2133.3000000000002</v>
      </c>
      <c r="W4" s="4">
        <f>Table13[[#This Row],[Median 
electricity consumption
(kWh per home)]]/Table13[[#This Row],[Average of Total floor area (m²)]]</f>
        <v>28.310772833723654</v>
      </c>
    </row>
    <row r="5" spans="1:23" ht="15.75">
      <c r="A5" s="1">
        <v>60</v>
      </c>
      <c r="B5" t="s">
        <v>133</v>
      </c>
      <c r="C5">
        <v>5039</v>
      </c>
      <c r="D5">
        <v>3365</v>
      </c>
      <c r="E5">
        <v>1859</v>
      </c>
      <c r="F5" s="3">
        <f t="shared" si="0"/>
        <v>55.245170876671622</v>
      </c>
      <c r="G5" s="3">
        <f>100*Table13[[#This Row],[income_count]]/Table13[[#This Row],[Total_population]]</f>
        <v>36.892240523913472</v>
      </c>
      <c r="H5">
        <v>903</v>
      </c>
      <c r="I5">
        <v>1055</v>
      </c>
      <c r="J5">
        <v>61</v>
      </c>
      <c r="K5" t="s">
        <v>134</v>
      </c>
      <c r="L5" s="4" t="e">
        <f>VLOOKUP(Table13[[#This Row],[MSOA code]],#REF!,2)</f>
        <v>#REF!</v>
      </c>
      <c r="M5" s="10">
        <v>75.617647058823536</v>
      </c>
      <c r="N5" s="10">
        <v>3.2058823529411766</v>
      </c>
      <c r="O5" s="10">
        <v>63.705882352941174</v>
      </c>
      <c r="P5" s="12">
        <v>9397.242994864404</v>
      </c>
      <c r="Q5" s="12">
        <f t="shared" si="1"/>
        <v>147.50981617054006</v>
      </c>
      <c r="R5" t="s">
        <v>133</v>
      </c>
      <c r="S5">
        <v>2856</v>
      </c>
      <c r="T5">
        <v>7593035.2319112513</v>
      </c>
      <c r="U5">
        <v>2658.6257814815308</v>
      </c>
      <c r="V5">
        <v>2264.75</v>
      </c>
      <c r="W5" s="4">
        <f>Table13[[#This Row],[Median 
electricity consumption
(kWh per home)]]/Table13[[#This Row],[Average of Total floor area (m²)]]</f>
        <v>35.550092336103418</v>
      </c>
    </row>
    <row r="6" spans="1:23" hidden="1">
      <c r="A6" s="1">
        <v>39</v>
      </c>
      <c r="B6" t="s">
        <v>91</v>
      </c>
      <c r="C6">
        <v>3650</v>
      </c>
      <c r="D6">
        <v>2418</v>
      </c>
      <c r="E6">
        <v>1332</v>
      </c>
      <c r="F6" s="3">
        <f t="shared" si="0"/>
        <v>55.086848635235732</v>
      </c>
      <c r="G6" s="3">
        <f>100*Table13[[#This Row],[income_count]]/Table13[[#This Row],[Total_population]]</f>
        <v>36.493150684931507</v>
      </c>
      <c r="H6">
        <v>615</v>
      </c>
      <c r="I6">
        <v>663</v>
      </c>
      <c r="J6">
        <v>67</v>
      </c>
      <c r="K6" t="s">
        <v>92</v>
      </c>
      <c r="L6" s="4" t="s">
        <v>295</v>
      </c>
      <c r="M6" s="10">
        <v>80.336134453781511</v>
      </c>
      <c r="N6" s="10">
        <v>0.73949579831932777</v>
      </c>
      <c r="O6" s="10">
        <v>67.210084033613441</v>
      </c>
      <c r="P6" s="10"/>
      <c r="Q6" s="10">
        <f t="shared" si="1"/>
        <v>0</v>
      </c>
      <c r="R6" t="s">
        <v>91</v>
      </c>
      <c r="S6">
        <v>2455</v>
      </c>
      <c r="T6">
        <v>6222573.3084490383</v>
      </c>
      <c r="U6">
        <v>2534.6530787979791</v>
      </c>
      <c r="V6">
        <v>2006.3</v>
      </c>
      <c r="W6" s="4">
        <f>Table13[[#This Row],[Median 
electricity consumption
(kWh per home)]]/Table13[[#This Row],[Average of Total floor area (m²)]]</f>
        <v>29.851175293823456</v>
      </c>
    </row>
    <row r="7" spans="1:23">
      <c r="A7" s="1"/>
      <c r="F7" s="3" t="e">
        <f>100*E7/D7</f>
        <v>#DIV/0!</v>
      </c>
      <c r="G7" s="3" t="e">
        <f>100*Table13[[#This Row],[income_count]]/Table13[[#This Row],[Total_population]]</f>
        <v>#DIV/0!</v>
      </c>
      <c r="L7" s="4"/>
      <c r="M7" s="10"/>
      <c r="N7" s="10"/>
      <c r="O7" s="10"/>
      <c r="P7" s="10"/>
      <c r="Q7" s="10" t="e">
        <f>P7/O7</f>
        <v>#DIV/0!</v>
      </c>
      <c r="W7" s="4" t="e">
        <f>Table13[[#This Row],[Median 
electricity consumption
(kWh per home)]]/Table13[[#This Row],[Average of Total floor area (m²)]]</f>
        <v>#DIV/0!</v>
      </c>
    </row>
    <row r="8" spans="1:23" ht="15.75">
      <c r="A8" s="1">
        <v>71</v>
      </c>
      <c r="B8" t="s">
        <v>155</v>
      </c>
      <c r="C8">
        <v>6336</v>
      </c>
      <c r="D8">
        <v>5364</v>
      </c>
      <c r="E8">
        <v>322</v>
      </c>
      <c r="F8" s="3">
        <f t="shared" si="0"/>
        <v>6.0029828486204329</v>
      </c>
      <c r="G8" s="3">
        <f>100*Table13[[#This Row],[income_count]]/Table13[[#This Row],[Total_population]]</f>
        <v>5.0820707070707067</v>
      </c>
      <c r="H8">
        <v>196</v>
      </c>
      <c r="I8">
        <v>1479</v>
      </c>
      <c r="J8">
        <v>297</v>
      </c>
      <c r="K8" t="s">
        <v>156</v>
      </c>
      <c r="L8" s="4" t="s">
        <v>292</v>
      </c>
      <c r="M8" s="10">
        <v>66.40625</v>
      </c>
      <c r="N8" s="10">
        <v>3.59375</v>
      </c>
      <c r="O8" s="10">
        <v>90.114583333333329</v>
      </c>
      <c r="P8" s="12">
        <v>11984.06262826481</v>
      </c>
      <c r="Q8" s="12">
        <f t="shared" si="1"/>
        <v>132.98693934960372</v>
      </c>
      <c r="R8" t="s">
        <v>155</v>
      </c>
      <c r="S8">
        <v>3240</v>
      </c>
      <c r="T8">
        <v>9625117.2000540774</v>
      </c>
      <c r="U8">
        <v>2970.715185201876</v>
      </c>
      <c r="V8">
        <v>2260.15</v>
      </c>
      <c r="W8" s="4">
        <f>Table13[[#This Row],[Median 
electricity consumption
(kWh per home)]]/Table13[[#This Row],[Average of Total floor area (m²)]]</f>
        <v>25.080846144954343</v>
      </c>
    </row>
    <row r="9" spans="1:23" ht="15.75">
      <c r="A9" s="1">
        <v>70</v>
      </c>
      <c r="B9" t="s">
        <v>153</v>
      </c>
      <c r="C9">
        <v>6172</v>
      </c>
      <c r="D9">
        <v>4308</v>
      </c>
      <c r="E9">
        <v>241</v>
      </c>
      <c r="F9" s="3">
        <f t="shared" si="0"/>
        <v>5.5942432683379755</v>
      </c>
      <c r="G9" s="3">
        <f>100*Table13[[#This Row],[income_count]]/Table13[[#This Row],[Total_population]]</f>
        <v>3.9047310434219056</v>
      </c>
      <c r="H9">
        <v>128</v>
      </c>
      <c r="I9">
        <v>409</v>
      </c>
      <c r="J9">
        <v>151</v>
      </c>
      <c r="K9" t="s">
        <v>154</v>
      </c>
      <c r="L9" s="4" t="s">
        <v>293</v>
      </c>
      <c r="M9" s="10">
        <v>65.16901408450704</v>
      </c>
      <c r="N9" s="10">
        <v>3.887323943661972</v>
      </c>
      <c r="O9" s="10">
        <v>86.943661971830991</v>
      </c>
      <c r="P9" s="12">
        <v>15711.125126387769</v>
      </c>
      <c r="Q9" s="12">
        <f t="shared" si="1"/>
        <v>180.70466288247718</v>
      </c>
      <c r="R9" t="s">
        <v>153</v>
      </c>
      <c r="S9">
        <v>2939</v>
      </c>
      <c r="T9">
        <v>10610119.71657379</v>
      </c>
      <c r="U9">
        <v>3610.1121866532112</v>
      </c>
      <c r="V9">
        <v>2895.9</v>
      </c>
      <c r="W9" s="4">
        <f>Table13[[#This Row],[Median 
electricity consumption
(kWh per home)]]/Table13[[#This Row],[Average of Total floor area (m²)]]</f>
        <v>33.307775797829258</v>
      </c>
    </row>
    <row r="10" spans="1:23" ht="15.75">
      <c r="A10" s="1">
        <v>102</v>
      </c>
      <c r="B10" t="s">
        <v>217</v>
      </c>
      <c r="C10">
        <v>5725</v>
      </c>
      <c r="D10">
        <v>4371</v>
      </c>
      <c r="E10">
        <v>219</v>
      </c>
      <c r="F10" s="3">
        <f t="shared" si="0"/>
        <v>5.010295126973233</v>
      </c>
      <c r="G10" s="3">
        <f>100*Table13[[#This Row],[income_count]]/Table13[[#This Row],[Total_population]]</f>
        <v>3.8253275109170306</v>
      </c>
      <c r="H10">
        <v>108</v>
      </c>
      <c r="I10">
        <v>676</v>
      </c>
      <c r="J10">
        <v>177</v>
      </c>
      <c r="K10" t="s">
        <v>218</v>
      </c>
      <c r="L10" s="4" t="s">
        <v>291</v>
      </c>
      <c r="M10" s="10">
        <v>66.192307692307693</v>
      </c>
      <c r="N10" s="10">
        <v>3.5769230769230771</v>
      </c>
      <c r="O10" s="10">
        <v>88.461538461538467</v>
      </c>
      <c r="P10" s="12">
        <v>11868.43659588952</v>
      </c>
      <c r="Q10" s="12">
        <f t="shared" si="1"/>
        <v>134.16493543179456</v>
      </c>
      <c r="R10" t="s">
        <v>217</v>
      </c>
      <c r="S10">
        <v>3435</v>
      </c>
      <c r="T10">
        <v>9939006.6531644575</v>
      </c>
      <c r="U10">
        <v>2893.4517185340492</v>
      </c>
      <c r="V10">
        <v>2274.6</v>
      </c>
      <c r="W10" s="4">
        <f>Table13[[#This Row],[Median 
electricity consumption
(kWh per home)]]/Table13[[#This Row],[Average of Total floor area (m²)]]</f>
        <v>25.712869565217389</v>
      </c>
    </row>
    <row r="11" spans="1:23" ht="15.75">
      <c r="A11" s="1">
        <v>45</v>
      </c>
      <c r="B11" t="s">
        <v>103</v>
      </c>
      <c r="C11">
        <v>4526</v>
      </c>
      <c r="D11">
        <v>3393</v>
      </c>
      <c r="E11">
        <v>168</v>
      </c>
      <c r="F11" s="3">
        <f t="shared" si="0"/>
        <v>4.9513704686118478</v>
      </c>
      <c r="G11" s="3">
        <f>100*Table13[[#This Row],[income_count]]/Table13[[#This Row],[Total_population]]</f>
        <v>3.7118868758285464</v>
      </c>
      <c r="H11">
        <v>88</v>
      </c>
      <c r="I11">
        <v>739</v>
      </c>
      <c r="J11">
        <v>183</v>
      </c>
      <c r="K11" t="s">
        <v>104</v>
      </c>
      <c r="L11" s="4" t="s">
        <v>294</v>
      </c>
      <c r="M11" s="10">
        <v>66.163043478260875</v>
      </c>
      <c r="N11" s="10">
        <v>3.6086956521739131</v>
      </c>
      <c r="O11" s="10">
        <v>105.3804347826087</v>
      </c>
      <c r="P11" s="12">
        <v>15248.62099688661</v>
      </c>
      <c r="Q11" s="12">
        <f t="shared" si="1"/>
        <v>144.70068403440618</v>
      </c>
      <c r="R11" t="s">
        <v>103</v>
      </c>
      <c r="S11">
        <v>2800</v>
      </c>
      <c r="T11">
        <v>9447909.6764920112</v>
      </c>
      <c r="U11">
        <v>3374.2534558900038</v>
      </c>
      <c r="V11">
        <v>2468.4499999999998</v>
      </c>
      <c r="W11" s="4">
        <f>Table13[[#This Row],[Median 
electricity consumption
(kWh per home)]]/Table13[[#This Row],[Average of Total floor area (m²)]]</f>
        <v>23.424177411036613</v>
      </c>
    </row>
    <row r="16" spans="1:23">
      <c r="S16">
        <f>P11/P4</f>
        <v>1.6638811513463325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opLeftCell="R1" workbookViewId="0">
      <pane xSplit="10590" activePane="topRight"/>
      <selection pane="topRight" activeCell="M14" sqref="M14"/>
    </sheetView>
  </sheetViews>
  <sheetFormatPr defaultColWidth="9" defaultRowHeight="15"/>
  <cols>
    <col min="1" max="1" width="11" customWidth="1"/>
    <col min="2" max="2" width="39.5703125" bestFit="1" customWidth="1"/>
    <col min="3" max="3" width="19.28515625" customWidth="1"/>
    <col min="4" max="4" width="27.28515625" customWidth="1"/>
    <col min="5" max="5" width="16.140625" customWidth="1"/>
    <col min="6" max="6" width="19.7109375" customWidth="1"/>
    <col min="7" max="7" width="20.85546875" customWidth="1"/>
    <col min="8" max="8" width="21.42578125" customWidth="1"/>
    <col min="9" max="9" width="25" customWidth="1"/>
    <col min="10" max="14" width="14.5703125" customWidth="1"/>
    <col min="15" max="15" width="39.5703125" bestFit="1" customWidth="1"/>
    <col min="16" max="16" width="19" bestFit="1" customWidth="1"/>
    <col min="17" max="17" width="26.140625" bestFit="1" customWidth="1"/>
    <col min="18" max="18" width="36.140625" bestFit="1" customWidth="1"/>
    <col min="19" max="19" width="38" bestFit="1" customWidth="1"/>
  </cols>
  <sheetData>
    <row r="1" spans="1:20" ht="71.25">
      <c r="A1" t="s">
        <v>286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285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296</v>
      </c>
      <c r="L1" s="2" t="s">
        <v>297</v>
      </c>
      <c r="M1" s="2" t="s">
        <v>298</v>
      </c>
      <c r="N1" s="2" t="s">
        <v>299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7" t="s">
        <v>287</v>
      </c>
    </row>
    <row r="2" spans="1:20">
      <c r="A2" s="1">
        <v>46</v>
      </c>
      <c r="B2" t="s">
        <v>105</v>
      </c>
      <c r="C2">
        <v>3365</v>
      </c>
      <c r="D2">
        <v>2168</v>
      </c>
      <c r="E2">
        <v>1277</v>
      </c>
      <c r="F2" s="3">
        <f t="shared" ref="F2:F33" si="0">100*E2/D2</f>
        <v>58.902214022140221</v>
      </c>
      <c r="G2">
        <v>574</v>
      </c>
      <c r="H2">
        <v>1006</v>
      </c>
      <c r="I2">
        <v>58</v>
      </c>
      <c r="J2" t="s">
        <v>106</v>
      </c>
      <c r="K2" s="4" t="s">
        <v>288</v>
      </c>
      <c r="L2" s="8">
        <v>72.555555555555557</v>
      </c>
      <c r="M2" s="8">
        <v>3.1851851851851851</v>
      </c>
      <c r="N2" s="8">
        <v>70.666666666666671</v>
      </c>
      <c r="O2" t="s">
        <v>105</v>
      </c>
      <c r="P2">
        <v>1765</v>
      </c>
      <c r="Q2">
        <v>4405449.3563076695</v>
      </c>
      <c r="R2">
        <v>2496.005301024175</v>
      </c>
      <c r="S2">
        <v>2199</v>
      </c>
    </row>
    <row r="3" spans="1:20">
      <c r="A3" s="1">
        <v>96</v>
      </c>
      <c r="B3" t="s">
        <v>205</v>
      </c>
      <c r="C3">
        <v>3531</v>
      </c>
      <c r="D3">
        <v>2438</v>
      </c>
      <c r="E3">
        <v>1377</v>
      </c>
      <c r="F3" s="3">
        <f t="shared" si="0"/>
        <v>56.480721903199345</v>
      </c>
      <c r="G3">
        <v>639</v>
      </c>
      <c r="H3">
        <v>872</v>
      </c>
      <c r="I3">
        <v>80</v>
      </c>
      <c r="J3" t="s">
        <v>206</v>
      </c>
      <c r="K3" s="4" t="s">
        <v>289</v>
      </c>
      <c r="L3" s="8">
        <v>75</v>
      </c>
      <c r="M3" s="8">
        <v>3.5454545454545454</v>
      </c>
      <c r="N3" s="8">
        <v>69.909090909090907</v>
      </c>
      <c r="O3" t="s">
        <v>205</v>
      </c>
      <c r="P3">
        <v>1574</v>
      </c>
      <c r="Q3">
        <v>4402438.0379999997</v>
      </c>
      <c r="R3">
        <v>2796.974611181703</v>
      </c>
      <c r="S3">
        <v>2366.85</v>
      </c>
    </row>
    <row r="4" spans="1:20">
      <c r="A4" s="1">
        <v>29</v>
      </c>
      <c r="B4" t="s">
        <v>71</v>
      </c>
      <c r="C4">
        <v>2467</v>
      </c>
      <c r="D4">
        <v>1640</v>
      </c>
      <c r="E4">
        <v>917</v>
      </c>
      <c r="F4" s="3">
        <f t="shared" si="0"/>
        <v>55.914634146341463</v>
      </c>
      <c r="G4">
        <v>438</v>
      </c>
      <c r="H4">
        <v>714</v>
      </c>
      <c r="I4">
        <v>59</v>
      </c>
      <c r="J4" t="s">
        <v>72</v>
      </c>
      <c r="K4" s="4" t="s">
        <v>290</v>
      </c>
      <c r="L4" s="8">
        <v>75.705882352941174</v>
      </c>
      <c r="M4" s="8">
        <v>3.6666666666666665</v>
      </c>
      <c r="N4" s="8">
        <v>75.352941176470594</v>
      </c>
      <c r="O4" t="s">
        <v>71</v>
      </c>
      <c r="P4">
        <v>1343</v>
      </c>
      <c r="Q4">
        <v>3119762.786666662</v>
      </c>
      <c r="R4">
        <v>2322.9804815090561</v>
      </c>
      <c r="S4">
        <v>2133.3000000000002</v>
      </c>
    </row>
    <row r="5" spans="1:20">
      <c r="A5" s="1">
        <v>60</v>
      </c>
      <c r="B5" t="s">
        <v>133</v>
      </c>
      <c r="C5">
        <v>5039</v>
      </c>
      <c r="D5">
        <v>3365</v>
      </c>
      <c r="E5">
        <v>1859</v>
      </c>
      <c r="F5" s="3">
        <f t="shared" si="0"/>
        <v>55.245170876671622</v>
      </c>
      <c r="G5">
        <v>903</v>
      </c>
      <c r="H5">
        <v>1055</v>
      </c>
      <c r="I5">
        <v>61</v>
      </c>
      <c r="J5" t="s">
        <v>134</v>
      </c>
      <c r="K5" t="e">
        <f>VLOOKUP(Table1[[#This Row],[MSOA code]],#REF!,2)</f>
        <v>#REF!</v>
      </c>
      <c r="L5" s="8">
        <v>75.617647058823536</v>
      </c>
      <c r="M5" s="8">
        <v>3.2058823529411766</v>
      </c>
      <c r="N5" s="8">
        <v>63.705882352941174</v>
      </c>
      <c r="O5" t="s">
        <v>133</v>
      </c>
      <c r="P5">
        <v>2856</v>
      </c>
      <c r="Q5">
        <v>7593035.2319112513</v>
      </c>
      <c r="R5">
        <v>2658.6257814815308</v>
      </c>
      <c r="S5">
        <v>2264.75</v>
      </c>
    </row>
    <row r="6" spans="1:20">
      <c r="A6" s="1">
        <v>39</v>
      </c>
      <c r="B6" t="s">
        <v>91</v>
      </c>
      <c r="C6">
        <v>3650</v>
      </c>
      <c r="D6">
        <v>2418</v>
      </c>
      <c r="E6">
        <v>1332</v>
      </c>
      <c r="F6" s="3">
        <f t="shared" si="0"/>
        <v>55.086848635235732</v>
      </c>
      <c r="G6">
        <v>615</v>
      </c>
      <c r="H6">
        <v>663</v>
      </c>
      <c r="I6">
        <v>67</v>
      </c>
      <c r="J6" t="s">
        <v>92</v>
      </c>
      <c r="K6" t="s">
        <v>295</v>
      </c>
      <c r="L6" s="8">
        <v>80.336134453781511</v>
      </c>
      <c r="M6" s="8">
        <v>0.73949579831932777</v>
      </c>
      <c r="N6" s="8">
        <v>67.210084033613441</v>
      </c>
      <c r="O6" t="s">
        <v>91</v>
      </c>
      <c r="P6">
        <v>2455</v>
      </c>
      <c r="Q6">
        <v>6222573.3084490383</v>
      </c>
      <c r="R6">
        <v>2534.6530787979791</v>
      </c>
      <c r="S6">
        <v>2006.3</v>
      </c>
    </row>
    <row r="7" spans="1:20">
      <c r="A7" s="1">
        <v>38</v>
      </c>
      <c r="B7" t="s">
        <v>89</v>
      </c>
      <c r="C7">
        <v>3182</v>
      </c>
      <c r="D7">
        <v>2032</v>
      </c>
      <c r="E7">
        <v>1116</v>
      </c>
      <c r="F7" s="3">
        <f t="shared" si="0"/>
        <v>54.921259842519682</v>
      </c>
      <c r="G7">
        <v>467</v>
      </c>
      <c r="H7">
        <v>755</v>
      </c>
      <c r="I7">
        <v>53</v>
      </c>
      <c r="J7" t="s">
        <v>90</v>
      </c>
      <c r="O7" t="s">
        <v>89</v>
      </c>
      <c r="P7">
        <v>1757</v>
      </c>
      <c r="Q7">
        <v>5012264.0198669545</v>
      </c>
      <c r="R7">
        <v>2852.7399088599632</v>
      </c>
      <c r="S7">
        <v>2514.3000000000002</v>
      </c>
    </row>
    <row r="8" spans="1:20">
      <c r="A8" s="1">
        <v>133</v>
      </c>
      <c r="B8" t="s">
        <v>279</v>
      </c>
      <c r="C8">
        <v>4178</v>
      </c>
      <c r="D8">
        <v>2906</v>
      </c>
      <c r="E8">
        <v>1563</v>
      </c>
      <c r="F8" s="3">
        <f t="shared" si="0"/>
        <v>53.785271851342053</v>
      </c>
      <c r="G8">
        <v>905</v>
      </c>
      <c r="H8">
        <v>1005</v>
      </c>
      <c r="I8">
        <v>496</v>
      </c>
      <c r="J8" t="s">
        <v>280</v>
      </c>
      <c r="O8" t="s">
        <v>279</v>
      </c>
      <c r="P8">
        <v>2821</v>
      </c>
      <c r="Q8">
        <v>5487570.2014889456</v>
      </c>
      <c r="R8">
        <v>1945.257072488105</v>
      </c>
      <c r="S8">
        <v>1472.6</v>
      </c>
    </row>
    <row r="9" spans="1:20">
      <c r="A9" s="1">
        <v>49</v>
      </c>
      <c r="B9" t="s">
        <v>111</v>
      </c>
      <c r="C9">
        <v>3164</v>
      </c>
      <c r="D9">
        <v>2075</v>
      </c>
      <c r="E9">
        <v>1116</v>
      </c>
      <c r="F9" s="3">
        <f t="shared" si="0"/>
        <v>53.783132530120483</v>
      </c>
      <c r="G9">
        <v>520</v>
      </c>
      <c r="H9">
        <v>848</v>
      </c>
      <c r="I9">
        <v>83</v>
      </c>
      <c r="J9" t="s">
        <v>112</v>
      </c>
      <c r="O9" t="s">
        <v>111</v>
      </c>
      <c r="P9">
        <v>1799</v>
      </c>
      <c r="Q9">
        <v>5063771.4344691746</v>
      </c>
      <c r="R9">
        <v>2814.7701136571291</v>
      </c>
      <c r="S9">
        <v>2344.8000000000002</v>
      </c>
    </row>
    <row r="10" spans="1:20">
      <c r="A10" s="1">
        <v>47</v>
      </c>
      <c r="B10" t="s">
        <v>107</v>
      </c>
      <c r="C10">
        <v>2553</v>
      </c>
      <c r="D10">
        <v>1506</v>
      </c>
      <c r="E10">
        <v>776</v>
      </c>
      <c r="F10" s="3">
        <f t="shared" si="0"/>
        <v>51.527224435590966</v>
      </c>
      <c r="G10">
        <v>304</v>
      </c>
      <c r="H10">
        <v>552</v>
      </c>
      <c r="I10">
        <v>70</v>
      </c>
      <c r="J10" t="s">
        <v>108</v>
      </c>
      <c r="O10" t="s">
        <v>107</v>
      </c>
      <c r="P10">
        <v>1226</v>
      </c>
      <c r="Q10">
        <v>3287725.4097154471</v>
      </c>
      <c r="R10">
        <v>2681.6683602899238</v>
      </c>
      <c r="S10">
        <v>2292.9</v>
      </c>
    </row>
    <row r="11" spans="1:20">
      <c r="A11" s="1">
        <v>59</v>
      </c>
      <c r="B11" t="s">
        <v>131</v>
      </c>
      <c r="C11">
        <v>4289</v>
      </c>
      <c r="D11">
        <v>2891</v>
      </c>
      <c r="E11">
        <v>1481</v>
      </c>
      <c r="F11" s="3">
        <f t="shared" si="0"/>
        <v>51.227948806641301</v>
      </c>
      <c r="G11">
        <v>661</v>
      </c>
      <c r="H11">
        <v>952</v>
      </c>
      <c r="I11">
        <v>26</v>
      </c>
      <c r="J11" t="s">
        <v>132</v>
      </c>
      <c r="O11" t="s">
        <v>131</v>
      </c>
      <c r="P11">
        <v>2128</v>
      </c>
      <c r="Q11">
        <v>5656414.2340132967</v>
      </c>
      <c r="R11">
        <v>2658.08939568294</v>
      </c>
      <c r="S11">
        <v>2311.1999999999998</v>
      </c>
    </row>
    <row r="12" spans="1:20">
      <c r="A12" s="1">
        <v>95</v>
      </c>
      <c r="B12" t="s">
        <v>203</v>
      </c>
      <c r="C12">
        <v>6063</v>
      </c>
      <c r="D12">
        <v>3910</v>
      </c>
      <c r="E12">
        <v>1983</v>
      </c>
      <c r="F12" s="3">
        <f t="shared" si="0"/>
        <v>50.716112531969308</v>
      </c>
      <c r="G12">
        <v>858</v>
      </c>
      <c r="H12">
        <v>1391</v>
      </c>
      <c r="I12">
        <v>113</v>
      </c>
      <c r="J12" t="s">
        <v>204</v>
      </c>
      <c r="O12" t="s">
        <v>203</v>
      </c>
      <c r="P12">
        <v>3215</v>
      </c>
      <c r="Q12">
        <v>8980786.3381916452</v>
      </c>
      <c r="R12">
        <v>2793.4016604017561</v>
      </c>
      <c r="S12">
        <v>2423.1</v>
      </c>
    </row>
    <row r="13" spans="1:20">
      <c r="A13" s="1">
        <v>89</v>
      </c>
      <c r="B13" t="s">
        <v>191</v>
      </c>
      <c r="C13">
        <v>4350</v>
      </c>
      <c r="D13">
        <v>2762</v>
      </c>
      <c r="E13">
        <v>1391</v>
      </c>
      <c r="F13" s="3">
        <f t="shared" si="0"/>
        <v>50.362056480811006</v>
      </c>
      <c r="G13">
        <v>635</v>
      </c>
      <c r="H13">
        <v>782</v>
      </c>
      <c r="I13">
        <v>94</v>
      </c>
      <c r="J13" t="s">
        <v>192</v>
      </c>
      <c r="O13" t="s">
        <v>191</v>
      </c>
      <c r="P13">
        <v>2246</v>
      </c>
      <c r="Q13">
        <v>5819582.0630284594</v>
      </c>
      <c r="R13">
        <v>2591.0872943136501</v>
      </c>
      <c r="S13">
        <v>2252.0500000000002</v>
      </c>
    </row>
    <row r="14" spans="1:20">
      <c r="A14" s="1">
        <v>68</v>
      </c>
      <c r="B14" t="s">
        <v>149</v>
      </c>
      <c r="C14">
        <v>3525</v>
      </c>
      <c r="D14">
        <v>2387</v>
      </c>
      <c r="E14">
        <v>1182</v>
      </c>
      <c r="F14" s="3">
        <f t="shared" si="0"/>
        <v>49.518223711772102</v>
      </c>
      <c r="G14">
        <v>609</v>
      </c>
      <c r="H14">
        <v>800</v>
      </c>
      <c r="I14">
        <v>155</v>
      </c>
      <c r="J14" t="s">
        <v>150</v>
      </c>
      <c r="O14" t="s">
        <v>149</v>
      </c>
      <c r="P14">
        <v>1919</v>
      </c>
      <c r="Q14">
        <v>4779456.9749593511</v>
      </c>
      <c r="R14">
        <v>2490.5976940903338</v>
      </c>
      <c r="S14">
        <v>1892.9</v>
      </c>
    </row>
    <row r="15" spans="1:20">
      <c r="A15" s="1">
        <v>88</v>
      </c>
      <c r="B15" t="s">
        <v>189</v>
      </c>
      <c r="C15">
        <v>3039</v>
      </c>
      <c r="D15">
        <v>1931</v>
      </c>
      <c r="E15">
        <v>947</v>
      </c>
      <c r="F15" s="3">
        <f t="shared" si="0"/>
        <v>49.041947177628174</v>
      </c>
      <c r="G15">
        <v>461</v>
      </c>
      <c r="H15">
        <v>732</v>
      </c>
      <c r="I15">
        <v>78</v>
      </c>
      <c r="J15" t="s">
        <v>190</v>
      </c>
      <c r="O15" t="s">
        <v>189</v>
      </c>
      <c r="P15">
        <v>1683</v>
      </c>
      <c r="Q15">
        <v>5302581.5469217421</v>
      </c>
      <c r="R15">
        <v>3150.6723392286049</v>
      </c>
      <c r="S15">
        <v>2605.1</v>
      </c>
    </row>
    <row r="16" spans="1:20">
      <c r="A16" s="1">
        <v>119</v>
      </c>
      <c r="B16" t="s">
        <v>251</v>
      </c>
      <c r="C16">
        <v>4671</v>
      </c>
      <c r="D16">
        <v>3161</v>
      </c>
      <c r="E16">
        <v>1512</v>
      </c>
      <c r="F16" s="3">
        <f t="shared" si="0"/>
        <v>47.832964251819043</v>
      </c>
      <c r="G16">
        <v>805</v>
      </c>
      <c r="H16">
        <v>955</v>
      </c>
      <c r="I16">
        <v>128</v>
      </c>
      <c r="J16" t="s">
        <v>252</v>
      </c>
      <c r="O16" t="s">
        <v>251</v>
      </c>
      <c r="P16">
        <v>3399</v>
      </c>
      <c r="Q16">
        <v>7597914.6791219991</v>
      </c>
      <c r="R16">
        <v>2235.3382404007061</v>
      </c>
      <c r="S16">
        <v>1856.8</v>
      </c>
    </row>
    <row r="17" spans="1:19">
      <c r="A17" s="1">
        <v>36</v>
      </c>
      <c r="B17" t="s">
        <v>85</v>
      </c>
      <c r="C17">
        <v>6452</v>
      </c>
      <c r="D17">
        <v>4087</v>
      </c>
      <c r="E17">
        <v>1951</v>
      </c>
      <c r="F17" s="3">
        <f t="shared" si="0"/>
        <v>47.73672620504037</v>
      </c>
      <c r="G17">
        <v>920</v>
      </c>
      <c r="H17">
        <v>1376</v>
      </c>
      <c r="I17">
        <v>157</v>
      </c>
      <c r="J17" t="s">
        <v>86</v>
      </c>
      <c r="O17" t="s">
        <v>85</v>
      </c>
      <c r="P17">
        <v>3076</v>
      </c>
      <c r="Q17">
        <v>8478267.1884848494</v>
      </c>
      <c r="R17">
        <v>2756.263715372188</v>
      </c>
      <c r="S17">
        <v>2401.1</v>
      </c>
    </row>
    <row r="18" spans="1:19">
      <c r="A18" s="1">
        <v>110</v>
      </c>
      <c r="B18" t="s">
        <v>233</v>
      </c>
      <c r="C18">
        <v>6022</v>
      </c>
      <c r="D18">
        <v>3934</v>
      </c>
      <c r="E18">
        <v>1864</v>
      </c>
      <c r="F18" s="3">
        <f t="shared" si="0"/>
        <v>47.381799694966958</v>
      </c>
      <c r="G18">
        <v>854</v>
      </c>
      <c r="H18">
        <v>1253</v>
      </c>
      <c r="I18">
        <v>104</v>
      </c>
      <c r="J18" t="s">
        <v>234</v>
      </c>
      <c r="O18" t="s">
        <v>233</v>
      </c>
      <c r="P18">
        <v>3177</v>
      </c>
      <c r="Q18">
        <v>7996210.6072593369</v>
      </c>
      <c r="R18">
        <v>2516.9060771984059</v>
      </c>
      <c r="S18">
        <v>2178.9</v>
      </c>
    </row>
    <row r="19" spans="1:19">
      <c r="A19" s="1">
        <v>98</v>
      </c>
      <c r="B19" t="s">
        <v>209</v>
      </c>
      <c r="C19">
        <v>4559</v>
      </c>
      <c r="D19">
        <v>2981</v>
      </c>
      <c r="E19">
        <v>1408</v>
      </c>
      <c r="F19" s="3">
        <f t="shared" si="0"/>
        <v>47.232472324723247</v>
      </c>
      <c r="G19">
        <v>588</v>
      </c>
      <c r="H19">
        <v>812</v>
      </c>
      <c r="I19">
        <v>92</v>
      </c>
      <c r="J19" t="s">
        <v>210</v>
      </c>
      <c r="O19" t="s">
        <v>209</v>
      </c>
      <c r="P19">
        <v>2342</v>
      </c>
      <c r="Q19">
        <v>6136132.4310249751</v>
      </c>
      <c r="R19">
        <v>2620.0394667057958</v>
      </c>
      <c r="S19">
        <v>2228.9499999999998</v>
      </c>
    </row>
    <row r="20" spans="1:19">
      <c r="A20" s="1">
        <v>100</v>
      </c>
      <c r="B20" t="s">
        <v>213</v>
      </c>
      <c r="C20">
        <v>7201</v>
      </c>
      <c r="D20">
        <v>4870</v>
      </c>
      <c r="E20">
        <v>2292</v>
      </c>
      <c r="F20" s="3">
        <f t="shared" si="0"/>
        <v>47.063655030800824</v>
      </c>
      <c r="G20">
        <v>1142</v>
      </c>
      <c r="H20">
        <v>1631</v>
      </c>
      <c r="I20">
        <v>166</v>
      </c>
      <c r="J20" t="s">
        <v>214</v>
      </c>
      <c r="O20" t="s">
        <v>213</v>
      </c>
      <c r="P20">
        <v>4004</v>
      </c>
      <c r="Q20">
        <v>10427400.168173751</v>
      </c>
      <c r="R20">
        <v>2604.2457962471899</v>
      </c>
      <c r="S20">
        <v>1973.45</v>
      </c>
    </row>
    <row r="21" spans="1:19">
      <c r="A21" s="1">
        <v>122</v>
      </c>
      <c r="B21" t="s">
        <v>257</v>
      </c>
      <c r="C21">
        <v>4484</v>
      </c>
      <c r="D21">
        <v>2920</v>
      </c>
      <c r="E21">
        <v>1350</v>
      </c>
      <c r="F21" s="3">
        <f t="shared" si="0"/>
        <v>46.232876712328768</v>
      </c>
      <c r="G21">
        <v>692</v>
      </c>
      <c r="H21">
        <v>962</v>
      </c>
      <c r="I21">
        <v>108</v>
      </c>
      <c r="J21" t="s">
        <v>258</v>
      </c>
      <c r="O21" t="s">
        <v>257</v>
      </c>
      <c r="P21">
        <v>2964</v>
      </c>
      <c r="Q21">
        <v>7399781.8775394056</v>
      </c>
      <c r="R21">
        <v>2496.552590262957</v>
      </c>
      <c r="S21">
        <v>2145.9</v>
      </c>
    </row>
    <row r="22" spans="1:19">
      <c r="A22" s="1">
        <v>34</v>
      </c>
      <c r="B22" t="s">
        <v>81</v>
      </c>
      <c r="C22">
        <v>5557</v>
      </c>
      <c r="D22">
        <v>3472</v>
      </c>
      <c r="E22">
        <v>1591</v>
      </c>
      <c r="F22" s="3">
        <f t="shared" si="0"/>
        <v>45.823732718894007</v>
      </c>
      <c r="G22">
        <v>724</v>
      </c>
      <c r="H22">
        <v>1201</v>
      </c>
      <c r="I22">
        <v>306</v>
      </c>
      <c r="J22" t="s">
        <v>82</v>
      </c>
      <c r="O22" t="s">
        <v>81</v>
      </c>
      <c r="P22">
        <v>3218</v>
      </c>
      <c r="Q22">
        <v>10696973.417981841</v>
      </c>
      <c r="R22">
        <v>3324.1060963274831</v>
      </c>
      <c r="S22">
        <v>2581.1</v>
      </c>
    </row>
    <row r="23" spans="1:19">
      <c r="A23" s="1">
        <v>7</v>
      </c>
      <c r="B23" t="s">
        <v>27</v>
      </c>
      <c r="C23">
        <v>4735</v>
      </c>
      <c r="D23">
        <v>3097</v>
      </c>
      <c r="E23">
        <v>1412</v>
      </c>
      <c r="F23" s="3">
        <f t="shared" si="0"/>
        <v>45.592508879560867</v>
      </c>
      <c r="G23">
        <v>604</v>
      </c>
      <c r="H23">
        <v>981</v>
      </c>
      <c r="I23">
        <v>68</v>
      </c>
      <c r="J23" t="s">
        <v>28</v>
      </c>
      <c r="O23" t="s">
        <v>27</v>
      </c>
      <c r="P23">
        <v>2464</v>
      </c>
      <c r="Q23">
        <v>6657855.7802101262</v>
      </c>
      <c r="R23">
        <v>2702.051858851512</v>
      </c>
      <c r="S23">
        <v>2436.4</v>
      </c>
    </row>
    <row r="24" spans="1:19">
      <c r="A24" s="1">
        <v>73</v>
      </c>
      <c r="B24" t="s">
        <v>159</v>
      </c>
      <c r="C24">
        <v>4905</v>
      </c>
      <c r="D24">
        <v>3509</v>
      </c>
      <c r="E24">
        <v>1596</v>
      </c>
      <c r="F24" s="3">
        <f t="shared" si="0"/>
        <v>45.483043602165857</v>
      </c>
      <c r="G24">
        <v>798</v>
      </c>
      <c r="H24">
        <v>1221</v>
      </c>
      <c r="I24">
        <v>155</v>
      </c>
      <c r="J24" t="s">
        <v>160</v>
      </c>
      <c r="O24" t="s">
        <v>159</v>
      </c>
      <c r="P24">
        <v>2588</v>
      </c>
      <c r="Q24">
        <v>6859524.9531343868</v>
      </c>
      <c r="R24">
        <v>2650.5119602528539</v>
      </c>
      <c r="S24">
        <v>2161.3000000000002</v>
      </c>
    </row>
    <row r="25" spans="1:19">
      <c r="A25" s="1">
        <v>84</v>
      </c>
      <c r="B25" t="s">
        <v>181</v>
      </c>
      <c r="C25">
        <v>3432</v>
      </c>
      <c r="D25">
        <v>2302</v>
      </c>
      <c r="E25">
        <v>1036</v>
      </c>
      <c r="F25" s="3">
        <f t="shared" si="0"/>
        <v>45.004344048653344</v>
      </c>
      <c r="G25">
        <v>500</v>
      </c>
      <c r="H25">
        <v>770</v>
      </c>
      <c r="I25">
        <v>79</v>
      </c>
      <c r="J25" t="s">
        <v>182</v>
      </c>
      <c r="O25" t="s">
        <v>181</v>
      </c>
      <c r="P25">
        <v>2260</v>
      </c>
      <c r="Q25">
        <v>6344590.2708480302</v>
      </c>
      <c r="R25">
        <v>2807.3408278088632</v>
      </c>
      <c r="S25">
        <v>2209.0500000000002</v>
      </c>
    </row>
    <row r="26" spans="1:19">
      <c r="A26" s="1">
        <v>113</v>
      </c>
      <c r="B26" t="s">
        <v>239</v>
      </c>
      <c r="C26">
        <v>5853</v>
      </c>
      <c r="D26">
        <v>4001</v>
      </c>
      <c r="E26">
        <v>1784</v>
      </c>
      <c r="F26" s="3">
        <f t="shared" si="0"/>
        <v>44.588852786803301</v>
      </c>
      <c r="G26">
        <v>904</v>
      </c>
      <c r="H26">
        <v>1770</v>
      </c>
      <c r="I26">
        <v>146</v>
      </c>
      <c r="J26" t="s">
        <v>240</v>
      </c>
      <c r="O26" t="s">
        <v>239</v>
      </c>
      <c r="P26">
        <v>3391</v>
      </c>
      <c r="Q26">
        <v>8668973.379455654</v>
      </c>
      <c r="R26">
        <v>2556.4651664569901</v>
      </c>
      <c r="S26">
        <v>2067.3000000000002</v>
      </c>
    </row>
    <row r="27" spans="1:19">
      <c r="A27" s="1">
        <v>26</v>
      </c>
      <c r="B27" t="s">
        <v>65</v>
      </c>
      <c r="C27">
        <v>4252</v>
      </c>
      <c r="D27">
        <v>2917</v>
      </c>
      <c r="E27">
        <v>1297</v>
      </c>
      <c r="F27" s="3">
        <f t="shared" si="0"/>
        <v>44.463489886870072</v>
      </c>
      <c r="G27">
        <v>644</v>
      </c>
      <c r="H27">
        <v>1206</v>
      </c>
      <c r="I27">
        <v>92</v>
      </c>
      <c r="J27" t="s">
        <v>66</v>
      </c>
      <c r="O27" t="s">
        <v>65</v>
      </c>
      <c r="P27">
        <v>2422</v>
      </c>
      <c r="Q27">
        <v>6469806.2846439714</v>
      </c>
      <c r="R27">
        <v>2671.2660134781049</v>
      </c>
      <c r="S27">
        <v>2289.5</v>
      </c>
    </row>
    <row r="28" spans="1:19">
      <c r="A28" s="1">
        <v>116</v>
      </c>
      <c r="B28" t="s">
        <v>245</v>
      </c>
      <c r="C28">
        <v>3597</v>
      </c>
      <c r="D28">
        <v>2575</v>
      </c>
      <c r="E28">
        <v>1106</v>
      </c>
      <c r="F28" s="3">
        <f t="shared" si="0"/>
        <v>42.95145631067961</v>
      </c>
      <c r="G28">
        <v>537</v>
      </c>
      <c r="H28">
        <v>997</v>
      </c>
      <c r="I28">
        <v>83</v>
      </c>
      <c r="J28" t="s">
        <v>246</v>
      </c>
      <c r="O28" t="s">
        <v>245</v>
      </c>
      <c r="P28">
        <v>1995</v>
      </c>
      <c r="Q28">
        <v>4871538.9146747962</v>
      </c>
      <c r="R28">
        <v>2441.8741426941328</v>
      </c>
      <c r="S28">
        <v>1989.3</v>
      </c>
    </row>
    <row r="29" spans="1:19" s="4" customFormat="1">
      <c r="A29" s="1">
        <v>123</v>
      </c>
      <c r="B29" t="s">
        <v>259</v>
      </c>
      <c r="C29">
        <v>4700</v>
      </c>
      <c r="D29">
        <v>3220</v>
      </c>
      <c r="E29">
        <v>1377</v>
      </c>
      <c r="F29" s="3">
        <f t="shared" si="0"/>
        <v>42.763975155279503</v>
      </c>
      <c r="G29">
        <v>685</v>
      </c>
      <c r="H29">
        <v>973</v>
      </c>
      <c r="I29">
        <v>137</v>
      </c>
      <c r="J29" t="s">
        <v>260</v>
      </c>
      <c r="K29"/>
      <c r="L29"/>
      <c r="M29"/>
      <c r="N29"/>
      <c r="O29" t="s">
        <v>259</v>
      </c>
      <c r="P29">
        <v>3126</v>
      </c>
      <c r="Q29">
        <v>8879123.593281012</v>
      </c>
      <c r="R29">
        <v>2840.4106184520192</v>
      </c>
      <c r="S29">
        <v>2189.6999999999998</v>
      </c>
    </row>
    <row r="30" spans="1:19">
      <c r="A30" s="1">
        <v>24</v>
      </c>
      <c r="B30" t="s">
        <v>61</v>
      </c>
      <c r="C30">
        <v>4763</v>
      </c>
      <c r="D30">
        <v>3465</v>
      </c>
      <c r="E30">
        <v>1448</v>
      </c>
      <c r="F30" s="3">
        <f t="shared" si="0"/>
        <v>41.789321789321789</v>
      </c>
      <c r="G30">
        <v>747</v>
      </c>
      <c r="H30">
        <v>1507</v>
      </c>
      <c r="I30">
        <v>298</v>
      </c>
      <c r="J30" t="s">
        <v>62</v>
      </c>
      <c r="O30" t="s">
        <v>61</v>
      </c>
      <c r="P30">
        <v>2944</v>
      </c>
      <c r="Q30">
        <v>7288607.9915053109</v>
      </c>
      <c r="R30">
        <v>2475.7499971145762</v>
      </c>
      <c r="S30">
        <v>1916.95</v>
      </c>
    </row>
    <row r="31" spans="1:19">
      <c r="A31" s="1">
        <v>17</v>
      </c>
      <c r="B31" t="s">
        <v>47</v>
      </c>
      <c r="C31">
        <v>4401</v>
      </c>
      <c r="D31">
        <v>2797</v>
      </c>
      <c r="E31">
        <v>1168</v>
      </c>
      <c r="F31" s="3">
        <f t="shared" si="0"/>
        <v>41.759027529495889</v>
      </c>
      <c r="G31">
        <v>486</v>
      </c>
      <c r="H31">
        <v>853</v>
      </c>
      <c r="I31">
        <v>91</v>
      </c>
      <c r="J31" t="s">
        <v>48</v>
      </c>
      <c r="O31" t="s">
        <v>47</v>
      </c>
      <c r="P31">
        <v>2552</v>
      </c>
      <c r="Q31">
        <v>6945549.8294594744</v>
      </c>
      <c r="R31">
        <v>2721.6104347411729</v>
      </c>
      <c r="S31">
        <v>2392.3000000000002</v>
      </c>
    </row>
    <row r="32" spans="1:19">
      <c r="A32" s="1">
        <v>105</v>
      </c>
      <c r="B32" t="s">
        <v>223</v>
      </c>
      <c r="C32">
        <v>5821</v>
      </c>
      <c r="D32">
        <v>3847</v>
      </c>
      <c r="E32">
        <v>1593</v>
      </c>
      <c r="F32" s="3">
        <f t="shared" si="0"/>
        <v>41.408890044190279</v>
      </c>
      <c r="G32">
        <v>721</v>
      </c>
      <c r="H32">
        <v>1118</v>
      </c>
      <c r="I32">
        <v>69</v>
      </c>
      <c r="J32" t="s">
        <v>224</v>
      </c>
      <c r="O32" t="s">
        <v>223</v>
      </c>
      <c r="P32">
        <v>2678</v>
      </c>
      <c r="Q32">
        <v>8007862.9465737389</v>
      </c>
      <c r="R32">
        <v>2990.240084605578</v>
      </c>
      <c r="S32">
        <v>2595.25</v>
      </c>
    </row>
    <row r="33" spans="1:19">
      <c r="A33" s="1">
        <v>8</v>
      </c>
      <c r="B33" t="s">
        <v>29</v>
      </c>
      <c r="C33">
        <v>2998</v>
      </c>
      <c r="D33">
        <v>1903</v>
      </c>
      <c r="E33">
        <v>783</v>
      </c>
      <c r="F33" s="3">
        <f t="shared" si="0"/>
        <v>41.145559642669468</v>
      </c>
      <c r="G33">
        <v>359</v>
      </c>
      <c r="H33">
        <v>567</v>
      </c>
      <c r="I33">
        <v>50</v>
      </c>
      <c r="J33" t="s">
        <v>30</v>
      </c>
      <c r="O33" t="s">
        <v>29</v>
      </c>
      <c r="P33">
        <v>1264</v>
      </c>
      <c r="Q33">
        <v>3641160.0285714278</v>
      </c>
      <c r="R33">
        <v>2880.6645795660029</v>
      </c>
      <c r="S33">
        <v>2504.8000000000002</v>
      </c>
    </row>
    <row r="34" spans="1:19">
      <c r="A34" s="1">
        <v>63</v>
      </c>
      <c r="B34" t="s">
        <v>139</v>
      </c>
      <c r="C34">
        <v>4436</v>
      </c>
      <c r="D34">
        <v>2902</v>
      </c>
      <c r="E34">
        <v>1190</v>
      </c>
      <c r="F34" s="3">
        <f t="shared" ref="F34:F65" si="1">100*E34/D34</f>
        <v>41.006202618883528</v>
      </c>
      <c r="G34">
        <v>567</v>
      </c>
      <c r="H34">
        <v>1252</v>
      </c>
      <c r="I34">
        <v>162</v>
      </c>
      <c r="J34" t="s">
        <v>140</v>
      </c>
      <c r="O34" t="s">
        <v>139</v>
      </c>
      <c r="P34">
        <v>2359</v>
      </c>
      <c r="Q34">
        <v>5300624.6176311877</v>
      </c>
      <c r="R34">
        <v>2246.9794903057182</v>
      </c>
      <c r="S34">
        <v>1874.2</v>
      </c>
    </row>
    <row r="35" spans="1:19">
      <c r="A35" s="1">
        <v>62</v>
      </c>
      <c r="B35" t="s">
        <v>137</v>
      </c>
      <c r="C35">
        <v>6052</v>
      </c>
      <c r="D35">
        <v>4307</v>
      </c>
      <c r="E35">
        <v>1736</v>
      </c>
      <c r="F35" s="3">
        <f t="shared" si="1"/>
        <v>40.306477826793589</v>
      </c>
      <c r="G35">
        <v>974</v>
      </c>
      <c r="H35">
        <v>1350</v>
      </c>
      <c r="I35">
        <v>151</v>
      </c>
      <c r="J35" t="s">
        <v>138</v>
      </c>
      <c r="O35" t="s">
        <v>137</v>
      </c>
      <c r="P35">
        <v>3320</v>
      </c>
      <c r="Q35">
        <v>7463903.0274999905</v>
      </c>
      <c r="R35">
        <v>2248.1635624999972</v>
      </c>
      <c r="S35">
        <v>1789.85</v>
      </c>
    </row>
    <row r="36" spans="1:19">
      <c r="A36" s="1">
        <v>61</v>
      </c>
      <c r="B36" t="s">
        <v>135</v>
      </c>
      <c r="C36">
        <v>6185</v>
      </c>
      <c r="D36">
        <v>4353</v>
      </c>
      <c r="E36">
        <v>1728</v>
      </c>
      <c r="F36" s="3">
        <f t="shared" si="1"/>
        <v>39.696760854583047</v>
      </c>
      <c r="G36">
        <v>838</v>
      </c>
      <c r="H36">
        <v>1378</v>
      </c>
      <c r="I36">
        <v>195</v>
      </c>
      <c r="J36" t="s">
        <v>136</v>
      </c>
      <c r="O36" t="s">
        <v>135</v>
      </c>
      <c r="P36">
        <v>4109</v>
      </c>
      <c r="Q36">
        <v>8078989.0634718081</v>
      </c>
      <c r="R36">
        <v>1966.1691563572181</v>
      </c>
      <c r="S36">
        <v>1709.2</v>
      </c>
    </row>
    <row r="37" spans="1:19">
      <c r="A37" s="1">
        <v>130</v>
      </c>
      <c r="B37" t="s">
        <v>273</v>
      </c>
      <c r="C37">
        <v>3689</v>
      </c>
      <c r="D37">
        <v>2653</v>
      </c>
      <c r="E37">
        <v>1052</v>
      </c>
      <c r="F37" s="3">
        <f t="shared" si="1"/>
        <v>39.653222766679228</v>
      </c>
      <c r="G37">
        <v>557</v>
      </c>
      <c r="H37">
        <v>829</v>
      </c>
      <c r="I37">
        <v>146</v>
      </c>
      <c r="J37" t="s">
        <v>274</v>
      </c>
      <c r="O37" t="s">
        <v>273</v>
      </c>
      <c r="P37">
        <v>2256</v>
      </c>
      <c r="Q37">
        <v>5598582.5824410347</v>
      </c>
      <c r="R37">
        <v>2481.6412156210258</v>
      </c>
      <c r="S37">
        <v>1899.35</v>
      </c>
    </row>
    <row r="38" spans="1:19">
      <c r="A38" s="1">
        <v>103</v>
      </c>
      <c r="B38" t="s">
        <v>219</v>
      </c>
      <c r="C38">
        <v>5315</v>
      </c>
      <c r="D38">
        <v>3322</v>
      </c>
      <c r="E38">
        <v>1300</v>
      </c>
      <c r="F38" s="3">
        <f t="shared" si="1"/>
        <v>39.133052378085488</v>
      </c>
      <c r="G38">
        <v>592</v>
      </c>
      <c r="H38">
        <v>1004</v>
      </c>
      <c r="I38">
        <v>101</v>
      </c>
      <c r="J38" t="s">
        <v>220</v>
      </c>
      <c r="O38" t="s">
        <v>219</v>
      </c>
      <c r="P38">
        <v>2584</v>
      </c>
      <c r="Q38">
        <v>7924373.0799163878</v>
      </c>
      <c r="R38">
        <v>3066.7078482648558</v>
      </c>
      <c r="S38">
        <v>2675.25</v>
      </c>
    </row>
    <row r="39" spans="1:19">
      <c r="A39" s="1">
        <v>50</v>
      </c>
      <c r="B39" t="s">
        <v>113</v>
      </c>
      <c r="C39">
        <v>3594</v>
      </c>
      <c r="D39">
        <v>2415</v>
      </c>
      <c r="E39">
        <v>943</v>
      </c>
      <c r="F39" s="3">
        <f t="shared" si="1"/>
        <v>39.047619047619051</v>
      </c>
      <c r="G39">
        <v>430</v>
      </c>
      <c r="H39">
        <v>680</v>
      </c>
      <c r="I39">
        <v>24</v>
      </c>
      <c r="J39" t="s">
        <v>114</v>
      </c>
      <c r="O39" t="s">
        <v>113</v>
      </c>
      <c r="P39">
        <v>1623</v>
      </c>
      <c r="Q39">
        <v>4717107.6468181778</v>
      </c>
      <c r="R39">
        <v>2906.4125981627708</v>
      </c>
      <c r="S39">
        <v>2526.1</v>
      </c>
    </row>
    <row r="40" spans="1:19">
      <c r="A40" s="1">
        <v>10</v>
      </c>
      <c r="B40" t="s">
        <v>33</v>
      </c>
      <c r="C40">
        <v>4613</v>
      </c>
      <c r="D40">
        <v>2918</v>
      </c>
      <c r="E40">
        <v>1138</v>
      </c>
      <c r="F40" s="3">
        <f t="shared" si="1"/>
        <v>38.999314599040439</v>
      </c>
      <c r="G40">
        <v>519</v>
      </c>
      <c r="H40">
        <v>944</v>
      </c>
      <c r="I40">
        <v>57</v>
      </c>
      <c r="J40" t="s">
        <v>34</v>
      </c>
      <c r="O40" t="s">
        <v>33</v>
      </c>
      <c r="P40">
        <v>2111</v>
      </c>
      <c r="Q40">
        <v>6203437.911802683</v>
      </c>
      <c r="R40">
        <v>2938.625254288339</v>
      </c>
      <c r="S40">
        <v>2524.4</v>
      </c>
    </row>
    <row r="41" spans="1:19">
      <c r="A41" s="1">
        <v>33</v>
      </c>
      <c r="B41" t="s">
        <v>79</v>
      </c>
      <c r="C41">
        <v>3994</v>
      </c>
      <c r="D41">
        <v>2875</v>
      </c>
      <c r="E41">
        <v>1120</v>
      </c>
      <c r="F41" s="3">
        <f t="shared" si="1"/>
        <v>38.956521739130437</v>
      </c>
      <c r="G41">
        <v>530</v>
      </c>
      <c r="H41">
        <v>860</v>
      </c>
      <c r="I41">
        <v>112</v>
      </c>
      <c r="J41" t="s">
        <v>80</v>
      </c>
      <c r="O41" t="s">
        <v>79</v>
      </c>
      <c r="P41">
        <v>2169</v>
      </c>
      <c r="Q41">
        <v>5723535.4157667123</v>
      </c>
      <c r="R41">
        <v>2638.7899565545008</v>
      </c>
      <c r="S41">
        <v>1933.8</v>
      </c>
    </row>
    <row r="42" spans="1:19">
      <c r="A42" s="1">
        <v>13</v>
      </c>
      <c r="B42" t="s">
        <v>39</v>
      </c>
      <c r="C42">
        <v>6334</v>
      </c>
      <c r="D42">
        <v>4300</v>
      </c>
      <c r="E42">
        <v>1672</v>
      </c>
      <c r="F42" s="3">
        <f t="shared" si="1"/>
        <v>38.883720930232556</v>
      </c>
      <c r="G42">
        <v>761</v>
      </c>
      <c r="H42">
        <v>1437</v>
      </c>
      <c r="I42">
        <v>176</v>
      </c>
      <c r="J42" t="s">
        <v>40</v>
      </c>
      <c r="O42" t="s">
        <v>39</v>
      </c>
      <c r="P42">
        <v>3617</v>
      </c>
      <c r="Q42">
        <v>9370961.4840694517</v>
      </c>
      <c r="R42">
        <v>2590.8104738925772</v>
      </c>
      <c r="S42">
        <v>2160.1999999999998</v>
      </c>
    </row>
    <row r="43" spans="1:19">
      <c r="A43" s="1">
        <v>6</v>
      </c>
      <c r="B43" t="s">
        <v>25</v>
      </c>
      <c r="C43">
        <v>3394</v>
      </c>
      <c r="D43">
        <v>2188</v>
      </c>
      <c r="E43">
        <v>841</v>
      </c>
      <c r="F43" s="3">
        <f t="shared" si="1"/>
        <v>38.436928702010967</v>
      </c>
      <c r="G43">
        <v>409</v>
      </c>
      <c r="H43">
        <v>686</v>
      </c>
      <c r="I43">
        <v>50</v>
      </c>
      <c r="J43" t="s">
        <v>26</v>
      </c>
      <c r="O43" t="s">
        <v>25</v>
      </c>
      <c r="P43">
        <v>1507</v>
      </c>
      <c r="Q43">
        <v>4729145.8432404166</v>
      </c>
      <c r="R43">
        <v>3138.1193385802371</v>
      </c>
      <c r="S43">
        <v>2779</v>
      </c>
    </row>
    <row r="44" spans="1:19">
      <c r="A44" s="1">
        <v>80</v>
      </c>
      <c r="B44" t="s">
        <v>173</v>
      </c>
      <c r="C44">
        <v>3281</v>
      </c>
      <c r="D44">
        <v>2153</v>
      </c>
      <c r="E44">
        <v>827</v>
      </c>
      <c r="F44" s="3">
        <f t="shared" si="1"/>
        <v>38.411518810961446</v>
      </c>
      <c r="G44">
        <v>425</v>
      </c>
      <c r="H44">
        <v>632</v>
      </c>
      <c r="I44">
        <v>111</v>
      </c>
      <c r="J44" t="s">
        <v>174</v>
      </c>
      <c r="O44" t="s">
        <v>173</v>
      </c>
      <c r="P44">
        <v>2227</v>
      </c>
      <c r="Q44">
        <v>6144888.9080465864</v>
      </c>
      <c r="R44">
        <v>2759.2675833168332</v>
      </c>
      <c r="S44">
        <v>2213.1999999999998</v>
      </c>
    </row>
    <row r="45" spans="1:19">
      <c r="A45" s="1">
        <v>23</v>
      </c>
      <c r="B45" t="s">
        <v>59</v>
      </c>
      <c r="C45">
        <v>3446</v>
      </c>
      <c r="D45">
        <v>2097</v>
      </c>
      <c r="E45">
        <v>798</v>
      </c>
      <c r="F45" s="3">
        <f t="shared" si="1"/>
        <v>38.054363376251786</v>
      </c>
      <c r="G45">
        <v>379</v>
      </c>
      <c r="H45">
        <v>647</v>
      </c>
      <c r="I45">
        <v>52</v>
      </c>
      <c r="J45" t="s">
        <v>60</v>
      </c>
      <c r="O45" t="s">
        <v>59</v>
      </c>
      <c r="P45">
        <v>1929</v>
      </c>
      <c r="Q45">
        <v>4932752.1755757676</v>
      </c>
      <c r="R45">
        <v>2557.1550936110771</v>
      </c>
      <c r="S45">
        <v>2188.5</v>
      </c>
    </row>
    <row r="46" spans="1:19">
      <c r="A46" s="1">
        <v>35</v>
      </c>
      <c r="B46" t="s">
        <v>83</v>
      </c>
      <c r="C46">
        <v>3510</v>
      </c>
      <c r="D46">
        <v>2294</v>
      </c>
      <c r="E46">
        <v>869</v>
      </c>
      <c r="F46" s="3">
        <f t="shared" si="1"/>
        <v>37.881429816913688</v>
      </c>
      <c r="G46">
        <v>390</v>
      </c>
      <c r="H46">
        <v>622</v>
      </c>
      <c r="I46">
        <v>100</v>
      </c>
      <c r="J46" t="s">
        <v>84</v>
      </c>
      <c r="O46" t="s">
        <v>83</v>
      </c>
      <c r="P46">
        <v>2150</v>
      </c>
      <c r="Q46">
        <v>5475543.1081257053</v>
      </c>
      <c r="R46">
        <v>2546.7642363375371</v>
      </c>
      <c r="S46">
        <v>2165.1999999999998</v>
      </c>
    </row>
    <row r="47" spans="1:19">
      <c r="A47" s="1">
        <v>85</v>
      </c>
      <c r="B47" t="s">
        <v>183</v>
      </c>
      <c r="C47">
        <v>3027</v>
      </c>
      <c r="D47">
        <v>2147</v>
      </c>
      <c r="E47">
        <v>806</v>
      </c>
      <c r="F47" s="3">
        <f t="shared" si="1"/>
        <v>37.540754541220309</v>
      </c>
      <c r="G47">
        <v>437</v>
      </c>
      <c r="H47">
        <v>609</v>
      </c>
      <c r="I47">
        <v>123</v>
      </c>
      <c r="J47" t="s">
        <v>184</v>
      </c>
      <c r="O47" t="s">
        <v>183</v>
      </c>
      <c r="P47">
        <v>1797</v>
      </c>
      <c r="Q47">
        <v>5465588.6835444039</v>
      </c>
      <c r="R47">
        <v>3041.5073364187001</v>
      </c>
      <c r="S47">
        <v>2373.6</v>
      </c>
    </row>
    <row r="48" spans="1:19">
      <c r="A48" s="1">
        <v>78</v>
      </c>
      <c r="B48" t="s">
        <v>169</v>
      </c>
      <c r="C48">
        <v>3950</v>
      </c>
      <c r="D48">
        <v>2551</v>
      </c>
      <c r="E48">
        <v>943</v>
      </c>
      <c r="F48" s="3">
        <f t="shared" si="1"/>
        <v>36.965895727165815</v>
      </c>
      <c r="G48">
        <v>510</v>
      </c>
      <c r="H48">
        <v>724</v>
      </c>
      <c r="I48">
        <v>77</v>
      </c>
      <c r="J48" t="s">
        <v>170</v>
      </c>
      <c r="O48" t="s">
        <v>169</v>
      </c>
      <c r="P48">
        <v>2337</v>
      </c>
      <c r="Q48">
        <v>7094861.3525335854</v>
      </c>
      <c r="R48">
        <v>3035.8841902154841</v>
      </c>
      <c r="S48">
        <v>2381.9</v>
      </c>
    </row>
    <row r="49" spans="1:19">
      <c r="A49" s="1">
        <v>127</v>
      </c>
      <c r="B49" t="s">
        <v>267</v>
      </c>
      <c r="C49">
        <v>3894</v>
      </c>
      <c r="D49">
        <v>2677</v>
      </c>
      <c r="E49">
        <v>985</v>
      </c>
      <c r="F49" s="3">
        <f t="shared" si="1"/>
        <v>36.794919686215913</v>
      </c>
      <c r="G49">
        <v>492</v>
      </c>
      <c r="H49">
        <v>861</v>
      </c>
      <c r="I49">
        <v>132</v>
      </c>
      <c r="J49" t="s">
        <v>268</v>
      </c>
      <c r="O49" t="s">
        <v>267</v>
      </c>
      <c r="P49">
        <v>2178</v>
      </c>
      <c r="Q49">
        <v>5538941.2760975659</v>
      </c>
      <c r="R49">
        <v>2543.1318990346949</v>
      </c>
      <c r="S49">
        <v>2048.1999999999998</v>
      </c>
    </row>
    <row r="50" spans="1:19">
      <c r="A50" s="1">
        <v>128</v>
      </c>
      <c r="B50" t="s">
        <v>269</v>
      </c>
      <c r="C50">
        <v>6261</v>
      </c>
      <c r="D50">
        <v>4151</v>
      </c>
      <c r="E50">
        <v>1516</v>
      </c>
      <c r="F50" s="3">
        <f t="shared" si="1"/>
        <v>36.52132016381595</v>
      </c>
      <c r="G50">
        <v>651</v>
      </c>
      <c r="H50">
        <v>1275</v>
      </c>
      <c r="I50">
        <v>132</v>
      </c>
      <c r="J50" t="s">
        <v>270</v>
      </c>
      <c r="O50" t="s">
        <v>269</v>
      </c>
      <c r="P50">
        <v>3788</v>
      </c>
      <c r="Q50">
        <v>10125357.49344378</v>
      </c>
      <c r="R50">
        <v>2673.008841986215</v>
      </c>
      <c r="S50">
        <v>2200.6999999999998</v>
      </c>
    </row>
    <row r="51" spans="1:19">
      <c r="A51" s="1">
        <v>11</v>
      </c>
      <c r="B51" t="s">
        <v>35</v>
      </c>
      <c r="C51">
        <v>5644</v>
      </c>
      <c r="D51">
        <v>3731</v>
      </c>
      <c r="E51">
        <v>1358</v>
      </c>
      <c r="F51" s="3">
        <f t="shared" si="1"/>
        <v>36.397748592870542</v>
      </c>
      <c r="G51">
        <v>660</v>
      </c>
      <c r="H51">
        <v>1112</v>
      </c>
      <c r="I51">
        <v>187</v>
      </c>
      <c r="J51" t="s">
        <v>36</v>
      </c>
      <c r="O51" t="s">
        <v>35</v>
      </c>
      <c r="P51">
        <v>3072</v>
      </c>
      <c r="Q51">
        <v>8774995.9115438927</v>
      </c>
      <c r="R51">
        <v>2856.4439816223612</v>
      </c>
      <c r="S51">
        <v>2400.0500000000002</v>
      </c>
    </row>
    <row r="52" spans="1:19">
      <c r="A52" s="1">
        <v>65</v>
      </c>
      <c r="B52" t="s">
        <v>143</v>
      </c>
      <c r="C52">
        <v>5160</v>
      </c>
      <c r="D52">
        <v>3240</v>
      </c>
      <c r="E52">
        <v>1170</v>
      </c>
      <c r="F52" s="3">
        <f t="shared" si="1"/>
        <v>36.111111111111114</v>
      </c>
      <c r="G52">
        <v>545</v>
      </c>
      <c r="H52">
        <v>997</v>
      </c>
      <c r="I52">
        <v>106</v>
      </c>
      <c r="J52" t="s">
        <v>144</v>
      </c>
      <c r="O52" t="s">
        <v>143</v>
      </c>
      <c r="P52">
        <v>2883</v>
      </c>
      <c r="Q52">
        <v>7971210.9542269018</v>
      </c>
      <c r="R52">
        <v>2764.901475625009</v>
      </c>
      <c r="S52">
        <v>2316.1999999999998</v>
      </c>
    </row>
    <row r="53" spans="1:19">
      <c r="A53" s="5">
        <v>27</v>
      </c>
      <c r="B53" s="4" t="s">
        <v>67</v>
      </c>
      <c r="C53" s="4">
        <v>4868</v>
      </c>
      <c r="D53" s="4">
        <v>3208</v>
      </c>
      <c r="E53" s="4">
        <v>1157</v>
      </c>
      <c r="F53" s="6">
        <f t="shared" si="1"/>
        <v>36.066084788029926</v>
      </c>
      <c r="G53" s="4">
        <v>529</v>
      </c>
      <c r="H53" s="4">
        <v>911</v>
      </c>
      <c r="I53" s="4">
        <v>71</v>
      </c>
      <c r="J53" s="4" t="s">
        <v>68</v>
      </c>
      <c r="K53" s="4"/>
      <c r="L53" s="4"/>
      <c r="M53" s="4"/>
      <c r="N53" s="4"/>
      <c r="O53" s="4" t="s">
        <v>67</v>
      </c>
      <c r="P53" s="4">
        <v>2559</v>
      </c>
      <c r="Q53" s="4">
        <v>6513324.7223465256</v>
      </c>
      <c r="R53" s="4">
        <v>2545.2617125230659</v>
      </c>
      <c r="S53" s="4">
        <v>2191.1</v>
      </c>
    </row>
    <row r="54" spans="1:19">
      <c r="A54" s="1">
        <v>64</v>
      </c>
      <c r="B54" t="s">
        <v>141</v>
      </c>
      <c r="C54">
        <v>5696</v>
      </c>
      <c r="D54">
        <v>3874</v>
      </c>
      <c r="E54">
        <v>1392</v>
      </c>
      <c r="F54" s="3">
        <f t="shared" si="1"/>
        <v>35.931853381517811</v>
      </c>
      <c r="G54">
        <v>609</v>
      </c>
      <c r="H54">
        <v>2171</v>
      </c>
      <c r="I54">
        <v>354</v>
      </c>
      <c r="J54" t="s">
        <v>142</v>
      </c>
      <c r="O54" t="s">
        <v>141</v>
      </c>
      <c r="P54">
        <v>3047</v>
      </c>
      <c r="Q54">
        <v>6077814.3990336331</v>
      </c>
      <c r="R54">
        <v>1994.6880206871131</v>
      </c>
      <c r="S54">
        <v>1626.6</v>
      </c>
    </row>
    <row r="55" spans="1:19">
      <c r="A55" s="1">
        <v>99</v>
      </c>
      <c r="B55" t="s">
        <v>211</v>
      </c>
      <c r="C55">
        <v>3543</v>
      </c>
      <c r="D55">
        <v>2580</v>
      </c>
      <c r="E55">
        <v>925</v>
      </c>
      <c r="F55" s="3">
        <f t="shared" si="1"/>
        <v>35.852713178294572</v>
      </c>
      <c r="G55">
        <v>478</v>
      </c>
      <c r="H55">
        <v>824</v>
      </c>
      <c r="I55">
        <v>115</v>
      </c>
      <c r="J55" t="s">
        <v>212</v>
      </c>
      <c r="O55" t="s">
        <v>211</v>
      </c>
      <c r="P55">
        <v>1877</v>
      </c>
      <c r="Q55">
        <v>4687368.350219789</v>
      </c>
      <c r="R55">
        <v>2497.2660363451191</v>
      </c>
      <c r="S55">
        <v>2037.2</v>
      </c>
    </row>
    <row r="56" spans="1:19">
      <c r="A56" s="1">
        <v>51</v>
      </c>
      <c r="B56" t="s">
        <v>115</v>
      </c>
      <c r="C56">
        <v>3124</v>
      </c>
      <c r="D56">
        <v>2175</v>
      </c>
      <c r="E56">
        <v>773</v>
      </c>
      <c r="F56" s="3">
        <f t="shared" si="1"/>
        <v>35.540229885057471</v>
      </c>
      <c r="G56">
        <v>396</v>
      </c>
      <c r="H56">
        <v>841</v>
      </c>
      <c r="I56">
        <v>274</v>
      </c>
      <c r="J56" t="s">
        <v>116</v>
      </c>
      <c r="O56" t="s">
        <v>115</v>
      </c>
      <c r="P56">
        <v>1529</v>
      </c>
      <c r="Q56">
        <v>4704217.0537271947</v>
      </c>
      <c r="R56">
        <v>3076.662559664614</v>
      </c>
      <c r="S56">
        <v>2357.6</v>
      </c>
    </row>
    <row r="57" spans="1:19">
      <c r="A57" s="1">
        <v>111</v>
      </c>
      <c r="B57" t="s">
        <v>235</v>
      </c>
      <c r="C57">
        <v>5748</v>
      </c>
      <c r="D57">
        <v>3825</v>
      </c>
      <c r="E57">
        <v>1349</v>
      </c>
      <c r="F57" s="3">
        <f t="shared" si="1"/>
        <v>35.267973856209153</v>
      </c>
      <c r="G57">
        <v>603</v>
      </c>
      <c r="H57">
        <v>942</v>
      </c>
      <c r="I57">
        <v>106</v>
      </c>
      <c r="J57" t="s">
        <v>236</v>
      </c>
      <c r="O57" t="s">
        <v>235</v>
      </c>
      <c r="P57">
        <v>2547</v>
      </c>
      <c r="Q57">
        <v>6994004.1152154515</v>
      </c>
      <c r="R57">
        <v>2745.9772733472519</v>
      </c>
      <c r="S57">
        <v>2313.9</v>
      </c>
    </row>
    <row r="58" spans="1:19">
      <c r="A58" s="1">
        <v>21</v>
      </c>
      <c r="B58" t="s">
        <v>55</v>
      </c>
      <c r="C58">
        <v>3815</v>
      </c>
      <c r="D58">
        <v>2382</v>
      </c>
      <c r="E58">
        <v>838</v>
      </c>
      <c r="F58" s="3">
        <f t="shared" si="1"/>
        <v>35.180520570948779</v>
      </c>
      <c r="G58">
        <v>376</v>
      </c>
      <c r="H58">
        <v>528</v>
      </c>
      <c r="I58">
        <v>22</v>
      </c>
      <c r="J58" t="s">
        <v>56</v>
      </c>
      <c r="O58" t="s">
        <v>55</v>
      </c>
      <c r="P58">
        <v>1831</v>
      </c>
      <c r="Q58">
        <v>5699502.9622978549</v>
      </c>
      <c r="R58">
        <v>3112.7815195509861</v>
      </c>
      <c r="S58">
        <v>2472.9</v>
      </c>
    </row>
    <row r="59" spans="1:19">
      <c r="A59" s="1">
        <v>107</v>
      </c>
      <c r="B59" t="s">
        <v>227</v>
      </c>
      <c r="C59">
        <v>4386</v>
      </c>
      <c r="D59">
        <v>2957</v>
      </c>
      <c r="E59">
        <v>1039</v>
      </c>
      <c r="F59" s="3">
        <f t="shared" si="1"/>
        <v>35.136963138315863</v>
      </c>
      <c r="G59">
        <v>557</v>
      </c>
      <c r="H59">
        <v>1055</v>
      </c>
      <c r="I59">
        <v>200</v>
      </c>
      <c r="J59" t="s">
        <v>228</v>
      </c>
      <c r="O59" t="s">
        <v>227</v>
      </c>
      <c r="P59">
        <v>3608</v>
      </c>
      <c r="Q59">
        <v>9318408.7031522226</v>
      </c>
      <c r="R59">
        <v>2582.70751196015</v>
      </c>
      <c r="S59">
        <v>2009</v>
      </c>
    </row>
    <row r="60" spans="1:19">
      <c r="A60" s="1">
        <v>121</v>
      </c>
      <c r="B60" t="s">
        <v>255</v>
      </c>
      <c r="C60">
        <v>853</v>
      </c>
      <c r="D60">
        <v>613</v>
      </c>
      <c r="E60">
        <v>214</v>
      </c>
      <c r="F60" s="3">
        <f t="shared" si="1"/>
        <v>34.910277324632951</v>
      </c>
      <c r="G60">
        <v>129</v>
      </c>
      <c r="H60">
        <v>853</v>
      </c>
      <c r="I60">
        <v>145</v>
      </c>
      <c r="J60" t="s">
        <v>256</v>
      </c>
      <c r="O60" t="s">
        <v>255</v>
      </c>
      <c r="P60">
        <v>535</v>
      </c>
      <c r="Q60">
        <v>1948684.484674796</v>
      </c>
      <c r="R60">
        <v>3642.4009059341979</v>
      </c>
      <c r="S60">
        <v>2386.9</v>
      </c>
    </row>
    <row r="61" spans="1:19">
      <c r="A61" s="1">
        <v>104</v>
      </c>
      <c r="B61" t="s">
        <v>221</v>
      </c>
      <c r="C61">
        <v>3572</v>
      </c>
      <c r="D61">
        <v>2511</v>
      </c>
      <c r="E61">
        <v>864</v>
      </c>
      <c r="F61" s="3">
        <f t="shared" si="1"/>
        <v>34.408602150537632</v>
      </c>
      <c r="G61">
        <v>445</v>
      </c>
      <c r="H61">
        <v>1343</v>
      </c>
      <c r="I61">
        <v>168</v>
      </c>
      <c r="J61" t="s">
        <v>222</v>
      </c>
      <c r="O61" t="s">
        <v>221</v>
      </c>
      <c r="P61">
        <v>1952</v>
      </c>
      <c r="Q61">
        <v>6412534.3802179163</v>
      </c>
      <c r="R61">
        <v>3285.1098259313089</v>
      </c>
      <c r="S61">
        <v>2437.4</v>
      </c>
    </row>
    <row r="62" spans="1:19">
      <c r="A62" s="1">
        <v>48</v>
      </c>
      <c r="B62" t="s">
        <v>109</v>
      </c>
      <c r="C62">
        <v>6272</v>
      </c>
      <c r="D62">
        <v>4203</v>
      </c>
      <c r="E62">
        <v>1438</v>
      </c>
      <c r="F62" s="3">
        <f t="shared" si="1"/>
        <v>34.213656911729714</v>
      </c>
      <c r="G62">
        <v>750</v>
      </c>
      <c r="H62">
        <v>1194</v>
      </c>
      <c r="I62">
        <v>155</v>
      </c>
      <c r="J62" t="s">
        <v>110</v>
      </c>
      <c r="O62" t="s">
        <v>109</v>
      </c>
      <c r="P62">
        <v>3417</v>
      </c>
      <c r="Q62">
        <v>9032944.6825229675</v>
      </c>
      <c r="R62">
        <v>2643.5307821255392</v>
      </c>
      <c r="S62">
        <v>2185.4</v>
      </c>
    </row>
    <row r="63" spans="1:19">
      <c r="A63" s="1">
        <v>37</v>
      </c>
      <c r="B63" t="s">
        <v>87</v>
      </c>
      <c r="C63">
        <v>3127</v>
      </c>
      <c r="D63">
        <v>2065</v>
      </c>
      <c r="E63">
        <v>703</v>
      </c>
      <c r="F63" s="3">
        <f t="shared" si="1"/>
        <v>34.043583535108958</v>
      </c>
      <c r="G63">
        <v>326</v>
      </c>
      <c r="H63">
        <v>542</v>
      </c>
      <c r="I63">
        <v>59</v>
      </c>
      <c r="J63" t="s">
        <v>88</v>
      </c>
      <c r="O63" t="s">
        <v>87</v>
      </c>
      <c r="P63">
        <v>1445</v>
      </c>
      <c r="Q63">
        <v>4377645.1197154364</v>
      </c>
      <c r="R63">
        <v>3029.512193574697</v>
      </c>
      <c r="S63">
        <v>2648</v>
      </c>
    </row>
    <row r="64" spans="1:19">
      <c r="A64" s="1">
        <v>81</v>
      </c>
      <c r="B64" t="s">
        <v>175</v>
      </c>
      <c r="C64">
        <v>2620</v>
      </c>
      <c r="D64">
        <v>1755</v>
      </c>
      <c r="E64">
        <v>597</v>
      </c>
      <c r="F64" s="3">
        <f t="shared" si="1"/>
        <v>34.017094017094017</v>
      </c>
      <c r="G64">
        <v>299</v>
      </c>
      <c r="H64">
        <v>514</v>
      </c>
      <c r="I64">
        <v>54</v>
      </c>
      <c r="J64" t="s">
        <v>176</v>
      </c>
      <c r="O64" t="s">
        <v>175</v>
      </c>
      <c r="P64">
        <v>1329</v>
      </c>
      <c r="Q64">
        <v>4547514.1559999976</v>
      </c>
      <c r="R64">
        <v>3421.7563250564322</v>
      </c>
      <c r="S64">
        <v>2755.8</v>
      </c>
    </row>
    <row r="65" spans="1:19">
      <c r="A65" s="1">
        <v>14</v>
      </c>
      <c r="B65" t="s">
        <v>41</v>
      </c>
      <c r="C65">
        <v>3999</v>
      </c>
      <c r="D65">
        <v>2926</v>
      </c>
      <c r="E65">
        <v>990</v>
      </c>
      <c r="F65" s="3">
        <f t="shared" si="1"/>
        <v>33.834586466165412</v>
      </c>
      <c r="G65">
        <v>458</v>
      </c>
      <c r="H65">
        <v>935</v>
      </c>
      <c r="I65">
        <v>185</v>
      </c>
      <c r="J65" t="s">
        <v>42</v>
      </c>
      <c r="O65" t="s">
        <v>41</v>
      </c>
      <c r="P65">
        <v>2369</v>
      </c>
      <c r="Q65">
        <v>6012162.4996987423</v>
      </c>
      <c r="R65">
        <v>2537.848248078828</v>
      </c>
      <c r="S65">
        <v>1922.6</v>
      </c>
    </row>
    <row r="66" spans="1:19">
      <c r="A66" s="1">
        <v>25</v>
      </c>
      <c r="B66" t="s">
        <v>63</v>
      </c>
      <c r="C66">
        <v>3163</v>
      </c>
      <c r="D66">
        <v>2021</v>
      </c>
      <c r="E66">
        <v>681</v>
      </c>
      <c r="F66" s="3">
        <f t="shared" ref="F66:F97" si="2">100*E66/D66</f>
        <v>33.696190004948043</v>
      </c>
      <c r="G66">
        <v>283</v>
      </c>
      <c r="H66">
        <v>549</v>
      </c>
      <c r="I66">
        <v>116</v>
      </c>
      <c r="J66" t="s">
        <v>64</v>
      </c>
      <c r="O66" t="s">
        <v>63</v>
      </c>
      <c r="P66">
        <v>1555</v>
      </c>
      <c r="Q66">
        <v>4290444.8188248361</v>
      </c>
      <c r="R66">
        <v>2759.128500851984</v>
      </c>
      <c r="S66">
        <v>2337.9</v>
      </c>
    </row>
    <row r="67" spans="1:19">
      <c r="A67" s="1">
        <v>79</v>
      </c>
      <c r="B67" t="s">
        <v>171</v>
      </c>
      <c r="C67">
        <v>3713</v>
      </c>
      <c r="D67">
        <v>2472</v>
      </c>
      <c r="E67">
        <v>816</v>
      </c>
      <c r="F67" s="3">
        <f t="shared" si="2"/>
        <v>33.009708737864081</v>
      </c>
      <c r="G67">
        <v>378</v>
      </c>
      <c r="H67">
        <v>772</v>
      </c>
      <c r="I67">
        <v>66</v>
      </c>
      <c r="J67" t="s">
        <v>172</v>
      </c>
      <c r="O67" t="s">
        <v>171</v>
      </c>
      <c r="P67">
        <v>2151</v>
      </c>
      <c r="Q67">
        <v>6414481.4304165049</v>
      </c>
      <c r="R67">
        <v>2982.0927152099048</v>
      </c>
      <c r="S67">
        <v>2333.4</v>
      </c>
    </row>
    <row r="68" spans="1:19">
      <c r="A68" s="1">
        <v>132</v>
      </c>
      <c r="B68" t="s">
        <v>277</v>
      </c>
      <c r="C68">
        <v>3547</v>
      </c>
      <c r="D68">
        <v>2585</v>
      </c>
      <c r="E68">
        <v>828</v>
      </c>
      <c r="F68" s="3">
        <f t="shared" si="2"/>
        <v>32.030947775628626</v>
      </c>
      <c r="G68">
        <v>429</v>
      </c>
      <c r="H68">
        <v>920</v>
      </c>
      <c r="I68">
        <v>205</v>
      </c>
      <c r="J68" t="s">
        <v>278</v>
      </c>
      <c r="O68" t="s">
        <v>277</v>
      </c>
      <c r="P68">
        <v>2244</v>
      </c>
      <c r="Q68">
        <v>5936885.9477904718</v>
      </c>
      <c r="R68">
        <v>2645.671099728374</v>
      </c>
      <c r="S68">
        <v>1959.7</v>
      </c>
    </row>
    <row r="69" spans="1:19">
      <c r="A69" s="1">
        <v>135</v>
      </c>
      <c r="B69" t="s">
        <v>283</v>
      </c>
      <c r="C69">
        <v>4782</v>
      </c>
      <c r="D69">
        <v>3505</v>
      </c>
      <c r="E69">
        <v>1107</v>
      </c>
      <c r="F69" s="3">
        <f t="shared" si="2"/>
        <v>31.583452211126961</v>
      </c>
      <c r="G69">
        <v>546</v>
      </c>
      <c r="H69">
        <v>1106</v>
      </c>
      <c r="I69">
        <v>100</v>
      </c>
      <c r="J69" t="s">
        <v>284</v>
      </c>
      <c r="O69" t="s">
        <v>283</v>
      </c>
      <c r="P69">
        <v>2830</v>
      </c>
      <c r="Q69">
        <v>7551566.4001968103</v>
      </c>
      <c r="R69">
        <v>2668.398021270958</v>
      </c>
      <c r="S69">
        <v>2108.25</v>
      </c>
    </row>
    <row r="70" spans="1:19">
      <c r="A70" s="1">
        <v>5</v>
      </c>
      <c r="B70" t="s">
        <v>23</v>
      </c>
      <c r="C70">
        <v>3669</v>
      </c>
      <c r="D70">
        <v>2251</v>
      </c>
      <c r="E70">
        <v>697</v>
      </c>
      <c r="F70" s="3">
        <f t="shared" si="2"/>
        <v>30.964015992892048</v>
      </c>
      <c r="G70">
        <v>331</v>
      </c>
      <c r="H70">
        <v>600</v>
      </c>
      <c r="I70">
        <v>80</v>
      </c>
      <c r="J70" t="s">
        <v>24</v>
      </c>
      <c r="O70" t="s">
        <v>23</v>
      </c>
      <c r="P70">
        <v>1842</v>
      </c>
      <c r="Q70">
        <v>5538659.2399999993</v>
      </c>
      <c r="R70">
        <v>3006.8725515743749</v>
      </c>
      <c r="S70">
        <v>2605.65</v>
      </c>
    </row>
    <row r="71" spans="1:19">
      <c r="A71" s="1">
        <v>40</v>
      </c>
      <c r="B71" t="s">
        <v>93</v>
      </c>
      <c r="C71">
        <v>5148</v>
      </c>
      <c r="D71">
        <v>3437</v>
      </c>
      <c r="E71">
        <v>1045</v>
      </c>
      <c r="F71" s="3">
        <f t="shared" si="2"/>
        <v>30.404422461448938</v>
      </c>
      <c r="G71">
        <v>438</v>
      </c>
      <c r="H71">
        <v>864</v>
      </c>
      <c r="I71">
        <v>119</v>
      </c>
      <c r="J71" t="s">
        <v>94</v>
      </c>
      <c r="O71" t="s">
        <v>93</v>
      </c>
      <c r="P71">
        <v>2406</v>
      </c>
      <c r="Q71">
        <v>6673986.6734355334</v>
      </c>
      <c r="R71">
        <v>2773.893047978193</v>
      </c>
      <c r="S71">
        <v>2338.65</v>
      </c>
    </row>
    <row r="72" spans="1:19">
      <c r="A72" s="1">
        <v>126</v>
      </c>
      <c r="B72" t="s">
        <v>265</v>
      </c>
      <c r="C72">
        <v>3663</v>
      </c>
      <c r="D72">
        <v>2321</v>
      </c>
      <c r="E72">
        <v>693</v>
      </c>
      <c r="F72" s="3">
        <f t="shared" si="2"/>
        <v>29.857819905213269</v>
      </c>
      <c r="G72">
        <v>318</v>
      </c>
      <c r="H72">
        <v>579</v>
      </c>
      <c r="I72">
        <v>167</v>
      </c>
      <c r="J72" t="s">
        <v>266</v>
      </c>
      <c r="O72" t="s">
        <v>265</v>
      </c>
      <c r="P72">
        <v>2069</v>
      </c>
      <c r="Q72">
        <v>6995499.8079268392</v>
      </c>
      <c r="R72">
        <v>3381.1018887998262</v>
      </c>
      <c r="S72">
        <v>2607.1999999999998</v>
      </c>
    </row>
    <row r="73" spans="1:19">
      <c r="A73" s="1">
        <v>134</v>
      </c>
      <c r="B73" t="s">
        <v>281</v>
      </c>
      <c r="C73">
        <v>2983</v>
      </c>
      <c r="D73">
        <v>1805</v>
      </c>
      <c r="E73">
        <v>531</v>
      </c>
      <c r="F73" s="3">
        <f t="shared" si="2"/>
        <v>29.418282548476455</v>
      </c>
      <c r="G73">
        <v>210</v>
      </c>
      <c r="H73">
        <v>553</v>
      </c>
      <c r="I73">
        <v>37</v>
      </c>
      <c r="J73" t="s">
        <v>282</v>
      </c>
      <c r="O73" t="s">
        <v>281</v>
      </c>
      <c r="P73">
        <v>1169</v>
      </c>
      <c r="Q73">
        <v>3964841.743048782</v>
      </c>
      <c r="R73">
        <v>3391.6524748064862</v>
      </c>
      <c r="S73">
        <v>2825.2</v>
      </c>
    </row>
    <row r="74" spans="1:19">
      <c r="A74" s="1">
        <v>76</v>
      </c>
      <c r="B74" t="s">
        <v>165</v>
      </c>
      <c r="C74">
        <v>3671</v>
      </c>
      <c r="D74">
        <v>2522</v>
      </c>
      <c r="E74">
        <v>721</v>
      </c>
      <c r="F74" s="3">
        <f t="shared" si="2"/>
        <v>28.588421887390961</v>
      </c>
      <c r="G74">
        <v>354</v>
      </c>
      <c r="H74">
        <v>751</v>
      </c>
      <c r="I74">
        <v>190</v>
      </c>
      <c r="J74" t="s">
        <v>166</v>
      </c>
      <c r="O74" t="s">
        <v>165</v>
      </c>
      <c r="P74">
        <v>2414</v>
      </c>
      <c r="Q74">
        <v>7967174.7233590987</v>
      </c>
      <c r="R74">
        <v>3300.4037793533962</v>
      </c>
      <c r="S74">
        <v>2288.6</v>
      </c>
    </row>
    <row r="75" spans="1:19">
      <c r="A75" s="1">
        <v>18</v>
      </c>
      <c r="B75" t="s">
        <v>49</v>
      </c>
      <c r="C75">
        <v>3115</v>
      </c>
      <c r="D75">
        <v>1917</v>
      </c>
      <c r="E75">
        <v>545</v>
      </c>
      <c r="F75" s="3">
        <f t="shared" si="2"/>
        <v>28.429838288993217</v>
      </c>
      <c r="G75">
        <v>230</v>
      </c>
      <c r="H75">
        <v>650</v>
      </c>
      <c r="I75">
        <v>140</v>
      </c>
      <c r="J75" t="s">
        <v>50</v>
      </c>
      <c r="O75" t="s">
        <v>49</v>
      </c>
      <c r="P75">
        <v>1717</v>
      </c>
      <c r="Q75">
        <v>4639316.4956791308</v>
      </c>
      <c r="R75">
        <v>2701.989805287787</v>
      </c>
      <c r="S75">
        <v>2325.1</v>
      </c>
    </row>
    <row r="76" spans="1:19">
      <c r="A76" s="1">
        <v>69</v>
      </c>
      <c r="B76" t="s">
        <v>151</v>
      </c>
      <c r="C76">
        <v>3242</v>
      </c>
      <c r="D76">
        <v>2448</v>
      </c>
      <c r="E76">
        <v>691</v>
      </c>
      <c r="F76" s="3">
        <f t="shared" si="2"/>
        <v>28.227124183006534</v>
      </c>
      <c r="G76">
        <v>409</v>
      </c>
      <c r="H76">
        <v>829</v>
      </c>
      <c r="I76">
        <v>150</v>
      </c>
      <c r="J76" t="s">
        <v>152</v>
      </c>
      <c r="O76" t="s">
        <v>151</v>
      </c>
      <c r="P76">
        <v>2283</v>
      </c>
      <c r="Q76">
        <v>5123963.8558045328</v>
      </c>
      <c r="R76">
        <v>2244.3994112153009</v>
      </c>
      <c r="S76">
        <v>1791.9</v>
      </c>
    </row>
    <row r="77" spans="1:19">
      <c r="A77" s="1">
        <v>22</v>
      </c>
      <c r="B77" t="s">
        <v>57</v>
      </c>
      <c r="C77">
        <v>2631</v>
      </c>
      <c r="D77">
        <v>1600</v>
      </c>
      <c r="E77">
        <v>441</v>
      </c>
      <c r="F77" s="3">
        <f t="shared" si="2"/>
        <v>27.5625</v>
      </c>
      <c r="G77">
        <v>187</v>
      </c>
      <c r="H77">
        <v>499</v>
      </c>
      <c r="I77">
        <v>58</v>
      </c>
      <c r="J77" t="s">
        <v>58</v>
      </c>
      <c r="O77" t="s">
        <v>57</v>
      </c>
      <c r="P77">
        <v>1230</v>
      </c>
      <c r="Q77">
        <v>3805949.7</v>
      </c>
      <c r="R77">
        <v>3094.2680487804878</v>
      </c>
      <c r="S77">
        <v>2569.5</v>
      </c>
    </row>
    <row r="78" spans="1:19">
      <c r="A78" s="1">
        <v>67</v>
      </c>
      <c r="B78" t="s">
        <v>147</v>
      </c>
      <c r="C78">
        <v>3400</v>
      </c>
      <c r="D78">
        <v>2252</v>
      </c>
      <c r="E78">
        <v>568</v>
      </c>
      <c r="F78" s="3">
        <f t="shared" si="2"/>
        <v>25.22202486678508</v>
      </c>
      <c r="G78">
        <v>268</v>
      </c>
      <c r="H78">
        <v>492</v>
      </c>
      <c r="I78">
        <v>81</v>
      </c>
      <c r="J78" t="s">
        <v>148</v>
      </c>
      <c r="O78" t="s">
        <v>147</v>
      </c>
      <c r="P78">
        <v>1860</v>
      </c>
      <c r="Q78">
        <v>5046501.9985487685</v>
      </c>
      <c r="R78">
        <v>2713.1731174993379</v>
      </c>
      <c r="S78">
        <v>2415.65</v>
      </c>
    </row>
    <row r="79" spans="1:19">
      <c r="A79" s="1">
        <v>57</v>
      </c>
      <c r="B79" t="s">
        <v>127</v>
      </c>
      <c r="C79">
        <v>4585</v>
      </c>
      <c r="D79">
        <v>3177</v>
      </c>
      <c r="E79">
        <v>800</v>
      </c>
      <c r="F79" s="3">
        <f t="shared" si="2"/>
        <v>25.180988353792888</v>
      </c>
      <c r="G79">
        <v>407</v>
      </c>
      <c r="H79">
        <v>671</v>
      </c>
      <c r="I79">
        <v>68</v>
      </c>
      <c r="J79" t="s">
        <v>128</v>
      </c>
      <c r="O79" t="s">
        <v>127</v>
      </c>
      <c r="P79">
        <v>2297</v>
      </c>
      <c r="Q79">
        <v>6980105.01407596</v>
      </c>
      <c r="R79">
        <v>3038.791908609473</v>
      </c>
      <c r="S79">
        <v>2630.4</v>
      </c>
    </row>
    <row r="80" spans="1:19">
      <c r="A80" s="1">
        <v>0</v>
      </c>
      <c r="B80" t="s">
        <v>13</v>
      </c>
      <c r="C80">
        <v>2603</v>
      </c>
      <c r="D80">
        <v>1929</v>
      </c>
      <c r="E80">
        <v>484</v>
      </c>
      <c r="F80" s="3">
        <f t="shared" si="2"/>
        <v>25.090720580611716</v>
      </c>
      <c r="G80">
        <v>218</v>
      </c>
      <c r="H80">
        <v>587</v>
      </c>
      <c r="I80">
        <v>135</v>
      </c>
      <c r="J80" t="s">
        <v>14</v>
      </c>
      <c r="O80" t="s">
        <v>13</v>
      </c>
      <c r="P80">
        <v>1526</v>
      </c>
      <c r="Q80">
        <v>3378359.4041666649</v>
      </c>
      <c r="R80">
        <v>2213.8659267147218</v>
      </c>
      <c r="S80">
        <v>1927.75</v>
      </c>
    </row>
    <row r="81" spans="1:19">
      <c r="A81" s="1">
        <v>41</v>
      </c>
      <c r="B81" t="s">
        <v>95</v>
      </c>
      <c r="C81">
        <v>3298</v>
      </c>
      <c r="D81">
        <v>2232</v>
      </c>
      <c r="E81">
        <v>541</v>
      </c>
      <c r="F81" s="3">
        <f t="shared" si="2"/>
        <v>24.238351254480285</v>
      </c>
      <c r="G81">
        <v>241</v>
      </c>
      <c r="H81">
        <v>492</v>
      </c>
      <c r="I81">
        <v>50</v>
      </c>
      <c r="J81" t="s">
        <v>96</v>
      </c>
      <c r="O81" t="s">
        <v>95</v>
      </c>
      <c r="P81">
        <v>1756</v>
      </c>
      <c r="Q81">
        <v>5418937.9835365759</v>
      </c>
      <c r="R81">
        <v>3085.955571490078</v>
      </c>
      <c r="S81">
        <v>2631.55</v>
      </c>
    </row>
    <row r="82" spans="1:19">
      <c r="A82" s="1">
        <v>115</v>
      </c>
      <c r="B82" t="s">
        <v>243</v>
      </c>
      <c r="C82">
        <v>4492</v>
      </c>
      <c r="D82">
        <v>2930</v>
      </c>
      <c r="E82">
        <v>676</v>
      </c>
      <c r="F82" s="3">
        <f t="shared" si="2"/>
        <v>23.071672354948806</v>
      </c>
      <c r="G82">
        <v>328</v>
      </c>
      <c r="H82">
        <v>660</v>
      </c>
      <c r="I82">
        <v>91</v>
      </c>
      <c r="J82" t="s">
        <v>244</v>
      </c>
      <c r="O82" t="s">
        <v>243</v>
      </c>
      <c r="P82">
        <v>2234</v>
      </c>
      <c r="Q82">
        <v>6807084.6987129319</v>
      </c>
      <c r="R82">
        <v>3047.0388087345259</v>
      </c>
      <c r="S82">
        <v>2621.1</v>
      </c>
    </row>
    <row r="83" spans="1:19">
      <c r="A83" s="1">
        <v>125</v>
      </c>
      <c r="B83" t="s">
        <v>263</v>
      </c>
      <c r="C83">
        <v>4437</v>
      </c>
      <c r="D83">
        <v>3137</v>
      </c>
      <c r="E83">
        <v>713</v>
      </c>
      <c r="F83" s="3">
        <f t="shared" si="2"/>
        <v>22.728721708638826</v>
      </c>
      <c r="G83">
        <v>376</v>
      </c>
      <c r="H83">
        <v>734</v>
      </c>
      <c r="I83">
        <v>182</v>
      </c>
      <c r="J83" t="s">
        <v>264</v>
      </c>
      <c r="O83" t="s">
        <v>263</v>
      </c>
      <c r="P83">
        <v>2211</v>
      </c>
      <c r="Q83">
        <v>7955360.142684794</v>
      </c>
      <c r="R83">
        <v>3598.0823802283098</v>
      </c>
      <c r="S83">
        <v>2853.2</v>
      </c>
    </row>
    <row r="84" spans="1:19">
      <c r="A84" s="1">
        <v>109</v>
      </c>
      <c r="B84" t="s">
        <v>231</v>
      </c>
      <c r="C84">
        <v>4660</v>
      </c>
      <c r="D84">
        <v>3075</v>
      </c>
      <c r="E84">
        <v>693</v>
      </c>
      <c r="F84" s="3">
        <f t="shared" si="2"/>
        <v>22.536585365853657</v>
      </c>
      <c r="G84">
        <v>265</v>
      </c>
      <c r="H84">
        <v>1054</v>
      </c>
      <c r="I84">
        <v>156</v>
      </c>
      <c r="J84" t="s">
        <v>232</v>
      </c>
      <c r="O84" t="s">
        <v>231</v>
      </c>
      <c r="P84">
        <v>1936</v>
      </c>
      <c r="Q84">
        <v>7664789.8611898217</v>
      </c>
      <c r="R84">
        <v>3959.085672102181</v>
      </c>
      <c r="S84">
        <v>2824.05</v>
      </c>
    </row>
    <row r="85" spans="1:19">
      <c r="A85" s="1">
        <v>101</v>
      </c>
      <c r="B85" t="s">
        <v>215</v>
      </c>
      <c r="C85">
        <v>3958</v>
      </c>
      <c r="D85">
        <v>3064</v>
      </c>
      <c r="E85">
        <v>690</v>
      </c>
      <c r="F85" s="3">
        <f t="shared" si="2"/>
        <v>22.519582245430808</v>
      </c>
      <c r="G85">
        <v>370</v>
      </c>
      <c r="H85">
        <v>988</v>
      </c>
      <c r="I85">
        <v>218</v>
      </c>
      <c r="J85" t="s">
        <v>216</v>
      </c>
      <c r="O85" t="s">
        <v>215</v>
      </c>
      <c r="P85">
        <v>2721</v>
      </c>
      <c r="Q85">
        <v>6165426.9711877806</v>
      </c>
      <c r="R85">
        <v>2265.8680526232201</v>
      </c>
      <c r="S85">
        <v>1770.4</v>
      </c>
    </row>
    <row r="86" spans="1:19">
      <c r="A86" s="1">
        <v>90</v>
      </c>
      <c r="B86" t="s">
        <v>193</v>
      </c>
      <c r="C86">
        <v>5081</v>
      </c>
      <c r="D86">
        <v>3358</v>
      </c>
      <c r="E86">
        <v>746</v>
      </c>
      <c r="F86" s="3">
        <f t="shared" si="2"/>
        <v>22.215604526503871</v>
      </c>
      <c r="G86">
        <v>388</v>
      </c>
      <c r="H86">
        <v>904</v>
      </c>
      <c r="I86">
        <v>56</v>
      </c>
      <c r="J86" t="s">
        <v>194</v>
      </c>
      <c r="O86" t="s">
        <v>193</v>
      </c>
      <c r="P86">
        <v>2447</v>
      </c>
      <c r="Q86">
        <v>7043383.671620205</v>
      </c>
      <c r="R86">
        <v>2878.3750190519841</v>
      </c>
      <c r="S86">
        <v>2494.8000000000002</v>
      </c>
    </row>
    <row r="87" spans="1:19">
      <c r="A87" s="1">
        <v>16</v>
      </c>
      <c r="B87" t="s">
        <v>45</v>
      </c>
      <c r="C87">
        <v>4428</v>
      </c>
      <c r="D87">
        <v>3600</v>
      </c>
      <c r="E87">
        <v>785</v>
      </c>
      <c r="F87" s="3">
        <f t="shared" si="2"/>
        <v>21.805555555555557</v>
      </c>
      <c r="G87">
        <v>424</v>
      </c>
      <c r="H87">
        <v>1283</v>
      </c>
      <c r="I87">
        <v>200</v>
      </c>
      <c r="J87" t="s">
        <v>46</v>
      </c>
      <c r="O87" t="s">
        <v>45</v>
      </c>
      <c r="P87">
        <v>3116</v>
      </c>
      <c r="Q87">
        <v>9480117.4927214235</v>
      </c>
      <c r="R87">
        <v>3042.3997088322931</v>
      </c>
      <c r="S87">
        <v>2057.6</v>
      </c>
    </row>
    <row r="88" spans="1:19">
      <c r="A88" s="1">
        <v>19</v>
      </c>
      <c r="B88" t="s">
        <v>51</v>
      </c>
      <c r="C88">
        <v>5253</v>
      </c>
      <c r="D88">
        <v>3308</v>
      </c>
      <c r="E88">
        <v>719</v>
      </c>
      <c r="F88" s="3">
        <f t="shared" si="2"/>
        <v>21.735187424425636</v>
      </c>
      <c r="G88">
        <v>355</v>
      </c>
      <c r="H88">
        <v>700</v>
      </c>
      <c r="I88">
        <v>98</v>
      </c>
      <c r="J88" t="s">
        <v>52</v>
      </c>
      <c r="O88" t="s">
        <v>51</v>
      </c>
      <c r="P88">
        <v>2548</v>
      </c>
      <c r="Q88">
        <v>7903630.3858549641</v>
      </c>
      <c r="R88">
        <v>3101.895755830049</v>
      </c>
      <c r="S88">
        <v>2620.75</v>
      </c>
    </row>
    <row r="89" spans="1:19">
      <c r="A89" s="1">
        <v>53</v>
      </c>
      <c r="B89" t="s">
        <v>119</v>
      </c>
      <c r="C89">
        <v>6339</v>
      </c>
      <c r="D89">
        <v>4892</v>
      </c>
      <c r="E89">
        <v>1050</v>
      </c>
      <c r="F89" s="3">
        <f t="shared" si="2"/>
        <v>21.463614063777595</v>
      </c>
      <c r="G89">
        <v>521</v>
      </c>
      <c r="H89">
        <v>1479</v>
      </c>
      <c r="I89">
        <v>256</v>
      </c>
      <c r="J89" t="s">
        <v>120</v>
      </c>
      <c r="O89" t="s">
        <v>119</v>
      </c>
      <c r="P89">
        <v>3909</v>
      </c>
      <c r="Q89">
        <v>11525198.64750292</v>
      </c>
      <c r="R89">
        <v>2948.3751976216208</v>
      </c>
      <c r="S89">
        <v>2079.4</v>
      </c>
    </row>
    <row r="90" spans="1:19">
      <c r="A90" s="1">
        <v>114</v>
      </c>
      <c r="B90" t="s">
        <v>241</v>
      </c>
      <c r="C90">
        <v>7556</v>
      </c>
      <c r="D90">
        <v>5964</v>
      </c>
      <c r="E90">
        <v>1276</v>
      </c>
      <c r="F90" s="3">
        <f t="shared" si="2"/>
        <v>21.395036887994635</v>
      </c>
      <c r="G90">
        <v>632</v>
      </c>
      <c r="H90">
        <v>1461</v>
      </c>
      <c r="I90">
        <v>144</v>
      </c>
      <c r="J90" t="s">
        <v>242</v>
      </c>
      <c r="O90" t="s">
        <v>241</v>
      </c>
      <c r="P90">
        <v>4073</v>
      </c>
      <c r="Q90">
        <v>9616542.9937958196</v>
      </c>
      <c r="R90">
        <v>2361.046647138674</v>
      </c>
      <c r="S90">
        <v>1916</v>
      </c>
    </row>
    <row r="91" spans="1:19">
      <c r="A91" s="1">
        <v>108</v>
      </c>
      <c r="B91" t="s">
        <v>229</v>
      </c>
      <c r="C91">
        <v>5056</v>
      </c>
      <c r="D91">
        <v>3660</v>
      </c>
      <c r="E91">
        <v>756</v>
      </c>
      <c r="F91" s="3">
        <f t="shared" si="2"/>
        <v>20.655737704918032</v>
      </c>
      <c r="G91">
        <v>264</v>
      </c>
      <c r="H91">
        <v>2058</v>
      </c>
      <c r="I91">
        <v>175</v>
      </c>
      <c r="J91" t="s">
        <v>230</v>
      </c>
      <c r="O91" t="s">
        <v>229</v>
      </c>
      <c r="P91">
        <v>2304</v>
      </c>
      <c r="Q91">
        <v>6037628.809866447</v>
      </c>
      <c r="R91">
        <v>2620.4986153934228</v>
      </c>
      <c r="S91">
        <v>2112.35</v>
      </c>
    </row>
    <row r="92" spans="1:19">
      <c r="A92" s="1">
        <v>94</v>
      </c>
      <c r="B92" t="s">
        <v>201</v>
      </c>
      <c r="C92">
        <v>5388</v>
      </c>
      <c r="D92">
        <v>3408</v>
      </c>
      <c r="E92">
        <v>666</v>
      </c>
      <c r="F92" s="3">
        <f t="shared" si="2"/>
        <v>19.54225352112676</v>
      </c>
      <c r="G92">
        <v>291</v>
      </c>
      <c r="H92">
        <v>526</v>
      </c>
      <c r="I92">
        <v>121</v>
      </c>
      <c r="J92" t="s">
        <v>202</v>
      </c>
      <c r="O92" t="s">
        <v>201</v>
      </c>
      <c r="P92">
        <v>2518</v>
      </c>
      <c r="Q92">
        <v>8669977.2370790746</v>
      </c>
      <c r="R92">
        <v>3443.1998558693699</v>
      </c>
      <c r="S92">
        <v>2723.05</v>
      </c>
    </row>
    <row r="93" spans="1:19">
      <c r="A93" s="1">
        <v>91</v>
      </c>
      <c r="B93" t="s">
        <v>195</v>
      </c>
      <c r="C93">
        <v>4340</v>
      </c>
      <c r="D93">
        <v>3155</v>
      </c>
      <c r="E93">
        <v>607</v>
      </c>
      <c r="F93" s="3">
        <f t="shared" si="2"/>
        <v>19.239302694136292</v>
      </c>
      <c r="G93">
        <v>314</v>
      </c>
      <c r="H93">
        <v>708</v>
      </c>
      <c r="I93">
        <v>192</v>
      </c>
      <c r="J93" t="s">
        <v>196</v>
      </c>
      <c r="O93" t="s">
        <v>195</v>
      </c>
      <c r="P93">
        <v>2690</v>
      </c>
      <c r="Q93">
        <v>6596426.0054390179</v>
      </c>
      <c r="R93">
        <v>2452.2029759996349</v>
      </c>
      <c r="S93">
        <v>2093.9499999999998</v>
      </c>
    </row>
    <row r="94" spans="1:19">
      <c r="A94" s="1">
        <v>83</v>
      </c>
      <c r="B94" t="s">
        <v>179</v>
      </c>
      <c r="C94">
        <v>5747</v>
      </c>
      <c r="D94">
        <v>4691</v>
      </c>
      <c r="E94">
        <v>884</v>
      </c>
      <c r="F94" s="3">
        <f t="shared" si="2"/>
        <v>18.844596034960563</v>
      </c>
      <c r="G94">
        <v>565</v>
      </c>
      <c r="H94">
        <v>1194</v>
      </c>
      <c r="I94">
        <v>298</v>
      </c>
      <c r="J94" t="s">
        <v>180</v>
      </c>
      <c r="O94" t="s">
        <v>179</v>
      </c>
      <c r="P94">
        <v>3817</v>
      </c>
      <c r="Q94">
        <v>12027201.40963087</v>
      </c>
      <c r="R94">
        <v>3150.956617665935</v>
      </c>
      <c r="S94">
        <v>1988</v>
      </c>
    </row>
    <row r="95" spans="1:19">
      <c r="A95" s="1">
        <v>3</v>
      </c>
      <c r="B95" t="s">
        <v>19</v>
      </c>
      <c r="C95">
        <v>6563</v>
      </c>
      <c r="D95">
        <v>4700</v>
      </c>
      <c r="E95">
        <v>869</v>
      </c>
      <c r="F95" s="3">
        <f t="shared" si="2"/>
        <v>18.48936170212766</v>
      </c>
      <c r="G95">
        <v>395</v>
      </c>
      <c r="H95">
        <v>953</v>
      </c>
      <c r="I95">
        <v>149</v>
      </c>
      <c r="J95" t="s">
        <v>20</v>
      </c>
      <c r="O95" t="s">
        <v>19</v>
      </c>
      <c r="P95">
        <v>3626</v>
      </c>
      <c r="Q95">
        <v>9202248.6509490293</v>
      </c>
      <c r="R95">
        <v>2537.8512550879841</v>
      </c>
      <c r="S95">
        <v>2127.4</v>
      </c>
    </row>
    <row r="96" spans="1:19">
      <c r="A96" s="1">
        <v>77</v>
      </c>
      <c r="B96" t="s">
        <v>167</v>
      </c>
      <c r="C96">
        <v>4245</v>
      </c>
      <c r="D96">
        <v>3263</v>
      </c>
      <c r="E96">
        <v>586</v>
      </c>
      <c r="F96" s="3">
        <f t="shared" si="2"/>
        <v>17.958933496782102</v>
      </c>
      <c r="G96">
        <v>280</v>
      </c>
      <c r="H96">
        <v>890</v>
      </c>
      <c r="I96">
        <v>208</v>
      </c>
      <c r="J96" t="s">
        <v>168</v>
      </c>
      <c r="O96" t="s">
        <v>167</v>
      </c>
      <c r="P96">
        <v>2667</v>
      </c>
      <c r="Q96">
        <v>8116337.3750466025</v>
      </c>
      <c r="R96">
        <v>3043.2461098787412</v>
      </c>
      <c r="S96">
        <v>2160.1</v>
      </c>
    </row>
    <row r="97" spans="1:19">
      <c r="A97" s="1">
        <v>4</v>
      </c>
      <c r="B97" t="s">
        <v>21</v>
      </c>
      <c r="C97">
        <v>6352</v>
      </c>
      <c r="D97">
        <v>4299</v>
      </c>
      <c r="E97">
        <v>752</v>
      </c>
      <c r="F97" s="3">
        <f t="shared" si="2"/>
        <v>17.492440102349384</v>
      </c>
      <c r="G97">
        <v>359</v>
      </c>
      <c r="H97">
        <v>747</v>
      </c>
      <c r="I97">
        <v>110</v>
      </c>
      <c r="J97" t="s">
        <v>22</v>
      </c>
      <c r="O97" t="s">
        <v>21</v>
      </c>
      <c r="P97">
        <v>3395</v>
      </c>
      <c r="Q97">
        <v>11285418.15039628</v>
      </c>
      <c r="R97">
        <v>3324.129057554132</v>
      </c>
      <c r="S97">
        <v>2794.7</v>
      </c>
    </row>
    <row r="98" spans="1:19">
      <c r="A98" s="1">
        <v>54</v>
      </c>
      <c r="B98" t="s">
        <v>121</v>
      </c>
      <c r="C98">
        <v>6247</v>
      </c>
      <c r="D98">
        <v>5292</v>
      </c>
      <c r="E98">
        <v>910</v>
      </c>
      <c r="F98" s="3">
        <f t="shared" ref="F98:F129" si="3">100*E98/D98</f>
        <v>17.195767195767196</v>
      </c>
      <c r="G98">
        <v>486</v>
      </c>
      <c r="H98">
        <v>1461</v>
      </c>
      <c r="I98">
        <v>222</v>
      </c>
      <c r="J98" t="s">
        <v>122</v>
      </c>
      <c r="O98" t="s">
        <v>121</v>
      </c>
      <c r="P98">
        <v>2856</v>
      </c>
      <c r="Q98">
        <v>8531449.6655975673</v>
      </c>
      <c r="R98">
        <v>2987.202263864694</v>
      </c>
      <c r="S98">
        <v>2089.25</v>
      </c>
    </row>
    <row r="99" spans="1:19">
      <c r="A99" s="1">
        <v>32</v>
      </c>
      <c r="B99" t="s">
        <v>77</v>
      </c>
      <c r="C99">
        <v>5226</v>
      </c>
      <c r="D99">
        <v>4383</v>
      </c>
      <c r="E99">
        <v>747</v>
      </c>
      <c r="F99" s="3">
        <f t="shared" si="3"/>
        <v>17.043121149897331</v>
      </c>
      <c r="G99">
        <v>459</v>
      </c>
      <c r="H99">
        <v>1428</v>
      </c>
      <c r="I99">
        <v>245</v>
      </c>
      <c r="J99" t="s">
        <v>78</v>
      </c>
      <c r="O99" t="s">
        <v>77</v>
      </c>
      <c r="P99">
        <v>2932</v>
      </c>
      <c r="Q99">
        <v>8639332.687847428</v>
      </c>
      <c r="R99">
        <v>2946.566401039368</v>
      </c>
      <c r="S99">
        <v>1995.9</v>
      </c>
    </row>
    <row r="100" spans="1:19">
      <c r="A100" s="1">
        <v>28</v>
      </c>
      <c r="B100" t="s">
        <v>69</v>
      </c>
      <c r="C100">
        <v>5278</v>
      </c>
      <c r="D100">
        <v>3845</v>
      </c>
      <c r="E100">
        <v>626</v>
      </c>
      <c r="F100" s="3">
        <f t="shared" si="3"/>
        <v>16.280884265279585</v>
      </c>
      <c r="G100">
        <v>381</v>
      </c>
      <c r="H100">
        <v>901</v>
      </c>
      <c r="I100">
        <v>255</v>
      </c>
      <c r="J100" t="s">
        <v>70</v>
      </c>
      <c r="O100" t="s">
        <v>69</v>
      </c>
      <c r="P100">
        <v>3515</v>
      </c>
      <c r="Q100">
        <v>9455604.0214180537</v>
      </c>
      <c r="R100">
        <v>2690.0722678287489</v>
      </c>
      <c r="S100">
        <v>2026.7</v>
      </c>
    </row>
    <row r="101" spans="1:19">
      <c r="A101" s="1">
        <v>75</v>
      </c>
      <c r="B101" t="s">
        <v>163</v>
      </c>
      <c r="C101">
        <v>4105</v>
      </c>
      <c r="D101">
        <v>2757</v>
      </c>
      <c r="E101">
        <v>444</v>
      </c>
      <c r="F101" s="3">
        <f t="shared" si="3"/>
        <v>16.104461371055496</v>
      </c>
      <c r="G101">
        <v>179</v>
      </c>
      <c r="H101">
        <v>612</v>
      </c>
      <c r="I101">
        <v>77</v>
      </c>
      <c r="J101" t="s">
        <v>164</v>
      </c>
      <c r="O101" t="s">
        <v>163</v>
      </c>
      <c r="P101">
        <v>1781</v>
      </c>
      <c r="Q101">
        <v>5192353.9838095196</v>
      </c>
      <c r="R101">
        <v>2915.4149263388658</v>
      </c>
      <c r="S101">
        <v>2569.9</v>
      </c>
    </row>
    <row r="102" spans="1:19">
      <c r="A102" s="1">
        <v>120</v>
      </c>
      <c r="B102" t="s">
        <v>253</v>
      </c>
      <c r="C102">
        <v>3859</v>
      </c>
      <c r="D102">
        <v>2678</v>
      </c>
      <c r="E102">
        <v>426</v>
      </c>
      <c r="F102" s="3">
        <f t="shared" si="3"/>
        <v>15.907393577296491</v>
      </c>
      <c r="G102">
        <v>239</v>
      </c>
      <c r="H102">
        <v>453</v>
      </c>
      <c r="I102">
        <v>76</v>
      </c>
      <c r="J102" t="s">
        <v>254</v>
      </c>
      <c r="O102" t="s">
        <v>253</v>
      </c>
      <c r="P102">
        <v>1733</v>
      </c>
      <c r="Q102">
        <v>5491891.6918181889</v>
      </c>
      <c r="R102">
        <v>3169.0084776792778</v>
      </c>
      <c r="S102">
        <v>2618.8000000000002</v>
      </c>
    </row>
    <row r="103" spans="1:19">
      <c r="A103" s="1">
        <v>9</v>
      </c>
      <c r="B103" t="s">
        <v>31</v>
      </c>
      <c r="C103">
        <v>5082</v>
      </c>
      <c r="D103">
        <v>3830</v>
      </c>
      <c r="E103">
        <v>590</v>
      </c>
      <c r="F103" s="3">
        <f t="shared" si="3"/>
        <v>15.404699738903394</v>
      </c>
      <c r="G103">
        <v>296</v>
      </c>
      <c r="H103">
        <v>863</v>
      </c>
      <c r="I103">
        <v>202</v>
      </c>
      <c r="J103" t="s">
        <v>32</v>
      </c>
      <c r="O103" t="s">
        <v>31</v>
      </c>
      <c r="P103">
        <v>3030</v>
      </c>
      <c r="Q103">
        <v>7680443.4217049396</v>
      </c>
      <c r="R103">
        <v>2534.7998091435452</v>
      </c>
      <c r="S103">
        <v>2030.8</v>
      </c>
    </row>
    <row r="104" spans="1:19">
      <c r="A104" s="1">
        <v>124</v>
      </c>
      <c r="B104" t="s">
        <v>261</v>
      </c>
      <c r="C104">
        <v>5738</v>
      </c>
      <c r="D104">
        <v>4380</v>
      </c>
      <c r="E104">
        <v>665</v>
      </c>
      <c r="F104" s="3">
        <f t="shared" si="3"/>
        <v>15.182648401826484</v>
      </c>
      <c r="G104">
        <v>363</v>
      </c>
      <c r="H104">
        <v>1464</v>
      </c>
      <c r="I104">
        <v>391</v>
      </c>
      <c r="J104" t="s">
        <v>262</v>
      </c>
      <c r="O104" t="s">
        <v>261</v>
      </c>
      <c r="P104">
        <v>3295</v>
      </c>
      <c r="Q104">
        <v>7885011.2705565961</v>
      </c>
      <c r="R104">
        <v>2393.0231473616382</v>
      </c>
      <c r="S104">
        <v>1934.7</v>
      </c>
    </row>
    <row r="105" spans="1:19">
      <c r="A105" s="1">
        <v>43</v>
      </c>
      <c r="B105" t="s">
        <v>99</v>
      </c>
      <c r="C105">
        <v>4359</v>
      </c>
      <c r="D105">
        <v>3568</v>
      </c>
      <c r="E105">
        <v>539</v>
      </c>
      <c r="F105" s="3">
        <f t="shared" si="3"/>
        <v>15.106502242152466</v>
      </c>
      <c r="G105">
        <v>269</v>
      </c>
      <c r="H105">
        <v>877</v>
      </c>
      <c r="I105">
        <v>201</v>
      </c>
      <c r="J105" t="s">
        <v>100</v>
      </c>
      <c r="O105" t="s">
        <v>99</v>
      </c>
      <c r="P105">
        <v>2357</v>
      </c>
      <c r="Q105">
        <v>5472802.7308130227</v>
      </c>
      <c r="R105">
        <v>2321.9358213037858</v>
      </c>
      <c r="S105">
        <v>1947.8</v>
      </c>
    </row>
    <row r="106" spans="1:19">
      <c r="A106" s="1">
        <v>1</v>
      </c>
      <c r="B106" t="s">
        <v>15</v>
      </c>
      <c r="C106">
        <v>5125</v>
      </c>
      <c r="D106">
        <v>4152</v>
      </c>
      <c r="E106">
        <v>613</v>
      </c>
      <c r="F106" s="3">
        <f t="shared" si="3"/>
        <v>14.763969171483623</v>
      </c>
      <c r="G106">
        <v>319</v>
      </c>
      <c r="H106">
        <v>1345</v>
      </c>
      <c r="I106">
        <v>288</v>
      </c>
      <c r="J106" t="s">
        <v>16</v>
      </c>
      <c r="O106" t="s">
        <v>15</v>
      </c>
      <c r="P106">
        <v>3038</v>
      </c>
      <c r="Q106">
        <v>10301898.993371099</v>
      </c>
      <c r="R106">
        <v>3391.0134935388751</v>
      </c>
      <c r="S106">
        <v>2464.35</v>
      </c>
    </row>
    <row r="107" spans="1:19">
      <c r="A107" s="1">
        <v>42</v>
      </c>
      <c r="B107" t="s">
        <v>97</v>
      </c>
      <c r="C107">
        <v>5498</v>
      </c>
      <c r="D107">
        <v>3691</v>
      </c>
      <c r="E107">
        <v>536</v>
      </c>
      <c r="F107" s="3">
        <f t="shared" si="3"/>
        <v>14.521809807640206</v>
      </c>
      <c r="G107">
        <v>228</v>
      </c>
      <c r="H107">
        <v>621</v>
      </c>
      <c r="I107">
        <v>68</v>
      </c>
      <c r="J107" t="s">
        <v>98</v>
      </c>
      <c r="O107" t="s">
        <v>97</v>
      </c>
      <c r="P107">
        <v>1878</v>
      </c>
      <c r="Q107">
        <v>6465479.729351853</v>
      </c>
      <c r="R107">
        <v>3442.747459718772</v>
      </c>
      <c r="S107">
        <v>2873.15</v>
      </c>
    </row>
    <row r="108" spans="1:19">
      <c r="A108" s="1">
        <v>87</v>
      </c>
      <c r="B108" t="s">
        <v>187</v>
      </c>
      <c r="C108">
        <v>3419</v>
      </c>
      <c r="D108">
        <v>2219</v>
      </c>
      <c r="E108">
        <v>318</v>
      </c>
      <c r="F108" s="3">
        <f t="shared" si="3"/>
        <v>14.330779630464173</v>
      </c>
      <c r="G108">
        <v>140</v>
      </c>
      <c r="H108">
        <v>323</v>
      </c>
      <c r="I108">
        <v>89</v>
      </c>
      <c r="J108" t="s">
        <v>188</v>
      </c>
      <c r="O108" t="s">
        <v>187</v>
      </c>
      <c r="P108">
        <v>1572</v>
      </c>
      <c r="Q108">
        <v>5380673.5266018901</v>
      </c>
      <c r="R108">
        <v>3422.8203095431868</v>
      </c>
      <c r="S108">
        <v>2763.55</v>
      </c>
    </row>
    <row r="109" spans="1:19">
      <c r="A109" s="1">
        <v>12</v>
      </c>
      <c r="B109" t="s">
        <v>37</v>
      </c>
      <c r="C109">
        <v>2913</v>
      </c>
      <c r="D109">
        <v>1913</v>
      </c>
      <c r="E109">
        <v>272</v>
      </c>
      <c r="F109" s="3">
        <f t="shared" si="3"/>
        <v>14.218504966021955</v>
      </c>
      <c r="G109">
        <v>117</v>
      </c>
      <c r="H109">
        <v>395</v>
      </c>
      <c r="I109">
        <v>43</v>
      </c>
      <c r="J109" t="s">
        <v>38</v>
      </c>
      <c r="O109" t="s">
        <v>37</v>
      </c>
      <c r="P109">
        <v>1237</v>
      </c>
      <c r="Q109">
        <v>4297989.4799999986</v>
      </c>
      <c r="R109">
        <v>3474.526661277283</v>
      </c>
      <c r="S109">
        <v>3009.8</v>
      </c>
    </row>
    <row r="110" spans="1:19">
      <c r="A110" s="1">
        <v>74</v>
      </c>
      <c r="B110" t="s">
        <v>161</v>
      </c>
      <c r="C110">
        <v>4186</v>
      </c>
      <c r="D110">
        <v>2681</v>
      </c>
      <c r="E110">
        <v>369</v>
      </c>
      <c r="F110" s="3">
        <f t="shared" si="3"/>
        <v>13.763521074226036</v>
      </c>
      <c r="G110">
        <v>174</v>
      </c>
      <c r="H110">
        <v>518</v>
      </c>
      <c r="I110">
        <v>65</v>
      </c>
      <c r="J110" t="s">
        <v>162</v>
      </c>
      <c r="O110" t="s">
        <v>161</v>
      </c>
      <c r="P110">
        <v>1803</v>
      </c>
      <c r="Q110">
        <v>5686516.2000000086</v>
      </c>
      <c r="R110">
        <v>3153.919134775379</v>
      </c>
      <c r="S110">
        <v>2790</v>
      </c>
    </row>
    <row r="111" spans="1:19">
      <c r="A111" s="1">
        <v>66</v>
      </c>
      <c r="B111" t="s">
        <v>145</v>
      </c>
      <c r="C111">
        <v>7226</v>
      </c>
      <c r="D111">
        <v>6354</v>
      </c>
      <c r="E111">
        <v>820</v>
      </c>
      <c r="F111" s="3">
        <f t="shared" si="3"/>
        <v>12.905256531318853</v>
      </c>
      <c r="G111">
        <v>478</v>
      </c>
      <c r="H111">
        <v>1573</v>
      </c>
      <c r="I111">
        <v>340</v>
      </c>
      <c r="J111" t="s">
        <v>146</v>
      </c>
      <c r="O111" t="s">
        <v>145</v>
      </c>
      <c r="P111">
        <v>3559</v>
      </c>
      <c r="Q111">
        <v>7787015.5791666629</v>
      </c>
      <c r="R111">
        <v>2187.9785274421638</v>
      </c>
      <c r="S111">
        <v>1782.2</v>
      </c>
    </row>
    <row r="112" spans="1:19">
      <c r="A112" s="1">
        <v>44</v>
      </c>
      <c r="B112" t="s">
        <v>101</v>
      </c>
      <c r="C112">
        <v>4543</v>
      </c>
      <c r="D112">
        <v>3647</v>
      </c>
      <c r="E112">
        <v>466</v>
      </c>
      <c r="F112" s="3">
        <f t="shared" si="3"/>
        <v>12.777625445571703</v>
      </c>
      <c r="G112">
        <v>228</v>
      </c>
      <c r="H112">
        <v>941</v>
      </c>
      <c r="I112">
        <v>161</v>
      </c>
      <c r="J112" t="s">
        <v>102</v>
      </c>
      <c r="O112" t="s">
        <v>101</v>
      </c>
      <c r="P112">
        <v>2337</v>
      </c>
      <c r="Q112">
        <v>5614888.8242642423</v>
      </c>
      <c r="R112">
        <v>2402.6054019102448</v>
      </c>
      <c r="S112">
        <v>1983.3</v>
      </c>
    </row>
    <row r="113" spans="1:19">
      <c r="A113" s="1">
        <v>30</v>
      </c>
      <c r="B113" t="s">
        <v>73</v>
      </c>
      <c r="C113">
        <v>9815</v>
      </c>
      <c r="D113">
        <v>8658</v>
      </c>
      <c r="E113">
        <v>1091</v>
      </c>
      <c r="F113" s="3">
        <f t="shared" si="3"/>
        <v>12.601062601062601</v>
      </c>
      <c r="G113">
        <v>627</v>
      </c>
      <c r="H113">
        <v>1963</v>
      </c>
      <c r="I113">
        <v>632</v>
      </c>
      <c r="J113" t="s">
        <v>74</v>
      </c>
      <c r="O113" t="s">
        <v>73</v>
      </c>
      <c r="P113">
        <v>5244</v>
      </c>
      <c r="Q113">
        <v>19010593.45236665</v>
      </c>
      <c r="R113">
        <v>3625.20851494406</v>
      </c>
      <c r="S113">
        <v>2510.4499999999998</v>
      </c>
    </row>
    <row r="114" spans="1:19">
      <c r="A114" s="1">
        <v>58</v>
      </c>
      <c r="B114" t="s">
        <v>129</v>
      </c>
      <c r="C114">
        <v>5283</v>
      </c>
      <c r="D114">
        <v>4429</v>
      </c>
      <c r="E114">
        <v>548</v>
      </c>
      <c r="F114" s="3">
        <f t="shared" si="3"/>
        <v>12.372996161661774</v>
      </c>
      <c r="G114">
        <v>344</v>
      </c>
      <c r="H114">
        <v>1309</v>
      </c>
      <c r="I114">
        <v>221</v>
      </c>
      <c r="J114" t="s">
        <v>130</v>
      </c>
      <c r="O114" t="s">
        <v>129</v>
      </c>
      <c r="P114">
        <v>3200</v>
      </c>
      <c r="Q114">
        <v>8585152.7966505773</v>
      </c>
      <c r="R114">
        <v>2682.860248953305</v>
      </c>
      <c r="S114">
        <v>2054.9499999999998</v>
      </c>
    </row>
    <row r="115" spans="1:19">
      <c r="A115" s="1">
        <v>117</v>
      </c>
      <c r="B115" t="s">
        <v>247</v>
      </c>
      <c r="C115">
        <v>3496</v>
      </c>
      <c r="D115">
        <v>2772</v>
      </c>
      <c r="E115">
        <v>332</v>
      </c>
      <c r="F115" s="3">
        <f t="shared" si="3"/>
        <v>11.976911976911977</v>
      </c>
      <c r="G115">
        <v>174</v>
      </c>
      <c r="H115">
        <v>824</v>
      </c>
      <c r="I115">
        <v>245</v>
      </c>
      <c r="J115" t="s">
        <v>248</v>
      </c>
      <c r="O115" t="s">
        <v>247</v>
      </c>
      <c r="P115">
        <v>2349</v>
      </c>
      <c r="Q115">
        <v>6442351.0279265409</v>
      </c>
      <c r="R115">
        <v>2742.5930301943549</v>
      </c>
      <c r="S115">
        <v>2070</v>
      </c>
    </row>
    <row r="116" spans="1:19">
      <c r="A116" s="1">
        <v>31</v>
      </c>
      <c r="B116" t="s">
        <v>75</v>
      </c>
      <c r="C116">
        <v>3771</v>
      </c>
      <c r="D116">
        <v>3312</v>
      </c>
      <c r="E116">
        <v>379</v>
      </c>
      <c r="F116" s="3">
        <f t="shared" si="3"/>
        <v>11.443236714975846</v>
      </c>
      <c r="G116">
        <v>240</v>
      </c>
      <c r="H116">
        <v>1163</v>
      </c>
      <c r="I116">
        <v>132</v>
      </c>
      <c r="J116" t="s">
        <v>76</v>
      </c>
      <c r="O116" t="s">
        <v>75</v>
      </c>
      <c r="P116">
        <v>2386</v>
      </c>
      <c r="Q116">
        <v>10035694.243405901</v>
      </c>
      <c r="R116">
        <v>4206.0747038582977</v>
      </c>
      <c r="S116">
        <v>2466.9499999999998</v>
      </c>
    </row>
    <row r="117" spans="1:19">
      <c r="A117" s="1">
        <v>15</v>
      </c>
      <c r="B117" t="s">
        <v>43</v>
      </c>
      <c r="C117">
        <v>4504</v>
      </c>
      <c r="D117">
        <v>3172</v>
      </c>
      <c r="E117">
        <v>344</v>
      </c>
      <c r="F117" s="3">
        <f t="shared" si="3"/>
        <v>10.844892812105927</v>
      </c>
      <c r="G117">
        <v>195</v>
      </c>
      <c r="H117">
        <v>420</v>
      </c>
      <c r="I117">
        <v>137</v>
      </c>
      <c r="J117" t="s">
        <v>44</v>
      </c>
      <c r="O117" t="s">
        <v>43</v>
      </c>
      <c r="P117">
        <v>2520</v>
      </c>
      <c r="Q117">
        <v>7072143.1669105627</v>
      </c>
      <c r="R117">
        <v>2806.4060186153029</v>
      </c>
      <c r="S117">
        <v>2209.25</v>
      </c>
    </row>
    <row r="118" spans="1:19">
      <c r="A118" s="1">
        <v>129</v>
      </c>
      <c r="B118" t="s">
        <v>271</v>
      </c>
      <c r="C118">
        <v>2737</v>
      </c>
      <c r="D118">
        <v>1719</v>
      </c>
      <c r="E118">
        <v>179</v>
      </c>
      <c r="F118" s="3">
        <f t="shared" si="3"/>
        <v>10.413030831878999</v>
      </c>
      <c r="G118">
        <v>95</v>
      </c>
      <c r="H118">
        <v>179</v>
      </c>
      <c r="I118">
        <v>58</v>
      </c>
      <c r="J118" t="s">
        <v>272</v>
      </c>
      <c r="O118" t="s">
        <v>271</v>
      </c>
      <c r="P118">
        <v>1242</v>
      </c>
      <c r="Q118">
        <v>4495442.6713333353</v>
      </c>
      <c r="R118">
        <v>3619.5190590445541</v>
      </c>
      <c r="S118">
        <v>3038.25</v>
      </c>
    </row>
    <row r="119" spans="1:19">
      <c r="A119" s="1">
        <v>93</v>
      </c>
      <c r="B119" t="s">
        <v>199</v>
      </c>
      <c r="C119">
        <v>4748</v>
      </c>
      <c r="D119">
        <v>3101</v>
      </c>
      <c r="E119">
        <v>316</v>
      </c>
      <c r="F119" s="3">
        <f t="shared" si="3"/>
        <v>10.19026120606256</v>
      </c>
      <c r="G119">
        <v>168</v>
      </c>
      <c r="H119">
        <v>528</v>
      </c>
      <c r="I119">
        <v>98</v>
      </c>
      <c r="J119" t="s">
        <v>200</v>
      </c>
      <c r="O119" t="s">
        <v>199</v>
      </c>
      <c r="P119">
        <v>2538</v>
      </c>
      <c r="Q119">
        <v>8469115.8002073038</v>
      </c>
      <c r="R119">
        <v>3336.9250591833352</v>
      </c>
      <c r="S119">
        <v>2617.65</v>
      </c>
    </row>
    <row r="120" spans="1:19">
      <c r="A120" s="1">
        <v>118</v>
      </c>
      <c r="B120" t="s">
        <v>249</v>
      </c>
      <c r="C120">
        <v>3749</v>
      </c>
      <c r="D120">
        <v>2965</v>
      </c>
      <c r="E120">
        <v>301</v>
      </c>
      <c r="F120" s="3">
        <f t="shared" si="3"/>
        <v>10.15177065767285</v>
      </c>
      <c r="G120">
        <v>166</v>
      </c>
      <c r="H120">
        <v>609</v>
      </c>
      <c r="I120">
        <v>147</v>
      </c>
      <c r="J120" t="s">
        <v>250</v>
      </c>
      <c r="O120" t="s">
        <v>249</v>
      </c>
      <c r="P120">
        <v>2387</v>
      </c>
      <c r="Q120">
        <v>5359029.6172154453</v>
      </c>
      <c r="R120">
        <v>2245.089910856911</v>
      </c>
      <c r="S120">
        <v>1872.2</v>
      </c>
    </row>
    <row r="121" spans="1:19">
      <c r="A121" s="1">
        <v>2</v>
      </c>
      <c r="B121" t="s">
        <v>17</v>
      </c>
      <c r="C121">
        <v>4242</v>
      </c>
      <c r="D121">
        <v>3002</v>
      </c>
      <c r="E121">
        <v>303</v>
      </c>
      <c r="F121" s="3">
        <f t="shared" si="3"/>
        <v>10.093271152564956</v>
      </c>
      <c r="G121">
        <v>169</v>
      </c>
      <c r="H121">
        <v>556</v>
      </c>
      <c r="I121">
        <v>131</v>
      </c>
      <c r="J121" t="s">
        <v>18</v>
      </c>
      <c r="O121" t="s">
        <v>17</v>
      </c>
      <c r="P121">
        <v>2646</v>
      </c>
      <c r="Q121">
        <v>8084743.8796225237</v>
      </c>
      <c r="R121">
        <v>3055.4587602503871</v>
      </c>
      <c r="S121">
        <v>2282.85</v>
      </c>
    </row>
    <row r="122" spans="1:19">
      <c r="A122" s="1">
        <v>131</v>
      </c>
      <c r="B122" t="s">
        <v>275</v>
      </c>
      <c r="C122">
        <v>7374</v>
      </c>
      <c r="D122">
        <v>6319</v>
      </c>
      <c r="E122">
        <v>603</v>
      </c>
      <c r="F122" s="3">
        <f t="shared" si="3"/>
        <v>9.5426491533470479</v>
      </c>
      <c r="G122">
        <v>270</v>
      </c>
      <c r="H122">
        <v>2083</v>
      </c>
      <c r="I122">
        <v>213</v>
      </c>
      <c r="J122" t="s">
        <v>276</v>
      </c>
      <c r="O122" t="s">
        <v>275</v>
      </c>
      <c r="P122">
        <v>3528</v>
      </c>
      <c r="Q122">
        <v>9667848.5393718202</v>
      </c>
      <c r="R122">
        <v>2740.3198807743261</v>
      </c>
      <c r="S122">
        <v>2154.9499999999998</v>
      </c>
    </row>
    <row r="123" spans="1:19">
      <c r="A123" s="1">
        <v>55</v>
      </c>
      <c r="B123" t="s">
        <v>123</v>
      </c>
      <c r="C123">
        <v>4286</v>
      </c>
      <c r="D123">
        <v>3006</v>
      </c>
      <c r="E123">
        <v>275</v>
      </c>
      <c r="F123" s="3">
        <f t="shared" si="3"/>
        <v>9.1483699268130412</v>
      </c>
      <c r="G123">
        <v>137</v>
      </c>
      <c r="H123">
        <v>366</v>
      </c>
      <c r="I123">
        <v>20</v>
      </c>
      <c r="J123" t="s">
        <v>124</v>
      </c>
      <c r="O123" t="s">
        <v>123</v>
      </c>
      <c r="P123">
        <v>1778</v>
      </c>
      <c r="Q123">
        <v>6033641.1266666716</v>
      </c>
      <c r="R123">
        <v>3393.4989463817051</v>
      </c>
      <c r="S123">
        <v>2979.45</v>
      </c>
    </row>
    <row r="124" spans="1:19">
      <c r="A124" s="1">
        <v>82</v>
      </c>
      <c r="B124" t="s">
        <v>177</v>
      </c>
      <c r="C124">
        <v>4538</v>
      </c>
      <c r="D124">
        <v>3461</v>
      </c>
      <c r="E124">
        <v>316</v>
      </c>
      <c r="F124" s="3">
        <f t="shared" si="3"/>
        <v>9.1303091592025432</v>
      </c>
      <c r="G124">
        <v>156</v>
      </c>
      <c r="H124">
        <v>551</v>
      </c>
      <c r="I124">
        <v>132</v>
      </c>
      <c r="J124" t="s">
        <v>178</v>
      </c>
      <c r="O124" t="s">
        <v>177</v>
      </c>
      <c r="P124">
        <v>2701</v>
      </c>
      <c r="Q124">
        <v>7336595.272213256</v>
      </c>
      <c r="R124">
        <v>2716.251489157074</v>
      </c>
      <c r="S124">
        <v>2123.8000000000002</v>
      </c>
    </row>
    <row r="125" spans="1:19">
      <c r="A125" s="1">
        <v>86</v>
      </c>
      <c r="B125" t="s">
        <v>185</v>
      </c>
      <c r="C125">
        <v>5828</v>
      </c>
      <c r="D125">
        <v>3820</v>
      </c>
      <c r="E125">
        <v>345</v>
      </c>
      <c r="F125" s="3">
        <f t="shared" si="3"/>
        <v>9.0314136125654443</v>
      </c>
      <c r="G125">
        <v>139</v>
      </c>
      <c r="H125">
        <v>630</v>
      </c>
      <c r="I125">
        <v>58</v>
      </c>
      <c r="J125" t="s">
        <v>186</v>
      </c>
      <c r="O125" t="s">
        <v>185</v>
      </c>
      <c r="P125">
        <v>2642</v>
      </c>
      <c r="Q125">
        <v>10215684.796858281</v>
      </c>
      <c r="R125">
        <v>3866.648295555744</v>
      </c>
      <c r="S125">
        <v>3007.65</v>
      </c>
    </row>
    <row r="126" spans="1:19">
      <c r="A126" s="1">
        <v>56</v>
      </c>
      <c r="B126" t="s">
        <v>125</v>
      </c>
      <c r="C126">
        <v>4115</v>
      </c>
      <c r="D126">
        <v>2739</v>
      </c>
      <c r="E126">
        <v>239</v>
      </c>
      <c r="F126" s="3">
        <f t="shared" si="3"/>
        <v>8.7258123402701724</v>
      </c>
      <c r="G126">
        <v>148</v>
      </c>
      <c r="H126">
        <v>500</v>
      </c>
      <c r="I126">
        <v>71</v>
      </c>
      <c r="J126" t="s">
        <v>126</v>
      </c>
      <c r="O126" t="s">
        <v>125</v>
      </c>
      <c r="P126">
        <v>1735</v>
      </c>
      <c r="Q126">
        <v>5886650.8000000007</v>
      </c>
      <c r="R126">
        <v>3392.8823054755048</v>
      </c>
      <c r="S126">
        <v>2936.2</v>
      </c>
    </row>
    <row r="127" spans="1:19">
      <c r="A127" s="1">
        <v>112</v>
      </c>
      <c r="B127" t="s">
        <v>237</v>
      </c>
      <c r="C127">
        <v>6062</v>
      </c>
      <c r="D127">
        <v>4270</v>
      </c>
      <c r="E127">
        <v>371</v>
      </c>
      <c r="F127" s="3">
        <f t="shared" si="3"/>
        <v>8.6885245901639347</v>
      </c>
      <c r="G127">
        <v>196</v>
      </c>
      <c r="H127">
        <v>635</v>
      </c>
      <c r="I127">
        <v>71</v>
      </c>
      <c r="J127" t="s">
        <v>238</v>
      </c>
      <c r="O127" t="s">
        <v>237</v>
      </c>
      <c r="P127">
        <v>2680</v>
      </c>
      <c r="Q127">
        <v>9270465.9214145821</v>
      </c>
      <c r="R127">
        <v>3459.1290751546949</v>
      </c>
      <c r="S127">
        <v>3002.45</v>
      </c>
    </row>
    <row r="128" spans="1:19">
      <c r="A128" s="1">
        <v>92</v>
      </c>
      <c r="B128" t="s">
        <v>197</v>
      </c>
      <c r="C128">
        <v>3557</v>
      </c>
      <c r="D128">
        <v>2269</v>
      </c>
      <c r="E128">
        <v>191</v>
      </c>
      <c r="F128" s="3">
        <f t="shared" si="3"/>
        <v>8.4178052005288677</v>
      </c>
      <c r="G128">
        <v>108</v>
      </c>
      <c r="H128">
        <v>264</v>
      </c>
      <c r="I128">
        <v>24</v>
      </c>
      <c r="J128" t="s">
        <v>198</v>
      </c>
      <c r="O128" t="s">
        <v>197</v>
      </c>
      <c r="P128">
        <v>1691</v>
      </c>
      <c r="Q128">
        <v>6398349.4197232705</v>
      </c>
      <c r="R128">
        <v>3783.7666586181372</v>
      </c>
      <c r="S128">
        <v>3117.2</v>
      </c>
    </row>
    <row r="129" spans="1:19">
      <c r="A129" s="1">
        <v>106</v>
      </c>
      <c r="B129" t="s">
        <v>225</v>
      </c>
      <c r="C129">
        <v>5937</v>
      </c>
      <c r="D129">
        <v>4066</v>
      </c>
      <c r="E129">
        <v>338</v>
      </c>
      <c r="F129" s="3">
        <f t="shared" si="3"/>
        <v>8.312838170191835</v>
      </c>
      <c r="G129">
        <v>159</v>
      </c>
      <c r="H129">
        <v>399</v>
      </c>
      <c r="I129">
        <v>43</v>
      </c>
      <c r="J129" t="s">
        <v>226</v>
      </c>
      <c r="O129" t="s">
        <v>225</v>
      </c>
      <c r="P129">
        <v>2384</v>
      </c>
      <c r="Q129">
        <v>8427048.1211055592</v>
      </c>
      <c r="R129">
        <v>3534.835621269111</v>
      </c>
      <c r="S129">
        <v>3038.35</v>
      </c>
    </row>
    <row r="130" spans="1:19">
      <c r="A130" s="1">
        <v>20</v>
      </c>
      <c r="B130" t="s">
        <v>53</v>
      </c>
      <c r="C130">
        <v>2818</v>
      </c>
      <c r="D130">
        <v>1790</v>
      </c>
      <c r="E130">
        <v>139</v>
      </c>
      <c r="F130" s="3">
        <f t="shared" ref="F130:F137" si="4">100*E130/D130</f>
        <v>7.7653631284916198</v>
      </c>
      <c r="G130">
        <v>96</v>
      </c>
      <c r="H130">
        <v>360</v>
      </c>
      <c r="I130">
        <v>22</v>
      </c>
      <c r="J130" t="s">
        <v>54</v>
      </c>
      <c r="O130" t="s">
        <v>53</v>
      </c>
      <c r="P130">
        <v>1326</v>
      </c>
      <c r="Q130">
        <v>4237280.3750000056</v>
      </c>
      <c r="R130">
        <v>3195.5357277526441</v>
      </c>
      <c r="S130">
        <v>2816.85</v>
      </c>
    </row>
    <row r="131" spans="1:19">
      <c r="A131" s="1">
        <v>97</v>
      </c>
      <c r="B131" t="s">
        <v>207</v>
      </c>
      <c r="C131">
        <v>4119</v>
      </c>
      <c r="D131">
        <v>3200</v>
      </c>
      <c r="E131">
        <v>224</v>
      </c>
      <c r="F131" s="3">
        <f t="shared" si="4"/>
        <v>7</v>
      </c>
      <c r="G131">
        <v>134</v>
      </c>
      <c r="H131">
        <v>565</v>
      </c>
      <c r="I131">
        <v>152</v>
      </c>
      <c r="J131" t="s">
        <v>208</v>
      </c>
      <c r="O131" t="s">
        <v>207</v>
      </c>
      <c r="P131">
        <v>2226</v>
      </c>
      <c r="Q131">
        <v>6874573.0125086699</v>
      </c>
      <c r="R131">
        <v>3088.307732483679</v>
      </c>
      <c r="S131">
        <v>2352.1999999999998</v>
      </c>
    </row>
    <row r="132" spans="1:19">
      <c r="A132" s="1">
        <v>52</v>
      </c>
      <c r="B132" t="s">
        <v>117</v>
      </c>
      <c r="C132">
        <v>9457</v>
      </c>
      <c r="D132">
        <v>8642</v>
      </c>
      <c r="E132">
        <v>583</v>
      </c>
      <c r="F132" s="3">
        <f t="shared" si="4"/>
        <v>6.7461235825040502</v>
      </c>
      <c r="G132">
        <v>328</v>
      </c>
      <c r="H132">
        <v>1687</v>
      </c>
      <c r="I132">
        <v>203</v>
      </c>
      <c r="J132" t="s">
        <v>118</v>
      </c>
      <c r="O132" t="s">
        <v>117</v>
      </c>
      <c r="P132">
        <v>3790</v>
      </c>
      <c r="Q132">
        <v>9905350.7962546498</v>
      </c>
      <c r="R132">
        <v>2613.5490227584828</v>
      </c>
      <c r="S132">
        <v>1977.5</v>
      </c>
    </row>
    <row r="133" spans="1:19">
      <c r="A133" s="1">
        <v>72</v>
      </c>
      <c r="B133" t="s">
        <v>157</v>
      </c>
      <c r="C133">
        <v>5713</v>
      </c>
      <c r="D133">
        <v>3560</v>
      </c>
      <c r="E133">
        <v>221</v>
      </c>
      <c r="F133" s="3">
        <f t="shared" si="4"/>
        <v>6.2078651685393256</v>
      </c>
      <c r="G133">
        <v>155</v>
      </c>
      <c r="H133">
        <v>471</v>
      </c>
      <c r="I133">
        <v>123</v>
      </c>
      <c r="J133" t="s">
        <v>158</v>
      </c>
      <c r="O133" t="s">
        <v>157</v>
      </c>
      <c r="P133">
        <v>2797</v>
      </c>
      <c r="Q133">
        <v>10273785.974029301</v>
      </c>
      <c r="R133">
        <v>3673.144788712656</v>
      </c>
      <c r="S133">
        <v>2997.3</v>
      </c>
    </row>
    <row r="134" spans="1:19">
      <c r="A134" s="1">
        <v>71</v>
      </c>
      <c r="B134" t="s">
        <v>155</v>
      </c>
      <c r="C134">
        <v>6336</v>
      </c>
      <c r="D134">
        <v>5364</v>
      </c>
      <c r="E134">
        <v>322</v>
      </c>
      <c r="F134" s="3">
        <f t="shared" si="4"/>
        <v>6.0029828486204329</v>
      </c>
      <c r="G134">
        <v>196</v>
      </c>
      <c r="H134">
        <v>1479</v>
      </c>
      <c r="I134">
        <v>297</v>
      </c>
      <c r="J134" t="s">
        <v>156</v>
      </c>
      <c r="K134" t="s">
        <v>292</v>
      </c>
      <c r="L134" s="8">
        <v>66.40625</v>
      </c>
      <c r="M134" s="8">
        <v>3.59375</v>
      </c>
      <c r="N134" s="8">
        <v>90.114583333333329</v>
      </c>
      <c r="O134" t="s">
        <v>155</v>
      </c>
      <c r="P134">
        <v>3240</v>
      </c>
      <c r="Q134">
        <v>9625117.2000540774</v>
      </c>
      <c r="R134">
        <v>2970.715185201876</v>
      </c>
      <c r="S134">
        <v>2260.15</v>
      </c>
    </row>
    <row r="135" spans="1:19">
      <c r="A135" s="1">
        <v>70</v>
      </c>
      <c r="B135" t="s">
        <v>153</v>
      </c>
      <c r="C135">
        <v>6172</v>
      </c>
      <c r="D135">
        <v>4308</v>
      </c>
      <c r="E135">
        <v>241</v>
      </c>
      <c r="F135" s="3">
        <f t="shared" si="4"/>
        <v>5.5942432683379755</v>
      </c>
      <c r="G135">
        <v>128</v>
      </c>
      <c r="H135">
        <v>409</v>
      </c>
      <c r="I135">
        <v>151</v>
      </c>
      <c r="J135" t="s">
        <v>154</v>
      </c>
      <c r="K135" t="s">
        <v>293</v>
      </c>
      <c r="L135" s="8">
        <v>65.16901408450704</v>
      </c>
      <c r="M135" s="8">
        <v>3.887323943661972</v>
      </c>
      <c r="N135" s="8">
        <v>86.943661971830991</v>
      </c>
      <c r="O135" t="s">
        <v>153</v>
      </c>
      <c r="P135">
        <v>2939</v>
      </c>
      <c r="Q135">
        <v>10610119.71657379</v>
      </c>
      <c r="R135">
        <v>3610.1121866532112</v>
      </c>
      <c r="S135">
        <v>2895.9</v>
      </c>
    </row>
    <row r="136" spans="1:19">
      <c r="A136" s="1">
        <v>102</v>
      </c>
      <c r="B136" t="s">
        <v>217</v>
      </c>
      <c r="C136">
        <v>5725</v>
      </c>
      <c r="D136">
        <v>4371</v>
      </c>
      <c r="E136">
        <v>219</v>
      </c>
      <c r="F136" s="3">
        <f t="shared" si="4"/>
        <v>5.010295126973233</v>
      </c>
      <c r="G136">
        <v>108</v>
      </c>
      <c r="H136">
        <v>676</v>
      </c>
      <c r="I136">
        <v>177</v>
      </c>
      <c r="J136" t="s">
        <v>218</v>
      </c>
      <c r="K136" t="s">
        <v>291</v>
      </c>
      <c r="L136" s="8">
        <v>66.192307692307693</v>
      </c>
      <c r="M136" s="8">
        <v>3.5769230769230771</v>
      </c>
      <c r="N136" s="8">
        <v>88.461538461538467</v>
      </c>
      <c r="O136" t="s">
        <v>217</v>
      </c>
      <c r="P136">
        <v>3435</v>
      </c>
      <c r="Q136">
        <v>9939006.6531644575</v>
      </c>
      <c r="R136">
        <v>2893.4517185340492</v>
      </c>
      <c r="S136">
        <v>2274.6</v>
      </c>
    </row>
    <row r="137" spans="1:19">
      <c r="A137" s="1">
        <v>45</v>
      </c>
      <c r="B137" t="s">
        <v>103</v>
      </c>
      <c r="C137">
        <v>4526</v>
      </c>
      <c r="D137">
        <v>3393</v>
      </c>
      <c r="E137">
        <v>168</v>
      </c>
      <c r="F137" s="3">
        <f t="shared" si="4"/>
        <v>4.9513704686118478</v>
      </c>
      <c r="G137">
        <v>88</v>
      </c>
      <c r="H137">
        <v>739</v>
      </c>
      <c r="I137">
        <v>183</v>
      </c>
      <c r="J137" t="s">
        <v>104</v>
      </c>
      <c r="K137" t="s">
        <v>294</v>
      </c>
      <c r="L137" s="8">
        <v>66.163043478260875</v>
      </c>
      <c r="M137" s="8">
        <v>3.6086956521739131</v>
      </c>
      <c r="N137" s="8">
        <v>105.3804347826087</v>
      </c>
      <c r="O137" t="s">
        <v>103</v>
      </c>
      <c r="P137">
        <v>2800</v>
      </c>
      <c r="Q137">
        <v>9447909.6764920112</v>
      </c>
      <c r="R137">
        <v>3374.2534558900038</v>
      </c>
      <c r="S137">
        <v>2468.4499999999998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comaprison_fuel_deprivation</vt:lpstr>
      <vt:lpstr>SIMD &amp; MSOA data</vt:lpstr>
      <vt:lpstr>Chart1</vt:lpstr>
      <vt:lpstr>med  elec consump vs income 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Colin Ramsay</cp:lastModifiedBy>
  <dcterms:created xsi:type="dcterms:W3CDTF">2022-04-16T08:14:24Z</dcterms:created>
  <dcterms:modified xsi:type="dcterms:W3CDTF">2022-05-02T12:56:26Z</dcterms:modified>
</cp:coreProperties>
</file>