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86138\Desktop\GIX-UW&amp;Tsinghua\514 Hardware Software Lab\Week 5\"/>
    </mc:Choice>
  </mc:AlternateContent>
  <xr:revisionPtr revIDLastSave="0" documentId="13_ncr:1_{55229521-5BDD-4533-BB03-0CD6268751CC}" xr6:coauthVersionLast="47" xr6:coauthVersionMax="47" xr10:uidLastSave="{00000000-0000-0000-0000-000000000000}"/>
  <bookViews>
    <workbookView xWindow="-108" yWindow="-108" windowWidth="23256" windowHeight="12456" xr2:uid="{00000000-000D-0000-FFFF-FFFF00000000}"/>
  </bookViews>
  <sheets>
    <sheet name="System Parameters" sheetId="1" r:id="rId1"/>
    <sheet name="Sensitivity Analysis" sheetId="2" r:id="rId2"/>
  </sheets>
  <calcPr calcId="191029"/>
</workbook>
</file>

<file path=xl/calcChain.xml><?xml version="1.0" encoding="utf-8"?>
<calcChain xmlns="http://schemas.openxmlformats.org/spreadsheetml/2006/main">
  <c r="A39" i="1" l="1"/>
  <c r="N90" i="2"/>
  <c r="M91" i="2"/>
  <c r="N91" i="2"/>
  <c r="O91" i="2"/>
  <c r="M92" i="2"/>
  <c r="N92" i="2"/>
  <c r="O92" i="2"/>
  <c r="M93" i="2"/>
  <c r="N93" i="2"/>
  <c r="O93" i="2"/>
  <c r="M94" i="2"/>
  <c r="N94" i="2"/>
  <c r="O94" i="2"/>
  <c r="O97" i="2"/>
  <c r="M27" i="1"/>
  <c r="L27" i="1"/>
  <c r="V118" i="2"/>
  <c r="U118" i="2"/>
  <c r="T118" i="2"/>
  <c r="S118" i="2"/>
  <c r="R118" i="2"/>
  <c r="Q118" i="2"/>
  <c r="P118" i="2"/>
  <c r="O118" i="2"/>
  <c r="D118" i="2"/>
  <c r="C118" i="2"/>
  <c r="B118" i="2"/>
  <c r="A118" i="2"/>
  <c r="V117" i="2"/>
  <c r="U117" i="2"/>
  <c r="T117" i="2"/>
  <c r="S117" i="2"/>
  <c r="R117" i="2"/>
  <c r="Q117" i="2"/>
  <c r="P117" i="2"/>
  <c r="O117" i="2"/>
  <c r="D117" i="2"/>
  <c r="C117" i="2"/>
  <c r="B117" i="2"/>
  <c r="A117" i="2"/>
  <c r="V116" i="2"/>
  <c r="U116" i="2"/>
  <c r="T116" i="2"/>
  <c r="S116" i="2"/>
  <c r="R116" i="2"/>
  <c r="Q116" i="2"/>
  <c r="P116" i="2"/>
  <c r="O116" i="2"/>
  <c r="D116" i="2"/>
  <c r="C116" i="2"/>
  <c r="B116" i="2"/>
  <c r="A116" i="2"/>
  <c r="V115" i="2"/>
  <c r="U115" i="2"/>
  <c r="T115" i="2"/>
  <c r="S115" i="2"/>
  <c r="R115" i="2"/>
  <c r="Q115" i="2"/>
  <c r="P115" i="2"/>
  <c r="O115" i="2"/>
  <c r="D115" i="2"/>
  <c r="C115" i="2"/>
  <c r="B115" i="2"/>
  <c r="A115" i="2"/>
  <c r="V114" i="2"/>
  <c r="U114" i="2"/>
  <c r="T114" i="2"/>
  <c r="S114" i="2"/>
  <c r="R114" i="2"/>
  <c r="Q114" i="2"/>
  <c r="P114" i="2"/>
  <c r="O114" i="2"/>
  <c r="D114" i="2"/>
  <c r="C114" i="2"/>
  <c r="B114" i="2"/>
  <c r="A114" i="2"/>
  <c r="V113" i="2"/>
  <c r="U113" i="2"/>
  <c r="T113" i="2"/>
  <c r="S113" i="2"/>
  <c r="R113" i="2"/>
  <c r="Q113" i="2"/>
  <c r="P113" i="2"/>
  <c r="O113" i="2"/>
  <c r="D113" i="2"/>
  <c r="C113" i="2"/>
  <c r="B113" i="2"/>
  <c r="A113" i="2"/>
  <c r="V112" i="2"/>
  <c r="U112" i="2"/>
  <c r="T112" i="2"/>
  <c r="S112" i="2"/>
  <c r="R112" i="2"/>
  <c r="Q112" i="2"/>
  <c r="P112" i="2"/>
  <c r="O112" i="2"/>
  <c r="D112" i="2"/>
  <c r="C112" i="2"/>
  <c r="B112" i="2"/>
  <c r="A112" i="2"/>
  <c r="V111" i="2"/>
  <c r="U111" i="2"/>
  <c r="T111" i="2"/>
  <c r="S111" i="2"/>
  <c r="R111" i="2"/>
  <c r="Q111" i="2"/>
  <c r="P111" i="2"/>
  <c r="O111" i="2"/>
  <c r="D111" i="2"/>
  <c r="C111" i="2"/>
  <c r="B111" i="2"/>
  <c r="A111" i="2"/>
  <c r="V110" i="2"/>
  <c r="U110" i="2"/>
  <c r="T110" i="2"/>
  <c r="S110" i="2"/>
  <c r="R110" i="2"/>
  <c r="Q110" i="2"/>
  <c r="P110" i="2"/>
  <c r="O110" i="2"/>
  <c r="D110" i="2"/>
  <c r="C110" i="2"/>
  <c r="B110" i="2"/>
  <c r="A110" i="2"/>
  <c r="V109" i="2"/>
  <c r="U109" i="2"/>
  <c r="T109" i="2"/>
  <c r="S109" i="2"/>
  <c r="R109" i="2"/>
  <c r="Q109" i="2"/>
  <c r="P109" i="2"/>
  <c r="O109" i="2"/>
  <c r="D109" i="2"/>
  <c r="C109" i="2"/>
  <c r="B109" i="2"/>
  <c r="A109" i="2"/>
  <c r="V108" i="2"/>
  <c r="U108" i="2"/>
  <c r="T108" i="2"/>
  <c r="S108" i="2"/>
  <c r="R108" i="2"/>
  <c r="Q108" i="2"/>
  <c r="P108" i="2"/>
  <c r="O108" i="2"/>
  <c r="D108" i="2"/>
  <c r="C108" i="2"/>
  <c r="B108" i="2"/>
  <c r="A108" i="2"/>
  <c r="V107" i="2"/>
  <c r="U107" i="2"/>
  <c r="T107" i="2"/>
  <c r="S107" i="2"/>
  <c r="R107" i="2"/>
  <c r="Q107" i="2"/>
  <c r="P107" i="2"/>
  <c r="O107" i="2"/>
  <c r="D107" i="2"/>
  <c r="C107" i="2"/>
  <c r="B107" i="2"/>
  <c r="A107" i="2"/>
  <c r="V106" i="2"/>
  <c r="U106" i="2"/>
  <c r="T106" i="2"/>
  <c r="S106" i="2"/>
  <c r="R106" i="2"/>
  <c r="Q106" i="2"/>
  <c r="P106" i="2"/>
  <c r="O106" i="2"/>
  <c r="D106" i="2"/>
  <c r="C106" i="2"/>
  <c r="B106" i="2"/>
  <c r="A106" i="2"/>
  <c r="V105" i="2"/>
  <c r="U105" i="2"/>
  <c r="T105" i="2"/>
  <c r="S105" i="2"/>
  <c r="R105" i="2"/>
  <c r="Q105" i="2"/>
  <c r="P105" i="2"/>
  <c r="O105" i="2"/>
  <c r="D105" i="2"/>
  <c r="C105" i="2"/>
  <c r="B105" i="2"/>
  <c r="A105" i="2"/>
  <c r="V104" i="2"/>
  <c r="U104" i="2"/>
  <c r="T104" i="2"/>
  <c r="S104" i="2"/>
  <c r="R104" i="2"/>
  <c r="Q104" i="2"/>
  <c r="P104" i="2"/>
  <c r="O104" i="2"/>
  <c r="D104" i="2"/>
  <c r="C104" i="2"/>
  <c r="B104" i="2"/>
  <c r="A104" i="2"/>
  <c r="V103" i="2"/>
  <c r="U103" i="2"/>
  <c r="T103" i="2"/>
  <c r="S103" i="2"/>
  <c r="R103" i="2"/>
  <c r="Q103" i="2"/>
  <c r="P103" i="2"/>
  <c r="O103" i="2"/>
  <c r="D103" i="2"/>
  <c r="C103" i="2"/>
  <c r="B103" i="2"/>
  <c r="A103" i="2"/>
  <c r="V102" i="2"/>
  <c r="U102" i="2"/>
  <c r="T102" i="2"/>
  <c r="S102" i="2"/>
  <c r="R102" i="2"/>
  <c r="Q102" i="2"/>
  <c r="P102" i="2"/>
  <c r="O102" i="2"/>
  <c r="D102" i="2"/>
  <c r="C102" i="2"/>
  <c r="B102" i="2"/>
  <c r="A102" i="2"/>
  <c r="V101" i="2"/>
  <c r="U101" i="2"/>
  <c r="T101" i="2"/>
  <c r="S101" i="2"/>
  <c r="R101" i="2"/>
  <c r="Q101" i="2"/>
  <c r="P101" i="2"/>
  <c r="O101" i="2"/>
  <c r="D101" i="2"/>
  <c r="C101" i="2"/>
  <c r="B101" i="2"/>
  <c r="A101" i="2"/>
  <c r="V100" i="2"/>
  <c r="U100" i="2"/>
  <c r="T100" i="2"/>
  <c r="S100" i="2"/>
  <c r="R100" i="2"/>
  <c r="Q100" i="2"/>
  <c r="P100" i="2"/>
  <c r="O100" i="2"/>
  <c r="D100" i="2"/>
  <c r="C100" i="2"/>
  <c r="B100" i="2"/>
  <c r="A100" i="2"/>
  <c r="V99" i="2"/>
  <c r="U99" i="2"/>
  <c r="T99" i="2"/>
  <c r="S99" i="2"/>
  <c r="R99" i="2"/>
  <c r="Q99" i="2"/>
  <c r="P99" i="2"/>
  <c r="C99" i="2"/>
  <c r="B99" i="2"/>
  <c r="V98" i="2"/>
  <c r="U98" i="2"/>
  <c r="T98" i="2"/>
  <c r="S98" i="2"/>
  <c r="R98" i="2"/>
  <c r="Q98" i="2"/>
  <c r="P98" i="2"/>
  <c r="C98" i="2"/>
  <c r="B98" i="2"/>
  <c r="V97" i="2"/>
  <c r="U97" i="2"/>
  <c r="T97" i="2"/>
  <c r="S97" i="2"/>
  <c r="R97" i="2"/>
  <c r="Q97" i="2"/>
  <c r="P97" i="2"/>
  <c r="D97" i="2"/>
  <c r="C97" i="2"/>
  <c r="B97" i="2"/>
  <c r="A97" i="2"/>
  <c r="V96" i="2"/>
  <c r="U96" i="2"/>
  <c r="T96" i="2"/>
  <c r="S96" i="2"/>
  <c r="R96" i="2"/>
  <c r="Q96" i="2"/>
  <c r="P96" i="2"/>
  <c r="C96" i="2"/>
  <c r="A96" i="2"/>
  <c r="V95" i="2"/>
  <c r="U95" i="2"/>
  <c r="T95" i="2"/>
  <c r="S95" i="2"/>
  <c r="R95" i="2"/>
  <c r="Q95" i="2"/>
  <c r="P95" i="2"/>
  <c r="C95" i="2"/>
  <c r="A95" i="2"/>
  <c r="V94" i="2"/>
  <c r="U94" i="2"/>
  <c r="T94" i="2"/>
  <c r="S94" i="2"/>
  <c r="R94" i="2"/>
  <c r="Q94" i="2"/>
  <c r="P94" i="2"/>
  <c r="L94" i="2"/>
  <c r="K94" i="2"/>
  <c r="J94" i="2"/>
  <c r="I94" i="2"/>
  <c r="H94" i="2"/>
  <c r="G94" i="2"/>
  <c r="F94" i="2"/>
  <c r="E94" i="2"/>
  <c r="D94" i="2"/>
  <c r="C94" i="2"/>
  <c r="B94" i="2"/>
  <c r="A94" i="2"/>
  <c r="V93" i="2"/>
  <c r="U93" i="2"/>
  <c r="T93" i="2"/>
  <c r="S93" i="2"/>
  <c r="R93" i="2"/>
  <c r="Q93" i="2"/>
  <c r="P93" i="2"/>
  <c r="C93" i="2"/>
  <c r="A93" i="2"/>
  <c r="V92" i="2"/>
  <c r="U92" i="2"/>
  <c r="T92" i="2"/>
  <c r="S92" i="2"/>
  <c r="R92" i="2"/>
  <c r="Q92" i="2"/>
  <c r="P92" i="2"/>
  <c r="L92" i="2"/>
  <c r="K92" i="2"/>
  <c r="J92" i="2"/>
  <c r="I92" i="2"/>
  <c r="H92" i="2"/>
  <c r="G92" i="2"/>
  <c r="F92" i="2"/>
  <c r="E92" i="2"/>
  <c r="D92" i="2"/>
  <c r="C92" i="2"/>
  <c r="B92" i="2"/>
  <c r="A92" i="2"/>
  <c r="V91" i="2"/>
  <c r="U91" i="2"/>
  <c r="T91" i="2"/>
  <c r="S91" i="2"/>
  <c r="R91" i="2"/>
  <c r="L91" i="2"/>
  <c r="K91" i="2"/>
  <c r="J91" i="2"/>
  <c r="I91" i="2"/>
  <c r="H91" i="2"/>
  <c r="G91" i="2"/>
  <c r="F91" i="2"/>
  <c r="E91" i="2"/>
  <c r="D91" i="2"/>
  <c r="C91" i="2"/>
  <c r="B91" i="2"/>
  <c r="A91" i="2"/>
  <c r="V90" i="2"/>
  <c r="U90" i="2"/>
  <c r="T90" i="2"/>
  <c r="S90" i="2"/>
  <c r="R90" i="2"/>
  <c r="C90" i="2"/>
  <c r="V89" i="2"/>
  <c r="U89" i="2"/>
  <c r="T89" i="2"/>
  <c r="S89" i="2"/>
  <c r="R89" i="2"/>
  <c r="C89" i="2"/>
  <c r="V88" i="2"/>
  <c r="U88" i="2"/>
  <c r="T88" i="2"/>
  <c r="S88" i="2"/>
  <c r="R88" i="2"/>
  <c r="C88" i="2"/>
  <c r="V87" i="2"/>
  <c r="U87" i="2"/>
  <c r="T87" i="2"/>
  <c r="S87" i="2"/>
  <c r="R87" i="2"/>
  <c r="C87" i="2"/>
  <c r="B87" i="2"/>
  <c r="A87" i="2"/>
  <c r="V86" i="2"/>
  <c r="U86" i="2"/>
  <c r="T86" i="2"/>
  <c r="S86" i="2"/>
  <c r="R86" i="2"/>
  <c r="Q86" i="2"/>
  <c r="P86" i="2"/>
  <c r="O86" i="2"/>
  <c r="D86" i="2"/>
  <c r="C86" i="2"/>
  <c r="B86" i="2"/>
  <c r="A86" i="2"/>
  <c r="V85" i="2"/>
  <c r="U85" i="2"/>
  <c r="T85" i="2"/>
  <c r="S85" i="2"/>
  <c r="R85" i="2"/>
  <c r="Q85" i="2"/>
  <c r="P85" i="2"/>
  <c r="O85" i="2"/>
  <c r="D85" i="2"/>
  <c r="C85" i="2"/>
  <c r="B85" i="2"/>
  <c r="A85" i="2"/>
  <c r="V84" i="2"/>
  <c r="U84" i="2"/>
  <c r="T84" i="2"/>
  <c r="S84" i="2"/>
  <c r="R84" i="2"/>
  <c r="Q84" i="2"/>
  <c r="P84" i="2"/>
  <c r="O84" i="2"/>
  <c r="D84" i="2"/>
  <c r="C84" i="2"/>
  <c r="B84" i="2"/>
  <c r="A84" i="2"/>
  <c r="V83" i="2"/>
  <c r="U83" i="2"/>
  <c r="T83" i="2"/>
  <c r="S83" i="2"/>
  <c r="R83" i="2"/>
  <c r="Q83" i="2"/>
  <c r="P83" i="2"/>
  <c r="O83" i="2"/>
  <c r="D83" i="2"/>
  <c r="C83" i="2"/>
  <c r="B83" i="2"/>
  <c r="A83" i="2"/>
  <c r="W82" i="2"/>
  <c r="V82" i="2"/>
  <c r="U82" i="2"/>
  <c r="T82" i="2"/>
  <c r="D82" i="2"/>
  <c r="C82" i="2"/>
  <c r="B82" i="2"/>
  <c r="A82" i="2"/>
  <c r="W81" i="2"/>
  <c r="V81" i="2"/>
  <c r="U81" i="2"/>
  <c r="T81" i="2"/>
  <c r="D81" i="2"/>
  <c r="C81" i="2"/>
  <c r="B81" i="2"/>
  <c r="A81" i="2"/>
  <c r="W80" i="2"/>
  <c r="V80" i="2"/>
  <c r="U80" i="2"/>
  <c r="T80" i="2"/>
  <c r="D80" i="2"/>
  <c r="C80" i="2"/>
  <c r="B80" i="2"/>
  <c r="A80" i="2"/>
  <c r="W79" i="2"/>
  <c r="V79" i="2"/>
  <c r="U79" i="2"/>
  <c r="T79" i="2"/>
  <c r="D79" i="2"/>
  <c r="C79" i="2"/>
  <c r="B79" i="2"/>
  <c r="A79" i="2"/>
  <c r="W78" i="2"/>
  <c r="V78" i="2"/>
  <c r="U78" i="2"/>
  <c r="T78" i="2"/>
  <c r="D78" i="2"/>
  <c r="C78" i="2"/>
  <c r="B78" i="2"/>
  <c r="A78" i="2"/>
  <c r="W77" i="2"/>
  <c r="V77" i="2"/>
  <c r="U77" i="2"/>
  <c r="T77" i="2"/>
  <c r="D77" i="2"/>
  <c r="C77" i="2"/>
  <c r="B77" i="2"/>
  <c r="A77" i="2"/>
  <c r="W76" i="2"/>
  <c r="V76" i="2"/>
  <c r="U76" i="2"/>
  <c r="T76" i="2"/>
  <c r="L76" i="2"/>
  <c r="J76" i="2"/>
  <c r="F76" i="2"/>
  <c r="E76" i="2"/>
  <c r="C76" i="2"/>
  <c r="B76" i="2"/>
  <c r="G76" i="2" s="1"/>
  <c r="A76" i="2"/>
  <c r="W75" i="2"/>
  <c r="V75" i="2"/>
  <c r="U75" i="2"/>
  <c r="T75" i="2"/>
  <c r="M75" i="2"/>
  <c r="M88" i="2" s="1"/>
  <c r="I75" i="2"/>
  <c r="H75" i="2"/>
  <c r="G75" i="2"/>
  <c r="F75" i="2"/>
  <c r="N75" i="2"/>
  <c r="N88" i="2" s="1"/>
  <c r="W74" i="2"/>
  <c r="V74" i="2"/>
  <c r="U74" i="2"/>
  <c r="T74" i="2"/>
  <c r="C74" i="2"/>
  <c r="B74" i="2"/>
  <c r="I74" i="2" s="1"/>
  <c r="A74" i="2"/>
  <c r="W73" i="2"/>
  <c r="V73" i="2"/>
  <c r="U73" i="2"/>
  <c r="T73" i="2"/>
  <c r="C73" i="2"/>
  <c r="B73" i="2"/>
  <c r="D73" i="2" s="1"/>
  <c r="A73" i="2"/>
  <c r="W72" i="2"/>
  <c r="V72" i="2"/>
  <c r="U72" i="2"/>
  <c r="T72" i="2"/>
  <c r="C72" i="2"/>
  <c r="B72" i="2"/>
  <c r="K72" i="2" s="1"/>
  <c r="A72" i="2"/>
  <c r="W71" i="2"/>
  <c r="V71" i="2"/>
  <c r="U71" i="2"/>
  <c r="T71" i="2"/>
  <c r="C71" i="2"/>
  <c r="B71" i="2"/>
  <c r="O71" i="2" s="1"/>
  <c r="A71" i="2"/>
  <c r="W70" i="2"/>
  <c r="V70" i="2"/>
  <c r="U70" i="2"/>
  <c r="T70" i="2"/>
  <c r="C70" i="2"/>
  <c r="B70" i="2"/>
  <c r="J70" i="2" s="1"/>
  <c r="A70" i="2"/>
  <c r="W69" i="2"/>
  <c r="V69" i="2"/>
  <c r="U69" i="2"/>
  <c r="T69" i="2"/>
  <c r="C69" i="2"/>
  <c r="B69" i="2"/>
  <c r="H69" i="2" s="1"/>
  <c r="A69" i="2"/>
  <c r="W68" i="2"/>
  <c r="V68" i="2"/>
  <c r="U68" i="2"/>
  <c r="T68" i="2"/>
  <c r="C68" i="2"/>
  <c r="B68" i="2"/>
  <c r="O68" i="2" s="1"/>
  <c r="A68" i="2"/>
  <c r="W67" i="2"/>
  <c r="V67" i="2"/>
  <c r="U67" i="2"/>
  <c r="T67" i="2"/>
  <c r="C67" i="2"/>
  <c r="B67" i="2"/>
  <c r="J67" i="2" s="1"/>
  <c r="A67" i="2"/>
  <c r="W66" i="2"/>
  <c r="V66" i="2"/>
  <c r="U66" i="2"/>
  <c r="T66" i="2"/>
  <c r="C66" i="2"/>
  <c r="B66" i="2"/>
  <c r="N66" i="2" s="1"/>
  <c r="A66" i="2"/>
  <c r="W65" i="2"/>
  <c r="V65" i="2"/>
  <c r="U65" i="2"/>
  <c r="T65" i="2"/>
  <c r="C65" i="2"/>
  <c r="B65" i="2"/>
  <c r="I65" i="2" s="1"/>
  <c r="A65" i="2"/>
  <c r="W64" i="2"/>
  <c r="V64" i="2"/>
  <c r="U64" i="2"/>
  <c r="T64" i="2"/>
  <c r="C64" i="2"/>
  <c r="B64" i="2"/>
  <c r="G64" i="2" s="1"/>
  <c r="A64" i="2"/>
  <c r="W63" i="2"/>
  <c r="V63" i="2"/>
  <c r="U63" i="2"/>
  <c r="T63" i="2"/>
  <c r="M63" i="2"/>
  <c r="C63" i="2"/>
  <c r="B63" i="2"/>
  <c r="N63" i="2" s="1"/>
  <c r="A63" i="2"/>
  <c r="W62" i="2"/>
  <c r="V62" i="2"/>
  <c r="U62" i="2"/>
  <c r="T62" i="2"/>
  <c r="C62" i="2"/>
  <c r="B62" i="2"/>
  <c r="I62" i="2" s="1"/>
  <c r="A62" i="2"/>
  <c r="W61" i="2"/>
  <c r="V61" i="2"/>
  <c r="U61" i="2"/>
  <c r="T61" i="2"/>
  <c r="C61" i="2"/>
  <c r="B61" i="2"/>
  <c r="D61" i="2" s="1"/>
  <c r="A61" i="2"/>
  <c r="W60" i="2"/>
  <c r="V60" i="2"/>
  <c r="U60" i="2"/>
  <c r="T60" i="2"/>
  <c r="C60" i="2"/>
  <c r="B60" i="2"/>
  <c r="K60" i="2" s="1"/>
  <c r="A60" i="2"/>
  <c r="W59" i="2"/>
  <c r="V59" i="2"/>
  <c r="U59" i="2"/>
  <c r="T59" i="2"/>
  <c r="C59" i="2"/>
  <c r="B59" i="2"/>
  <c r="O59" i="2" s="1"/>
  <c r="A59" i="2"/>
  <c r="W58" i="2"/>
  <c r="V58" i="2"/>
  <c r="U58" i="2"/>
  <c r="T58" i="2"/>
  <c r="M58" i="2"/>
  <c r="L58" i="2"/>
  <c r="C58" i="2"/>
  <c r="B58" i="2"/>
  <c r="J58" i="2" s="1"/>
  <c r="A58" i="2"/>
  <c r="W57" i="2"/>
  <c r="V57" i="2"/>
  <c r="U57" i="2"/>
  <c r="T57" i="2"/>
  <c r="C57" i="2"/>
  <c r="B57" i="2"/>
  <c r="E57" i="2" s="1"/>
  <c r="A57" i="2"/>
  <c r="W56" i="2"/>
  <c r="V56" i="2"/>
  <c r="U56" i="2"/>
  <c r="T56" i="2"/>
  <c r="C56" i="2"/>
  <c r="B56" i="2"/>
  <c r="O56" i="2" s="1"/>
  <c r="A56" i="2"/>
  <c r="W55" i="2"/>
  <c r="V55" i="2"/>
  <c r="U55" i="2"/>
  <c r="T55" i="2"/>
  <c r="D55" i="2"/>
  <c r="C55" i="2"/>
  <c r="B55" i="2"/>
  <c r="A55" i="2"/>
  <c r="W54" i="2"/>
  <c r="V54" i="2"/>
  <c r="U54" i="2"/>
  <c r="T54" i="2"/>
  <c r="D54" i="2"/>
  <c r="C54" i="2"/>
  <c r="B54" i="2"/>
  <c r="A54" i="2"/>
  <c r="W53" i="2"/>
  <c r="V53" i="2"/>
  <c r="U53" i="2"/>
  <c r="T53" i="2"/>
  <c r="D53" i="2"/>
  <c r="C53" i="2"/>
  <c r="B53" i="2"/>
  <c r="A53" i="2"/>
  <c r="W52" i="2"/>
  <c r="V52" i="2"/>
  <c r="U52" i="2"/>
  <c r="T52" i="2"/>
  <c r="D52" i="2"/>
  <c r="C52" i="2"/>
  <c r="B52" i="2"/>
  <c r="A52" i="2"/>
  <c r="M31" i="1"/>
  <c r="M28" i="1"/>
  <c r="L28" i="1"/>
  <c r="A90" i="2" s="1"/>
  <c r="A89" i="2"/>
  <c r="M26" i="1"/>
  <c r="L26" i="1"/>
  <c r="A88" i="2" s="1"/>
  <c r="M90" i="2" l="1"/>
  <c r="N89" i="2"/>
  <c r="N95" i="2" s="1"/>
  <c r="N96" i="2" s="1"/>
  <c r="M89" i="2"/>
  <c r="M95" i="2" s="1"/>
  <c r="M96" i="2" s="1"/>
  <c r="O28" i="1"/>
  <c r="J71" i="2"/>
  <c r="F68" i="2"/>
  <c r="K71" i="2"/>
  <c r="G74" i="2"/>
  <c r="M68" i="2"/>
  <c r="L71" i="2"/>
  <c r="H74" i="2"/>
  <c r="L74" i="2"/>
  <c r="I67" i="2"/>
  <c r="E58" i="2"/>
  <c r="M67" i="2"/>
  <c r="M71" i="2"/>
  <c r="D58" i="2"/>
  <c r="F58" i="2"/>
  <c r="G58" i="2"/>
  <c r="H58" i="2"/>
  <c r="K58" i="2"/>
  <c r="K66" i="2"/>
  <c r="L66" i="2"/>
  <c r="K57" i="2"/>
  <c r="D59" i="2"/>
  <c r="M66" i="2"/>
  <c r="D70" i="2"/>
  <c r="L75" i="2"/>
  <c r="L57" i="2"/>
  <c r="E59" i="2"/>
  <c r="E70" i="2"/>
  <c r="F59" i="2"/>
  <c r="E63" i="2"/>
  <c r="F69" i="2"/>
  <c r="F70" i="2"/>
  <c r="F56" i="2"/>
  <c r="I59" i="2"/>
  <c r="I60" i="2"/>
  <c r="F63" i="2"/>
  <c r="G69" i="2"/>
  <c r="G70" i="2"/>
  <c r="D71" i="2"/>
  <c r="M56" i="2"/>
  <c r="J59" i="2"/>
  <c r="G63" i="2"/>
  <c r="E64" i="2"/>
  <c r="K69" i="2"/>
  <c r="H70" i="2"/>
  <c r="E71" i="2"/>
  <c r="K59" i="2"/>
  <c r="H63" i="2"/>
  <c r="F64" i="2"/>
  <c r="K70" i="2"/>
  <c r="F71" i="2"/>
  <c r="N61" i="2"/>
  <c r="I63" i="2"/>
  <c r="J64" i="2"/>
  <c r="L70" i="2"/>
  <c r="G71" i="2"/>
  <c r="B93" i="2"/>
  <c r="H93" i="2" s="1"/>
  <c r="L59" i="2"/>
  <c r="M59" i="2"/>
  <c r="L63" i="2"/>
  <c r="K64" i="2"/>
  <c r="M70" i="2"/>
  <c r="I71" i="2"/>
  <c r="E75" i="2"/>
  <c r="G62" i="2"/>
  <c r="H62" i="2"/>
  <c r="L62" i="2"/>
  <c r="M62" i="2"/>
  <c r="F57" i="2"/>
  <c r="G57" i="2"/>
  <c r="H67" i="2"/>
  <c r="E66" i="2"/>
  <c r="F66" i="2"/>
  <c r="O66" i="2"/>
  <c r="G66" i="2"/>
  <c r="H66" i="2"/>
  <c r="D66" i="2"/>
  <c r="I66" i="2"/>
  <c r="J66" i="2"/>
  <c r="D65" i="2"/>
  <c r="F65" i="2"/>
  <c r="G65" i="2"/>
  <c r="J65" i="2"/>
  <c r="K65" i="2"/>
  <c r="L65" i="2"/>
  <c r="O65" i="2"/>
  <c r="E65" i="2"/>
  <c r="O26" i="1"/>
  <c r="M33" i="1"/>
  <c r="M34" i="1" s="1"/>
  <c r="H57" i="2"/>
  <c r="D56" i="2"/>
  <c r="I57" i="2"/>
  <c r="N58" i="2"/>
  <c r="G59" i="2"/>
  <c r="L60" i="2"/>
  <c r="E61" i="2"/>
  <c r="J62" i="2"/>
  <c r="O63" i="2"/>
  <c r="H64" i="2"/>
  <c r="M65" i="2"/>
  <c r="K67" i="2"/>
  <c r="D68" i="2"/>
  <c r="I69" i="2"/>
  <c r="N70" i="2"/>
  <c r="L72" i="2"/>
  <c r="E73" i="2"/>
  <c r="J74" i="2"/>
  <c r="O75" i="2"/>
  <c r="H76" i="2"/>
  <c r="N56" i="2"/>
  <c r="J60" i="2"/>
  <c r="N68" i="2"/>
  <c r="E56" i="2"/>
  <c r="J57" i="2"/>
  <c r="O58" i="2"/>
  <c r="H59" i="2"/>
  <c r="M60" i="2"/>
  <c r="F61" i="2"/>
  <c r="K62" i="2"/>
  <c r="D63" i="2"/>
  <c r="I64" i="2"/>
  <c r="N65" i="2"/>
  <c r="L67" i="2"/>
  <c r="E68" i="2"/>
  <c r="J69" i="2"/>
  <c r="O70" i="2"/>
  <c r="H71" i="2"/>
  <c r="M72" i="2"/>
  <c r="F73" i="2"/>
  <c r="K74" i="2"/>
  <c r="D75" i="2"/>
  <c r="I76" i="2"/>
  <c r="B90" i="2"/>
  <c r="G56" i="2"/>
  <c r="O60" i="2"/>
  <c r="H61" i="2"/>
  <c r="N67" i="2"/>
  <c r="G68" i="2"/>
  <c r="L69" i="2"/>
  <c r="O72" i="2"/>
  <c r="H73" i="2"/>
  <c r="M74" i="2"/>
  <c r="K76" i="2"/>
  <c r="G73" i="2"/>
  <c r="H56" i="2"/>
  <c r="M57" i="2"/>
  <c r="D60" i="2"/>
  <c r="I61" i="2"/>
  <c r="N62" i="2"/>
  <c r="L64" i="2"/>
  <c r="O67" i="2"/>
  <c r="H68" i="2"/>
  <c r="M69" i="2"/>
  <c r="D72" i="2"/>
  <c r="I73" i="2"/>
  <c r="N74" i="2"/>
  <c r="N60" i="2"/>
  <c r="I56" i="2"/>
  <c r="N57" i="2"/>
  <c r="E60" i="2"/>
  <c r="J61" i="2"/>
  <c r="O62" i="2"/>
  <c r="M64" i="2"/>
  <c r="D67" i="2"/>
  <c r="I68" i="2"/>
  <c r="N69" i="2"/>
  <c r="E72" i="2"/>
  <c r="J73" i="2"/>
  <c r="O74" i="2"/>
  <c r="M76" i="2"/>
  <c r="B89" i="2"/>
  <c r="G61" i="2"/>
  <c r="N72" i="2"/>
  <c r="O27" i="1"/>
  <c r="F60" i="2"/>
  <c r="D62" i="2"/>
  <c r="N64" i="2"/>
  <c r="E67" i="2"/>
  <c r="J68" i="2"/>
  <c r="O69" i="2"/>
  <c r="F72" i="2"/>
  <c r="K73" i="2"/>
  <c r="D74" i="2"/>
  <c r="N76" i="2"/>
  <c r="J56" i="2"/>
  <c r="O57" i="2"/>
  <c r="K61" i="2"/>
  <c r="K56" i="2"/>
  <c r="D57" i="2"/>
  <c r="I58" i="2"/>
  <c r="N59" i="2"/>
  <c r="G60" i="2"/>
  <c r="L61" i="2"/>
  <c r="E62" i="2"/>
  <c r="J63" i="2"/>
  <c r="O64" i="2"/>
  <c r="H65" i="2"/>
  <c r="F67" i="2"/>
  <c r="K68" i="2"/>
  <c r="D69" i="2"/>
  <c r="I70" i="2"/>
  <c r="N71" i="2"/>
  <c r="G72" i="2"/>
  <c r="L73" i="2"/>
  <c r="E74" i="2"/>
  <c r="J75" i="2"/>
  <c r="O76" i="2"/>
  <c r="L56" i="2"/>
  <c r="H60" i="2"/>
  <c r="M61" i="2"/>
  <c r="F62" i="2"/>
  <c r="K63" i="2"/>
  <c r="D64" i="2"/>
  <c r="G67" i="2"/>
  <c r="L68" i="2"/>
  <c r="E69" i="2"/>
  <c r="H72" i="2"/>
  <c r="M73" i="2"/>
  <c r="F74" i="2"/>
  <c r="K75" i="2"/>
  <c r="D76" i="2"/>
  <c r="I72" i="2"/>
  <c r="N73" i="2"/>
  <c r="B88" i="2"/>
  <c r="O61" i="2"/>
  <c r="J72" i="2"/>
  <c r="O73" i="2"/>
  <c r="O88" i="2" l="1"/>
  <c r="O90" i="2"/>
  <c r="O89" i="2"/>
  <c r="D93" i="2"/>
  <c r="L93" i="2"/>
  <c r="E93" i="2"/>
  <c r="F93" i="2"/>
  <c r="I93" i="2"/>
  <c r="J93" i="2"/>
  <c r="K93" i="2"/>
  <c r="G93" i="2"/>
  <c r="F89" i="2"/>
  <c r="F88" i="2"/>
  <c r="B95" i="2"/>
  <c r="B96" i="2" s="1"/>
  <c r="M98" i="2" s="1"/>
  <c r="F90" i="2"/>
  <c r="D88" i="2"/>
  <c r="D89" i="2"/>
  <c r="D90" i="2"/>
  <c r="E89" i="2"/>
  <c r="E90" i="2"/>
  <c r="E88" i="2"/>
  <c r="I90" i="2"/>
  <c r="I88" i="2"/>
  <c r="I89" i="2"/>
  <c r="G89" i="2"/>
  <c r="G90" i="2"/>
  <c r="G88" i="2"/>
  <c r="L90" i="2"/>
  <c r="L88" i="2"/>
  <c r="L89" i="2"/>
  <c r="H89" i="2"/>
  <c r="H90" i="2"/>
  <c r="H88" i="2"/>
  <c r="K90" i="2"/>
  <c r="K88" i="2"/>
  <c r="K89" i="2"/>
  <c r="J90" i="2"/>
  <c r="J88" i="2"/>
  <c r="J89" i="2"/>
  <c r="O95" i="2" l="1"/>
  <c r="O96" i="2" s="1"/>
  <c r="O98" i="2" s="1"/>
  <c r="N98" i="2"/>
  <c r="D95" i="2"/>
  <c r="D96" i="2" s="1"/>
  <c r="D98" i="2" s="1"/>
  <c r="F95" i="2"/>
  <c r="F96" i="2" s="1"/>
  <c r="F98" i="2" s="1"/>
  <c r="G95" i="2"/>
  <c r="G96" i="2" s="1"/>
  <c r="G98" i="2" s="1"/>
  <c r="H95" i="2"/>
  <c r="H96" i="2" s="1"/>
  <c r="H98" i="2" s="1"/>
  <c r="I95" i="2"/>
  <c r="I96" i="2" s="1"/>
  <c r="I98" i="2" s="1"/>
  <c r="J95" i="2"/>
  <c r="J96" i="2" s="1"/>
  <c r="J98" i="2" s="1"/>
  <c r="K95" i="2"/>
  <c r="K96" i="2" s="1"/>
  <c r="K98" i="2" s="1"/>
  <c r="E95" i="2"/>
  <c r="E96" i="2" s="1"/>
  <c r="E98" i="2" s="1"/>
  <c r="L95" i="2"/>
  <c r="L96" i="2" s="1"/>
  <c r="L98" i="2" s="1"/>
</calcChain>
</file>

<file path=xl/sharedStrings.xml><?xml version="1.0" encoding="utf-8"?>
<sst xmlns="http://schemas.openxmlformats.org/spreadsheetml/2006/main" count="75" uniqueCount="52">
  <si>
    <t>System Parameters (defined by hardware)</t>
  </si>
  <si>
    <t>Profiles (usage of each component mode - defined by software and usage)</t>
  </si>
  <si>
    <t>form the datasheets</t>
  </si>
  <si>
    <t>"off"</t>
  </si>
  <si>
    <t>"sensing"</t>
  </si>
  <si>
    <t>"interactive"</t>
  </si>
  <si>
    <t>Processor</t>
  </si>
  <si>
    <t>Active</t>
  </si>
  <si>
    <t>mW</t>
  </si>
  <si>
    <t>Idle</t>
  </si>
  <si>
    <t>Sleep</t>
  </si>
  <si>
    <t>On</t>
  </si>
  <si>
    <t>Sensor</t>
  </si>
  <si>
    <t>Off</t>
  </si>
  <si>
    <t>Off (leakage)</t>
  </si>
  <si>
    <t>Total power in profile (mw)</t>
  </si>
  <si>
    <t xml:space="preserve">Maximum Time </t>
  </si>
  <si>
    <t>hours</t>
  </si>
  <si>
    <t>hours/day typical usage</t>
  </si>
  <si>
    <t>Effective Battery Capacity</t>
  </si>
  <si>
    <t>Battery</t>
  </si>
  <si>
    <t>mW*h</t>
  </si>
  <si>
    <t>Capacity</t>
  </si>
  <si>
    <t>mAh</t>
  </si>
  <si>
    <t>Nominal Voltage</t>
  </si>
  <si>
    <t>V</t>
  </si>
  <si>
    <t>Days of Use</t>
  </si>
  <si>
    <t>days</t>
  </si>
  <si>
    <t>Regulator Efficiency</t>
  </si>
  <si>
    <t>Hours of Use</t>
  </si>
  <si>
    <t xml:space="preserve">REFLECTIONS : WHAT DID YOU LEARN FROM ANALYZING YOUR POWER.  TALK ABOUT SOME POTENTIAL TRADEOFFS. </t>
  </si>
  <si>
    <t>Linked Data from First Page DO NOT EDIT</t>
  </si>
  <si>
    <t>% change</t>
  </si>
  <si>
    <t>Parameter Name</t>
  </si>
  <si>
    <t>ProcessorActive</t>
  </si>
  <si>
    <t>ProcessorIdle</t>
  </si>
  <si>
    <t>ProcessorOff</t>
  </si>
  <si>
    <t>LEDOn</t>
  </si>
  <si>
    <t>SensorOn</t>
  </si>
  <si>
    <t>SensorIdle</t>
  </si>
  <si>
    <t>SensorOff</t>
  </si>
  <si>
    <t>DisplayOn</t>
  </si>
  <si>
    <t>DisplayOff</t>
  </si>
  <si>
    <t>RadioStandby</t>
  </si>
  <si>
    <t>RadioTX</t>
  </si>
  <si>
    <t>RadioRX</t>
  </si>
  <si>
    <t>Esp32-S3</t>
    <phoneticPr fontId="4" type="noConversion"/>
  </si>
  <si>
    <t>Stepper Motor</t>
    <phoneticPr fontId="4" type="noConversion"/>
  </si>
  <si>
    <t>OLED Display</t>
    <phoneticPr fontId="4" type="noConversion"/>
  </si>
  <si>
    <t>LED Strip</t>
    <phoneticPr fontId="4" type="noConversion"/>
  </si>
  <si>
    <t>On</t>
    <phoneticPr fontId="4" type="noConversion"/>
  </si>
  <si>
    <t>mW</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</si>
</sst>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8" x14ac:knownFonts="1">
    <font>
      <sz val="10"/>
      <color rgb="FF000000"/>
      <name val="Arial"/>
      <scheme val="minor"/>
    </font>
    <font>
      <sz val="10"/>
      <color theme="1"/>
      <name val="Arial"/>
      <scheme val="minor"/>
    </font>
    <font>
      <b/>
      <sz val="10"/>
      <color theme="1"/>
      <name val="Arial"/>
      <scheme val="minor"/>
    </font>
    <font>
      <sz val="11"/>
      <color theme="1"/>
      <name val="Arial"/>
      <scheme val="minor"/>
    </font>
    <font>
      <sz val="9"/>
      <name val="Arial"/>
      <family val="3"/>
      <charset val="134"/>
      <scheme val="minor"/>
    </font>
    <font>
      <sz val="10"/>
      <color rgb="FF000000"/>
      <name val="Arial"/>
      <family val="2"/>
      <scheme val="minor"/>
    </font>
    <font>
      <sz val="10"/>
      <color theme="1"/>
      <name val="Arial"/>
      <family val="2"/>
      <scheme val="minor"/>
    </font>
    <font>
      <b/>
      <sz val="10"/>
      <color theme="1"/>
      <name val="Arial"/>
      <family val="2"/>
      <scheme val="minor"/>
    </font>
  </fonts>
  <fills count="5">
    <fill>
      <patternFill patternType="none"/>
    </fill>
    <fill>
      <patternFill patternType="gray125"/>
    </fill>
    <fill>
      <patternFill patternType="solid">
        <fgColor rgb="FFFFF2CC"/>
        <bgColor rgb="FFFFF2CC"/>
      </patternFill>
    </fill>
    <fill>
      <patternFill patternType="solid">
        <fgColor rgb="FFD9EAD3"/>
        <bgColor rgb="FFD9EAD3"/>
      </patternFill>
    </fill>
    <fill>
      <patternFill patternType="solid">
        <fgColor rgb="FFB6D7A8"/>
        <bgColor rgb="FFB6D7A8"/>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29">
    <xf numFmtId="0" fontId="0" fillId="0" borderId="0" xfId="0"/>
    <xf numFmtId="0" fontId="1" fillId="0" borderId="1" xfId="0" applyFont="1" applyBorder="1"/>
    <xf numFmtId="0" fontId="1" fillId="0" borderId="2" xfId="0" applyFont="1" applyBorder="1"/>
    <xf numFmtId="0" fontId="1" fillId="0" borderId="3" xfId="0" applyFont="1" applyBorder="1"/>
    <xf numFmtId="0" fontId="2" fillId="0" borderId="4" xfId="0" applyFont="1" applyBorder="1"/>
    <xf numFmtId="0" fontId="2" fillId="0" borderId="0" xfId="0" applyFont="1"/>
    <xf numFmtId="0" fontId="1" fillId="0" borderId="5" xfId="0" applyFont="1" applyBorder="1"/>
    <xf numFmtId="0" fontId="1" fillId="0" borderId="4" xfId="0" applyFont="1" applyBorder="1"/>
    <xf numFmtId="0" fontId="3" fillId="0" borderId="0" xfId="0" applyFont="1"/>
    <xf numFmtId="0" fontId="1" fillId="0" borderId="0" xfId="0" applyFont="1"/>
    <xf numFmtId="0" fontId="3" fillId="2" borderId="0" xfId="0" applyFont="1" applyFill="1"/>
    <xf numFmtId="9" fontId="1" fillId="2" borderId="0" xfId="0" applyNumberFormat="1" applyFont="1" applyFill="1"/>
    <xf numFmtId="9" fontId="3" fillId="2" borderId="0" xfId="0" applyNumberFormat="1" applyFont="1" applyFill="1"/>
    <xf numFmtId="0" fontId="1" fillId="2" borderId="0" xfId="0" applyFont="1" applyFill="1"/>
    <xf numFmtId="0" fontId="1" fillId="3" borderId="0" xfId="0" applyFont="1" applyFill="1"/>
    <xf numFmtId="176" fontId="1" fillId="3" borderId="0" xfId="0" applyNumberFormat="1" applyFont="1" applyFill="1"/>
    <xf numFmtId="0" fontId="2" fillId="4" borderId="0" xfId="0" applyFont="1" applyFill="1"/>
    <xf numFmtId="2" fontId="2" fillId="4" borderId="0" xfId="0" applyNumberFormat="1" applyFont="1" applyFill="1"/>
    <xf numFmtId="0" fontId="1" fillId="0" borderId="6" xfId="0" applyFont="1" applyBorder="1"/>
    <xf numFmtId="0" fontId="1" fillId="0" borderId="7" xfId="0" applyFont="1" applyBorder="1"/>
    <xf numFmtId="0" fontId="1" fillId="0" borderId="8" xfId="0" applyFont="1" applyBorder="1"/>
    <xf numFmtId="9" fontId="1" fillId="0" borderId="0" xfId="0" applyNumberFormat="1" applyFont="1"/>
    <xf numFmtId="10" fontId="1" fillId="0" borderId="0" xfId="0" applyNumberFormat="1" applyFont="1"/>
    <xf numFmtId="0" fontId="5" fillId="0" borderId="0" xfId="0" applyFont="1"/>
    <xf numFmtId="0" fontId="6" fillId="2" borderId="0" xfId="0" applyFont="1" applyFill="1"/>
    <xf numFmtId="0" fontId="7" fillId="0" borderId="4" xfId="0" applyFont="1" applyBorder="1"/>
    <xf numFmtId="9" fontId="6" fillId="2" borderId="0" xfId="0" applyNumberFormat="1" applyFont="1" applyFill="1"/>
    <xf numFmtId="0" fontId="6" fillId="0" borderId="0" xfId="0" applyFont="1"/>
    <xf numFmtId="0" fontId="0" fillId="0" borderId="0" xfId="0" applyAlignment="1">
      <alignment horizontal="left" vertical="top"/>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c:style val="2"/>
  <c:chart>
    <c:title>
      <c:tx>
        <c:rich>
          <a:bodyPr/>
          <a:lstStyle/>
          <a:p>
            <a:pPr lvl="0">
              <a:defRPr b="0">
                <a:solidFill>
                  <a:srgbClr val="757575"/>
                </a:solidFill>
                <a:latin typeface="+mn-lt"/>
              </a:defRPr>
            </a:pPr>
            <a:r>
              <a:rPr lang="en-US" b="0">
                <a:solidFill>
                  <a:srgbClr val="757575"/>
                </a:solidFill>
                <a:latin typeface="+mn-lt"/>
              </a:rPr>
              <a:t>Sensitivity Analysis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'Sensitivity Analysis'!$D$99:$O$99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'Sensitivity Analysis'!$D$98:$O$98</c:f>
              <c:numCache>
                <c:formatCode>0.00%</c:formatCode>
                <c:ptCount val="12"/>
                <c:pt idx="0">
                  <c:v>4.4853272539299605E-2</c:v>
                </c:pt>
                <c:pt idx="1">
                  <c:v>1.6387524336311632E-2</c:v>
                </c:pt>
                <c:pt idx="2">
                  <c:v>5.8695929564884786E-3</c:v>
                </c:pt>
                <c:pt idx="3">
                  <c:v>1.0149450660978943E-4</c:v>
                </c:pt>
                <c:pt idx="4">
                  <c:v>0</c:v>
                </c:pt>
                <c:pt idx="5">
                  <c:v>0</c:v>
                </c:pt>
                <c:pt idx="6">
                  <c:v>0</c:v>
                </c:pt>
                <c:pt idx="7">
                  <c:v>1.1289288005131404E-2</c:v>
                </c:pt>
                <c:pt idx="8">
                  <c:v>1.2068301450763874E-2</c:v>
                </c:pt>
                <c:pt idx="9">
                  <c:v>1.2068301450763874E-2</c:v>
                </c:pt>
                <c:pt idx="10">
                  <c:v>0</c:v>
                </c:pt>
                <c:pt idx="1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EF7-45C0-9DBA-54C3C3E8E6D1}"/>
            </c:ext>
          </c:extLst>
        </c:ser>
        <c:dLbls>
          <c:showLegendKey val="0"/>
          <c:showVal val="0"/>
          <c:showCatName val="0"/>
          <c:showSerName val="0"/>
          <c:showPercent val="0"/>
          <c:showBubbleSize val="0"/>
        </c:dLbls>
        <c:gapWidth val="150"/>
        <c:axId val="1044070821"/>
        <c:axId val="1983179679"/>
      </c:barChart>
      <c:catAx>
        <c:axId val="1044070821"/>
        <c:scaling>
          <c:orientation val="minMax"/>
        </c:scaling>
        <c:delete val="0"/>
        <c:axPos val="b"/>
        <c:title>
          <c:tx>
            <c:rich>
              <a:bodyPr/>
              <a:lstStyle/>
              <a:p>
                <a:pPr lvl="0">
                  <a:defRPr b="0">
                    <a:solidFill>
                      <a:srgbClr val="000000"/>
                    </a:solidFill>
                    <a:latin typeface="+mn-lt"/>
                  </a:defRPr>
                </a:pPr>
                <a:endParaRPr lang="zh-CN" alt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zh-CN"/>
          </a:p>
        </c:txPr>
        <c:crossAx val="1983179679"/>
        <c:crosses val="autoZero"/>
        <c:auto val="1"/>
        <c:lblAlgn val="ctr"/>
        <c:lblOffset val="100"/>
        <c:noMultiLvlLbl val="1"/>
      </c:catAx>
      <c:valAx>
        <c:axId val="19831796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zh-CN" altLang="en-U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zh-CN"/>
          </a:p>
        </c:txPr>
        <c:crossAx val="1044070821"/>
        <c:crosses val="autoZero"/>
        <c:crossBetween val="between"/>
      </c:valAx>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c:style val="2"/>
  <c:chart>
    <c:title>
      <c:tx>
        <c:rich>
          <a:bodyPr/>
          <a:lstStyle/>
          <a:p>
            <a:pPr lvl="0">
              <a:defRPr b="0">
                <a:solidFill>
                  <a:srgbClr val="757575"/>
                </a:solidFill>
                <a:latin typeface="+mn-lt"/>
              </a:defRPr>
            </a:pPr>
            <a:r>
              <a:rPr lang="en-US" b="0">
                <a:solidFill>
                  <a:srgbClr val="757575"/>
                </a:solidFill>
                <a:latin typeface="+mn-lt"/>
              </a:rPr>
              <a:t>Sensitivity Analysis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'Sensitivity Analysis'!$D$99:$O$99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'Sensitivity Analysis'!$D$98:$O$98</c:f>
              <c:numCache>
                <c:formatCode>0.00%</c:formatCode>
                <c:ptCount val="12"/>
                <c:pt idx="0">
                  <c:v>4.4853272539299605E-2</c:v>
                </c:pt>
                <c:pt idx="1">
                  <c:v>1.6387524336311632E-2</c:v>
                </c:pt>
                <c:pt idx="2">
                  <c:v>5.8695929564884786E-3</c:v>
                </c:pt>
                <c:pt idx="3">
                  <c:v>1.0149450660978943E-4</c:v>
                </c:pt>
                <c:pt idx="4">
                  <c:v>0</c:v>
                </c:pt>
                <c:pt idx="5">
                  <c:v>0</c:v>
                </c:pt>
                <c:pt idx="6">
                  <c:v>0</c:v>
                </c:pt>
                <c:pt idx="7">
                  <c:v>1.1289288005131404E-2</c:v>
                </c:pt>
                <c:pt idx="8">
                  <c:v>1.2068301450763874E-2</c:v>
                </c:pt>
                <c:pt idx="9">
                  <c:v>1.2068301450763874E-2</c:v>
                </c:pt>
                <c:pt idx="10">
                  <c:v>0</c:v>
                </c:pt>
                <c:pt idx="1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79B-4413-9C30-C2F477809230}"/>
            </c:ext>
          </c:extLst>
        </c:ser>
        <c:dLbls>
          <c:showLegendKey val="0"/>
          <c:showVal val="0"/>
          <c:showCatName val="0"/>
          <c:showSerName val="0"/>
          <c:showPercent val="0"/>
          <c:showBubbleSize val="0"/>
        </c:dLbls>
        <c:gapWidth val="150"/>
        <c:axId val="2021209165"/>
        <c:axId val="513593921"/>
      </c:barChart>
      <c:catAx>
        <c:axId val="2021209165"/>
        <c:scaling>
          <c:orientation val="minMax"/>
        </c:scaling>
        <c:delete val="0"/>
        <c:axPos val="b"/>
        <c:title>
          <c:tx>
            <c:rich>
              <a:bodyPr/>
              <a:lstStyle/>
              <a:p>
                <a:pPr lvl="0">
                  <a:defRPr b="0">
                    <a:solidFill>
                      <a:srgbClr val="000000"/>
                    </a:solidFill>
                    <a:latin typeface="+mn-lt"/>
                  </a:defRPr>
                </a:pPr>
                <a:endParaRPr lang="zh-CN" alt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zh-CN"/>
          </a:p>
        </c:txPr>
        <c:crossAx val="513593921"/>
        <c:crosses val="autoZero"/>
        <c:auto val="1"/>
        <c:lblAlgn val="ctr"/>
        <c:lblOffset val="100"/>
        <c:noMultiLvlLbl val="1"/>
      </c:catAx>
      <c:valAx>
        <c:axId val="5135939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zh-CN" altLang="en-U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zh-CN"/>
          </a:p>
        </c:txPr>
        <c:crossAx val="2021209165"/>
        <c:crosses val="autoZero"/>
        <c:crossBetween val="between"/>
      </c:valAx>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10</xdr:col>
      <xdr:colOff>0</xdr:colOff>
      <xdr:row>0</xdr:row>
      <xdr:rowOff>180975</xdr:rowOff>
    </xdr:from>
    <xdr:ext cx="6743700" cy="4171950"/>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12</xdr:col>
      <xdr:colOff>361950</xdr:colOff>
      <xdr:row>7</xdr:row>
      <xdr:rowOff>95250</xdr:rowOff>
    </xdr:from>
    <xdr:ext cx="3086100" cy="6381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3723525" y="2928400"/>
          <a:ext cx="3064200" cy="6156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If component changes by 10%...</a:t>
          </a:r>
          <a:endParaRPr sz="1400"/>
        </a:p>
        <a:p>
          <a:pPr marL="0" lvl="0" indent="0" algn="l" rtl="0">
            <a:spcBef>
              <a:spcPts val="0"/>
            </a:spcBef>
            <a:spcAft>
              <a:spcPts val="0"/>
            </a:spcAft>
            <a:buNone/>
          </a:pPr>
          <a:r>
            <a:rPr lang="en-US" sz="1400"/>
            <a:t>  “Days of use” changes by x %</a:t>
          </a:r>
          <a:endParaRPr sz="1400"/>
        </a:p>
      </xdr:txBody>
    </xdr:sp>
    <xdr:clientData fLocksWithSheet="0"/>
  </xdr:oneCellAnchor>
  <xdr:twoCellAnchor>
    <xdr:from>
      <xdr:col>0</xdr:col>
      <xdr:colOff>0</xdr:colOff>
      <xdr:row>38</xdr:row>
      <xdr:rowOff>38100</xdr:rowOff>
    </xdr:from>
    <xdr:to>
      <xdr:col>8</xdr:col>
      <xdr:colOff>274320</xdr:colOff>
      <xdr:row>47</xdr:row>
      <xdr:rowOff>45720</xdr:rowOff>
    </xdr:to>
    <xdr:sp macro="" textlink="">
      <xdr:nvSpPr>
        <xdr:cNvPr id="4" name="文本框 3">
          <a:extLst>
            <a:ext uri="{FF2B5EF4-FFF2-40B4-BE49-F238E27FC236}">
              <a16:creationId xmlns:a16="http://schemas.microsoft.com/office/drawing/2014/main" id="{DEEF602F-9F97-ECB1-F76E-32F167DDF608}"/>
            </a:ext>
          </a:extLst>
        </xdr:cNvPr>
        <xdr:cNvSpPr txBox="1"/>
      </xdr:nvSpPr>
      <xdr:spPr>
        <a:xfrm>
          <a:off x="0" y="7566660"/>
          <a:ext cx="7597140" cy="179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 How did you determine your "days of use" metric ? </a:t>
          </a:r>
        </a:p>
        <a:p>
          <a:r>
            <a:rPr lang="en-US" altLang="zh-CN" sz="1100" b="0" i="0">
              <a:solidFill>
                <a:schemeClr val="dk1"/>
              </a:solidFill>
              <a:effectLst/>
              <a:latin typeface="+mn-lt"/>
              <a:ea typeface="+mn-ea"/>
              <a:cs typeface="+mn-cs"/>
            </a:rPr>
            <a:t>I first executed the actual code on my device and used the Power Profiler to detect the power consumption ratio of each component in different states. Then, based on real-world user scenarios, I estimated the actual runtime of the device. This allowed me to calculate the device's daily power consumption.</a:t>
          </a:r>
          <a:endParaRPr lang="en-US" altLang="zh-CN" sz="1100"/>
        </a:p>
        <a:p>
          <a:r>
            <a:rPr lang="en-US" altLang="zh-CN" sz="1100"/>
            <a:t>- What do you think is the optimum size for the battery in your device ?</a:t>
          </a:r>
        </a:p>
        <a:p>
          <a:r>
            <a:rPr lang="en-US" altLang="zh-CN" sz="1100"/>
            <a:t>It is expected to be slightly smaller than the final PCB board, ensuring that the size can support the device's independent operation for at least five days without affecting the product's aesthetic design decisions.</a:t>
          </a:r>
        </a:p>
        <a:p>
          <a:r>
            <a:rPr lang="en-US" altLang="zh-CN" sz="1100"/>
            <a:t>- What hardware/software/cost/effort tradeoffs could you make to improve the user experience ? </a:t>
          </a:r>
        </a:p>
        <a:p>
          <a:r>
            <a:rPr lang="en-US" altLang="zh-CN" sz="1100"/>
            <a:t>I'm considering using a screen with lower power consumption and evaluating the necessity of using a stepper motor, aiming to extend the device's usage time as much as possible with a single charge.</a:t>
          </a:r>
          <a:endParaRPr lang="zh-CN" altLang="en-US"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657225</xdr:colOff>
      <xdr:row>2</xdr:row>
      <xdr:rowOff>171450</xdr:rowOff>
    </xdr:from>
    <xdr:ext cx="6743700" cy="4171950"/>
    <xdr:graphicFrame macro="">
      <xdr:nvGraphicFramePr>
        <xdr:cNvPr id="2" name="Chart 2"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561975</xdr:colOff>
      <xdr:row>9</xdr:row>
      <xdr:rowOff>47625</xdr:rowOff>
    </xdr:from>
    <xdr:ext cx="3371850" cy="847725"/>
    <xdr:sp macro="" textlink="">
      <xdr:nvSpPr>
        <xdr:cNvPr id="4" name="Shape 4">
          <a:extLst>
            <a:ext uri="{FF2B5EF4-FFF2-40B4-BE49-F238E27FC236}">
              <a16:creationId xmlns:a16="http://schemas.microsoft.com/office/drawing/2014/main" id="{00000000-0008-0000-0100-000004000000}"/>
            </a:ext>
          </a:extLst>
        </xdr:cNvPr>
        <xdr:cNvSpPr txBox="1"/>
      </xdr:nvSpPr>
      <xdr:spPr>
        <a:xfrm>
          <a:off x="3355075" y="2317525"/>
          <a:ext cx="3355200" cy="8313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If component changes by 10%</a:t>
          </a:r>
          <a:endParaRPr sz="1400"/>
        </a:p>
        <a:p>
          <a:pPr marL="0" lvl="0" indent="0" algn="l" rtl="0">
            <a:spcBef>
              <a:spcPts val="0"/>
            </a:spcBef>
            <a:spcAft>
              <a:spcPts val="0"/>
            </a:spcAft>
            <a:buNone/>
          </a:pPr>
          <a:r>
            <a:rPr lang="en-US" sz="1400"/>
            <a:t>… “hours” of use changes by x%</a:t>
          </a:r>
          <a:endParaRPr sz="1400"/>
        </a:p>
        <a:p>
          <a:pPr marL="0" lvl="0" indent="0" algn="l" rtl="0">
            <a:spcBef>
              <a:spcPts val="0"/>
            </a:spcBef>
            <a:spcAft>
              <a:spcPts val="0"/>
            </a:spcAft>
            <a:buNone/>
          </a:pP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Q42"/>
  <sheetViews>
    <sheetView tabSelected="1" topLeftCell="A22" workbookViewId="0">
      <selection activeCell="J46" sqref="J46"/>
    </sheetView>
  </sheetViews>
  <sheetFormatPr defaultColWidth="12.6640625" defaultRowHeight="15.75" customHeight="1" x14ac:dyDescent="0.25"/>
  <cols>
    <col min="1" max="1" width="18" customWidth="1"/>
    <col min="5" max="5" width="12.77734375" customWidth="1"/>
  </cols>
  <sheetData>
    <row r="2" spans="1:9" x14ac:dyDescent="0.25">
      <c r="A2" s="1"/>
      <c r="B2" s="2"/>
      <c r="C2" s="2"/>
      <c r="D2" s="2"/>
      <c r="E2" s="2"/>
      <c r="F2" s="2"/>
      <c r="G2" s="2"/>
      <c r="H2" s="2"/>
      <c r="I2" s="3"/>
    </row>
    <row r="3" spans="1:9" x14ac:dyDescent="0.25">
      <c r="A3" s="4" t="s">
        <v>0</v>
      </c>
      <c r="E3" s="5" t="s">
        <v>1</v>
      </c>
      <c r="I3" s="6"/>
    </row>
    <row r="4" spans="1:9" x14ac:dyDescent="0.25">
      <c r="A4" s="7"/>
      <c r="B4" s="8" t="s">
        <v>2</v>
      </c>
      <c r="I4" s="6"/>
    </row>
    <row r="5" spans="1:9" x14ac:dyDescent="0.25">
      <c r="A5" s="7"/>
      <c r="E5" s="9" t="s">
        <v>3</v>
      </c>
      <c r="F5" s="9" t="s">
        <v>4</v>
      </c>
      <c r="G5" s="9" t="s">
        <v>5</v>
      </c>
      <c r="I5" s="6"/>
    </row>
    <row r="6" spans="1:9" x14ac:dyDescent="0.25">
      <c r="A6" s="4" t="s">
        <v>6</v>
      </c>
      <c r="B6" s="23" t="s">
        <v>46</v>
      </c>
      <c r="I6" s="6"/>
    </row>
    <row r="7" spans="1:9" x14ac:dyDescent="0.25">
      <c r="A7" s="7" t="s">
        <v>7</v>
      </c>
      <c r="B7" s="10">
        <v>752</v>
      </c>
      <c r="C7" s="9" t="s">
        <v>8</v>
      </c>
      <c r="E7" s="11">
        <v>0</v>
      </c>
      <c r="F7" s="12">
        <v>0.2</v>
      </c>
      <c r="G7" s="11">
        <v>0.25</v>
      </c>
      <c r="I7" s="6"/>
    </row>
    <row r="8" spans="1:9" x14ac:dyDescent="0.25">
      <c r="A8" s="7" t="s">
        <v>9</v>
      </c>
      <c r="B8" s="13">
        <v>82</v>
      </c>
      <c r="C8" s="9" t="s">
        <v>8</v>
      </c>
      <c r="E8" s="11">
        <v>0</v>
      </c>
      <c r="F8" s="12">
        <v>0.8</v>
      </c>
      <c r="G8" s="11">
        <v>0.75</v>
      </c>
      <c r="I8" s="6"/>
    </row>
    <row r="9" spans="1:9" x14ac:dyDescent="0.25">
      <c r="A9" s="7" t="s">
        <v>10</v>
      </c>
      <c r="B9" s="13">
        <v>1</v>
      </c>
      <c r="C9" s="9" t="s">
        <v>8</v>
      </c>
      <c r="E9" s="11">
        <v>1</v>
      </c>
      <c r="F9" s="11">
        <v>0</v>
      </c>
      <c r="G9" s="11">
        <v>0</v>
      </c>
      <c r="I9" s="6"/>
    </row>
    <row r="10" spans="1:9" x14ac:dyDescent="0.25">
      <c r="A10" s="7"/>
      <c r="I10" s="6"/>
    </row>
    <row r="11" spans="1:9" x14ac:dyDescent="0.25">
      <c r="A11" s="25" t="s">
        <v>49</v>
      </c>
      <c r="I11" s="6"/>
    </row>
    <row r="12" spans="1:9" x14ac:dyDescent="0.25">
      <c r="A12" s="7" t="s">
        <v>11</v>
      </c>
      <c r="B12" s="13">
        <v>8</v>
      </c>
      <c r="C12" s="9" t="s">
        <v>8</v>
      </c>
      <c r="E12" s="11">
        <v>0</v>
      </c>
      <c r="F12" s="11">
        <v>0.05</v>
      </c>
      <c r="G12" s="11">
        <v>0.05</v>
      </c>
      <c r="I12" s="6"/>
    </row>
    <row r="13" spans="1:9" x14ac:dyDescent="0.25">
      <c r="A13" s="7" t="s">
        <v>13</v>
      </c>
      <c r="B13" s="24">
        <v>0</v>
      </c>
      <c r="C13" s="9" t="s">
        <v>8</v>
      </c>
      <c r="E13" s="26">
        <v>1</v>
      </c>
      <c r="F13" s="26">
        <v>0</v>
      </c>
      <c r="G13" s="26">
        <v>0</v>
      </c>
      <c r="I13" s="6"/>
    </row>
    <row r="14" spans="1:9" x14ac:dyDescent="0.25">
      <c r="A14" s="7"/>
      <c r="I14" s="6"/>
    </row>
    <row r="15" spans="1:9" x14ac:dyDescent="0.25">
      <c r="A15" s="4" t="s">
        <v>12</v>
      </c>
      <c r="I15" s="6"/>
    </row>
    <row r="16" spans="1:9" x14ac:dyDescent="0.25">
      <c r="A16" s="7" t="s">
        <v>11</v>
      </c>
      <c r="B16" s="13">
        <v>0</v>
      </c>
      <c r="C16" s="9" t="s">
        <v>8</v>
      </c>
      <c r="E16" s="11">
        <v>0</v>
      </c>
      <c r="F16" s="11">
        <v>0</v>
      </c>
      <c r="G16" s="11">
        <v>0</v>
      </c>
      <c r="I16" s="6"/>
    </row>
    <row r="17" spans="1:17" x14ac:dyDescent="0.25">
      <c r="A17" s="7" t="s">
        <v>9</v>
      </c>
      <c r="B17" s="13">
        <v>0</v>
      </c>
      <c r="C17" s="9" t="s">
        <v>8</v>
      </c>
      <c r="E17" s="11">
        <v>0</v>
      </c>
      <c r="F17" s="11">
        <v>0</v>
      </c>
      <c r="G17" s="11">
        <v>0</v>
      </c>
      <c r="I17" s="6"/>
    </row>
    <row r="18" spans="1:17" x14ac:dyDescent="0.25">
      <c r="A18" s="7" t="s">
        <v>13</v>
      </c>
      <c r="B18" s="13">
        <v>0</v>
      </c>
      <c r="C18" s="9" t="s">
        <v>8</v>
      </c>
      <c r="E18" s="11">
        <v>0</v>
      </c>
      <c r="F18" s="11">
        <v>0</v>
      </c>
      <c r="G18" s="11">
        <v>0</v>
      </c>
      <c r="I18" s="6"/>
    </row>
    <row r="19" spans="1:17" x14ac:dyDescent="0.25">
      <c r="A19" s="7"/>
      <c r="I19" s="6"/>
    </row>
    <row r="20" spans="1:17" x14ac:dyDescent="0.25">
      <c r="A20" s="25" t="s">
        <v>48</v>
      </c>
      <c r="I20" s="6"/>
    </row>
    <row r="21" spans="1:17" x14ac:dyDescent="0.25">
      <c r="A21" s="7" t="s">
        <v>11</v>
      </c>
      <c r="B21" s="13">
        <v>88</v>
      </c>
      <c r="C21" s="9" t="s">
        <v>8</v>
      </c>
      <c r="E21" s="11">
        <v>0</v>
      </c>
      <c r="F21" s="11">
        <v>0</v>
      </c>
      <c r="G21" s="11">
        <v>1</v>
      </c>
      <c r="I21" s="6"/>
    </row>
    <row r="22" spans="1:17" x14ac:dyDescent="0.25">
      <c r="A22" s="7" t="s">
        <v>14</v>
      </c>
      <c r="B22" s="13">
        <v>2</v>
      </c>
      <c r="C22" s="9" t="s">
        <v>8</v>
      </c>
      <c r="E22" s="11">
        <v>1</v>
      </c>
      <c r="F22" s="11">
        <v>1</v>
      </c>
      <c r="G22" s="11">
        <v>0</v>
      </c>
      <c r="I22" s="6"/>
    </row>
    <row r="23" spans="1:17" x14ac:dyDescent="0.25">
      <c r="A23" s="7"/>
      <c r="I23" s="6"/>
    </row>
    <row r="24" spans="1:17" x14ac:dyDescent="0.25">
      <c r="A24" s="25" t="s">
        <v>47</v>
      </c>
      <c r="I24" s="6"/>
      <c r="K24" s="1"/>
      <c r="L24" s="2"/>
      <c r="M24" s="2"/>
      <c r="N24" s="2"/>
      <c r="O24" s="2"/>
      <c r="P24" s="2"/>
      <c r="Q24" s="3"/>
    </row>
    <row r="25" spans="1:17" x14ac:dyDescent="0.25">
      <c r="A25" s="7" t="s">
        <v>11</v>
      </c>
      <c r="B25" s="13">
        <v>85</v>
      </c>
      <c r="C25" s="9" t="s">
        <v>8</v>
      </c>
      <c r="E25" s="11">
        <v>0</v>
      </c>
      <c r="F25" s="11">
        <v>0</v>
      </c>
      <c r="G25" s="11">
        <v>1</v>
      </c>
      <c r="I25" s="6"/>
      <c r="K25" s="7"/>
      <c r="L25" s="14" t="s">
        <v>15</v>
      </c>
      <c r="M25" s="14"/>
      <c r="N25" s="14"/>
      <c r="O25" s="14" t="s">
        <v>16</v>
      </c>
      <c r="P25" s="14"/>
      <c r="Q25" s="6"/>
    </row>
    <row r="26" spans="1:17" x14ac:dyDescent="0.25">
      <c r="A26" s="7" t="s">
        <v>13</v>
      </c>
      <c r="B26" s="24">
        <v>2</v>
      </c>
      <c r="C26" s="9" t="s">
        <v>8</v>
      </c>
      <c r="E26" s="26">
        <v>1</v>
      </c>
      <c r="F26" s="26">
        <v>1</v>
      </c>
      <c r="G26" s="26">
        <v>0</v>
      </c>
      <c r="I26" s="6"/>
      <c r="K26" s="7"/>
      <c r="L26" s="14" t="str">
        <f>E5</f>
        <v>"off"</v>
      </c>
      <c r="M26" s="14">
        <f>SUMPRODUCT(B7:B28, E7:E28)</f>
        <v>5</v>
      </c>
      <c r="N26" s="14" t="s">
        <v>8</v>
      </c>
      <c r="O26" s="15">
        <f t="shared" ref="O26:O28" si="0">$M$31/M26</f>
        <v>351.5</v>
      </c>
      <c r="P26" s="14" t="s">
        <v>17</v>
      </c>
      <c r="Q26" s="6"/>
    </row>
    <row r="27" spans="1:17" x14ac:dyDescent="0.25">
      <c r="A27" s="7"/>
      <c r="I27" s="6"/>
      <c r="K27" s="7"/>
      <c r="L27" s="14" t="str">
        <f>F5</f>
        <v>"sensing"</v>
      </c>
      <c r="M27" s="14">
        <f>SUMPRODUCT(B7:B28, F7:F28)</f>
        <v>220.4</v>
      </c>
      <c r="N27" s="14" t="s">
        <v>8</v>
      </c>
      <c r="O27" s="15">
        <f t="shared" si="0"/>
        <v>7.9741379310344822</v>
      </c>
      <c r="P27" s="14" t="s">
        <v>17</v>
      </c>
      <c r="Q27" s="6"/>
    </row>
    <row r="28" spans="1:17" x14ac:dyDescent="0.25">
      <c r="A28" s="7"/>
      <c r="I28" s="6"/>
      <c r="K28" s="7"/>
      <c r="L28" s="14" t="str">
        <f>G5</f>
        <v>"interactive"</v>
      </c>
      <c r="M28" s="14">
        <f>SUMPRODUCT(B7:B28, G7:G28)</f>
        <v>422.9</v>
      </c>
      <c r="N28" s="14" t="s">
        <v>8</v>
      </c>
      <c r="O28" s="15">
        <f t="shared" si="0"/>
        <v>4.1558288011350202</v>
      </c>
      <c r="P28" s="14" t="s">
        <v>17</v>
      </c>
      <c r="Q28" s="6"/>
    </row>
    <row r="29" spans="1:17" x14ac:dyDescent="0.25">
      <c r="A29" s="7"/>
      <c r="I29" s="6"/>
      <c r="K29" s="7"/>
      <c r="Q29" s="6"/>
    </row>
    <row r="30" spans="1:17" x14ac:dyDescent="0.25">
      <c r="A30" s="4"/>
      <c r="E30" s="13">
        <v>23</v>
      </c>
      <c r="F30" s="13">
        <v>0.5</v>
      </c>
      <c r="G30" s="13">
        <v>0.5</v>
      </c>
      <c r="H30" s="9" t="s">
        <v>18</v>
      </c>
      <c r="I30" s="6"/>
      <c r="K30" s="7"/>
      <c r="L30" s="9" t="s">
        <v>19</v>
      </c>
      <c r="Q30" s="6"/>
    </row>
    <row r="31" spans="1:17" x14ac:dyDescent="0.25">
      <c r="A31" s="4" t="s">
        <v>20</v>
      </c>
      <c r="I31" s="6"/>
      <c r="K31" s="7"/>
      <c r="M31" s="9">
        <f>B32*B33*B34</f>
        <v>1757.5</v>
      </c>
      <c r="N31" s="9" t="s">
        <v>21</v>
      </c>
      <c r="Q31" s="6"/>
    </row>
    <row r="32" spans="1:17" x14ac:dyDescent="0.25">
      <c r="A32" s="7" t="s">
        <v>22</v>
      </c>
      <c r="B32" s="13">
        <v>500</v>
      </c>
      <c r="C32" s="9" t="s">
        <v>23</v>
      </c>
      <c r="I32" s="6"/>
      <c r="K32" s="7"/>
      <c r="Q32" s="6"/>
    </row>
    <row r="33" spans="1:17" x14ac:dyDescent="0.25">
      <c r="A33" s="7" t="s">
        <v>24</v>
      </c>
      <c r="B33" s="13">
        <v>3.7</v>
      </c>
      <c r="C33" s="9" t="s">
        <v>25</v>
      </c>
      <c r="I33" s="6"/>
      <c r="K33" s="7"/>
      <c r="L33" s="16" t="s">
        <v>26</v>
      </c>
      <c r="M33" s="17">
        <f>M31/(E30*M26+F30*M27+G30*M28)</f>
        <v>4.0249627848391158</v>
      </c>
      <c r="N33" s="16" t="s">
        <v>27</v>
      </c>
      <c r="Q33" s="6"/>
    </row>
    <row r="34" spans="1:17" x14ac:dyDescent="0.25">
      <c r="A34" s="7" t="s">
        <v>28</v>
      </c>
      <c r="B34" s="11">
        <v>0.95</v>
      </c>
      <c r="I34" s="6"/>
      <c r="K34" s="7"/>
      <c r="L34" s="16" t="s">
        <v>29</v>
      </c>
      <c r="M34" s="17">
        <f>M33*24</f>
        <v>96.599106836138787</v>
      </c>
      <c r="N34" s="16" t="s">
        <v>17</v>
      </c>
      <c r="Q34" s="6"/>
    </row>
    <row r="35" spans="1:17" x14ac:dyDescent="0.25">
      <c r="A35" s="18"/>
      <c r="B35" s="19"/>
      <c r="C35" s="19"/>
      <c r="D35" s="19"/>
      <c r="E35" s="19"/>
      <c r="F35" s="19"/>
      <c r="G35" s="19"/>
      <c r="H35" s="19"/>
      <c r="I35" s="20"/>
      <c r="K35" s="18"/>
      <c r="L35" s="19"/>
      <c r="M35" s="19"/>
      <c r="N35" s="19"/>
      <c r="O35" s="19"/>
      <c r="P35" s="19"/>
      <c r="Q35" s="20"/>
    </row>
    <row r="38" spans="1:17" x14ac:dyDescent="0.25">
      <c r="A38" s="5" t="s">
        <v>30</v>
      </c>
    </row>
    <row r="39" spans="1:17" ht="15.75" customHeight="1" x14ac:dyDescent="0.25">
      <c r="A39" s="28">
        <f>F43</f>
        <v>0</v>
      </c>
      <c r="B39" s="28"/>
      <c r="C39" s="28"/>
      <c r="D39" s="28"/>
      <c r="E39" s="28"/>
      <c r="F39" s="28"/>
      <c r="G39" s="28"/>
      <c r="H39" s="28"/>
    </row>
    <row r="40" spans="1:17" ht="15.75" customHeight="1" x14ac:dyDescent="0.25">
      <c r="A40" s="28"/>
      <c r="B40" s="28"/>
      <c r="C40" s="28"/>
      <c r="D40" s="28"/>
      <c r="E40" s="28"/>
      <c r="F40" s="28"/>
      <c r="G40" s="28"/>
      <c r="H40" s="28"/>
    </row>
    <row r="41" spans="1:17" ht="15.75" customHeight="1" x14ac:dyDescent="0.25">
      <c r="A41" s="28"/>
      <c r="B41" s="28"/>
      <c r="C41" s="28"/>
      <c r="D41" s="28"/>
      <c r="E41" s="28"/>
      <c r="F41" s="28"/>
      <c r="G41" s="28"/>
      <c r="H41" s="28"/>
    </row>
    <row r="42" spans="1:17" ht="15.75" customHeight="1" x14ac:dyDescent="0.25">
      <c r="A42" s="28"/>
      <c r="B42" s="28"/>
      <c r="C42" s="28"/>
      <c r="D42" s="28"/>
      <c r="E42" s="28"/>
      <c r="F42" s="28"/>
      <c r="G42" s="28"/>
      <c r="H42" s="28"/>
    </row>
  </sheetData>
  <mergeCells count="1">
    <mergeCell ref="A39:H42"/>
  </mergeCells>
  <phoneticPr fontId="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50:W118"/>
  <sheetViews>
    <sheetView topLeftCell="A25" workbookViewId="0">
      <selection activeCell="C76" sqref="C76"/>
    </sheetView>
  </sheetViews>
  <sheetFormatPr defaultColWidth="12.6640625" defaultRowHeight="15.75" customHeight="1" x14ac:dyDescent="0.25"/>
  <sheetData>
    <row r="50" spans="1:23" x14ac:dyDescent="0.25">
      <c r="A50" s="9" t="s">
        <v>31</v>
      </c>
    </row>
    <row r="52" spans="1:23" x14ac:dyDescent="0.25">
      <c r="A52" s="9" t="str">
        <f>'System Parameters'!A3</f>
        <v>System Parameters (defined by hardware)</v>
      </c>
      <c r="B52" s="9">
        <f>'System Parameters'!B3</f>
        <v>0</v>
      </c>
      <c r="C52" s="9">
        <f>'System Parameters'!C3</f>
        <v>0</v>
      </c>
      <c r="D52" s="9">
        <f>'System Parameters'!D3</f>
        <v>0</v>
      </c>
      <c r="T52" s="9" t="str">
        <f>'System Parameters'!E3</f>
        <v>Profiles (usage of each component mode - defined by software and usage)</v>
      </c>
      <c r="U52" s="9">
        <f>'System Parameters'!F3</f>
        <v>0</v>
      </c>
      <c r="V52" s="9">
        <f>'System Parameters'!G3</f>
        <v>0</v>
      </c>
      <c r="W52" s="9">
        <f>'System Parameters'!H3</f>
        <v>0</v>
      </c>
    </row>
    <row r="53" spans="1:23" x14ac:dyDescent="0.25">
      <c r="A53" s="9">
        <f>'System Parameters'!A4</f>
        <v>0</v>
      </c>
      <c r="B53" s="9" t="str">
        <f>'System Parameters'!B4</f>
        <v>form the datasheets</v>
      </c>
      <c r="C53" s="9">
        <f>'System Parameters'!C4</f>
        <v>0</v>
      </c>
      <c r="D53" s="9">
        <f>'System Parameters'!D4</f>
        <v>0</v>
      </c>
      <c r="T53" s="9">
        <f>'System Parameters'!E4</f>
        <v>0</v>
      </c>
      <c r="U53" s="9">
        <f>'System Parameters'!F4</f>
        <v>0</v>
      </c>
      <c r="V53" s="9">
        <f>'System Parameters'!G4</f>
        <v>0</v>
      </c>
      <c r="W53" s="9">
        <f>'System Parameters'!H4</f>
        <v>0</v>
      </c>
    </row>
    <row r="54" spans="1:23" x14ac:dyDescent="0.25">
      <c r="A54" s="9">
        <f>'System Parameters'!A5</f>
        <v>0</v>
      </c>
      <c r="B54" s="9">
        <f>'System Parameters'!B5</f>
        <v>0</v>
      </c>
      <c r="C54" s="9">
        <f>'System Parameters'!C5</f>
        <v>0</v>
      </c>
      <c r="D54" s="9">
        <f>'System Parameters'!D5</f>
        <v>0</v>
      </c>
      <c r="T54" s="9" t="str">
        <f>'System Parameters'!E5</f>
        <v>"off"</v>
      </c>
      <c r="U54" s="9" t="str">
        <f>'System Parameters'!F5</f>
        <v>"sensing"</v>
      </c>
      <c r="V54" s="9" t="str">
        <f>'System Parameters'!G5</f>
        <v>"interactive"</v>
      </c>
      <c r="W54" s="9">
        <f>'System Parameters'!H5</f>
        <v>0</v>
      </c>
    </row>
    <row r="55" spans="1:23" x14ac:dyDescent="0.25">
      <c r="A55" s="9" t="str">
        <f>'System Parameters'!A6</f>
        <v>Processor</v>
      </c>
      <c r="B55" s="9" t="str">
        <f>'System Parameters'!B6</f>
        <v>Esp32-S3</v>
      </c>
      <c r="C55" s="9">
        <f>'System Parameters'!C6</f>
        <v>0</v>
      </c>
      <c r="D55" s="9">
        <f>'System Parameters'!D6</f>
        <v>0</v>
      </c>
      <c r="T55" s="9">
        <f>'System Parameters'!E6</f>
        <v>0</v>
      </c>
      <c r="U55" s="9">
        <f>'System Parameters'!F6</f>
        <v>0</v>
      </c>
      <c r="V55" s="9">
        <f>'System Parameters'!G6</f>
        <v>0</v>
      </c>
      <c r="W55" s="9">
        <f>'System Parameters'!H6</f>
        <v>0</v>
      </c>
    </row>
    <row r="56" spans="1:23" x14ac:dyDescent="0.25">
      <c r="A56" s="9" t="str">
        <f>'System Parameters'!A7</f>
        <v>Active</v>
      </c>
      <c r="B56" s="9">
        <f>'System Parameters'!B7</f>
        <v>752</v>
      </c>
      <c r="C56" s="9" t="str">
        <f>'System Parameters'!C7</f>
        <v>mW</v>
      </c>
      <c r="D56" s="9">
        <f>$B56*0.9</f>
        <v>676.80000000000007</v>
      </c>
      <c r="E56" s="9">
        <f t="shared" ref="E56:O56" si="0">$B56</f>
        <v>752</v>
      </c>
      <c r="F56" s="9">
        <f t="shared" si="0"/>
        <v>752</v>
      </c>
      <c r="G56" s="9">
        <f t="shared" si="0"/>
        <v>752</v>
      </c>
      <c r="H56" s="9">
        <f t="shared" si="0"/>
        <v>752</v>
      </c>
      <c r="I56" s="9">
        <f t="shared" si="0"/>
        <v>752</v>
      </c>
      <c r="J56" s="9">
        <f t="shared" si="0"/>
        <v>752</v>
      </c>
      <c r="K56" s="9">
        <f t="shared" si="0"/>
        <v>752</v>
      </c>
      <c r="L56" s="9">
        <f t="shared" si="0"/>
        <v>752</v>
      </c>
      <c r="M56" s="9">
        <f t="shared" si="0"/>
        <v>752</v>
      </c>
      <c r="N56" s="9">
        <f t="shared" si="0"/>
        <v>752</v>
      </c>
      <c r="O56" s="9">
        <f t="shared" si="0"/>
        <v>752</v>
      </c>
      <c r="T56" s="21">
        <f>'System Parameters'!E7</f>
        <v>0</v>
      </c>
      <c r="U56" s="21">
        <f>'System Parameters'!F7</f>
        <v>0.2</v>
      </c>
      <c r="V56" s="21">
        <f>'System Parameters'!G7</f>
        <v>0.25</v>
      </c>
      <c r="W56" s="9">
        <f>'System Parameters'!H7</f>
        <v>0</v>
      </c>
    </row>
    <row r="57" spans="1:23" x14ac:dyDescent="0.25">
      <c r="A57" s="9" t="str">
        <f>'System Parameters'!A8</f>
        <v>Idle</v>
      </c>
      <c r="B57" s="9">
        <f>'System Parameters'!B8</f>
        <v>82</v>
      </c>
      <c r="C57" s="9" t="str">
        <f>'System Parameters'!C8</f>
        <v>mW</v>
      </c>
      <c r="D57" s="9">
        <f t="shared" ref="D57:D76" si="1">$B57</f>
        <v>82</v>
      </c>
      <c r="E57" s="9">
        <f>$B57*0.9</f>
        <v>73.8</v>
      </c>
      <c r="F57" s="9">
        <f t="shared" ref="F57:O57" si="2">$B57</f>
        <v>82</v>
      </c>
      <c r="G57" s="9">
        <f t="shared" si="2"/>
        <v>82</v>
      </c>
      <c r="H57" s="9">
        <f t="shared" si="2"/>
        <v>82</v>
      </c>
      <c r="I57" s="9">
        <f t="shared" si="2"/>
        <v>82</v>
      </c>
      <c r="J57" s="9">
        <f t="shared" si="2"/>
        <v>82</v>
      </c>
      <c r="K57" s="9">
        <f t="shared" si="2"/>
        <v>82</v>
      </c>
      <c r="L57" s="9">
        <f t="shared" si="2"/>
        <v>82</v>
      </c>
      <c r="M57" s="9">
        <f t="shared" si="2"/>
        <v>82</v>
      </c>
      <c r="N57" s="9">
        <f t="shared" si="2"/>
        <v>82</v>
      </c>
      <c r="O57" s="9">
        <f t="shared" si="2"/>
        <v>82</v>
      </c>
      <c r="T57" s="21">
        <f>'System Parameters'!E8</f>
        <v>0</v>
      </c>
      <c r="U57" s="21">
        <f>'System Parameters'!F8</f>
        <v>0.8</v>
      </c>
      <c r="V57" s="21">
        <f>'System Parameters'!G8</f>
        <v>0.75</v>
      </c>
      <c r="W57" s="9">
        <f>'System Parameters'!H8</f>
        <v>0</v>
      </c>
    </row>
    <row r="58" spans="1:23" x14ac:dyDescent="0.25">
      <c r="A58" s="9" t="str">
        <f>'System Parameters'!A9</f>
        <v>Sleep</v>
      </c>
      <c r="B58" s="9">
        <f>'System Parameters'!B9</f>
        <v>1</v>
      </c>
      <c r="C58" s="9" t="str">
        <f>'System Parameters'!C9</f>
        <v>mW</v>
      </c>
      <c r="D58" s="9">
        <f t="shared" si="1"/>
        <v>1</v>
      </c>
      <c r="E58" s="9">
        <f t="shared" ref="E58:E76" si="3">$B58</f>
        <v>1</v>
      </c>
      <c r="F58" s="9">
        <f>$B58*0.9</f>
        <v>0.9</v>
      </c>
      <c r="G58" s="9">
        <f t="shared" ref="G58:O58" si="4">$B58</f>
        <v>1</v>
      </c>
      <c r="H58" s="9">
        <f t="shared" si="4"/>
        <v>1</v>
      </c>
      <c r="I58" s="9">
        <f t="shared" si="4"/>
        <v>1</v>
      </c>
      <c r="J58" s="9">
        <f t="shared" si="4"/>
        <v>1</v>
      </c>
      <c r="K58" s="9">
        <f t="shared" si="4"/>
        <v>1</v>
      </c>
      <c r="L58" s="9">
        <f t="shared" si="4"/>
        <v>1</v>
      </c>
      <c r="M58" s="9">
        <f t="shared" si="4"/>
        <v>1</v>
      </c>
      <c r="N58" s="9">
        <f t="shared" si="4"/>
        <v>1</v>
      </c>
      <c r="O58" s="9">
        <f t="shared" si="4"/>
        <v>1</v>
      </c>
      <c r="T58" s="21">
        <f>'System Parameters'!E9</f>
        <v>1</v>
      </c>
      <c r="U58" s="21">
        <f>'System Parameters'!F9</f>
        <v>0</v>
      </c>
      <c r="V58" s="21">
        <f>'System Parameters'!G9</f>
        <v>0</v>
      </c>
      <c r="W58" s="9">
        <f>'System Parameters'!H9</f>
        <v>0</v>
      </c>
    </row>
    <row r="59" spans="1:23" x14ac:dyDescent="0.25">
      <c r="A59" s="9">
        <f>'System Parameters'!A10</f>
        <v>0</v>
      </c>
      <c r="B59" s="9">
        <f>'System Parameters'!B10</f>
        <v>0</v>
      </c>
      <c r="C59" s="9">
        <f>'System Parameters'!C10</f>
        <v>0</v>
      </c>
      <c r="D59" s="9">
        <f t="shared" si="1"/>
        <v>0</v>
      </c>
      <c r="E59" s="9">
        <f t="shared" si="3"/>
        <v>0</v>
      </c>
      <c r="F59" s="9">
        <f t="shared" ref="F59:O59" si="5">$B59</f>
        <v>0</v>
      </c>
      <c r="G59" s="9">
        <f t="shared" si="5"/>
        <v>0</v>
      </c>
      <c r="H59" s="9">
        <f t="shared" si="5"/>
        <v>0</v>
      </c>
      <c r="I59" s="9">
        <f t="shared" si="5"/>
        <v>0</v>
      </c>
      <c r="J59" s="9">
        <f t="shared" si="5"/>
        <v>0</v>
      </c>
      <c r="K59" s="9">
        <f t="shared" si="5"/>
        <v>0</v>
      </c>
      <c r="L59" s="9">
        <f t="shared" si="5"/>
        <v>0</v>
      </c>
      <c r="M59" s="9">
        <f t="shared" si="5"/>
        <v>0</v>
      </c>
      <c r="N59" s="9">
        <f t="shared" si="5"/>
        <v>0</v>
      </c>
      <c r="O59" s="9">
        <f t="shared" si="5"/>
        <v>0</v>
      </c>
      <c r="T59" s="9">
        <f>'System Parameters'!E10</f>
        <v>0</v>
      </c>
      <c r="U59" s="9">
        <f>'System Parameters'!F10</f>
        <v>0</v>
      </c>
      <c r="V59" s="9">
        <f>'System Parameters'!G10</f>
        <v>0</v>
      </c>
      <c r="W59" s="9">
        <f>'System Parameters'!H10</f>
        <v>0</v>
      </c>
    </row>
    <row r="60" spans="1:23" x14ac:dyDescent="0.25">
      <c r="A60" s="9" t="str">
        <f>'System Parameters'!A11</f>
        <v>LED Strip</v>
      </c>
      <c r="B60" s="9">
        <f>'System Parameters'!B11</f>
        <v>0</v>
      </c>
      <c r="C60" s="9">
        <f>'System Parameters'!C11</f>
        <v>0</v>
      </c>
      <c r="D60" s="9">
        <f t="shared" si="1"/>
        <v>0</v>
      </c>
      <c r="E60" s="9">
        <f t="shared" si="3"/>
        <v>0</v>
      </c>
      <c r="F60" s="9">
        <f t="shared" ref="F60:O60" si="6">$B60</f>
        <v>0</v>
      </c>
      <c r="G60" s="9">
        <f t="shared" si="6"/>
        <v>0</v>
      </c>
      <c r="H60" s="9">
        <f t="shared" si="6"/>
        <v>0</v>
      </c>
      <c r="I60" s="9">
        <f t="shared" si="6"/>
        <v>0</v>
      </c>
      <c r="J60" s="9">
        <f t="shared" si="6"/>
        <v>0</v>
      </c>
      <c r="K60" s="9">
        <f t="shared" si="6"/>
        <v>0</v>
      </c>
      <c r="L60" s="9">
        <f t="shared" si="6"/>
        <v>0</v>
      </c>
      <c r="M60" s="9">
        <f t="shared" si="6"/>
        <v>0</v>
      </c>
      <c r="N60" s="9">
        <f t="shared" si="6"/>
        <v>0</v>
      </c>
      <c r="O60" s="9">
        <f t="shared" si="6"/>
        <v>0</v>
      </c>
      <c r="T60" s="9">
        <f>'System Parameters'!E11</f>
        <v>0</v>
      </c>
      <c r="U60" s="9">
        <f>'System Parameters'!F11</f>
        <v>0</v>
      </c>
      <c r="V60" s="9">
        <f>'System Parameters'!G11</f>
        <v>0</v>
      </c>
      <c r="W60" s="9">
        <f>'System Parameters'!H11</f>
        <v>0</v>
      </c>
    </row>
    <row r="61" spans="1:23" x14ac:dyDescent="0.25">
      <c r="A61" s="9" t="str">
        <f>'System Parameters'!A12</f>
        <v>On</v>
      </c>
      <c r="B61" s="9">
        <f>'System Parameters'!B12</f>
        <v>8</v>
      </c>
      <c r="C61" s="9" t="str">
        <f>'System Parameters'!C12</f>
        <v>mW</v>
      </c>
      <c r="D61" s="9">
        <f t="shared" si="1"/>
        <v>8</v>
      </c>
      <c r="E61" s="9">
        <f t="shared" si="3"/>
        <v>8</v>
      </c>
      <c r="F61" s="9">
        <f t="shared" ref="F61:F76" si="7">$B61</f>
        <v>8</v>
      </c>
      <c r="G61" s="9">
        <f>$B61*0.9</f>
        <v>7.2</v>
      </c>
      <c r="H61" s="9">
        <f t="shared" ref="H61:O61" si="8">$B61</f>
        <v>8</v>
      </c>
      <c r="I61" s="9">
        <f t="shared" si="8"/>
        <v>8</v>
      </c>
      <c r="J61" s="9">
        <f t="shared" si="8"/>
        <v>8</v>
      </c>
      <c r="K61" s="9">
        <f t="shared" si="8"/>
        <v>8</v>
      </c>
      <c r="L61" s="9">
        <f t="shared" si="8"/>
        <v>8</v>
      </c>
      <c r="M61" s="9">
        <f t="shared" si="8"/>
        <v>8</v>
      </c>
      <c r="N61" s="9">
        <f t="shared" si="8"/>
        <v>8</v>
      </c>
      <c r="O61" s="9">
        <f t="shared" si="8"/>
        <v>8</v>
      </c>
      <c r="T61" s="21">
        <f>'System Parameters'!E12</f>
        <v>0</v>
      </c>
      <c r="U61" s="21">
        <f>'System Parameters'!F12</f>
        <v>0.05</v>
      </c>
      <c r="V61" s="21">
        <f>'System Parameters'!G12</f>
        <v>0.05</v>
      </c>
      <c r="W61" s="9">
        <f>'System Parameters'!H12</f>
        <v>0</v>
      </c>
    </row>
    <row r="62" spans="1:23" x14ac:dyDescent="0.25">
      <c r="A62" s="9" t="str">
        <f>'System Parameters'!A13</f>
        <v>Off</v>
      </c>
      <c r="B62" s="9">
        <f>'System Parameters'!B13</f>
        <v>0</v>
      </c>
      <c r="C62" s="9" t="str">
        <f>'System Parameters'!C13</f>
        <v>mW</v>
      </c>
      <c r="D62" s="9">
        <f t="shared" si="1"/>
        <v>0</v>
      </c>
      <c r="E62" s="9">
        <f t="shared" si="3"/>
        <v>0</v>
      </c>
      <c r="F62" s="9">
        <f t="shared" si="7"/>
        <v>0</v>
      </c>
      <c r="G62" s="9">
        <f t="shared" ref="G62:O62" si="9">$B62</f>
        <v>0</v>
      </c>
      <c r="H62" s="9">
        <f t="shared" si="9"/>
        <v>0</v>
      </c>
      <c r="I62" s="9">
        <f t="shared" si="9"/>
        <v>0</v>
      </c>
      <c r="J62" s="9">
        <f t="shared" si="9"/>
        <v>0</v>
      </c>
      <c r="K62" s="9">
        <f t="shared" si="9"/>
        <v>0</v>
      </c>
      <c r="L62" s="9">
        <f t="shared" si="9"/>
        <v>0</v>
      </c>
      <c r="M62" s="9">
        <f t="shared" si="9"/>
        <v>0</v>
      </c>
      <c r="N62" s="9">
        <f t="shared" si="9"/>
        <v>0</v>
      </c>
      <c r="O62" s="9">
        <f t="shared" si="9"/>
        <v>0</v>
      </c>
      <c r="T62" s="9">
        <f>'System Parameters'!E13</f>
        <v>1</v>
      </c>
      <c r="U62" s="9">
        <f>'System Parameters'!F13</f>
        <v>0</v>
      </c>
      <c r="V62" s="9">
        <f>'System Parameters'!G13</f>
        <v>0</v>
      </c>
      <c r="W62" s="9">
        <f>'System Parameters'!H13</f>
        <v>0</v>
      </c>
    </row>
    <row r="63" spans="1:23" x14ac:dyDescent="0.25">
      <c r="A63" s="9">
        <f>'System Parameters'!A14</f>
        <v>0</v>
      </c>
      <c r="B63" s="9">
        <f>'System Parameters'!B14</f>
        <v>0</v>
      </c>
      <c r="C63" s="9">
        <f>'System Parameters'!C14</f>
        <v>0</v>
      </c>
      <c r="D63" s="9">
        <f t="shared" si="1"/>
        <v>0</v>
      </c>
      <c r="E63" s="9">
        <f t="shared" si="3"/>
        <v>0</v>
      </c>
      <c r="F63" s="9">
        <f t="shared" si="7"/>
        <v>0</v>
      </c>
      <c r="G63" s="9">
        <f t="shared" ref="G63:O63" si="10">$B63</f>
        <v>0</v>
      </c>
      <c r="H63" s="9">
        <f t="shared" si="10"/>
        <v>0</v>
      </c>
      <c r="I63" s="9">
        <f t="shared" si="10"/>
        <v>0</v>
      </c>
      <c r="J63" s="9">
        <f t="shared" si="10"/>
        <v>0</v>
      </c>
      <c r="K63" s="9">
        <f t="shared" si="10"/>
        <v>0</v>
      </c>
      <c r="L63" s="9">
        <f t="shared" si="10"/>
        <v>0</v>
      </c>
      <c r="M63" s="9">
        <f t="shared" si="10"/>
        <v>0</v>
      </c>
      <c r="N63" s="9">
        <f t="shared" si="10"/>
        <v>0</v>
      </c>
      <c r="O63" s="9">
        <f t="shared" si="10"/>
        <v>0</v>
      </c>
      <c r="T63" s="9">
        <f>'System Parameters'!E14</f>
        <v>0</v>
      </c>
      <c r="U63" s="9">
        <f>'System Parameters'!F14</f>
        <v>0</v>
      </c>
      <c r="V63" s="9">
        <f>'System Parameters'!G14</f>
        <v>0</v>
      </c>
      <c r="W63" s="9">
        <f>'System Parameters'!H14</f>
        <v>0</v>
      </c>
    </row>
    <row r="64" spans="1:23" x14ac:dyDescent="0.25">
      <c r="A64" s="9" t="str">
        <f>'System Parameters'!A15</f>
        <v>Sensor</v>
      </c>
      <c r="B64" s="9">
        <f>'System Parameters'!B15</f>
        <v>0</v>
      </c>
      <c r="C64" s="9">
        <f>'System Parameters'!C15</f>
        <v>0</v>
      </c>
      <c r="D64" s="9">
        <f t="shared" si="1"/>
        <v>0</v>
      </c>
      <c r="E64" s="9">
        <f t="shared" si="3"/>
        <v>0</v>
      </c>
      <c r="F64" s="9">
        <f t="shared" si="7"/>
        <v>0</v>
      </c>
      <c r="G64" s="9">
        <f t="shared" ref="G64:O64" si="11">$B64</f>
        <v>0</v>
      </c>
      <c r="H64" s="9">
        <f t="shared" si="11"/>
        <v>0</v>
      </c>
      <c r="I64" s="9">
        <f t="shared" si="11"/>
        <v>0</v>
      </c>
      <c r="J64" s="9">
        <f t="shared" si="11"/>
        <v>0</v>
      </c>
      <c r="K64" s="9">
        <f t="shared" si="11"/>
        <v>0</v>
      </c>
      <c r="L64" s="9">
        <f t="shared" si="11"/>
        <v>0</v>
      </c>
      <c r="M64" s="9">
        <f t="shared" si="11"/>
        <v>0</v>
      </c>
      <c r="N64" s="9">
        <f t="shared" si="11"/>
        <v>0</v>
      </c>
      <c r="O64" s="9">
        <f t="shared" si="11"/>
        <v>0</v>
      </c>
      <c r="T64" s="9">
        <f>'System Parameters'!E15</f>
        <v>0</v>
      </c>
      <c r="U64" s="9">
        <f>'System Parameters'!F15</f>
        <v>0</v>
      </c>
      <c r="V64" s="9">
        <f>'System Parameters'!G15</f>
        <v>0</v>
      </c>
      <c r="W64" s="9">
        <f>'System Parameters'!H15</f>
        <v>0</v>
      </c>
    </row>
    <row r="65" spans="1:23" x14ac:dyDescent="0.25">
      <c r="A65" s="9" t="str">
        <f>'System Parameters'!A16</f>
        <v>On</v>
      </c>
      <c r="B65" s="9">
        <f>'System Parameters'!B16</f>
        <v>0</v>
      </c>
      <c r="C65" s="9" t="str">
        <f>'System Parameters'!C16</f>
        <v>mW</v>
      </c>
      <c r="D65" s="9">
        <f t="shared" si="1"/>
        <v>0</v>
      </c>
      <c r="E65" s="9">
        <f t="shared" si="3"/>
        <v>0</v>
      </c>
      <c r="F65" s="9">
        <f t="shared" si="7"/>
        <v>0</v>
      </c>
      <c r="G65" s="9">
        <f t="shared" ref="G65:G76" si="12">$B65</f>
        <v>0</v>
      </c>
      <c r="H65" s="9">
        <f>$B65*0.9</f>
        <v>0</v>
      </c>
      <c r="I65" s="9">
        <f t="shared" ref="I65:O65" si="13">$B65</f>
        <v>0</v>
      </c>
      <c r="J65" s="9">
        <f t="shared" si="13"/>
        <v>0</v>
      </c>
      <c r="K65" s="9">
        <f t="shared" si="13"/>
        <v>0</v>
      </c>
      <c r="L65" s="9">
        <f t="shared" si="13"/>
        <v>0</v>
      </c>
      <c r="M65" s="9">
        <f t="shared" si="13"/>
        <v>0</v>
      </c>
      <c r="N65" s="9">
        <f t="shared" si="13"/>
        <v>0</v>
      </c>
      <c r="O65" s="9">
        <f t="shared" si="13"/>
        <v>0</v>
      </c>
      <c r="T65" s="21">
        <f>'System Parameters'!E16</f>
        <v>0</v>
      </c>
      <c r="U65" s="21">
        <f>'System Parameters'!F16</f>
        <v>0</v>
      </c>
      <c r="V65" s="21">
        <f>'System Parameters'!G16</f>
        <v>0</v>
      </c>
      <c r="W65" s="9">
        <f>'System Parameters'!H16</f>
        <v>0</v>
      </c>
    </row>
    <row r="66" spans="1:23" x14ac:dyDescent="0.25">
      <c r="A66" s="9" t="str">
        <f>'System Parameters'!A17</f>
        <v>Idle</v>
      </c>
      <c r="B66" s="9">
        <f>'System Parameters'!B17</f>
        <v>0</v>
      </c>
      <c r="C66" s="9" t="str">
        <f>'System Parameters'!C17</f>
        <v>mW</v>
      </c>
      <c r="D66" s="9">
        <f t="shared" si="1"/>
        <v>0</v>
      </c>
      <c r="E66" s="9">
        <f t="shared" si="3"/>
        <v>0</v>
      </c>
      <c r="F66" s="9">
        <f t="shared" si="7"/>
        <v>0</v>
      </c>
      <c r="G66" s="9">
        <f t="shared" si="12"/>
        <v>0</v>
      </c>
      <c r="H66" s="9">
        <f t="shared" ref="H66:H76" si="14">$B66</f>
        <v>0</v>
      </c>
      <c r="I66" s="9">
        <f>$B66*0.9</f>
        <v>0</v>
      </c>
      <c r="J66" s="9">
        <f t="shared" ref="J66:O66" si="15">$B66</f>
        <v>0</v>
      </c>
      <c r="K66" s="9">
        <f t="shared" si="15"/>
        <v>0</v>
      </c>
      <c r="L66" s="9">
        <f t="shared" si="15"/>
        <v>0</v>
      </c>
      <c r="M66" s="9">
        <f t="shared" si="15"/>
        <v>0</v>
      </c>
      <c r="N66" s="9">
        <f t="shared" si="15"/>
        <v>0</v>
      </c>
      <c r="O66" s="9">
        <f t="shared" si="15"/>
        <v>0</v>
      </c>
      <c r="T66" s="21">
        <f>'System Parameters'!E17</f>
        <v>0</v>
      </c>
      <c r="U66" s="21">
        <f>'System Parameters'!F17</f>
        <v>0</v>
      </c>
      <c r="V66" s="21">
        <f>'System Parameters'!G17</f>
        <v>0</v>
      </c>
      <c r="W66" s="9">
        <f>'System Parameters'!H17</f>
        <v>0</v>
      </c>
    </row>
    <row r="67" spans="1:23" x14ac:dyDescent="0.25">
      <c r="A67" s="9" t="str">
        <f>'System Parameters'!A18</f>
        <v>Off</v>
      </c>
      <c r="B67" s="9">
        <f>'System Parameters'!B18</f>
        <v>0</v>
      </c>
      <c r="C67" s="9" t="str">
        <f>'System Parameters'!C18</f>
        <v>mW</v>
      </c>
      <c r="D67" s="9">
        <f t="shared" si="1"/>
        <v>0</v>
      </c>
      <c r="E67" s="9">
        <f t="shared" si="3"/>
        <v>0</v>
      </c>
      <c r="F67" s="9">
        <f t="shared" si="7"/>
        <v>0</v>
      </c>
      <c r="G67" s="9">
        <f t="shared" si="12"/>
        <v>0</v>
      </c>
      <c r="H67" s="9">
        <f t="shared" si="14"/>
        <v>0</v>
      </c>
      <c r="I67" s="9">
        <f t="shared" ref="I67:I76" si="16">$B67</f>
        <v>0</v>
      </c>
      <c r="J67" s="9">
        <f>$B67*0.9</f>
        <v>0</v>
      </c>
      <c r="K67" s="9">
        <f t="shared" ref="K67:O67" si="17">$B67</f>
        <v>0</v>
      </c>
      <c r="L67" s="9">
        <f t="shared" si="17"/>
        <v>0</v>
      </c>
      <c r="M67" s="9">
        <f t="shared" si="17"/>
        <v>0</v>
      </c>
      <c r="N67" s="9">
        <f t="shared" si="17"/>
        <v>0</v>
      </c>
      <c r="O67" s="9">
        <f t="shared" si="17"/>
        <v>0</v>
      </c>
      <c r="T67" s="21">
        <f>'System Parameters'!E18</f>
        <v>0</v>
      </c>
      <c r="U67" s="21">
        <f>'System Parameters'!F18</f>
        <v>0</v>
      </c>
      <c r="V67" s="21">
        <f>'System Parameters'!G18</f>
        <v>0</v>
      </c>
      <c r="W67" s="9">
        <f>'System Parameters'!H18</f>
        <v>0</v>
      </c>
    </row>
    <row r="68" spans="1:23" x14ac:dyDescent="0.25">
      <c r="A68" s="9">
        <f>'System Parameters'!A19</f>
        <v>0</v>
      </c>
      <c r="B68" s="9">
        <f>'System Parameters'!B19</f>
        <v>0</v>
      </c>
      <c r="C68" s="9">
        <f>'System Parameters'!C19</f>
        <v>0</v>
      </c>
      <c r="D68" s="9">
        <f t="shared" si="1"/>
        <v>0</v>
      </c>
      <c r="E68" s="9">
        <f t="shared" si="3"/>
        <v>0</v>
      </c>
      <c r="F68" s="9">
        <f t="shared" si="7"/>
        <v>0</v>
      </c>
      <c r="G68" s="9">
        <f t="shared" si="12"/>
        <v>0</v>
      </c>
      <c r="H68" s="9">
        <f t="shared" si="14"/>
        <v>0</v>
      </c>
      <c r="I68" s="9">
        <f t="shared" si="16"/>
        <v>0</v>
      </c>
      <c r="J68" s="9">
        <f t="shared" ref="J68:O68" si="18">$B68</f>
        <v>0</v>
      </c>
      <c r="K68" s="9">
        <f t="shared" si="18"/>
        <v>0</v>
      </c>
      <c r="L68" s="9">
        <f t="shared" si="18"/>
        <v>0</v>
      </c>
      <c r="M68" s="9">
        <f t="shared" si="18"/>
        <v>0</v>
      </c>
      <c r="N68" s="9">
        <f t="shared" si="18"/>
        <v>0</v>
      </c>
      <c r="O68" s="9">
        <f t="shared" si="18"/>
        <v>0</v>
      </c>
      <c r="T68" s="9">
        <f>'System Parameters'!E19</f>
        <v>0</v>
      </c>
      <c r="U68" s="9">
        <f>'System Parameters'!F19</f>
        <v>0</v>
      </c>
      <c r="V68" s="9">
        <f>'System Parameters'!G19</f>
        <v>0</v>
      </c>
      <c r="W68" s="9">
        <f>'System Parameters'!H19</f>
        <v>0</v>
      </c>
    </row>
    <row r="69" spans="1:23" x14ac:dyDescent="0.25">
      <c r="A69" s="9" t="str">
        <f>'System Parameters'!A20</f>
        <v>OLED Display</v>
      </c>
      <c r="B69" s="9">
        <f>'System Parameters'!B20</f>
        <v>0</v>
      </c>
      <c r="C69" s="9">
        <f>'System Parameters'!C20</f>
        <v>0</v>
      </c>
      <c r="D69" s="9">
        <f t="shared" si="1"/>
        <v>0</v>
      </c>
      <c r="E69" s="9">
        <f t="shared" si="3"/>
        <v>0</v>
      </c>
      <c r="F69" s="9">
        <f t="shared" si="7"/>
        <v>0</v>
      </c>
      <c r="G69" s="9">
        <f t="shared" si="12"/>
        <v>0</v>
      </c>
      <c r="H69" s="9">
        <f t="shared" si="14"/>
        <v>0</v>
      </c>
      <c r="I69" s="9">
        <f t="shared" si="16"/>
        <v>0</v>
      </c>
      <c r="J69" s="9">
        <f t="shared" ref="J69:O69" si="19">$B69</f>
        <v>0</v>
      </c>
      <c r="K69" s="9">
        <f t="shared" si="19"/>
        <v>0</v>
      </c>
      <c r="L69" s="9">
        <f t="shared" si="19"/>
        <v>0</v>
      </c>
      <c r="M69" s="9">
        <f t="shared" si="19"/>
        <v>0</v>
      </c>
      <c r="N69" s="9">
        <f t="shared" si="19"/>
        <v>0</v>
      </c>
      <c r="O69" s="9">
        <f t="shared" si="19"/>
        <v>0</v>
      </c>
      <c r="T69" s="9">
        <f>'System Parameters'!E20</f>
        <v>0</v>
      </c>
      <c r="U69" s="9">
        <f>'System Parameters'!F20</f>
        <v>0</v>
      </c>
      <c r="V69" s="9">
        <f>'System Parameters'!G20</f>
        <v>0</v>
      </c>
      <c r="W69" s="9">
        <f>'System Parameters'!H20</f>
        <v>0</v>
      </c>
    </row>
    <row r="70" spans="1:23" x14ac:dyDescent="0.25">
      <c r="A70" s="9" t="str">
        <f>'System Parameters'!A21</f>
        <v>On</v>
      </c>
      <c r="B70" s="9">
        <f>'System Parameters'!B21</f>
        <v>88</v>
      </c>
      <c r="C70" s="9" t="str">
        <f>'System Parameters'!C21</f>
        <v>mW</v>
      </c>
      <c r="D70" s="9">
        <f t="shared" si="1"/>
        <v>88</v>
      </c>
      <c r="E70" s="9">
        <f t="shared" si="3"/>
        <v>88</v>
      </c>
      <c r="F70" s="9">
        <f t="shared" si="7"/>
        <v>88</v>
      </c>
      <c r="G70" s="9">
        <f t="shared" si="12"/>
        <v>88</v>
      </c>
      <c r="H70" s="9">
        <f t="shared" si="14"/>
        <v>88</v>
      </c>
      <c r="I70" s="9">
        <f t="shared" si="16"/>
        <v>88</v>
      </c>
      <c r="J70" s="9">
        <f t="shared" ref="J70:J76" si="20">$B70</f>
        <v>88</v>
      </c>
      <c r="K70" s="9">
        <f>$B70*0.9</f>
        <v>79.2</v>
      </c>
      <c r="L70" s="9">
        <f t="shared" ref="L70:O70" si="21">$B70</f>
        <v>88</v>
      </c>
      <c r="M70" s="9">
        <f t="shared" si="21"/>
        <v>88</v>
      </c>
      <c r="N70" s="9">
        <f t="shared" si="21"/>
        <v>88</v>
      </c>
      <c r="O70" s="9">
        <f t="shared" si="21"/>
        <v>88</v>
      </c>
      <c r="T70" s="21">
        <f>'System Parameters'!E21</f>
        <v>0</v>
      </c>
      <c r="U70" s="21">
        <f>'System Parameters'!F21</f>
        <v>0</v>
      </c>
      <c r="V70" s="21">
        <f>'System Parameters'!G21</f>
        <v>1</v>
      </c>
      <c r="W70" s="9">
        <f>'System Parameters'!H21</f>
        <v>0</v>
      </c>
    </row>
    <row r="71" spans="1:23" x14ac:dyDescent="0.25">
      <c r="A71" s="9" t="str">
        <f>'System Parameters'!A22</f>
        <v>Off (leakage)</v>
      </c>
      <c r="B71" s="9">
        <f>'System Parameters'!B22</f>
        <v>2</v>
      </c>
      <c r="C71" s="9" t="str">
        <f>'System Parameters'!C22</f>
        <v>mW</v>
      </c>
      <c r="D71" s="9">
        <f t="shared" si="1"/>
        <v>2</v>
      </c>
      <c r="E71" s="9">
        <f t="shared" si="3"/>
        <v>2</v>
      </c>
      <c r="F71" s="9">
        <f t="shared" si="7"/>
        <v>2</v>
      </c>
      <c r="G71" s="9">
        <f t="shared" si="12"/>
        <v>2</v>
      </c>
      <c r="H71" s="9">
        <f t="shared" si="14"/>
        <v>2</v>
      </c>
      <c r="I71" s="9">
        <f t="shared" si="16"/>
        <v>2</v>
      </c>
      <c r="J71" s="9">
        <f t="shared" si="20"/>
        <v>2</v>
      </c>
      <c r="K71" s="9">
        <f t="shared" ref="K71:K76" si="22">$B71</f>
        <v>2</v>
      </c>
      <c r="L71" s="9">
        <f>$B71*0.9</f>
        <v>1.8</v>
      </c>
      <c r="M71" s="9">
        <f t="shared" ref="M71:O71" si="23">$B71</f>
        <v>2</v>
      </c>
      <c r="N71" s="9">
        <f t="shared" si="23"/>
        <v>2</v>
      </c>
      <c r="O71" s="9">
        <f t="shared" si="23"/>
        <v>2</v>
      </c>
      <c r="T71" s="21">
        <f>'System Parameters'!E22</f>
        <v>1</v>
      </c>
      <c r="U71" s="21">
        <f>'System Parameters'!F22</f>
        <v>1</v>
      </c>
      <c r="V71" s="21">
        <f>'System Parameters'!G22</f>
        <v>0</v>
      </c>
      <c r="W71" s="9">
        <f>'System Parameters'!H22</f>
        <v>0</v>
      </c>
    </row>
    <row r="72" spans="1:23" x14ac:dyDescent="0.25">
      <c r="A72" s="9">
        <f>'System Parameters'!A23</f>
        <v>0</v>
      </c>
      <c r="B72" s="9">
        <f>'System Parameters'!B23</f>
        <v>0</v>
      </c>
      <c r="C72" s="9">
        <f>'System Parameters'!C23</f>
        <v>0</v>
      </c>
      <c r="D72" s="9">
        <f t="shared" si="1"/>
        <v>0</v>
      </c>
      <c r="E72" s="9">
        <f t="shared" si="3"/>
        <v>0</v>
      </c>
      <c r="F72" s="9">
        <f t="shared" si="7"/>
        <v>0</v>
      </c>
      <c r="G72" s="9">
        <f t="shared" si="12"/>
        <v>0</v>
      </c>
      <c r="H72" s="9">
        <f t="shared" si="14"/>
        <v>0</v>
      </c>
      <c r="I72" s="9">
        <f t="shared" si="16"/>
        <v>0</v>
      </c>
      <c r="J72" s="9">
        <f t="shared" si="20"/>
        <v>0</v>
      </c>
      <c r="K72" s="9">
        <f t="shared" si="22"/>
        <v>0</v>
      </c>
      <c r="L72" s="9">
        <f t="shared" ref="L72:O72" si="24">$B72</f>
        <v>0</v>
      </c>
      <c r="M72" s="9">
        <f t="shared" si="24"/>
        <v>0</v>
      </c>
      <c r="N72" s="9">
        <f t="shared" si="24"/>
        <v>0</v>
      </c>
      <c r="O72" s="9">
        <f t="shared" si="24"/>
        <v>0</v>
      </c>
      <c r="T72" s="9">
        <f>'System Parameters'!E23</f>
        <v>0</v>
      </c>
      <c r="U72" s="9">
        <f>'System Parameters'!F23</f>
        <v>0</v>
      </c>
      <c r="V72" s="9">
        <f>'System Parameters'!G23</f>
        <v>0</v>
      </c>
      <c r="W72" s="9">
        <f>'System Parameters'!H23</f>
        <v>0</v>
      </c>
    </row>
    <row r="73" spans="1:23" x14ac:dyDescent="0.25">
      <c r="A73" s="9" t="str">
        <f>'System Parameters'!A24</f>
        <v>Stepper Motor</v>
      </c>
      <c r="B73" s="9">
        <f>'System Parameters'!B24</f>
        <v>0</v>
      </c>
      <c r="C73" s="9">
        <f>'System Parameters'!C24</f>
        <v>0</v>
      </c>
      <c r="D73" s="9">
        <f t="shared" si="1"/>
        <v>0</v>
      </c>
      <c r="E73" s="9">
        <f t="shared" si="3"/>
        <v>0</v>
      </c>
      <c r="F73" s="9">
        <f t="shared" si="7"/>
        <v>0</v>
      </c>
      <c r="G73" s="9">
        <f t="shared" si="12"/>
        <v>0</v>
      </c>
      <c r="H73" s="9">
        <f t="shared" si="14"/>
        <v>0</v>
      </c>
      <c r="I73" s="9">
        <f t="shared" si="16"/>
        <v>0</v>
      </c>
      <c r="J73" s="9">
        <f t="shared" si="20"/>
        <v>0</v>
      </c>
      <c r="K73" s="9">
        <f t="shared" si="22"/>
        <v>0</v>
      </c>
      <c r="L73" s="9">
        <f t="shared" ref="L73:O73" si="25">$B73</f>
        <v>0</v>
      </c>
      <c r="M73" s="9">
        <f t="shared" si="25"/>
        <v>0</v>
      </c>
      <c r="N73" s="9">
        <f t="shared" si="25"/>
        <v>0</v>
      </c>
      <c r="O73" s="9">
        <f t="shared" si="25"/>
        <v>0</v>
      </c>
      <c r="T73" s="9">
        <f>'System Parameters'!E24</f>
        <v>0</v>
      </c>
      <c r="U73" s="9">
        <f>'System Parameters'!F24</f>
        <v>0</v>
      </c>
      <c r="V73" s="9">
        <f>'System Parameters'!G24</f>
        <v>0</v>
      </c>
      <c r="W73" s="9">
        <f>'System Parameters'!H24</f>
        <v>0</v>
      </c>
    </row>
    <row r="74" spans="1:23" x14ac:dyDescent="0.25">
      <c r="A74" s="9" t="str">
        <f>'System Parameters'!A26</f>
        <v>Off</v>
      </c>
      <c r="B74" s="9">
        <f>'System Parameters'!B26</f>
        <v>2</v>
      </c>
      <c r="C74" s="9" t="str">
        <f>'System Parameters'!C26</f>
        <v>mW</v>
      </c>
      <c r="D74" s="9">
        <f t="shared" si="1"/>
        <v>2</v>
      </c>
      <c r="E74" s="9">
        <f t="shared" si="3"/>
        <v>2</v>
      </c>
      <c r="F74" s="9">
        <f t="shared" si="7"/>
        <v>2</v>
      </c>
      <c r="G74" s="9">
        <f t="shared" si="12"/>
        <v>2</v>
      </c>
      <c r="H74" s="9">
        <f t="shared" si="14"/>
        <v>2</v>
      </c>
      <c r="I74" s="9">
        <f t="shared" si="16"/>
        <v>2</v>
      </c>
      <c r="J74" s="9">
        <f t="shared" si="20"/>
        <v>2</v>
      </c>
      <c r="K74" s="9">
        <f t="shared" si="22"/>
        <v>2</v>
      </c>
      <c r="L74" s="9">
        <f t="shared" ref="L74:L76" si="26">$B74</f>
        <v>2</v>
      </c>
      <c r="M74" s="9">
        <f>$B74*0.9</f>
        <v>1.8</v>
      </c>
      <c r="N74" s="9">
        <f t="shared" ref="N74:O74" si="27">$B74</f>
        <v>2</v>
      </c>
      <c r="O74" s="9">
        <f t="shared" si="27"/>
        <v>2</v>
      </c>
      <c r="T74" s="21">
        <f>'System Parameters'!E26</f>
        <v>1</v>
      </c>
      <c r="U74" s="21">
        <f>'System Parameters'!F26</f>
        <v>1</v>
      </c>
      <c r="V74" s="21">
        <f>'System Parameters'!G26</f>
        <v>0</v>
      </c>
      <c r="W74" s="9">
        <f>'System Parameters'!H26</f>
        <v>0</v>
      </c>
    </row>
    <row r="75" spans="1:23" x14ac:dyDescent="0.25">
      <c r="A75" s="27" t="s">
        <v>50</v>
      </c>
      <c r="B75" s="9">
        <v>85</v>
      </c>
      <c r="C75" s="27" t="s">
        <v>51</v>
      </c>
      <c r="D75" s="9">
        <f t="shared" si="1"/>
        <v>85</v>
      </c>
      <c r="E75" s="9">
        <f t="shared" si="3"/>
        <v>85</v>
      </c>
      <c r="F75" s="9">
        <f t="shared" si="7"/>
        <v>85</v>
      </c>
      <c r="G75" s="9">
        <f t="shared" si="12"/>
        <v>85</v>
      </c>
      <c r="H75" s="9">
        <f t="shared" si="14"/>
        <v>85</v>
      </c>
      <c r="I75" s="9">
        <f t="shared" si="16"/>
        <v>85</v>
      </c>
      <c r="J75" s="9">
        <f t="shared" si="20"/>
        <v>85</v>
      </c>
      <c r="K75" s="9">
        <f t="shared" si="22"/>
        <v>85</v>
      </c>
      <c r="L75" s="9">
        <f t="shared" si="26"/>
        <v>85</v>
      </c>
      <c r="M75" s="9">
        <f t="shared" ref="M75:M76" si="28">$B75</f>
        <v>85</v>
      </c>
      <c r="N75" s="9">
        <f>$B75*0.9</f>
        <v>76.5</v>
      </c>
      <c r="O75" s="9">
        <f>$B75</f>
        <v>85</v>
      </c>
      <c r="T75" s="21">
        <f>'System Parameters'!E27</f>
        <v>0</v>
      </c>
      <c r="U75" s="21">
        <f>'System Parameters'!F27</f>
        <v>0</v>
      </c>
      <c r="V75" s="21">
        <f>'System Parameters'!G27</f>
        <v>0</v>
      </c>
      <c r="W75" s="9">
        <f>'System Parameters'!H27</f>
        <v>0</v>
      </c>
    </row>
    <row r="76" spans="1:23" x14ac:dyDescent="0.25">
      <c r="A76" s="9">
        <f>'System Parameters'!A28</f>
        <v>0</v>
      </c>
      <c r="B76" s="9">
        <f>'System Parameters'!B28</f>
        <v>0</v>
      </c>
      <c r="C76" s="9">
        <f>'System Parameters'!C28</f>
        <v>0</v>
      </c>
      <c r="D76" s="9">
        <f t="shared" si="1"/>
        <v>0</v>
      </c>
      <c r="E76" s="9">
        <f t="shared" si="3"/>
        <v>0</v>
      </c>
      <c r="F76" s="9">
        <f t="shared" si="7"/>
        <v>0</v>
      </c>
      <c r="G76" s="9">
        <f t="shared" si="12"/>
        <v>0</v>
      </c>
      <c r="H76" s="9">
        <f t="shared" si="14"/>
        <v>0</v>
      </c>
      <c r="I76" s="9">
        <f t="shared" si="16"/>
        <v>0</v>
      </c>
      <c r="J76" s="9">
        <f t="shared" si="20"/>
        <v>0</v>
      </c>
      <c r="K76" s="9">
        <f t="shared" si="22"/>
        <v>0</v>
      </c>
      <c r="L76" s="9">
        <f t="shared" si="26"/>
        <v>0</v>
      </c>
      <c r="M76" s="9">
        <f t="shared" si="28"/>
        <v>0</v>
      </c>
      <c r="N76" s="9">
        <f>$B76</f>
        <v>0</v>
      </c>
      <c r="O76" s="9">
        <f>$B76*0.9</f>
        <v>0</v>
      </c>
      <c r="T76" s="21">
        <f>'System Parameters'!E28</f>
        <v>0</v>
      </c>
      <c r="U76" s="21">
        <f>'System Parameters'!F28</f>
        <v>0</v>
      </c>
      <c r="V76" s="21">
        <f>'System Parameters'!G28</f>
        <v>0</v>
      </c>
      <c r="W76" s="9">
        <f>'System Parameters'!H28</f>
        <v>0</v>
      </c>
    </row>
    <row r="77" spans="1:23" x14ac:dyDescent="0.25">
      <c r="A77" s="9">
        <f>'System Parameters'!A29</f>
        <v>0</v>
      </c>
      <c r="B77" s="9">
        <f>'System Parameters'!B29</f>
        <v>0</v>
      </c>
      <c r="C77" s="9">
        <f>'System Parameters'!C29</f>
        <v>0</v>
      </c>
      <c r="D77" s="9">
        <f>'System Parameters'!D29</f>
        <v>0</v>
      </c>
      <c r="T77" s="9">
        <f>'System Parameters'!E29</f>
        <v>0</v>
      </c>
      <c r="U77" s="9">
        <f>'System Parameters'!F29</f>
        <v>0</v>
      </c>
      <c r="V77" s="9">
        <f>'System Parameters'!G29</f>
        <v>0</v>
      </c>
      <c r="W77" s="9">
        <f>'System Parameters'!H29</f>
        <v>0</v>
      </c>
    </row>
    <row r="78" spans="1:23" x14ac:dyDescent="0.25">
      <c r="A78" s="9">
        <f>'System Parameters'!A30</f>
        <v>0</v>
      </c>
      <c r="B78" s="9">
        <f>'System Parameters'!B30</f>
        <v>0</v>
      </c>
      <c r="C78" s="9">
        <f>'System Parameters'!C30</f>
        <v>0</v>
      </c>
      <c r="D78" s="9">
        <f>'System Parameters'!D30</f>
        <v>0</v>
      </c>
      <c r="T78" s="9">
        <f>'System Parameters'!E30</f>
        <v>23</v>
      </c>
      <c r="U78" s="9">
        <f>'System Parameters'!F30</f>
        <v>0.5</v>
      </c>
      <c r="V78" s="9">
        <f>'System Parameters'!G30</f>
        <v>0.5</v>
      </c>
      <c r="W78" s="9" t="str">
        <f>'System Parameters'!H30</f>
        <v>hours/day typical usage</v>
      </c>
    </row>
    <row r="79" spans="1:23" x14ac:dyDescent="0.25">
      <c r="A79" s="9" t="str">
        <f>'System Parameters'!A31</f>
        <v>Battery</v>
      </c>
      <c r="B79" s="9">
        <f>'System Parameters'!B31</f>
        <v>0</v>
      </c>
      <c r="C79" s="9">
        <f>'System Parameters'!C31</f>
        <v>0</v>
      </c>
      <c r="D79" s="9">
        <f>'System Parameters'!D31</f>
        <v>0</v>
      </c>
      <c r="T79" s="9">
        <f>'System Parameters'!E31</f>
        <v>0</v>
      </c>
      <c r="U79" s="9">
        <f>'System Parameters'!F31</f>
        <v>0</v>
      </c>
      <c r="V79" s="9">
        <f>'System Parameters'!G31</f>
        <v>0</v>
      </c>
      <c r="W79" s="9">
        <f>'System Parameters'!H31</f>
        <v>0</v>
      </c>
    </row>
    <row r="80" spans="1:23" x14ac:dyDescent="0.25">
      <c r="A80" s="9" t="str">
        <f>'System Parameters'!A32</f>
        <v>Capacity</v>
      </c>
      <c r="B80" s="9">
        <f>'System Parameters'!B32</f>
        <v>500</v>
      </c>
      <c r="C80" s="9" t="str">
        <f>'System Parameters'!C32</f>
        <v>mAh</v>
      </c>
      <c r="D80" s="9">
        <f>'System Parameters'!D32</f>
        <v>0</v>
      </c>
      <c r="T80" s="9">
        <f>'System Parameters'!E32</f>
        <v>0</v>
      </c>
      <c r="U80" s="9">
        <f>'System Parameters'!F32</f>
        <v>0</v>
      </c>
      <c r="V80" s="9">
        <f>'System Parameters'!G32</f>
        <v>0</v>
      </c>
      <c r="W80" s="9">
        <f>'System Parameters'!H32</f>
        <v>0</v>
      </c>
    </row>
    <row r="81" spans="1:23" x14ac:dyDescent="0.25">
      <c r="A81" s="9" t="str">
        <f>'System Parameters'!A33</f>
        <v>Nominal Voltage</v>
      </c>
      <c r="B81" s="9">
        <f>'System Parameters'!B33</f>
        <v>3.7</v>
      </c>
      <c r="C81" s="9" t="str">
        <f>'System Parameters'!C33</f>
        <v>V</v>
      </c>
      <c r="D81" s="9">
        <f>'System Parameters'!D33</f>
        <v>0</v>
      </c>
      <c r="T81" s="9">
        <f>'System Parameters'!E33</f>
        <v>0</v>
      </c>
      <c r="U81" s="9">
        <f>'System Parameters'!F33</f>
        <v>0</v>
      </c>
      <c r="V81" s="9">
        <f>'System Parameters'!G33</f>
        <v>0</v>
      </c>
      <c r="W81" s="9">
        <f>'System Parameters'!H33</f>
        <v>0</v>
      </c>
    </row>
    <row r="82" spans="1:23" x14ac:dyDescent="0.25">
      <c r="A82" s="9" t="str">
        <f>'System Parameters'!A34</f>
        <v>Regulator Efficiency</v>
      </c>
      <c r="B82" s="21">
        <f>'System Parameters'!B34</f>
        <v>0.95</v>
      </c>
      <c r="C82" s="9">
        <f>'System Parameters'!C34</f>
        <v>0</v>
      </c>
      <c r="D82" s="9">
        <f>'System Parameters'!D34</f>
        <v>0</v>
      </c>
      <c r="T82" s="9">
        <f>'System Parameters'!E34</f>
        <v>0</v>
      </c>
      <c r="U82" s="9">
        <f>'System Parameters'!F34</f>
        <v>0</v>
      </c>
      <c r="V82" s="9">
        <f>'System Parameters'!G34</f>
        <v>0</v>
      </c>
      <c r="W82" s="9">
        <f>'System Parameters'!H34</f>
        <v>0</v>
      </c>
    </row>
    <row r="83" spans="1:23" x14ac:dyDescent="0.25">
      <c r="A83" s="9">
        <f>'System Parameters'!A35</f>
        <v>0</v>
      </c>
      <c r="B83" s="9">
        <f>'System Parameters'!B35</f>
        <v>0</v>
      </c>
      <c r="C83" s="9">
        <f>'System Parameters'!C35</f>
        <v>0</v>
      </c>
      <c r="D83" s="9">
        <f>'System Parameters'!D35</f>
        <v>0</v>
      </c>
      <c r="O83" s="9">
        <f>'System Parameters'!E35</f>
        <v>0</v>
      </c>
      <c r="P83" s="9">
        <f>'System Parameters'!F35</f>
        <v>0</v>
      </c>
      <c r="Q83" s="9">
        <f>'System Parameters'!G35</f>
        <v>0</v>
      </c>
      <c r="R83" s="9">
        <f>'System Parameters'!H35</f>
        <v>0</v>
      </c>
      <c r="S83" s="9">
        <f>'System Parameters'!I35</f>
        <v>0</v>
      </c>
      <c r="T83" s="9">
        <f>'System Parameters'!J35</f>
        <v>0</v>
      </c>
      <c r="U83" s="9" t="e">
        <f t="shared" ref="U83:V83" si="29">#REF!</f>
        <v>#REF!</v>
      </c>
      <c r="V83" s="9" t="e">
        <f t="shared" si="29"/>
        <v>#REF!</v>
      </c>
    </row>
    <row r="84" spans="1:23" x14ac:dyDescent="0.25">
      <c r="A84" s="9">
        <f>'System Parameters'!A36</f>
        <v>0</v>
      </c>
      <c r="B84" s="9">
        <f>'System Parameters'!B36</f>
        <v>0</v>
      </c>
      <c r="C84" s="9">
        <f>'System Parameters'!C36</f>
        <v>0</v>
      </c>
      <c r="D84" s="9">
        <f>'System Parameters'!D36</f>
        <v>0</v>
      </c>
      <c r="O84" s="9">
        <f>'System Parameters'!E36</f>
        <v>0</v>
      </c>
      <c r="P84" s="9">
        <f>'System Parameters'!F36</f>
        <v>0</v>
      </c>
      <c r="Q84" s="9">
        <f>'System Parameters'!G36</f>
        <v>0</v>
      </c>
      <c r="R84" s="9">
        <f>'System Parameters'!H36</f>
        <v>0</v>
      </c>
      <c r="S84" s="9">
        <f>'System Parameters'!I36</f>
        <v>0</v>
      </c>
      <c r="T84" s="9">
        <f>'System Parameters'!J36</f>
        <v>0</v>
      </c>
      <c r="U84" s="9" t="e">
        <f t="shared" ref="U84:V84" si="30">#REF!</f>
        <v>#REF!</v>
      </c>
      <c r="V84" s="9" t="e">
        <f t="shared" si="30"/>
        <v>#REF!</v>
      </c>
    </row>
    <row r="85" spans="1:23" x14ac:dyDescent="0.25">
      <c r="A85" s="9">
        <f>'System Parameters'!A37</f>
        <v>0</v>
      </c>
      <c r="B85" s="9">
        <f>'System Parameters'!K24</f>
        <v>0</v>
      </c>
      <c r="C85" s="9">
        <f>'System Parameters'!L24</f>
        <v>0</v>
      </c>
      <c r="D85" s="9">
        <f>'System Parameters'!M24</f>
        <v>0</v>
      </c>
      <c r="O85" s="9">
        <f>'System Parameters'!N24</f>
        <v>0</v>
      </c>
      <c r="P85" s="9">
        <f>'System Parameters'!O24</f>
        <v>0</v>
      </c>
      <c r="Q85" s="9">
        <f>'System Parameters'!P24</f>
        <v>0</v>
      </c>
      <c r="R85" s="9">
        <f>'System Parameters'!Q24</f>
        <v>0</v>
      </c>
      <c r="S85" s="9">
        <f>'System Parameters'!I37</f>
        <v>0</v>
      </c>
      <c r="T85" s="9">
        <f>'System Parameters'!J37</f>
        <v>0</v>
      </c>
      <c r="U85" s="9" t="e">
        <f t="shared" ref="U85:V85" si="31">#REF!</f>
        <v>#REF!</v>
      </c>
      <c r="V85" s="9" t="e">
        <f t="shared" si="31"/>
        <v>#REF!</v>
      </c>
    </row>
    <row r="86" spans="1:23" x14ac:dyDescent="0.25">
      <c r="A86" s="9" t="str">
        <f>'System Parameters'!A38</f>
        <v xml:space="preserve">REFLECTIONS : WHAT DID YOU LEARN FROM ANALYZING YOUR POWER.  TALK ABOUT SOME POTENTIAL TRADEOFFS. </v>
      </c>
      <c r="B86" s="9">
        <f>'System Parameters'!K25</f>
        <v>0</v>
      </c>
      <c r="C86" s="9" t="e">
        <f t="shared" ref="C86:D86" si="32">#REF!</f>
        <v>#REF!</v>
      </c>
      <c r="D86" s="9" t="e">
        <f t="shared" si="32"/>
        <v>#REF!</v>
      </c>
      <c r="O86" s="9" t="e">
        <f t="shared" ref="O86:Q86" si="33">#REF!</f>
        <v>#REF!</v>
      </c>
      <c r="P86" s="9" t="e">
        <f t="shared" si="33"/>
        <v>#REF!</v>
      </c>
      <c r="Q86" s="9" t="e">
        <f t="shared" si="33"/>
        <v>#REF!</v>
      </c>
      <c r="R86" s="9">
        <f>'System Parameters'!Q25</f>
        <v>0</v>
      </c>
      <c r="S86" s="9">
        <f>'System Parameters'!I38</f>
        <v>0</v>
      </c>
      <c r="T86" s="9">
        <f>'System Parameters'!J38</f>
        <v>0</v>
      </c>
      <c r="U86" s="9" t="e">
        <f t="shared" ref="U86:V86" si="34">#REF!</f>
        <v>#REF!</v>
      </c>
      <c r="V86" s="9" t="e">
        <f t="shared" si="34"/>
        <v>#REF!</v>
      </c>
    </row>
    <row r="87" spans="1:23" x14ac:dyDescent="0.25">
      <c r="A87" s="9" t="str">
        <f>'System Parameters'!L25</f>
        <v>Total power in profile (mw)</v>
      </c>
      <c r="B87" s="9">
        <f>'System Parameters'!M25</f>
        <v>0</v>
      </c>
      <c r="C87" s="9">
        <f>'System Parameters'!N25</f>
        <v>0</v>
      </c>
      <c r="R87" s="9">
        <f>'System Parameters'!Q26</f>
        <v>0</v>
      </c>
      <c r="S87" s="9">
        <f>'System Parameters'!I39</f>
        <v>0</v>
      </c>
      <c r="T87" s="9">
        <f>'System Parameters'!J39</f>
        <v>0</v>
      </c>
      <c r="U87" s="9">
        <f>'System Parameters'!K39</f>
        <v>0</v>
      </c>
      <c r="V87" s="9">
        <f>'System Parameters'!L39</f>
        <v>0</v>
      </c>
    </row>
    <row r="88" spans="1:23" x14ac:dyDescent="0.25">
      <c r="A88" s="9" t="str">
        <f>'System Parameters'!L26</f>
        <v>"off"</v>
      </c>
      <c r="B88" s="9">
        <f>SUMPRODUCT(B56:B76, $T56:$T76)</f>
        <v>5</v>
      </c>
      <c r="C88" s="9" t="str">
        <f>'System Parameters'!N26</f>
        <v>mW</v>
      </c>
      <c r="D88" s="9">
        <f t="shared" ref="D88:O88" si="35">SUMPRODUCT(D56:D76, $T56:$T76)</f>
        <v>5</v>
      </c>
      <c r="E88" s="9">
        <f t="shared" si="35"/>
        <v>5</v>
      </c>
      <c r="F88" s="9">
        <f t="shared" si="35"/>
        <v>4.9000000000000004</v>
      </c>
      <c r="G88" s="9">
        <f t="shared" si="35"/>
        <v>5</v>
      </c>
      <c r="H88" s="9">
        <f t="shared" si="35"/>
        <v>5</v>
      </c>
      <c r="I88" s="9">
        <f t="shared" si="35"/>
        <v>5</v>
      </c>
      <c r="J88" s="9">
        <f t="shared" si="35"/>
        <v>5</v>
      </c>
      <c r="K88" s="9">
        <f t="shared" si="35"/>
        <v>5</v>
      </c>
      <c r="L88" s="9">
        <f t="shared" si="35"/>
        <v>4.8</v>
      </c>
      <c r="M88" s="9">
        <f t="shared" si="35"/>
        <v>4.8</v>
      </c>
      <c r="N88" s="9">
        <f t="shared" si="35"/>
        <v>5</v>
      </c>
      <c r="O88" s="9">
        <f t="shared" si="35"/>
        <v>5</v>
      </c>
      <c r="R88" s="9">
        <f>'System Parameters'!Q27</f>
        <v>0</v>
      </c>
      <c r="S88" s="9">
        <f>'System Parameters'!I40</f>
        <v>0</v>
      </c>
      <c r="T88" s="9">
        <f>'System Parameters'!J40</f>
        <v>0</v>
      </c>
      <c r="U88" s="9">
        <f>'System Parameters'!K40</f>
        <v>0</v>
      </c>
      <c r="V88" s="9">
        <f>'System Parameters'!L40</f>
        <v>0</v>
      </c>
    </row>
    <row r="89" spans="1:23" x14ac:dyDescent="0.25">
      <c r="A89" s="9" t="str">
        <f>'System Parameters'!L27</f>
        <v>"sensing"</v>
      </c>
      <c r="B89" s="9">
        <f>SUMPRODUCT(B56:B76,$U56:$U76)</f>
        <v>220.4</v>
      </c>
      <c r="C89" s="9" t="str">
        <f>'System Parameters'!N27</f>
        <v>mW</v>
      </c>
      <c r="D89" s="9">
        <f t="shared" ref="D89:O89" si="36">SUMPRODUCT(D56:D76,$U56:$U76)</f>
        <v>205.36000000000004</v>
      </c>
      <c r="E89" s="9">
        <f t="shared" si="36"/>
        <v>213.84</v>
      </c>
      <c r="F89" s="9">
        <f t="shared" si="36"/>
        <v>220.4</v>
      </c>
      <c r="G89" s="9">
        <f t="shared" si="36"/>
        <v>220.36</v>
      </c>
      <c r="H89" s="9">
        <f t="shared" si="36"/>
        <v>220.4</v>
      </c>
      <c r="I89" s="9">
        <f t="shared" si="36"/>
        <v>220.4</v>
      </c>
      <c r="J89" s="9">
        <f t="shared" si="36"/>
        <v>220.4</v>
      </c>
      <c r="K89" s="9">
        <f t="shared" si="36"/>
        <v>220.4</v>
      </c>
      <c r="L89" s="9">
        <f t="shared" si="36"/>
        <v>220.20000000000002</v>
      </c>
      <c r="M89" s="9">
        <f t="shared" si="36"/>
        <v>220.20000000000002</v>
      </c>
      <c r="N89" s="9">
        <f t="shared" si="36"/>
        <v>220.4</v>
      </c>
      <c r="O89" s="9">
        <f t="shared" si="36"/>
        <v>220.4</v>
      </c>
      <c r="R89" s="9">
        <f>'System Parameters'!Q28</f>
        <v>0</v>
      </c>
      <c r="S89" s="9">
        <f>'System Parameters'!I41</f>
        <v>0</v>
      </c>
      <c r="T89" s="9">
        <f>'System Parameters'!J41</f>
        <v>0</v>
      </c>
      <c r="U89" s="9">
        <f>'System Parameters'!K41</f>
        <v>0</v>
      </c>
      <c r="V89" s="9">
        <f>'System Parameters'!L41</f>
        <v>0</v>
      </c>
    </row>
    <row r="90" spans="1:23" x14ac:dyDescent="0.25">
      <c r="A90" s="9" t="str">
        <f>'System Parameters'!L28</f>
        <v>"interactive"</v>
      </c>
      <c r="B90" s="9">
        <f>SUMPRODUCT(B56:B76, $V56:$V76)</f>
        <v>337.9</v>
      </c>
      <c r="C90" s="9" t="str">
        <f>'System Parameters'!N28</f>
        <v>mW</v>
      </c>
      <c r="D90" s="9">
        <f t="shared" ref="D90:O90" si="37">SUMPRODUCT(D56:D76, $V56:$V76)</f>
        <v>319.10000000000002</v>
      </c>
      <c r="E90" s="9">
        <f t="shared" si="37"/>
        <v>331.75</v>
      </c>
      <c r="F90" s="9">
        <f t="shared" si="37"/>
        <v>337.9</v>
      </c>
      <c r="G90" s="9">
        <f t="shared" si="37"/>
        <v>337.86</v>
      </c>
      <c r="H90" s="9">
        <f t="shared" si="37"/>
        <v>337.9</v>
      </c>
      <c r="I90" s="9">
        <f t="shared" si="37"/>
        <v>337.9</v>
      </c>
      <c r="J90" s="9">
        <f t="shared" si="37"/>
        <v>337.9</v>
      </c>
      <c r="K90" s="9">
        <f t="shared" si="37"/>
        <v>329.1</v>
      </c>
      <c r="L90" s="9">
        <f t="shared" si="37"/>
        <v>337.9</v>
      </c>
      <c r="M90" s="9">
        <f t="shared" si="37"/>
        <v>337.9</v>
      </c>
      <c r="N90" s="9">
        <f t="shared" si="37"/>
        <v>337.9</v>
      </c>
      <c r="O90" s="9">
        <f t="shared" si="37"/>
        <v>337.9</v>
      </c>
      <c r="R90" s="9">
        <f>'System Parameters'!Q29</f>
        <v>0</v>
      </c>
      <c r="S90" s="9">
        <f>'System Parameters'!I42</f>
        <v>0</v>
      </c>
      <c r="T90" s="9">
        <f>'System Parameters'!J42</f>
        <v>0</v>
      </c>
      <c r="U90" s="9">
        <f>'System Parameters'!K42</f>
        <v>0</v>
      </c>
      <c r="V90" s="9">
        <f>'System Parameters'!L42</f>
        <v>0</v>
      </c>
    </row>
    <row r="91" spans="1:23" x14ac:dyDescent="0.25">
      <c r="A91" s="9">
        <f>'System Parameters'!L29</f>
        <v>0</v>
      </c>
      <c r="B91" s="9">
        <f>'System Parameters'!M29</f>
        <v>0</v>
      </c>
      <c r="C91" s="9">
        <f>'System Parameters'!N29</f>
        <v>0</v>
      </c>
      <c r="D91" s="9">
        <f>'System Parameters'!O29</f>
        <v>0</v>
      </c>
      <c r="E91" s="9">
        <f>'System Parameters'!P29</f>
        <v>0</v>
      </c>
      <c r="F91" s="9">
        <f>'System Parameters'!Q30</f>
        <v>0</v>
      </c>
      <c r="G91" s="9">
        <f>'System Parameters'!I43</f>
        <v>0</v>
      </c>
      <c r="H91" s="9">
        <f>'System Parameters'!J43</f>
        <v>0</v>
      </c>
      <c r="I91" s="9">
        <f>'System Parameters'!K43</f>
        <v>0</v>
      </c>
      <c r="J91" s="9">
        <f>'System Parameters'!L43</f>
        <v>0</v>
      </c>
      <c r="K91" s="9">
        <f>'System Parameters'!M43</f>
        <v>0</v>
      </c>
      <c r="L91" s="9">
        <f>'System Parameters'!N43</f>
        <v>0</v>
      </c>
      <c r="M91" s="9">
        <f>'System Parameters'!O43</f>
        <v>0</v>
      </c>
      <c r="N91" s="9">
        <f>'System Parameters'!P43</f>
        <v>0</v>
      </c>
      <c r="O91" s="9">
        <f>'System Parameters'!Q43</f>
        <v>0</v>
      </c>
      <c r="R91" s="9">
        <f>'System Parameters'!Q30</f>
        <v>0</v>
      </c>
      <c r="S91" s="9">
        <f>'System Parameters'!I43</f>
        <v>0</v>
      </c>
      <c r="T91" s="9">
        <f>'System Parameters'!J43</f>
        <v>0</v>
      </c>
      <c r="U91" s="9">
        <f>'System Parameters'!K43</f>
        <v>0</v>
      </c>
      <c r="V91" s="9">
        <f>'System Parameters'!L43</f>
        <v>0</v>
      </c>
    </row>
    <row r="92" spans="1:23" x14ac:dyDescent="0.25">
      <c r="A92" s="9" t="str">
        <f>'System Parameters'!L30</f>
        <v>Effective Battery Capacity</v>
      </c>
      <c r="B92" s="9">
        <f>'System Parameters'!M30</f>
        <v>0</v>
      </c>
      <c r="C92" s="9">
        <f>'System Parameters'!N30</f>
        <v>0</v>
      </c>
      <c r="D92" s="9">
        <f>'System Parameters'!O30</f>
        <v>0</v>
      </c>
      <c r="E92" s="9">
        <f>'System Parameters'!P30</f>
        <v>0</v>
      </c>
      <c r="F92" s="9">
        <f>'System Parameters'!Q31</f>
        <v>0</v>
      </c>
      <c r="G92" s="9">
        <f>'System Parameters'!I44</f>
        <v>0</v>
      </c>
      <c r="H92" s="9">
        <f>'System Parameters'!J44</f>
        <v>0</v>
      </c>
      <c r="I92" s="9">
        <f>'System Parameters'!K44</f>
        <v>0</v>
      </c>
      <c r="J92" s="9">
        <f>'System Parameters'!L44</f>
        <v>0</v>
      </c>
      <c r="K92" s="9">
        <f>'System Parameters'!M44</f>
        <v>0</v>
      </c>
      <c r="L92" s="9">
        <f>'System Parameters'!N44</f>
        <v>0</v>
      </c>
      <c r="M92" s="9">
        <f>'System Parameters'!O44</f>
        <v>0</v>
      </c>
      <c r="N92" s="9">
        <f>'System Parameters'!P44</f>
        <v>0</v>
      </c>
      <c r="O92" s="9">
        <f>'System Parameters'!Q44</f>
        <v>0</v>
      </c>
      <c r="P92" s="9">
        <f>'System Parameters'!O30</f>
        <v>0</v>
      </c>
      <c r="Q92" s="9">
        <f>'System Parameters'!P30</f>
        <v>0</v>
      </c>
      <c r="R92" s="9">
        <f>'System Parameters'!Q31</f>
        <v>0</v>
      </c>
      <c r="S92" s="9">
        <f>'System Parameters'!I44</f>
        <v>0</v>
      </c>
      <c r="T92" s="9">
        <f>'System Parameters'!J44</f>
        <v>0</v>
      </c>
      <c r="U92" s="9">
        <f>'System Parameters'!K44</f>
        <v>0</v>
      </c>
      <c r="V92" s="9">
        <f>'System Parameters'!L44</f>
        <v>0</v>
      </c>
    </row>
    <row r="93" spans="1:23" x14ac:dyDescent="0.25">
      <c r="A93" s="9">
        <f>'System Parameters'!L31</f>
        <v>0</v>
      </c>
      <c r="B93" s="9">
        <f>B80*B81*B82</f>
        <v>1757.5</v>
      </c>
      <c r="C93" s="9" t="str">
        <f>'System Parameters'!N31</f>
        <v>mW*h</v>
      </c>
      <c r="D93" s="9">
        <f t="shared" ref="D93:O93" si="38">$B93</f>
        <v>1757.5</v>
      </c>
      <c r="E93" s="9">
        <f t="shared" si="38"/>
        <v>1757.5</v>
      </c>
      <c r="F93" s="9">
        <f t="shared" si="38"/>
        <v>1757.5</v>
      </c>
      <c r="G93" s="9">
        <f t="shared" si="38"/>
        <v>1757.5</v>
      </c>
      <c r="H93" s="9">
        <f t="shared" si="38"/>
        <v>1757.5</v>
      </c>
      <c r="I93" s="9">
        <f t="shared" si="38"/>
        <v>1757.5</v>
      </c>
      <c r="J93" s="9">
        <f t="shared" si="38"/>
        <v>1757.5</v>
      </c>
      <c r="K93" s="9">
        <f t="shared" si="38"/>
        <v>1757.5</v>
      </c>
      <c r="L93" s="9">
        <f t="shared" si="38"/>
        <v>1757.5</v>
      </c>
      <c r="M93" s="9">
        <f t="shared" si="38"/>
        <v>1757.5</v>
      </c>
      <c r="N93" s="9">
        <f t="shared" si="38"/>
        <v>1757.5</v>
      </c>
      <c r="O93" s="9">
        <f t="shared" si="38"/>
        <v>1757.5</v>
      </c>
      <c r="P93" s="9">
        <f>'System Parameters'!O31</f>
        <v>0</v>
      </c>
      <c r="Q93" s="9">
        <f>'System Parameters'!P31</f>
        <v>0</v>
      </c>
      <c r="R93" s="9">
        <f>'System Parameters'!Q32</f>
        <v>0</v>
      </c>
      <c r="S93" s="9">
        <f>'System Parameters'!I45</f>
        <v>0</v>
      </c>
      <c r="T93" s="9">
        <f>'System Parameters'!J45</f>
        <v>0</v>
      </c>
      <c r="U93" s="9">
        <f>'System Parameters'!K45</f>
        <v>0</v>
      </c>
      <c r="V93" s="9">
        <f>'System Parameters'!L45</f>
        <v>0</v>
      </c>
    </row>
    <row r="94" spans="1:23" x14ac:dyDescent="0.25">
      <c r="A94" s="9">
        <f>'System Parameters'!L32</f>
        <v>0</v>
      </c>
      <c r="B94" s="9">
        <f>'System Parameters'!M32</f>
        <v>0</v>
      </c>
      <c r="C94" s="9">
        <f>'System Parameters'!N32</f>
        <v>0</v>
      </c>
      <c r="D94" s="9">
        <f>'System Parameters'!O32</f>
        <v>0</v>
      </c>
      <c r="E94" s="9">
        <f>'System Parameters'!P32</f>
        <v>0</v>
      </c>
      <c r="F94" s="9">
        <f>'System Parameters'!Q33</f>
        <v>0</v>
      </c>
      <c r="G94" s="9">
        <f>'System Parameters'!I46</f>
        <v>0</v>
      </c>
      <c r="H94" s="9">
        <f>'System Parameters'!J46</f>
        <v>0</v>
      </c>
      <c r="I94" s="9">
        <f>'System Parameters'!K46</f>
        <v>0</v>
      </c>
      <c r="J94" s="9">
        <f>'System Parameters'!L46</f>
        <v>0</v>
      </c>
      <c r="K94" s="9">
        <f>'System Parameters'!M46</f>
        <v>0</v>
      </c>
      <c r="L94" s="9">
        <f>'System Parameters'!N46</f>
        <v>0</v>
      </c>
      <c r="M94" s="9">
        <f>'System Parameters'!O46</f>
        <v>0</v>
      </c>
      <c r="N94" s="9">
        <f>'System Parameters'!P46</f>
        <v>0</v>
      </c>
      <c r="O94" s="9">
        <f>'System Parameters'!Q46</f>
        <v>0</v>
      </c>
      <c r="P94" s="9">
        <f>'System Parameters'!O32</f>
        <v>0</v>
      </c>
      <c r="Q94" s="9">
        <f>'System Parameters'!P32</f>
        <v>0</v>
      </c>
      <c r="R94" s="9">
        <f>'System Parameters'!Q33</f>
        <v>0</v>
      </c>
      <c r="S94" s="9">
        <f>'System Parameters'!I46</f>
        <v>0</v>
      </c>
      <c r="T94" s="9">
        <f>'System Parameters'!J46</f>
        <v>0</v>
      </c>
      <c r="U94" s="9">
        <f>'System Parameters'!K46</f>
        <v>0</v>
      </c>
      <c r="V94" s="9">
        <f>'System Parameters'!L46</f>
        <v>0</v>
      </c>
    </row>
    <row r="95" spans="1:23" x14ac:dyDescent="0.25">
      <c r="A95" s="9" t="str">
        <f>'System Parameters'!L33</f>
        <v>Days of Use</v>
      </c>
      <c r="B95" s="9">
        <f>B93/($T78*B88+$U78*B89+$V78*B90)</f>
        <v>4.4589623239883291</v>
      </c>
      <c r="C95" s="9" t="str">
        <f>'System Parameters'!N33</f>
        <v>days</v>
      </c>
      <c r="D95" s="9">
        <f t="shared" ref="D95:O95" si="39">D93/($T78*D88+$U78*D89+$V78*D90)</f>
        <v>4.6589613763486462</v>
      </c>
      <c r="E95" s="9">
        <f t="shared" si="39"/>
        <v>4.5320336775873846</v>
      </c>
      <c r="F95" s="9">
        <f t="shared" si="39"/>
        <v>4.4851346178384581</v>
      </c>
      <c r="G95" s="9">
        <f t="shared" si="39"/>
        <v>4.4594148841693944</v>
      </c>
      <c r="H95" s="9">
        <f t="shared" si="39"/>
        <v>4.4589623239883291</v>
      </c>
      <c r="I95" s="9">
        <f t="shared" si="39"/>
        <v>4.4589623239883291</v>
      </c>
      <c r="J95" s="9">
        <f t="shared" si="39"/>
        <v>4.4589623239883291</v>
      </c>
      <c r="K95" s="9">
        <f t="shared" si="39"/>
        <v>4.5093008338678642</v>
      </c>
      <c r="L95" s="9">
        <f t="shared" si="39"/>
        <v>4.512774425471819</v>
      </c>
      <c r="M95" s="9">
        <f t="shared" si="39"/>
        <v>4.512774425471819</v>
      </c>
      <c r="N95" s="9">
        <f t="shared" si="39"/>
        <v>4.4589623239883291</v>
      </c>
      <c r="O95" s="9">
        <f t="shared" si="39"/>
        <v>4.4589623239883291</v>
      </c>
      <c r="P95" s="9">
        <f>'System Parameters'!O33</f>
        <v>0</v>
      </c>
      <c r="Q95" s="9">
        <f>'System Parameters'!P33</f>
        <v>0</v>
      </c>
      <c r="R95" s="9">
        <f>'System Parameters'!Q34</f>
        <v>0</v>
      </c>
      <c r="S95" s="9">
        <f>'System Parameters'!I47</f>
        <v>0</v>
      </c>
      <c r="T95" s="9">
        <f>'System Parameters'!J47</f>
        <v>0</v>
      </c>
      <c r="U95" s="9">
        <f>'System Parameters'!K47</f>
        <v>0</v>
      </c>
      <c r="V95" s="9">
        <f>'System Parameters'!L47</f>
        <v>0</v>
      </c>
    </row>
    <row r="96" spans="1:23" x14ac:dyDescent="0.25">
      <c r="A96" s="9" t="str">
        <f>'System Parameters'!L34</f>
        <v>Hours of Use</v>
      </c>
      <c r="B96" s="9">
        <f>B95*24</f>
        <v>107.0150957757199</v>
      </c>
      <c r="C96" s="9" t="str">
        <f>'System Parameters'!N34</f>
        <v>hours</v>
      </c>
      <c r="D96" s="9">
        <f t="shared" ref="D96:O96" si="40">D95*24</f>
        <v>111.81507303236751</v>
      </c>
      <c r="E96" s="9">
        <f t="shared" si="40"/>
        <v>108.76880826209722</v>
      </c>
      <c r="F96" s="9">
        <f t="shared" si="40"/>
        <v>107.643230828123</v>
      </c>
      <c r="G96" s="9">
        <f t="shared" si="40"/>
        <v>107.02595722006546</v>
      </c>
      <c r="H96" s="9">
        <f t="shared" si="40"/>
        <v>107.0150957757199</v>
      </c>
      <c r="I96" s="9">
        <f t="shared" si="40"/>
        <v>107.0150957757199</v>
      </c>
      <c r="J96" s="9">
        <f t="shared" si="40"/>
        <v>107.0150957757199</v>
      </c>
      <c r="K96" s="9">
        <f t="shared" si="40"/>
        <v>108.22322001282873</v>
      </c>
      <c r="L96" s="9">
        <f t="shared" si="40"/>
        <v>108.30658621132366</v>
      </c>
      <c r="M96" s="9">
        <f t="shared" si="40"/>
        <v>108.30658621132366</v>
      </c>
      <c r="N96" s="9">
        <f t="shared" si="40"/>
        <v>107.0150957757199</v>
      </c>
      <c r="O96" s="9">
        <f t="shared" si="40"/>
        <v>107.0150957757199</v>
      </c>
      <c r="P96" s="9">
        <f>'System Parameters'!O34</f>
        <v>0</v>
      </c>
      <c r="Q96" s="9">
        <f>'System Parameters'!P34</f>
        <v>0</v>
      </c>
      <c r="R96" s="9">
        <f>'System Parameters'!Q35</f>
        <v>0</v>
      </c>
      <c r="S96" s="9">
        <f>'System Parameters'!I48</f>
        <v>0</v>
      </c>
      <c r="T96" s="9">
        <f>'System Parameters'!J48</f>
        <v>0</v>
      </c>
      <c r="U96" s="9">
        <f>'System Parameters'!K48</f>
        <v>0</v>
      </c>
      <c r="V96" s="9">
        <f>'System Parameters'!L48</f>
        <v>0</v>
      </c>
    </row>
    <row r="97" spans="1:22" x14ac:dyDescent="0.25">
      <c r="A97" s="9">
        <f>'System Parameters'!A49</f>
        <v>0</v>
      </c>
      <c r="B97" s="9">
        <f>'System Parameters'!K36</f>
        <v>0</v>
      </c>
      <c r="C97" s="9">
        <f>'System Parameters'!L36</f>
        <v>0</v>
      </c>
      <c r="D97" s="9">
        <f>'System Parameters'!M36</f>
        <v>0</v>
      </c>
      <c r="O97" s="9">
        <f>'System Parameters'!N36</f>
        <v>0</v>
      </c>
      <c r="P97" s="9">
        <f>'System Parameters'!O36</f>
        <v>0</v>
      </c>
      <c r="Q97" s="9">
        <f>'System Parameters'!P36</f>
        <v>0</v>
      </c>
      <c r="R97" s="9">
        <f>'System Parameters'!Q36</f>
        <v>0</v>
      </c>
      <c r="S97" s="9">
        <f>'System Parameters'!I49</f>
        <v>0</v>
      </c>
      <c r="T97" s="9">
        <f>'System Parameters'!J49</f>
        <v>0</v>
      </c>
      <c r="U97" s="9">
        <f>'System Parameters'!K49</f>
        <v>0</v>
      </c>
      <c r="V97" s="9">
        <f>'System Parameters'!L49</f>
        <v>0</v>
      </c>
    </row>
    <row r="98" spans="1:22" x14ac:dyDescent="0.25">
      <c r="A98" s="9" t="s">
        <v>32</v>
      </c>
      <c r="B98" s="9">
        <f>'System Parameters'!K37</f>
        <v>0</v>
      </c>
      <c r="C98" s="9">
        <f>'System Parameters'!L37</f>
        <v>0</v>
      </c>
      <c r="D98" s="22">
        <f t="shared" ref="D98:O98" si="41">D96/$B96-1</f>
        <v>4.4853272539299605E-2</v>
      </c>
      <c r="E98" s="22">
        <f t="shared" si="41"/>
        <v>1.6387524336311632E-2</v>
      </c>
      <c r="F98" s="22">
        <f t="shared" si="41"/>
        <v>5.8695929564884786E-3</v>
      </c>
      <c r="G98" s="22">
        <f t="shared" si="41"/>
        <v>1.0149450660978943E-4</v>
      </c>
      <c r="H98" s="22">
        <f t="shared" si="41"/>
        <v>0</v>
      </c>
      <c r="I98" s="22">
        <f t="shared" si="41"/>
        <v>0</v>
      </c>
      <c r="J98" s="22">
        <f t="shared" si="41"/>
        <v>0</v>
      </c>
      <c r="K98" s="22">
        <f t="shared" si="41"/>
        <v>1.1289288005131404E-2</v>
      </c>
      <c r="L98" s="22">
        <f t="shared" si="41"/>
        <v>1.2068301450763874E-2</v>
      </c>
      <c r="M98" s="22">
        <f t="shared" si="41"/>
        <v>1.2068301450763874E-2</v>
      </c>
      <c r="N98" s="22">
        <f t="shared" si="41"/>
        <v>0</v>
      </c>
      <c r="O98" s="22">
        <f t="shared" si="41"/>
        <v>0</v>
      </c>
      <c r="P98" s="9">
        <f>'System Parameters'!O37</f>
        <v>0</v>
      </c>
      <c r="Q98" s="9">
        <f>'System Parameters'!P37</f>
        <v>0</v>
      </c>
      <c r="R98" s="9">
        <f>'System Parameters'!Q37</f>
        <v>0</v>
      </c>
      <c r="S98" s="9">
        <f>'System Parameters'!I50</f>
        <v>0</v>
      </c>
      <c r="T98" s="9">
        <f>'System Parameters'!J50</f>
        <v>0</v>
      </c>
      <c r="U98" s="9">
        <f>'System Parameters'!K50</f>
        <v>0</v>
      </c>
      <c r="V98" s="9">
        <f>'System Parameters'!L50</f>
        <v>0</v>
      </c>
    </row>
    <row r="99" spans="1:22" x14ac:dyDescent="0.25">
      <c r="A99" s="9" t="s">
        <v>33</v>
      </c>
      <c r="B99" s="9">
        <f>'System Parameters'!K38</f>
        <v>0</v>
      </c>
      <c r="C99" s="9">
        <f>'System Parameters'!L38</f>
        <v>0</v>
      </c>
      <c r="D99" s="9" t="s">
        <v>34</v>
      </c>
      <c r="E99" s="9" t="s">
        <v>35</v>
      </c>
      <c r="F99" s="9" t="s">
        <v>36</v>
      </c>
      <c r="G99" s="9" t="s">
        <v>37</v>
      </c>
      <c r="H99" s="9" t="s">
        <v>38</v>
      </c>
      <c r="I99" s="9" t="s">
        <v>39</v>
      </c>
      <c r="J99" s="9" t="s">
        <v>40</v>
      </c>
      <c r="K99" s="9" t="s">
        <v>41</v>
      </c>
      <c r="L99" s="9" t="s">
        <v>42</v>
      </c>
      <c r="M99" s="9" t="s">
        <v>43</v>
      </c>
      <c r="N99" s="9" t="s">
        <v>44</v>
      </c>
      <c r="O99" s="9" t="s">
        <v>45</v>
      </c>
      <c r="P99" s="9">
        <f>'System Parameters'!O38</f>
        <v>0</v>
      </c>
      <c r="Q99" s="9">
        <f>'System Parameters'!P38</f>
        <v>0</v>
      </c>
      <c r="R99" s="9">
        <f>'System Parameters'!Q38</f>
        <v>0</v>
      </c>
      <c r="S99" s="9">
        <f>'System Parameters'!I51</f>
        <v>0</v>
      </c>
      <c r="T99" s="9">
        <f>'System Parameters'!J51</f>
        <v>0</v>
      </c>
      <c r="U99" s="9">
        <f>'System Parameters'!K51</f>
        <v>0</v>
      </c>
      <c r="V99" s="9">
        <f>'System Parameters'!L51</f>
        <v>0</v>
      </c>
    </row>
    <row r="100" spans="1:22" x14ac:dyDescent="0.25">
      <c r="A100" s="9">
        <f>'System Parameters'!A52</f>
        <v>0</v>
      </c>
      <c r="B100" s="9">
        <f>'System Parameters'!B52</f>
        <v>0</v>
      </c>
      <c r="C100" s="9">
        <f>'System Parameters'!C52</f>
        <v>0</v>
      </c>
      <c r="D100" s="9">
        <f>'System Parameters'!D52</f>
        <v>0</v>
      </c>
      <c r="O100" s="9">
        <f>'System Parameters'!E52</f>
        <v>0</v>
      </c>
      <c r="P100" s="9">
        <f>'System Parameters'!F52</f>
        <v>0</v>
      </c>
      <c r="Q100" s="9">
        <f>'System Parameters'!G52</f>
        <v>0</v>
      </c>
      <c r="R100" s="9">
        <f>'System Parameters'!H52</f>
        <v>0</v>
      </c>
      <c r="S100" s="9">
        <f>'System Parameters'!I52</f>
        <v>0</v>
      </c>
      <c r="T100" s="9">
        <f>'System Parameters'!J52</f>
        <v>0</v>
      </c>
      <c r="U100" s="9">
        <f>'System Parameters'!K52</f>
        <v>0</v>
      </c>
      <c r="V100" s="9">
        <f>'System Parameters'!L52</f>
        <v>0</v>
      </c>
    </row>
    <row r="101" spans="1:22" x14ac:dyDescent="0.25">
      <c r="A101" s="9">
        <f>'System Parameters'!A53</f>
        <v>0</v>
      </c>
      <c r="B101" s="9">
        <f>'System Parameters'!B53</f>
        <v>0</v>
      </c>
      <c r="C101" s="9">
        <f>'System Parameters'!C53</f>
        <v>0</v>
      </c>
      <c r="D101" s="9">
        <f>'System Parameters'!D53</f>
        <v>0</v>
      </c>
      <c r="O101" s="9">
        <f>'System Parameters'!E53</f>
        <v>0</v>
      </c>
      <c r="P101" s="9">
        <f>'System Parameters'!F53</f>
        <v>0</v>
      </c>
      <c r="Q101" s="9">
        <f>'System Parameters'!G53</f>
        <v>0</v>
      </c>
      <c r="R101" s="9">
        <f>'System Parameters'!H53</f>
        <v>0</v>
      </c>
      <c r="S101" s="9">
        <f>'System Parameters'!I53</f>
        <v>0</v>
      </c>
      <c r="T101" s="9">
        <f>'System Parameters'!J53</f>
        <v>0</v>
      </c>
      <c r="U101" s="9">
        <f>'System Parameters'!K53</f>
        <v>0</v>
      </c>
      <c r="V101" s="9">
        <f>'System Parameters'!L53</f>
        <v>0</v>
      </c>
    </row>
    <row r="102" spans="1:22" x14ac:dyDescent="0.25">
      <c r="A102" s="9">
        <f>'System Parameters'!A54</f>
        <v>0</v>
      </c>
      <c r="B102" s="9">
        <f>'System Parameters'!B54</f>
        <v>0</v>
      </c>
      <c r="C102" s="9">
        <f>'System Parameters'!C54</f>
        <v>0</v>
      </c>
      <c r="D102" s="9">
        <f>'System Parameters'!D54</f>
        <v>0</v>
      </c>
      <c r="O102" s="9">
        <f>'System Parameters'!E54</f>
        <v>0</v>
      </c>
      <c r="P102" s="9">
        <f>'System Parameters'!F54</f>
        <v>0</v>
      </c>
      <c r="Q102" s="9">
        <f>'System Parameters'!G54</f>
        <v>0</v>
      </c>
      <c r="R102" s="9">
        <f>'System Parameters'!H54</f>
        <v>0</v>
      </c>
      <c r="S102" s="9">
        <f>'System Parameters'!I54</f>
        <v>0</v>
      </c>
      <c r="T102" s="9">
        <f>'System Parameters'!J54</f>
        <v>0</v>
      </c>
      <c r="U102" s="9">
        <f>'System Parameters'!K54</f>
        <v>0</v>
      </c>
      <c r="V102" s="9">
        <f>'System Parameters'!L54</f>
        <v>0</v>
      </c>
    </row>
    <row r="103" spans="1:22" x14ac:dyDescent="0.25">
      <c r="A103" s="9">
        <f>'System Parameters'!A55</f>
        <v>0</v>
      </c>
      <c r="B103" s="9">
        <f>'System Parameters'!B55</f>
        <v>0</v>
      </c>
      <c r="C103" s="9">
        <f>'System Parameters'!C55</f>
        <v>0</v>
      </c>
      <c r="D103" s="9">
        <f>'System Parameters'!D55</f>
        <v>0</v>
      </c>
      <c r="O103" s="9">
        <f>'System Parameters'!E55</f>
        <v>0</v>
      </c>
      <c r="P103" s="9">
        <f>'System Parameters'!F55</f>
        <v>0</v>
      </c>
      <c r="Q103" s="9">
        <f>'System Parameters'!G55</f>
        <v>0</v>
      </c>
      <c r="R103" s="9">
        <f>'System Parameters'!H55</f>
        <v>0</v>
      </c>
      <c r="S103" s="9">
        <f>'System Parameters'!I55</f>
        <v>0</v>
      </c>
      <c r="T103" s="9">
        <f>'System Parameters'!J55</f>
        <v>0</v>
      </c>
      <c r="U103" s="9">
        <f>'System Parameters'!K55</f>
        <v>0</v>
      </c>
      <c r="V103" s="9">
        <f>'System Parameters'!L55</f>
        <v>0</v>
      </c>
    </row>
    <row r="104" spans="1:22" x14ac:dyDescent="0.25">
      <c r="A104" s="9">
        <f>'System Parameters'!A56</f>
        <v>0</v>
      </c>
      <c r="B104" s="9">
        <f>'System Parameters'!B56</f>
        <v>0</v>
      </c>
      <c r="C104" s="9">
        <f>'System Parameters'!C56</f>
        <v>0</v>
      </c>
      <c r="D104" s="9">
        <f>'System Parameters'!D56</f>
        <v>0</v>
      </c>
      <c r="O104" s="9">
        <f>'System Parameters'!E56</f>
        <v>0</v>
      </c>
      <c r="P104" s="9">
        <f>'System Parameters'!F56</f>
        <v>0</v>
      </c>
      <c r="Q104" s="9">
        <f>'System Parameters'!G56</f>
        <v>0</v>
      </c>
      <c r="R104" s="9">
        <f>'System Parameters'!H56</f>
        <v>0</v>
      </c>
      <c r="S104" s="9">
        <f>'System Parameters'!I56</f>
        <v>0</v>
      </c>
      <c r="T104" s="9">
        <f>'System Parameters'!J56</f>
        <v>0</v>
      </c>
      <c r="U104" s="9">
        <f>'System Parameters'!K56</f>
        <v>0</v>
      </c>
      <c r="V104" s="9">
        <f>'System Parameters'!L56</f>
        <v>0</v>
      </c>
    </row>
    <row r="105" spans="1:22" x14ac:dyDescent="0.25">
      <c r="A105" s="9">
        <f>'System Parameters'!A57</f>
        <v>0</v>
      </c>
      <c r="B105" s="9">
        <f>'System Parameters'!B57</f>
        <v>0</v>
      </c>
      <c r="C105" s="9">
        <f>'System Parameters'!C57</f>
        <v>0</v>
      </c>
      <c r="D105" s="9">
        <f>'System Parameters'!D57</f>
        <v>0</v>
      </c>
      <c r="O105" s="9">
        <f>'System Parameters'!E57</f>
        <v>0</v>
      </c>
      <c r="P105" s="9">
        <f>'System Parameters'!F57</f>
        <v>0</v>
      </c>
      <c r="Q105" s="9">
        <f>'System Parameters'!G57</f>
        <v>0</v>
      </c>
      <c r="R105" s="9">
        <f>'System Parameters'!H57</f>
        <v>0</v>
      </c>
      <c r="S105" s="9">
        <f>'System Parameters'!I57</f>
        <v>0</v>
      </c>
      <c r="T105" s="9">
        <f>'System Parameters'!J57</f>
        <v>0</v>
      </c>
      <c r="U105" s="9">
        <f>'System Parameters'!K57</f>
        <v>0</v>
      </c>
      <c r="V105" s="9">
        <f>'System Parameters'!L57</f>
        <v>0</v>
      </c>
    </row>
    <row r="106" spans="1:22" x14ac:dyDescent="0.25">
      <c r="A106" s="9">
        <f>'System Parameters'!A58</f>
        <v>0</v>
      </c>
      <c r="B106" s="9">
        <f>'System Parameters'!B58</f>
        <v>0</v>
      </c>
      <c r="C106" s="9">
        <f>'System Parameters'!C58</f>
        <v>0</v>
      </c>
      <c r="D106" s="9">
        <f>'System Parameters'!D58</f>
        <v>0</v>
      </c>
      <c r="O106" s="9">
        <f>'System Parameters'!E58</f>
        <v>0</v>
      </c>
      <c r="P106" s="9">
        <f>'System Parameters'!F58</f>
        <v>0</v>
      </c>
      <c r="Q106" s="9">
        <f>'System Parameters'!G58</f>
        <v>0</v>
      </c>
      <c r="R106" s="9">
        <f>'System Parameters'!H58</f>
        <v>0</v>
      </c>
      <c r="S106" s="9">
        <f>'System Parameters'!I58</f>
        <v>0</v>
      </c>
      <c r="T106" s="9">
        <f>'System Parameters'!J58</f>
        <v>0</v>
      </c>
      <c r="U106" s="9">
        <f>'System Parameters'!K58</f>
        <v>0</v>
      </c>
      <c r="V106" s="9">
        <f>'System Parameters'!L58</f>
        <v>0</v>
      </c>
    </row>
    <row r="107" spans="1:22" x14ac:dyDescent="0.25">
      <c r="A107" s="9">
        <f>'System Parameters'!A59</f>
        <v>0</v>
      </c>
      <c r="B107" s="9">
        <f>'System Parameters'!B59</f>
        <v>0</v>
      </c>
      <c r="C107" s="9">
        <f>'System Parameters'!C59</f>
        <v>0</v>
      </c>
      <c r="D107" s="9">
        <f>'System Parameters'!D59</f>
        <v>0</v>
      </c>
      <c r="O107" s="9">
        <f>'System Parameters'!E59</f>
        <v>0</v>
      </c>
      <c r="P107" s="9">
        <f>'System Parameters'!F59</f>
        <v>0</v>
      </c>
      <c r="Q107" s="9">
        <f>'System Parameters'!G59</f>
        <v>0</v>
      </c>
      <c r="R107" s="9">
        <f>'System Parameters'!H59</f>
        <v>0</v>
      </c>
      <c r="S107" s="9">
        <f>'System Parameters'!I59</f>
        <v>0</v>
      </c>
      <c r="T107" s="9">
        <f>'System Parameters'!J59</f>
        <v>0</v>
      </c>
      <c r="U107" s="9">
        <f>'System Parameters'!K59</f>
        <v>0</v>
      </c>
      <c r="V107" s="9">
        <f>'System Parameters'!L59</f>
        <v>0</v>
      </c>
    </row>
    <row r="108" spans="1:22" x14ac:dyDescent="0.25">
      <c r="A108" s="9">
        <f>'System Parameters'!A60</f>
        <v>0</v>
      </c>
      <c r="B108" s="9">
        <f>'System Parameters'!B60</f>
        <v>0</v>
      </c>
      <c r="C108" s="9">
        <f>'System Parameters'!C60</f>
        <v>0</v>
      </c>
      <c r="D108" s="9">
        <f>'System Parameters'!D60</f>
        <v>0</v>
      </c>
      <c r="O108" s="9">
        <f>'System Parameters'!E60</f>
        <v>0</v>
      </c>
      <c r="P108" s="9">
        <f>'System Parameters'!F60</f>
        <v>0</v>
      </c>
      <c r="Q108" s="9">
        <f>'System Parameters'!G60</f>
        <v>0</v>
      </c>
      <c r="R108" s="9">
        <f>'System Parameters'!H60</f>
        <v>0</v>
      </c>
      <c r="S108" s="9">
        <f>'System Parameters'!I60</f>
        <v>0</v>
      </c>
      <c r="T108" s="9">
        <f>'System Parameters'!J60</f>
        <v>0</v>
      </c>
      <c r="U108" s="9">
        <f>'System Parameters'!K60</f>
        <v>0</v>
      </c>
      <c r="V108" s="9">
        <f>'System Parameters'!L60</f>
        <v>0</v>
      </c>
    </row>
    <row r="109" spans="1:22" x14ac:dyDescent="0.25">
      <c r="A109" s="9">
        <f>'System Parameters'!A61</f>
        <v>0</v>
      </c>
      <c r="B109" s="9">
        <f>'System Parameters'!B61</f>
        <v>0</v>
      </c>
      <c r="C109" s="9">
        <f>'System Parameters'!C61</f>
        <v>0</v>
      </c>
      <c r="D109" s="9">
        <f>'System Parameters'!D61</f>
        <v>0</v>
      </c>
      <c r="O109" s="9">
        <f>'System Parameters'!E61</f>
        <v>0</v>
      </c>
      <c r="P109" s="9">
        <f>'System Parameters'!F61</f>
        <v>0</v>
      </c>
      <c r="Q109" s="9">
        <f>'System Parameters'!G61</f>
        <v>0</v>
      </c>
      <c r="R109" s="9">
        <f>'System Parameters'!H61</f>
        <v>0</v>
      </c>
      <c r="S109" s="9">
        <f>'System Parameters'!I61</f>
        <v>0</v>
      </c>
      <c r="T109" s="9">
        <f>'System Parameters'!J61</f>
        <v>0</v>
      </c>
      <c r="U109" s="9">
        <f>'System Parameters'!K61</f>
        <v>0</v>
      </c>
      <c r="V109" s="9">
        <f>'System Parameters'!L61</f>
        <v>0</v>
      </c>
    </row>
    <row r="110" spans="1:22" x14ac:dyDescent="0.25">
      <c r="A110" s="9">
        <f>'System Parameters'!A62</f>
        <v>0</v>
      </c>
      <c r="B110" s="9">
        <f>'System Parameters'!B62</f>
        <v>0</v>
      </c>
      <c r="C110" s="9">
        <f>'System Parameters'!C62</f>
        <v>0</v>
      </c>
      <c r="D110" s="9">
        <f>'System Parameters'!D62</f>
        <v>0</v>
      </c>
      <c r="O110" s="9">
        <f>'System Parameters'!E62</f>
        <v>0</v>
      </c>
      <c r="P110" s="9">
        <f>'System Parameters'!F62</f>
        <v>0</v>
      </c>
      <c r="Q110" s="9">
        <f>'System Parameters'!G62</f>
        <v>0</v>
      </c>
      <c r="R110" s="9">
        <f>'System Parameters'!H62</f>
        <v>0</v>
      </c>
      <c r="S110" s="9">
        <f>'System Parameters'!I62</f>
        <v>0</v>
      </c>
      <c r="T110" s="9">
        <f>'System Parameters'!J62</f>
        <v>0</v>
      </c>
      <c r="U110" s="9">
        <f>'System Parameters'!K62</f>
        <v>0</v>
      </c>
      <c r="V110" s="9">
        <f>'System Parameters'!L62</f>
        <v>0</v>
      </c>
    </row>
    <row r="111" spans="1:22" x14ac:dyDescent="0.25">
      <c r="A111" s="9">
        <f>'System Parameters'!A63</f>
        <v>0</v>
      </c>
      <c r="B111" s="9">
        <f>'System Parameters'!B63</f>
        <v>0</v>
      </c>
      <c r="C111" s="9">
        <f>'System Parameters'!C63</f>
        <v>0</v>
      </c>
      <c r="D111" s="9">
        <f>'System Parameters'!D63</f>
        <v>0</v>
      </c>
      <c r="O111" s="9">
        <f>'System Parameters'!E63</f>
        <v>0</v>
      </c>
      <c r="P111" s="9">
        <f>'System Parameters'!F63</f>
        <v>0</v>
      </c>
      <c r="Q111" s="9">
        <f>'System Parameters'!G63</f>
        <v>0</v>
      </c>
      <c r="R111" s="9">
        <f>'System Parameters'!H63</f>
        <v>0</v>
      </c>
      <c r="S111" s="9">
        <f>'System Parameters'!I63</f>
        <v>0</v>
      </c>
      <c r="T111" s="9">
        <f>'System Parameters'!J63</f>
        <v>0</v>
      </c>
      <c r="U111" s="9">
        <f>'System Parameters'!K63</f>
        <v>0</v>
      </c>
      <c r="V111" s="9">
        <f>'System Parameters'!L63</f>
        <v>0</v>
      </c>
    </row>
    <row r="112" spans="1:22" x14ac:dyDescent="0.25">
      <c r="A112" s="9">
        <f>'System Parameters'!A64</f>
        <v>0</v>
      </c>
      <c r="B112" s="9">
        <f>'System Parameters'!B64</f>
        <v>0</v>
      </c>
      <c r="C112" s="9">
        <f>'System Parameters'!C64</f>
        <v>0</v>
      </c>
      <c r="D112" s="9">
        <f>'System Parameters'!D64</f>
        <v>0</v>
      </c>
      <c r="O112" s="9">
        <f>'System Parameters'!E64</f>
        <v>0</v>
      </c>
      <c r="P112" s="9">
        <f>'System Parameters'!F64</f>
        <v>0</v>
      </c>
      <c r="Q112" s="9">
        <f>'System Parameters'!G64</f>
        <v>0</v>
      </c>
      <c r="R112" s="9">
        <f>'System Parameters'!H64</f>
        <v>0</v>
      </c>
      <c r="S112" s="9">
        <f>'System Parameters'!I64</f>
        <v>0</v>
      </c>
      <c r="T112" s="9">
        <f>'System Parameters'!J64</f>
        <v>0</v>
      </c>
      <c r="U112" s="9">
        <f>'System Parameters'!K64</f>
        <v>0</v>
      </c>
      <c r="V112" s="9">
        <f>'System Parameters'!L64</f>
        <v>0</v>
      </c>
    </row>
    <row r="113" spans="1:22" x14ac:dyDescent="0.25">
      <c r="A113" s="9">
        <f>'System Parameters'!A65</f>
        <v>0</v>
      </c>
      <c r="B113" s="9">
        <f>'System Parameters'!B65</f>
        <v>0</v>
      </c>
      <c r="C113" s="9">
        <f>'System Parameters'!C65</f>
        <v>0</v>
      </c>
      <c r="D113" s="9">
        <f>'System Parameters'!D65</f>
        <v>0</v>
      </c>
      <c r="O113" s="9">
        <f>'System Parameters'!E65</f>
        <v>0</v>
      </c>
      <c r="P113" s="9">
        <f>'System Parameters'!F65</f>
        <v>0</v>
      </c>
      <c r="Q113" s="9">
        <f>'System Parameters'!G65</f>
        <v>0</v>
      </c>
      <c r="R113" s="9">
        <f>'System Parameters'!H65</f>
        <v>0</v>
      </c>
      <c r="S113" s="9">
        <f>'System Parameters'!I65</f>
        <v>0</v>
      </c>
      <c r="T113" s="9">
        <f>'System Parameters'!J65</f>
        <v>0</v>
      </c>
      <c r="U113" s="9">
        <f>'System Parameters'!K65</f>
        <v>0</v>
      </c>
      <c r="V113" s="9">
        <f>'System Parameters'!L65</f>
        <v>0</v>
      </c>
    </row>
    <row r="114" spans="1:22" x14ac:dyDescent="0.25">
      <c r="A114" s="9">
        <f>'System Parameters'!A66</f>
        <v>0</v>
      </c>
      <c r="B114" s="9">
        <f>'System Parameters'!B66</f>
        <v>0</v>
      </c>
      <c r="C114" s="9">
        <f>'System Parameters'!C66</f>
        <v>0</v>
      </c>
      <c r="D114" s="9">
        <f>'System Parameters'!D66</f>
        <v>0</v>
      </c>
      <c r="O114" s="9">
        <f>'System Parameters'!E66</f>
        <v>0</v>
      </c>
      <c r="P114" s="9">
        <f>'System Parameters'!F66</f>
        <v>0</v>
      </c>
      <c r="Q114" s="9">
        <f>'System Parameters'!G66</f>
        <v>0</v>
      </c>
      <c r="R114" s="9">
        <f>'System Parameters'!H66</f>
        <v>0</v>
      </c>
      <c r="S114" s="9">
        <f>'System Parameters'!I66</f>
        <v>0</v>
      </c>
      <c r="T114" s="9">
        <f>'System Parameters'!J66</f>
        <v>0</v>
      </c>
      <c r="U114" s="9">
        <f>'System Parameters'!K66</f>
        <v>0</v>
      </c>
      <c r="V114" s="9">
        <f>'System Parameters'!L66</f>
        <v>0</v>
      </c>
    </row>
    <row r="115" spans="1:22" x14ac:dyDescent="0.25">
      <c r="A115" s="9">
        <f>'System Parameters'!A67</f>
        <v>0</v>
      </c>
      <c r="B115" s="9">
        <f>'System Parameters'!B67</f>
        <v>0</v>
      </c>
      <c r="C115" s="9">
        <f>'System Parameters'!C67</f>
        <v>0</v>
      </c>
      <c r="D115" s="9">
        <f>'System Parameters'!D67</f>
        <v>0</v>
      </c>
      <c r="O115" s="9">
        <f>'System Parameters'!E67</f>
        <v>0</v>
      </c>
      <c r="P115" s="9">
        <f>'System Parameters'!F67</f>
        <v>0</v>
      </c>
      <c r="Q115" s="9">
        <f>'System Parameters'!G67</f>
        <v>0</v>
      </c>
      <c r="R115" s="9">
        <f>'System Parameters'!H67</f>
        <v>0</v>
      </c>
      <c r="S115" s="9">
        <f>'System Parameters'!I67</f>
        <v>0</v>
      </c>
      <c r="T115" s="9">
        <f>'System Parameters'!J67</f>
        <v>0</v>
      </c>
      <c r="U115" s="9">
        <f>'System Parameters'!K67</f>
        <v>0</v>
      </c>
      <c r="V115" s="9">
        <f>'System Parameters'!L67</f>
        <v>0</v>
      </c>
    </row>
    <row r="116" spans="1:22" x14ac:dyDescent="0.25">
      <c r="A116" s="9">
        <f>'System Parameters'!A68</f>
        <v>0</v>
      </c>
      <c r="B116" s="9">
        <f>'System Parameters'!B68</f>
        <v>0</v>
      </c>
      <c r="C116" s="9">
        <f>'System Parameters'!C68</f>
        <v>0</v>
      </c>
      <c r="D116" s="9">
        <f>'System Parameters'!D68</f>
        <v>0</v>
      </c>
      <c r="O116" s="9">
        <f>'System Parameters'!E68</f>
        <v>0</v>
      </c>
      <c r="P116" s="9">
        <f>'System Parameters'!F68</f>
        <v>0</v>
      </c>
      <c r="Q116" s="9">
        <f>'System Parameters'!G68</f>
        <v>0</v>
      </c>
      <c r="R116" s="9">
        <f>'System Parameters'!H68</f>
        <v>0</v>
      </c>
      <c r="S116" s="9">
        <f>'System Parameters'!I68</f>
        <v>0</v>
      </c>
      <c r="T116" s="9">
        <f>'System Parameters'!J68</f>
        <v>0</v>
      </c>
      <c r="U116" s="9">
        <f>'System Parameters'!K68</f>
        <v>0</v>
      </c>
      <c r="V116" s="9">
        <f>'System Parameters'!L68</f>
        <v>0</v>
      </c>
    </row>
    <row r="117" spans="1:22" x14ac:dyDescent="0.25">
      <c r="A117" s="9">
        <f>'System Parameters'!A69</f>
        <v>0</v>
      </c>
      <c r="B117" s="9">
        <f>'System Parameters'!B69</f>
        <v>0</v>
      </c>
      <c r="C117" s="9">
        <f>'System Parameters'!C69</f>
        <v>0</v>
      </c>
      <c r="D117" s="9">
        <f>'System Parameters'!D69</f>
        <v>0</v>
      </c>
      <c r="O117" s="9">
        <f>'System Parameters'!E69</f>
        <v>0</v>
      </c>
      <c r="P117" s="9">
        <f>'System Parameters'!F69</f>
        <v>0</v>
      </c>
      <c r="Q117" s="9">
        <f>'System Parameters'!G69</f>
        <v>0</v>
      </c>
      <c r="R117" s="9">
        <f>'System Parameters'!H69</f>
        <v>0</v>
      </c>
      <c r="S117" s="9">
        <f>'System Parameters'!I69</f>
        <v>0</v>
      </c>
      <c r="T117" s="9">
        <f>'System Parameters'!J69</f>
        <v>0</v>
      </c>
      <c r="U117" s="9">
        <f>'System Parameters'!K69</f>
        <v>0</v>
      </c>
      <c r="V117" s="9">
        <f>'System Parameters'!L69</f>
        <v>0</v>
      </c>
    </row>
    <row r="118" spans="1:22" x14ac:dyDescent="0.25">
      <c r="A118" s="9">
        <f>'System Parameters'!A70</f>
        <v>0</v>
      </c>
      <c r="B118" s="9">
        <f>'System Parameters'!B70</f>
        <v>0</v>
      </c>
      <c r="C118" s="9">
        <f>'System Parameters'!C70</f>
        <v>0</v>
      </c>
      <c r="D118" s="9">
        <f>'System Parameters'!D70</f>
        <v>0</v>
      </c>
      <c r="O118" s="9">
        <f>'System Parameters'!E70</f>
        <v>0</v>
      </c>
      <c r="P118" s="9">
        <f>'System Parameters'!F70</f>
        <v>0</v>
      </c>
      <c r="Q118" s="9">
        <f>'System Parameters'!G70</f>
        <v>0</v>
      </c>
      <c r="R118" s="9">
        <f>'System Parameters'!H70</f>
        <v>0</v>
      </c>
      <c r="S118" s="9">
        <f>'System Parameters'!I70</f>
        <v>0</v>
      </c>
      <c r="T118" s="9">
        <f>'System Parameters'!J70</f>
        <v>0</v>
      </c>
      <c r="U118" s="9">
        <f>'System Parameters'!K70</f>
        <v>0</v>
      </c>
      <c r="V118" s="9">
        <f>'System Parameters'!L70</f>
        <v>0</v>
      </c>
    </row>
  </sheetData>
  <phoneticPr fontId="4"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System Parameters</vt:lpstr>
      <vt:lpstr>Sensitivity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Fred Xu</cp:lastModifiedBy>
  <dcterms:modified xsi:type="dcterms:W3CDTF">2024-02-05T22:51:52Z</dcterms:modified>
</cp:coreProperties>
</file>