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M Lyon\5A2F14_Advanced_Statistics\Principal_Components_Analysis\data\"/>
    </mc:Choice>
  </mc:AlternateContent>
  <xr:revisionPtr revIDLastSave="0" documentId="13_ncr:1_{49B93F44-1DF4-4BF2-AA5A-8A73BBFAB21F}" xr6:coauthVersionLast="47" xr6:coauthVersionMax="47" xr10:uidLastSave="{00000000-0000-0000-0000-000000000000}"/>
  <bookViews>
    <workbookView xWindow="-108" yWindow="-108" windowWidth="23256" windowHeight="12576" tabRatio="867" xr2:uid="{73CF4617-3A3E-49A2-888D-5EA1926986C2}"/>
  </bookViews>
  <sheets>
    <sheet name="Autos" sheetId="1" r:id="rId1"/>
    <sheet name="DATA_ACP_VAR_ILLUS" sheetId="5" r:id="rId2"/>
    <sheet name="Representations" sheetId="12" r:id="rId3"/>
    <sheet name="DATA_ACP_IND_SUP" sheetId="8" r:id="rId4"/>
    <sheet name="Actives+Illustratrives" sheetId="6" r:id="rId5"/>
    <sheet name="Actives+Supplémentaires" sheetId="9" r:id="rId6"/>
    <sheet name="Results" sheetId="2" r:id="rId7"/>
    <sheet name="Individuals Representation" sheetId="3" r:id="rId8"/>
    <sheet name="Contributions" sheetId="4" r:id="rId9"/>
    <sheet name="Sheet4" sheetId="14" r:id="rId10"/>
    <sheet name="Variables_illustratives_Rep" sheetId="7" r:id="rId11"/>
    <sheet name="Rotations" sheetId="10" r:id="rId12"/>
  </sheets>
  <definedNames>
    <definedName name="_xlnm._FilterDatabase" localSheetId="8" hidden="1">Contributions!$A$1:$H$19</definedName>
    <definedName name="_xlnm._FilterDatabase" localSheetId="9" hidden="1">Sheet4!$A$1:$H$19</definedName>
    <definedName name="_xlnm.Criteria" localSheetId="8">Contributions!$J$1:$K$3</definedName>
    <definedName name="_xlnm.Criteria" localSheetId="9">Sheet4!$J$1:$K$3</definedName>
    <definedName name="_xlnm.Extract" localSheetId="8">Contributions!$M$1:$T$1</definedName>
    <definedName name="_xlnm.Extract" localSheetId="9">Sheet4!$M$1:$T$1</definedName>
    <definedName name="Parameters" localSheetId="6">Results!$A$2</definedName>
    <definedName name="Summary" localSheetId="6">Results!$A$14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2" l="1"/>
  <c r="E39" i="12"/>
  <c r="E40" i="12"/>
  <c r="E41" i="12"/>
  <c r="E42" i="12"/>
  <c r="E43" i="12"/>
  <c r="D39" i="12"/>
  <c r="D40" i="12"/>
  <c r="D41" i="12"/>
  <c r="D42" i="12"/>
  <c r="D43" i="12"/>
  <c r="D38" i="12"/>
  <c r="B14" i="8" a="1"/>
  <c r="B15" i="8" s="1"/>
  <c r="B11" i="8"/>
  <c r="C11" i="8"/>
  <c r="D11" i="8"/>
  <c r="E11" i="8"/>
  <c r="F11" i="8"/>
  <c r="G11" i="8"/>
  <c r="C10" i="8"/>
  <c r="D10" i="8"/>
  <c r="E10" i="8"/>
  <c r="F10" i="8"/>
  <c r="G10" i="8"/>
  <c r="B10" i="8"/>
  <c r="F22" i="4"/>
  <c r="E22" i="4"/>
  <c r="B14" i="8" l="1"/>
  <c r="C14" i="8"/>
  <c r="C15" i="8"/>
</calcChain>
</file>

<file path=xl/sharedStrings.xml><?xml version="1.0" encoding="utf-8"?>
<sst xmlns="http://schemas.openxmlformats.org/spreadsheetml/2006/main" count="586" uniqueCount="162">
  <si>
    <t>Modele</t>
  </si>
  <si>
    <t>CYL</t>
  </si>
  <si>
    <t>PUISS</t>
  </si>
  <si>
    <t>LONG</t>
  </si>
  <si>
    <t>LARG</t>
  </si>
  <si>
    <t>POIDS</t>
  </si>
  <si>
    <t>VMAX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</si>
  <si>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</si>
  <si>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</si>
  <si>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</si>
  <si>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</si>
  <si>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</si>
  <si>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</si>
  <si>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</si>
  <si>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</si>
  <si>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</si>
  <si>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</si>
  <si>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</si>
  <si>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</si>
  <si>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</si>
  <si>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</si>
  <si>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</si>
  <si>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</si>
  <si>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</si>
  <si>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</si>
  <si>
    <t>Principal Component Analysis 1</t>
  </si>
  <si>
    <t>Parameters</t>
  </si>
  <si>
    <r>
      <t xml:space="preserve">Number of asked factors : </t>
    </r>
    <r>
      <rPr>
        <sz val="7.5"/>
        <color rgb="FF000000"/>
        <rFont val="Trebuchet MS"/>
        <family val="2"/>
      </rPr>
      <t>5</t>
    </r>
  </si>
  <si>
    <r>
      <t xml:space="preserve">Compute COS2 and CTR : </t>
    </r>
    <r>
      <rPr>
        <sz val="7.5"/>
        <color rgb="FF000000"/>
        <rFont val="Trebuchet MS"/>
        <family val="2"/>
      </rPr>
      <t>0</t>
    </r>
  </si>
  <si>
    <r>
      <t xml:space="preserve">Standardizing attributes : </t>
    </r>
    <r>
      <rPr>
        <sz val="7.5"/>
        <color rgb="FF000000"/>
        <rFont val="Trebuchet MS"/>
        <family val="2"/>
      </rPr>
      <t>1</t>
    </r>
  </si>
  <si>
    <r>
      <t xml:space="preserve">Bartlett's test and MSA (KMO indices) : </t>
    </r>
    <r>
      <rPr>
        <sz val="7.5"/>
        <color rgb="FF000000"/>
        <rFont val="Trebuchet MS"/>
        <family val="2"/>
      </rPr>
      <t>0</t>
    </r>
  </si>
  <si>
    <r>
      <t xml:space="preserve">Correlations and partial correlations : </t>
    </r>
    <r>
      <rPr>
        <sz val="7.5"/>
        <color rgb="FF000000"/>
        <rFont val="Trebuchet MS"/>
        <family val="2"/>
      </rPr>
      <t>0</t>
    </r>
  </si>
  <si>
    <r>
      <t xml:space="preserve">Reproduced correlations : </t>
    </r>
    <r>
      <rPr>
        <sz val="7.5"/>
        <color rgb="FF000000"/>
        <rFont val="Trebuchet MS"/>
        <family val="2"/>
      </rPr>
      <t>0</t>
    </r>
  </si>
  <si>
    <r>
      <t xml:space="preserve">Sort variables according to loadings : </t>
    </r>
    <r>
      <rPr>
        <sz val="7.5"/>
        <color rgb="FF000000"/>
        <rFont val="Trebuchet MS"/>
        <family val="2"/>
      </rPr>
      <t>1</t>
    </r>
  </si>
  <si>
    <t>Results</t>
  </si>
  <si>
    <t>Eigen values</t>
  </si>
  <si>
    <t>Matrix trace</t>
  </si>
  <si>
    <t>Average</t>
  </si>
  <si>
    <t>Axis</t>
  </si>
  <si>
    <t>Eigen value</t>
  </si>
  <si>
    <t>Difference</t>
  </si>
  <si>
    <t>Proportion (%)</t>
  </si>
  <si>
    <t>Histogram</t>
  </si>
  <si>
    <t>Cumulative (%)</t>
  </si>
  <si>
    <t>                                                                         </t>
  </si>
  <si>
    <t>              </t>
  </si>
  <si>
    <t>      </t>
  </si>
  <si>
    <t>   </t>
  </si>
  <si>
    <t>-</t>
  </si>
  <si>
    <t>Tot.</t>
  </si>
  <si>
    <t>Significance of Principal Components</t>
  </si>
  <si>
    <t>Global critical values</t>
  </si>
  <si>
    <t>Kaiser-Guttman</t>
  </si>
  <si>
    <t>Karlis-Saporta-Spinaki</t>
  </si>
  <si>
    <t>Eigenvalue table - Test for significance</t>
  </si>
  <si>
    <t>Eigenvalues - Significance</t>
  </si>
  <si>
    <t>Eigenvalue</t>
  </si>
  <si>
    <t>Broken-stick</t>
  </si>
  <si>
    <t>critical values</t>
  </si>
  <si>
    <t>Factor Loadings [Communality Estimates]</t>
  </si>
  <si>
    <t>Attribute</t>
  </si>
  <si>
    <t>Axis_1</t>
  </si>
  <si>
    <t>Axis_2</t>
  </si>
  <si>
    <t>Axis_3</t>
  </si>
  <si>
    <t>Axis_4</t>
  </si>
  <si>
    <t>Axis_5</t>
  </si>
  <si>
    <t>Corr.</t>
  </si>
  <si>
    <t>% (Tot. %)</t>
  </si>
  <si>
    <t>82 % (82 %)</t>
  </si>
  <si>
    <t>5 % (87 %)</t>
  </si>
  <si>
    <t>9 % (96 %)</t>
  </si>
  <si>
    <t>2 % (98 %)</t>
  </si>
  <si>
    <t>1 % (99 %)</t>
  </si>
  <si>
    <t>80 % (80 %)</t>
  </si>
  <si>
    <t>1 % (81 %)</t>
  </si>
  <si>
    <t>5 % (86 %)</t>
  </si>
  <si>
    <t>14 % (100 %)</t>
  </si>
  <si>
    <t>0 % (100 %)</t>
  </si>
  <si>
    <t>79 % (79 %)</t>
  </si>
  <si>
    <t>15 % (93 %)</t>
  </si>
  <si>
    <t>1 % (95 %)</t>
  </si>
  <si>
    <t>3 % (97 %)</t>
  </si>
  <si>
    <t>1 % (98 %)</t>
  </si>
  <si>
    <t>0 % (93 %)</t>
  </si>
  <si>
    <t>2 % (95 %)</t>
  </si>
  <si>
    <t>5 % (100 %)</t>
  </si>
  <si>
    <t>66 % (66 %)</t>
  </si>
  <si>
    <t>17 % (83 %)</t>
  </si>
  <si>
    <t>14 % (97 %)</t>
  </si>
  <si>
    <t>2 % (100 %)</t>
  </si>
  <si>
    <t>57 % (57 %)</t>
  </si>
  <si>
    <t>33 % (90 %)</t>
  </si>
  <si>
    <t>9 % (99 %)</t>
  </si>
  <si>
    <t>0 % (99 %)</t>
  </si>
  <si>
    <t>Var. Expl.</t>
  </si>
  <si>
    <t>74 % (74 %)</t>
  </si>
  <si>
    <t>14 % (88 %)</t>
  </si>
  <si>
    <t>6 % (94 %)</t>
  </si>
  <si>
    <t>4 % (98 %)</t>
  </si>
  <si>
    <t>2 % (99 %)</t>
  </si>
  <si>
    <t>Factor Score Coefficients</t>
  </si>
  <si>
    <t>Mean</t>
  </si>
  <si>
    <t>Std-dev</t>
  </si>
  <si>
    <t>Computation time : 0 ms.</t>
  </si>
  <si>
    <t>Created at 28/12/2022 20:41:49</t>
  </si>
  <si>
    <t>examples</t>
  </si>
  <si>
    <t>PCA_1_Axis_1</t>
  </si>
  <si>
    <t>PCA_1_Axis_2</t>
  </si>
  <si>
    <t>PCA_1_CTR_1</t>
  </si>
  <si>
    <t>PCA_1_CTR_2</t>
  </si>
  <si>
    <t>PCA_1_COS2_1</t>
  </si>
  <si>
    <t>PCA_1_COS2_2</t>
  </si>
  <si>
    <t>&gt;10</t>
  </si>
  <si>
    <t>Total Contributions</t>
  </si>
  <si>
    <t>FINITION</t>
  </si>
  <si>
    <t>PRIX</t>
  </si>
  <si>
    <t>RPOIDPUIS</t>
  </si>
  <si>
    <t>2_B</t>
  </si>
  <si>
    <t>3_TB</t>
  </si>
  <si>
    <t>1_M</t>
  </si>
  <si>
    <t>Alfetta-1.66</t>
  </si>
  <si>
    <t>Princess-1800</t>
  </si>
  <si>
    <t>Datsun-200L</t>
  </si>
  <si>
    <t>Taunus-2000</t>
  </si>
  <si>
    <t>Mazda-9295</t>
  </si>
  <si>
    <t>Opel-Rekord</t>
  </si>
  <si>
    <t>Lada-1300</t>
  </si>
  <si>
    <t>Row Labels</t>
  </si>
  <si>
    <t>Grand Total</t>
  </si>
  <si>
    <t>Average of PCA_1_Axis_1</t>
  </si>
  <si>
    <t>Average of PCA_1_Axis_2</t>
  </si>
  <si>
    <t>Peugeot 604</t>
  </si>
  <si>
    <t>Peugeot 304 S</t>
  </si>
  <si>
    <t>Created at 04/01/2023 14:19:35</t>
  </si>
  <si>
    <t>Rotated Factor Loadings</t>
  </si>
  <si>
    <t>84 % (84 %)</t>
  </si>
  <si>
    <t>9 % (93 %)</t>
  </si>
  <si>
    <t>78 % (78 %)</t>
  </si>
  <si>
    <t>5 % (83 %)</t>
  </si>
  <si>
    <t>69 % (69 %)</t>
  </si>
  <si>
    <t>18 % (87 %)</t>
  </si>
  <si>
    <t>36 % (36 %)</t>
  </si>
  <si>
    <t>46 % (81 %)</t>
  </si>
  <si>
    <t>4 % (4 %)</t>
  </si>
  <si>
    <t>86 % (90 %)</t>
  </si>
  <si>
    <t>17 % (17 %)</t>
  </si>
  <si>
    <t>76 % (93 %)</t>
  </si>
  <si>
    <t>48 % (48 %)</t>
  </si>
  <si>
    <t>40 % (88 %)</t>
  </si>
  <si>
    <t>vs. Unrotated Factor Loadings</t>
  </si>
  <si>
    <t>Factor Scores</t>
  </si>
  <si>
    <t>Created at 04/01/2023 15:13:07</t>
  </si>
  <si>
    <t>Information total préservée</t>
  </si>
  <si>
    <t>Meilleure répartition de l'information sur les deux axes</t>
  </si>
  <si>
    <t>PCA_2_Axis_1</t>
  </si>
  <si>
    <t>PCA_2_Axis_2</t>
  </si>
  <si>
    <t>PCA_2_CTR_1</t>
  </si>
  <si>
    <t>PCA_2_CTR_2</t>
  </si>
  <si>
    <t>PCA_2_COS2_1</t>
  </si>
  <si>
    <t>PCA_2_COS2_2</t>
  </si>
  <si>
    <t>contr</t>
  </si>
  <si>
    <t>check (cos)²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</si>
</sst>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3">
    <font>
      <sz val="11"/>
      <color theme="1"/>
      <name val="Calibri"/>
      <family val="2"/>
      <scheme val="minor"/>
    </font>
    <font>
      <sz val="8"/>
      <name val="Bitstream Vera Sans"/>
    </font>
    <font>
      <sz val="11"/>
      <name val="Calibri Light"/>
      <family val="2"/>
    </font>
    <font>
      <sz val="11"/>
      <name val="Calibri"/>
      <family val="2"/>
    </font>
    <font>
      <sz val="9"/>
      <color rgb="FF000000"/>
      <name val="Trebuchet MS"/>
      <family val="2"/>
    </font>
    <font>
      <sz val="7.5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7.5"/>
      <color rgb="FF000000"/>
      <name val="Trebuchet MS"/>
      <family val="2"/>
    </font>
    <font>
      <b/>
      <sz val="13.5"/>
      <color rgb="FF000000"/>
      <name val="Trebuchet MS"/>
      <family val="2"/>
    </font>
    <font>
      <b/>
      <sz val="9"/>
      <color rgb="FF000000"/>
      <name val="Trebuchet MS"/>
      <family val="2"/>
    </font>
    <font>
      <b/>
      <sz val="10"/>
      <color rgb="FF000000"/>
      <name val="Trebuchet MS"/>
      <family val="2"/>
    </font>
    <font>
      <i/>
      <sz val="9"/>
      <color rgb="FF000000"/>
      <name val="Trebuchet MS"/>
      <family val="2"/>
    </font>
    <font>
      <sz val="11"/>
      <color theme="1"/>
      <name val="Calibri"/>
      <family val="2"/>
    </font>
    <font>
      <sz val="10"/>
      <name val="Calibri Light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B0F0"/>
      <name val="Bitstream Vera Sans"/>
    </font>
    <font>
      <sz val="10"/>
      <name val="Bitstream Vera Sans"/>
    </font>
    <font>
      <b/>
      <sz val="10"/>
      <color rgb="FF00B050"/>
      <name val="Bitstream Vera Sans"/>
    </font>
    <font>
      <b/>
      <sz val="12"/>
      <color rgb="FF000000"/>
      <name val="Trebuchet MS"/>
      <family val="2"/>
    </font>
    <font>
      <sz val="7"/>
      <color rgb="FF000000"/>
      <name val="Trebuchet MS"/>
      <family val="2"/>
    </font>
    <font>
      <b/>
      <sz val="7"/>
      <color rgb="FF000000"/>
      <name val="Trebuchet MS"/>
      <family val="2"/>
    </font>
    <font>
      <i/>
      <sz val="7"/>
      <color rgb="FF000000"/>
      <name val="Trebuchet MS"/>
      <family val="2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9FDFD1"/>
        <bgColor indexed="64"/>
      </patternFill>
    </fill>
    <fill>
      <patternFill patternType="solid">
        <fgColor rgb="FFFF5040"/>
        <bgColor indexed="64"/>
      </patternFill>
    </fill>
    <fill>
      <patternFill patternType="solid">
        <fgColor rgb="FFFCC998"/>
        <bgColor indexed="64"/>
      </patternFill>
    </fill>
    <fill>
      <patternFill patternType="solid">
        <fgColor rgb="FFF8FAB7"/>
        <bgColor indexed="64"/>
      </patternFill>
    </fill>
    <fill>
      <patternFill patternType="solid">
        <fgColor rgb="FFACCAF0"/>
        <bgColor indexed="64"/>
      </patternFill>
    </fill>
    <fill>
      <patternFill patternType="solid">
        <fgColor rgb="FF60CA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B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3" fillId="0" borderId="1" xfId="1" applyFont="1" applyBorder="1"/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9" fillId="6" borderId="0" xfId="0" applyFont="1" applyFill="1" applyAlignment="1">
      <alignment vertical="center" wrapText="1"/>
    </xf>
    <xf numFmtId="0" fontId="9" fillId="6" borderId="0" xfId="0" applyFont="1" applyFill="1" applyAlignment="1">
      <alignment horizontal="right" vertical="center" wrapText="1"/>
    </xf>
    <xf numFmtId="0" fontId="9" fillId="6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right" vertical="center" wrapText="1"/>
    </xf>
    <xf numFmtId="10" fontId="4" fillId="7" borderId="0" xfId="0" applyNumberFormat="1" applyFont="1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right" vertical="center" wrapText="1"/>
    </xf>
    <xf numFmtId="0" fontId="11" fillId="7" borderId="0" xfId="0" applyFont="1" applyFill="1" applyAlignment="1">
      <alignment horizontal="right" vertical="center" wrapText="1"/>
    </xf>
    <xf numFmtId="0" fontId="4" fillId="12" borderId="0" xfId="0" applyFont="1" applyFill="1" applyAlignment="1">
      <alignment horizontal="right" vertical="center" wrapText="1"/>
    </xf>
    <xf numFmtId="0" fontId="9" fillId="13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right" vertical="center" wrapText="1"/>
    </xf>
    <xf numFmtId="0" fontId="11" fillId="13" borderId="0" xfId="0" applyFont="1" applyFill="1" applyAlignment="1">
      <alignment horizontal="right" vertical="center" wrapText="1"/>
    </xf>
    <xf numFmtId="0" fontId="9" fillId="14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horizontal="right" vertical="center" wrapText="1"/>
    </xf>
    <xf numFmtId="2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2" fontId="0" fillId="18" borderId="0" xfId="0" applyNumberFormat="1" applyFill="1"/>
    <xf numFmtId="2" fontId="0" fillId="19" borderId="0" xfId="0" applyNumberFormat="1" applyFill="1"/>
    <xf numFmtId="0" fontId="3" fillId="2" borderId="1" xfId="1" applyFont="1" applyFill="1" applyBorder="1"/>
    <xf numFmtId="0" fontId="3" fillId="20" borderId="1" xfId="1" applyFont="1" applyFill="1" applyBorder="1" applyAlignment="1">
      <alignment horizontal="center"/>
    </xf>
    <xf numFmtId="0" fontId="3" fillId="15" borderId="1" xfId="1" applyFont="1" applyFill="1" applyBorder="1" applyAlignment="1">
      <alignment horizontal="center"/>
    </xf>
    <xf numFmtId="0" fontId="12" fillId="0" borderId="0" xfId="0" applyFont="1"/>
    <xf numFmtId="0" fontId="3" fillId="0" borderId="1" xfId="1" applyFont="1" applyBorder="1" applyAlignment="1">
      <alignment horizontal="right"/>
    </xf>
    <xf numFmtId="2" fontId="3" fillId="0" borderId="1" xfId="1" applyNumberFormat="1" applyFont="1" applyBorder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3" fillId="2" borderId="1" xfId="1" applyFont="1" applyFill="1" applyBorder="1"/>
    <xf numFmtId="0" fontId="14" fillId="3" borderId="1" xfId="1" applyFont="1" applyFill="1" applyBorder="1"/>
    <xf numFmtId="0" fontId="15" fillId="0" borderId="0" xfId="0" applyFont="1"/>
    <xf numFmtId="0" fontId="16" fillId="21" borderId="1" xfId="1" applyFont="1" applyFill="1" applyBorder="1"/>
    <xf numFmtId="0" fontId="17" fillId="21" borderId="1" xfId="1" applyFont="1" applyFill="1" applyBorder="1"/>
    <xf numFmtId="0" fontId="18" fillId="21" borderId="1" xfId="1" applyFont="1" applyFill="1" applyBorder="1"/>
    <xf numFmtId="165" fontId="15" fillId="0" borderId="0" xfId="0" applyNumberFormat="1" applyFont="1"/>
    <xf numFmtId="164" fontId="15" fillId="0" borderId="0" xfId="0" applyNumberFormat="1" applyFont="1"/>
    <xf numFmtId="0" fontId="4" fillId="22" borderId="0" xfId="0" applyFont="1" applyFill="1" applyAlignment="1">
      <alignment horizontal="right" vertical="center" wrapText="1"/>
    </xf>
    <xf numFmtId="0" fontId="19" fillId="0" borderId="0" xfId="0" applyFont="1" applyAlignment="1">
      <alignment vertical="center"/>
    </xf>
    <xf numFmtId="0" fontId="21" fillId="6" borderId="0" xfId="0" applyFont="1" applyFill="1" applyAlignment="1">
      <alignment horizontal="right" vertical="center" wrapText="1"/>
    </xf>
    <xf numFmtId="0" fontId="21" fillId="6" borderId="0" xfId="0" applyFont="1" applyFill="1" applyAlignment="1">
      <alignment horizontal="center" vertical="center" wrapText="1"/>
    </xf>
    <xf numFmtId="0" fontId="21" fillId="7" borderId="0" xfId="0" applyFont="1" applyFill="1" applyAlignment="1">
      <alignment horizontal="center" vertical="center" wrapText="1"/>
    </xf>
    <xf numFmtId="0" fontId="20" fillId="7" borderId="0" xfId="0" applyFont="1" applyFill="1" applyAlignment="1">
      <alignment horizontal="right" vertical="center" wrapText="1"/>
    </xf>
    <xf numFmtId="0" fontId="20" fillId="6" borderId="0" xfId="0" applyFont="1" applyFill="1" applyAlignment="1">
      <alignment horizontal="center" vertical="center" wrapText="1"/>
    </xf>
    <xf numFmtId="0" fontId="20" fillId="11" borderId="0" xfId="0" applyFont="1" applyFill="1" applyAlignment="1">
      <alignment horizontal="right" vertical="center" wrapText="1"/>
    </xf>
    <xf numFmtId="0" fontId="22" fillId="7" borderId="0" xfId="0" applyFont="1" applyFill="1" applyAlignment="1">
      <alignment horizontal="right" vertical="center" wrapText="1"/>
    </xf>
    <xf numFmtId="0" fontId="20" fillId="12" borderId="0" xfId="0" applyFont="1" applyFill="1" applyAlignment="1">
      <alignment horizontal="right" vertical="center" wrapText="1"/>
    </xf>
    <xf numFmtId="0" fontId="21" fillId="13" borderId="0" xfId="0" applyFont="1" applyFill="1" applyAlignment="1">
      <alignment horizontal="center" vertical="center" wrapText="1"/>
    </xf>
    <xf numFmtId="0" fontId="20" fillId="13" borderId="0" xfId="0" applyFont="1" applyFill="1" applyAlignment="1">
      <alignment horizontal="right" vertical="center" wrapText="1"/>
    </xf>
    <xf numFmtId="0" fontId="22" fillId="13" borderId="0" xfId="0" applyFont="1" applyFill="1" applyAlignment="1">
      <alignment horizontal="right" vertical="center" wrapText="1"/>
    </xf>
    <xf numFmtId="0" fontId="21" fillId="14" borderId="0" xfId="0" applyFont="1" applyFill="1" applyAlignment="1">
      <alignment horizontal="right" vertical="center" wrapText="1"/>
    </xf>
    <xf numFmtId="0" fontId="20" fillId="9" borderId="0" xfId="0" applyFont="1" applyFill="1" applyAlignment="1">
      <alignment horizontal="right" vertical="center" wrapText="1"/>
    </xf>
    <xf numFmtId="165" fontId="0" fillId="0" borderId="0" xfId="0" applyNumberFormat="1"/>
    <xf numFmtId="0" fontId="0" fillId="23" borderId="0" xfId="0" applyFill="1"/>
    <xf numFmtId="2" fontId="0" fillId="23" borderId="0" xfId="0" applyNumberFormat="1" applyFill="1"/>
    <xf numFmtId="0" fontId="21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2DACCFB5-7C84-4883-A24F-E240DC15817D}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97802235184191E-2"/>
          <c:y val="8.2268468805029041E-2"/>
          <c:w val="0.93619698354454495"/>
          <c:h val="0.8545079650352879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B1C4E12-7579-45E8-B0F0-AD106E69BF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CA9-4DA0-8B14-4DAD1075FF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94C8E0D-3DC9-4355-9A7C-D2362188BE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CA9-4DA0-8B14-4DAD1075FF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CEE349D-E055-4001-90C8-A8E7CD246B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CA9-4DA0-8B14-4DAD1075FF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24C63A7-95D7-4C62-A8B2-C25F00FAD4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CA9-4DA0-8B14-4DAD1075FF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5FE1E23-2C6B-440E-B41D-730F2EA6FC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CA9-4DA0-8B14-4DAD1075FF4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E6D05B4-8D99-4386-A58A-CD1DDA5B4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CA9-4DA0-8B14-4DAD1075FF49}"/>
                </c:ext>
              </c:extLst>
            </c:dLbl>
            <c:dLbl>
              <c:idx val="6"/>
              <c:layout>
                <c:manualLayout>
                  <c:x val="-6.6002863051275219E-17"/>
                  <c:y val="-1.4479636633328664E-2"/>
                </c:manualLayout>
              </c:layout>
              <c:tx>
                <c:rich>
                  <a:bodyPr/>
                  <a:lstStyle/>
                  <a:p>
                    <a:fld id="{95A07627-1E7A-46AA-8190-B0815DF81B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CA9-4DA0-8B14-4DAD1075FF4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5BE103E-A4DF-48BA-99E7-37085181CD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CA9-4DA0-8B14-4DAD1075FF49}"/>
                </c:ext>
              </c:extLst>
            </c:dLbl>
            <c:dLbl>
              <c:idx val="8"/>
              <c:layout>
                <c:manualLayout>
                  <c:x val="0"/>
                  <c:y val="2.1719454949992997E-2"/>
                </c:manualLayout>
              </c:layout>
              <c:tx>
                <c:rich>
                  <a:bodyPr/>
                  <a:lstStyle/>
                  <a:p>
                    <a:fld id="{7B536C3F-E7B2-42F3-A915-9C15901DC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2CA9-4DA0-8B14-4DAD1075FF4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775DF10-FC6E-45B8-9B9F-935106491B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CA9-4DA0-8B14-4DAD1075FF4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EA4DDCD-CA2C-468A-8DCB-2CEEA56A51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CA9-4DA0-8B14-4DAD1075FF49}"/>
                </c:ext>
              </c:extLst>
            </c:dLbl>
            <c:dLbl>
              <c:idx val="11"/>
              <c:layout>
                <c:manualLayout>
                  <c:x val="0"/>
                  <c:y val="1.4479636633328664E-2"/>
                </c:manualLayout>
              </c:layout>
              <c:tx>
                <c:rich>
                  <a:bodyPr/>
                  <a:lstStyle/>
                  <a:p>
                    <a:fld id="{36BBFF50-550D-464F-8C3F-4B4F562158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CA9-4DA0-8B14-4DAD1075FF4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193FA11-F4D2-49CC-A8DE-35558575B0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CA9-4DA0-8B14-4DAD1075FF4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898307C-F00C-45BE-9AD5-B424633A81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CA9-4DA0-8B14-4DAD1075FF4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A7EE8E1-26E4-4984-AC89-E629FC6BA2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CA9-4DA0-8B14-4DAD1075FF49}"/>
                </c:ext>
              </c:extLst>
            </c:dLbl>
            <c:dLbl>
              <c:idx val="15"/>
              <c:layout>
                <c:manualLayout>
                  <c:x val="5.4002966336165964E-3"/>
                  <c:y val="-1.206626885036824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3D7E22E-C342-42D6-BAF8-56EC8B3C4BF8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1579959541714676E-2"/>
                      <c:h val="4.340280581914172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2CA9-4DA0-8B14-4DAD1075FF4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B7C86C1-64A7-41F0-9B5B-F2B27B4E64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CA9-4DA0-8B14-4DAD1075FF4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28D2B92-CB58-40E7-B01A-BAC5807B1C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CA9-4DA0-8B14-4DAD1075FF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Representations!$C$2:$C$19</c:f>
              <c:numCache>
                <c:formatCode>0.00E+00</c:formatCode>
                <c:ptCount val="18"/>
                <c:pt idx="0">
                  <c:v>-2.1389234066009499</c:v>
                </c:pt>
                <c:pt idx="1">
                  <c:v>1.5614585876464799</c:v>
                </c:pt>
                <c:pt idx="2">
                  <c:v>-1.11938524246216</c:v>
                </c:pt>
                <c:pt idx="3">
                  <c:v>-2.57374167442322</c:v>
                </c:pt>
                <c:pt idx="4">
                  <c:v>0.42785522341728199</c:v>
                </c:pt>
                <c:pt idx="5">
                  <c:v>-0.30423766374588002</c:v>
                </c:pt>
                <c:pt idx="6">
                  <c:v>0.68392848968505904</c:v>
                </c:pt>
                <c:pt idx="7">
                  <c:v>-1.94849252700806</c:v>
                </c:pt>
                <c:pt idx="8">
                  <c:v>4.4097347259521502</c:v>
                </c:pt>
                <c:pt idx="9">
                  <c:v>-3.9857823848724401</c:v>
                </c:pt>
                <c:pt idx="10">
                  <c:v>0.437658190727234</c:v>
                </c:pt>
                <c:pt idx="11">
                  <c:v>1.0181753635406501</c:v>
                </c:pt>
                <c:pt idx="12">
                  <c:v>2.9410803318023699</c:v>
                </c:pt>
                <c:pt idx="13">
                  <c:v>1.31488025188446</c:v>
                </c:pt>
                <c:pt idx="14">
                  <c:v>-0.69111132621765103</c:v>
                </c:pt>
                <c:pt idx="15">
                  <c:v>0.385708868503571</c:v>
                </c:pt>
                <c:pt idx="16">
                  <c:v>2.2897682189941402</c:v>
                </c:pt>
                <c:pt idx="17">
                  <c:v>-2.7085735797882098</c:v>
                </c:pt>
              </c:numCache>
            </c:numRef>
          </c:xVal>
          <c:yVal>
            <c:numRef>
              <c:f>Representations!$D$2:$D$19</c:f>
              <c:numCache>
                <c:formatCode>0.00E+00</c:formatCode>
                <c:ptCount val="18"/>
                <c:pt idx="0">
                  <c:v>-1.7856808900833101</c:v>
                </c:pt>
                <c:pt idx="1">
                  <c:v>1.5270402431487999</c:v>
                </c:pt>
                <c:pt idx="2">
                  <c:v>0.674505174160004</c:v>
                </c:pt>
                <c:pt idx="3">
                  <c:v>-0.112884171307087</c:v>
                </c:pt>
                <c:pt idx="4">
                  <c:v>-0.69556730985641502</c:v>
                </c:pt>
                <c:pt idx="5">
                  <c:v>0.19614878296852101</c:v>
                </c:pt>
                <c:pt idx="6">
                  <c:v>0.93305677175521895</c:v>
                </c:pt>
                <c:pt idx="7">
                  <c:v>0.98044800758361805</c:v>
                </c:pt>
                <c:pt idx="8">
                  <c:v>-1.0636332035064699</c:v>
                </c:pt>
                <c:pt idx="9">
                  <c:v>-0.23624047636985801</c:v>
                </c:pt>
                <c:pt idx="10">
                  <c:v>-1.9124481678009</c:v>
                </c:pt>
                <c:pt idx="11">
                  <c:v>0.84171211719512895</c:v>
                </c:pt>
                <c:pt idx="12">
                  <c:v>0.55917459726333596</c:v>
                </c:pt>
                <c:pt idx="13">
                  <c:v>-0.48652249574661299</c:v>
                </c:pt>
                <c:pt idx="14">
                  <c:v>0.89772140979766801</c:v>
                </c:pt>
                <c:pt idx="15">
                  <c:v>-0.35618457198143</c:v>
                </c:pt>
                <c:pt idx="16">
                  <c:v>-0.10434461385011699</c:v>
                </c:pt>
                <c:pt idx="17">
                  <c:v>0.143698841333389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Representations!$B$2:$B$19</c15:f>
                <c15:dlblRangeCache>
                  <c:ptCount val="18"/>
                  <c:pt idx="0">
                    <c:v>Alfasud TI</c:v>
                  </c:pt>
                  <c:pt idx="1">
                    <c:v>Audi 100</c:v>
                  </c:pt>
                  <c:pt idx="2">
                    <c:v>Simca 1300</c:v>
                  </c:pt>
                  <c:pt idx="3">
                    <c:v>Citroen GS Club</c:v>
                  </c:pt>
                  <c:pt idx="4">
                    <c:v>Fiat 132</c:v>
                  </c:pt>
                  <c:pt idx="5">
                    <c:v>Lancia Beta</c:v>
                  </c:pt>
                  <c:pt idx="6">
                    <c:v>Peugeot 504</c:v>
                  </c:pt>
                  <c:pt idx="7">
                    <c:v>Renault 16 TL</c:v>
                  </c:pt>
                  <c:pt idx="8">
                    <c:v>Renault 30</c:v>
                  </c:pt>
                  <c:pt idx="9">
                    <c:v>Toyota Corolla</c:v>
                  </c:pt>
                  <c:pt idx="10">
                    <c:v>Alfetta 1.66</c:v>
                  </c:pt>
                  <c:pt idx="11">
                    <c:v>Princess 1800</c:v>
                  </c:pt>
                  <c:pt idx="12">
                    <c:v>Datsun 200L</c:v>
                  </c:pt>
                  <c:pt idx="13">
                    <c:v>Taunus 2000</c:v>
                  </c:pt>
                  <c:pt idx="14">
                    <c:v>Rancho</c:v>
                  </c:pt>
                  <c:pt idx="15">
                    <c:v>Mazda 9295</c:v>
                  </c:pt>
                  <c:pt idx="16">
                    <c:v>Opel Rekord</c:v>
                  </c:pt>
                  <c:pt idx="17">
                    <c:v>Lada 1300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CA9-4DA0-8B14-4DAD1075F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930704"/>
        <c:axId val="1603921552"/>
      </c:scatterChart>
      <c:valAx>
        <c:axId val="16039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21552"/>
        <c:crosses val="autoZero"/>
        <c:crossBetween val="midCat"/>
      </c:valAx>
      <c:valAx>
        <c:axId val="1603921552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93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7171608853961E-2"/>
          <c:y val="7.6683951013563567E-2"/>
          <c:w val="0.81460012366160472"/>
          <c:h val="0.8773521359025776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4F8C459-F11F-4682-9722-EDE5F00CD0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250-4679-9471-DFBDD31159A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80E1A83-C573-428A-9631-DD231CE19E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250-4679-9471-DFBDD31159A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B0F2C93-3112-4D3F-A3B4-9FE7F17C63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250-4679-9471-DFBDD31159AC}"/>
                </c:ext>
              </c:extLst>
            </c:dLbl>
            <c:dLbl>
              <c:idx val="3"/>
              <c:layout>
                <c:manualLayout>
                  <c:x val="2.3779796834403487E-3"/>
                  <c:y val="1.5299287800082835E-2"/>
                </c:manualLayout>
              </c:layout>
              <c:tx>
                <c:rich>
                  <a:bodyPr/>
                  <a:lstStyle/>
                  <a:p>
                    <a:fld id="{5A53CFDE-DBAB-4EEB-89A1-247C516D67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250-4679-9471-DFBDD31159AC}"/>
                </c:ext>
              </c:extLst>
            </c:dLbl>
            <c:dLbl>
              <c:idx val="4"/>
              <c:layout>
                <c:manualLayout>
                  <c:x val="-1.4267878100642267E-2"/>
                  <c:y val="-3.5698338200193393E-2"/>
                </c:manualLayout>
              </c:layout>
              <c:tx>
                <c:rich>
                  <a:bodyPr/>
                  <a:lstStyle/>
                  <a:p>
                    <a:fld id="{469E0114-1102-4263-9EC8-293300C779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250-4679-9471-DFBDD31159A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03D84BC-05D7-4571-B3AE-88BD975CD4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250-4679-9471-DFBDD31159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Representations!$B$38:$B$43</c:f>
              <c:numCache>
                <c:formatCode>General</c:formatCode>
                <c:ptCount val="6"/>
                <c:pt idx="0">
                  <c:v>0.90519000000000005</c:v>
                </c:pt>
                <c:pt idx="1">
                  <c:v>0.89346000000000003</c:v>
                </c:pt>
                <c:pt idx="2">
                  <c:v>0.88685999999999998</c:v>
                </c:pt>
                <c:pt idx="3">
                  <c:v>0.88614999999999999</c:v>
                </c:pt>
                <c:pt idx="4">
                  <c:v>0.81354000000000004</c:v>
                </c:pt>
                <c:pt idx="5">
                  <c:v>0.75470999999999999</c:v>
                </c:pt>
              </c:numCache>
            </c:numRef>
          </c:xVal>
          <c:yVal>
            <c:numRef>
              <c:f>Representations!$F$38:$F$43</c:f>
              <c:numCache>
                <c:formatCode>General</c:formatCode>
                <c:ptCount val="6"/>
                <c:pt idx="0">
                  <c:v>0.22453000000000001</c:v>
                </c:pt>
                <c:pt idx="1">
                  <c:v>-0.11491</c:v>
                </c:pt>
                <c:pt idx="2">
                  <c:v>-0.38468999999999998</c:v>
                </c:pt>
                <c:pt idx="3">
                  <c:v>0.38102999999999998</c:v>
                </c:pt>
                <c:pt idx="4">
                  <c:v>0.41274</c:v>
                </c:pt>
                <c:pt idx="5">
                  <c:v>-0.57352000000000003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Representations!$A$38:$A$43</c15:f>
                <c15:dlblRangeCache>
                  <c:ptCount val="6"/>
                  <c:pt idx="0">
                    <c:v>POIDS</c:v>
                  </c:pt>
                  <c:pt idx="1">
                    <c:v>CYL</c:v>
                  </c:pt>
                  <c:pt idx="2">
                    <c:v>PUISS</c:v>
                  </c:pt>
                  <c:pt idx="3">
                    <c:v>LONG</c:v>
                  </c:pt>
                  <c:pt idx="4">
                    <c:v>LARG</c:v>
                  </c:pt>
                  <c:pt idx="5">
                    <c:v>VMAX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250-4679-9471-DFBDD3115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159712"/>
        <c:axId val="1848160960"/>
      </c:scatterChart>
      <c:valAx>
        <c:axId val="1848159712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60960"/>
        <c:crosses val="autoZero"/>
        <c:crossBetween val="midCat"/>
      </c:valAx>
      <c:valAx>
        <c:axId val="184816096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15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Individus Supplémentaires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09C47C2-EC28-40F2-A80C-1CECD9C1D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CBB-409D-AB5B-E5CD4FF0AE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47640A3-31D5-4217-9AB1-58FEF0D0FE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CBB-409D-AB5B-E5CD4FF0AE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086E186-95FF-4653-A225-F3625DB000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CBB-409D-AB5B-E5CD4FF0AE3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2347BF0-50EE-457B-B5EC-7A92E9D22E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CBB-409D-AB5B-E5CD4FF0AE3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2B5DE2A-BF1B-4EDC-9CAE-2BD7C9A2DF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CBB-409D-AB5B-E5CD4FF0AE3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F1B8A0E-10F8-451B-849E-CB6D59B4A9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CBB-409D-AB5B-E5CD4FF0AE3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ACC024D-1DD9-42DB-B12A-04ADD6729D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CBB-409D-AB5B-E5CD4FF0AE3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1D68E95-4A1D-4993-94B1-747402359C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CBB-409D-AB5B-E5CD4FF0AE3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479824F-B584-44E4-8D23-5AFE65BD0B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CBB-409D-AB5B-E5CD4FF0AE3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46EF6D8-519A-4ADA-AE20-F7CF73C512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CBB-409D-AB5B-E5CD4FF0AE3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E4818FA-7847-4D43-A402-2263301683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CBB-409D-AB5B-E5CD4FF0AE3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26741DD-2CAF-4691-8A37-7472C34830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CBB-409D-AB5B-E5CD4FF0AE3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1DD5141-5816-47C3-87D8-7A92DC6AB5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BCBB-409D-AB5B-E5CD4FF0AE3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3DE5996-63DB-4662-9DE3-EF37617483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CBB-409D-AB5B-E5CD4FF0AE3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47F635B-E564-487C-BC1F-4E84EBBFC1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CBB-409D-AB5B-E5CD4FF0AE3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46EE25F-0DC2-4F90-B896-B354E45147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CBB-409D-AB5B-E5CD4FF0AE3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EBAAC11-DFF4-459B-A091-0B71E08BCE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CBB-409D-AB5B-E5CD4FF0AE3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C167154-9C0B-49EE-8774-0FCA2B4341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CBB-409D-AB5B-E5CD4FF0AE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Variables_illustratives_Rep!$D$2:$D$19</c:f>
              <c:numCache>
                <c:formatCode>0.00E+00</c:formatCode>
                <c:ptCount val="18"/>
                <c:pt idx="0">
                  <c:v>-2.1389234066009499</c:v>
                </c:pt>
                <c:pt idx="1">
                  <c:v>1.5614585876464799</c:v>
                </c:pt>
                <c:pt idx="2">
                  <c:v>-1.11938524246216</c:v>
                </c:pt>
                <c:pt idx="3">
                  <c:v>-2.57374167442322</c:v>
                </c:pt>
                <c:pt idx="4">
                  <c:v>0.42785522341728199</c:v>
                </c:pt>
                <c:pt idx="5">
                  <c:v>-0.30423766374588002</c:v>
                </c:pt>
                <c:pt idx="6">
                  <c:v>0.68392848968505904</c:v>
                </c:pt>
                <c:pt idx="7">
                  <c:v>-1.94849252700806</c:v>
                </c:pt>
                <c:pt idx="8">
                  <c:v>4.4097347259521502</c:v>
                </c:pt>
                <c:pt idx="9">
                  <c:v>-3.9857823848724401</c:v>
                </c:pt>
                <c:pt idx="10">
                  <c:v>0.437658190727234</c:v>
                </c:pt>
                <c:pt idx="11">
                  <c:v>1.0181753635406501</c:v>
                </c:pt>
                <c:pt idx="12">
                  <c:v>2.9410803318023699</c:v>
                </c:pt>
                <c:pt idx="13">
                  <c:v>1.31488025188446</c:v>
                </c:pt>
                <c:pt idx="14">
                  <c:v>-0.69111132621765103</c:v>
                </c:pt>
                <c:pt idx="15">
                  <c:v>0.385708868503571</c:v>
                </c:pt>
                <c:pt idx="16">
                  <c:v>2.2897682189941402</c:v>
                </c:pt>
                <c:pt idx="17">
                  <c:v>-2.7085735797882098</c:v>
                </c:pt>
              </c:numCache>
            </c:numRef>
          </c:xVal>
          <c:yVal>
            <c:numRef>
              <c:f>Variables_illustratives_Rep!$E$2:$E$19</c:f>
              <c:numCache>
                <c:formatCode>0.00E+00</c:formatCode>
                <c:ptCount val="18"/>
                <c:pt idx="0">
                  <c:v>-1.7856808900833101</c:v>
                </c:pt>
                <c:pt idx="1">
                  <c:v>1.5270402431487999</c:v>
                </c:pt>
                <c:pt idx="2">
                  <c:v>0.674505174160004</c:v>
                </c:pt>
                <c:pt idx="3">
                  <c:v>-0.112884171307087</c:v>
                </c:pt>
                <c:pt idx="4">
                  <c:v>-0.69556730985641502</c:v>
                </c:pt>
                <c:pt idx="5">
                  <c:v>0.19614878296852101</c:v>
                </c:pt>
                <c:pt idx="6">
                  <c:v>0.93305677175521895</c:v>
                </c:pt>
                <c:pt idx="7">
                  <c:v>0.98044800758361805</c:v>
                </c:pt>
                <c:pt idx="8">
                  <c:v>-1.0636332035064699</c:v>
                </c:pt>
                <c:pt idx="9">
                  <c:v>-0.23624047636985801</c:v>
                </c:pt>
                <c:pt idx="10">
                  <c:v>-1.9124481678009</c:v>
                </c:pt>
                <c:pt idx="11">
                  <c:v>0.84171211719512895</c:v>
                </c:pt>
                <c:pt idx="12">
                  <c:v>0.55917459726333596</c:v>
                </c:pt>
                <c:pt idx="13">
                  <c:v>-0.48652249574661299</c:v>
                </c:pt>
                <c:pt idx="14">
                  <c:v>0.89772140979766801</c:v>
                </c:pt>
                <c:pt idx="15">
                  <c:v>-0.35618457198143</c:v>
                </c:pt>
                <c:pt idx="16">
                  <c:v>-0.10434461385011699</c:v>
                </c:pt>
                <c:pt idx="17">
                  <c:v>0.143698841333389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Variables_illustratives_Rep!$B$2:$B$19</c15:f>
                <c15:dlblRangeCache>
                  <c:ptCount val="18"/>
                  <c:pt idx="0">
                    <c:v>Alfasud TI</c:v>
                  </c:pt>
                  <c:pt idx="1">
                    <c:v>Audi 100</c:v>
                  </c:pt>
                  <c:pt idx="2">
                    <c:v>Simca 1300</c:v>
                  </c:pt>
                  <c:pt idx="3">
                    <c:v>Citroen GS Club</c:v>
                  </c:pt>
                  <c:pt idx="4">
                    <c:v>Fiat 132</c:v>
                  </c:pt>
                  <c:pt idx="5">
                    <c:v>Lancia Beta</c:v>
                  </c:pt>
                  <c:pt idx="6">
                    <c:v>Peugeot 504</c:v>
                  </c:pt>
                  <c:pt idx="7">
                    <c:v>Renault 16 TL</c:v>
                  </c:pt>
                  <c:pt idx="8">
                    <c:v>Renault 30</c:v>
                  </c:pt>
                  <c:pt idx="9">
                    <c:v>Toyota Corolla</c:v>
                  </c:pt>
                  <c:pt idx="10">
                    <c:v>Alfetta 1.66</c:v>
                  </c:pt>
                  <c:pt idx="11">
                    <c:v>Princess 1800</c:v>
                  </c:pt>
                  <c:pt idx="12">
                    <c:v>Datsun 200L</c:v>
                  </c:pt>
                  <c:pt idx="13">
                    <c:v>Taunus 2000</c:v>
                  </c:pt>
                  <c:pt idx="14">
                    <c:v>Rancho</c:v>
                  </c:pt>
                  <c:pt idx="15">
                    <c:v>Mazda 9295</c:v>
                  </c:pt>
                  <c:pt idx="16">
                    <c:v>Opel Rekord</c:v>
                  </c:pt>
                  <c:pt idx="17">
                    <c:v>Lada 1300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2-BCBB-409D-AB5B-E5CD4FF0AE3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D9E4F2F-7872-4154-A12A-57F9E43CC8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CBB-409D-AB5B-E5CD4FF0AE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E14E40E-752C-4A66-ACD8-8833A42660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BCBB-409D-AB5B-E5CD4FF0AE3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83B6E0-0C82-4811-B6F5-AE97C4B45A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CBB-409D-AB5B-E5CD4FF0AE37}"/>
                </c:ext>
              </c:extLst>
            </c:dLbl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Variables_illustratives_Rep!$B$23:$B$25</c:f>
              <c:numCache>
                <c:formatCode>0.00</c:formatCode>
                <c:ptCount val="3"/>
                <c:pt idx="0">
                  <c:v>-2.0003548026084919</c:v>
                </c:pt>
                <c:pt idx="1">
                  <c:v>0.23531308770179732</c:v>
                </c:pt>
                <c:pt idx="2">
                  <c:v>1.3924304743607838</c:v>
                </c:pt>
              </c:numCache>
            </c:numRef>
          </c:xVal>
          <c:yVal>
            <c:numRef>
              <c:f>Variables_illustratives_Rep!$C$23:$C$25</c:f>
              <c:numCache>
                <c:formatCode>0.00</c:formatCode>
                <c:ptCount val="3"/>
                <c:pt idx="0">
                  <c:v>2.2578959167003587E-2</c:v>
                </c:pt>
                <c:pt idx="1">
                  <c:v>-4.5271201857498451E-2</c:v>
                </c:pt>
                <c:pt idx="2">
                  <c:v>3.4000610311825809E-2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Variables_illustratives_Rep!$A$23:$A$25</c15:f>
                <c15:dlblRangeCache>
                  <c:ptCount val="3"/>
                  <c:pt idx="0">
                    <c:v>1_M</c:v>
                  </c:pt>
                  <c:pt idx="1">
                    <c:v>2_B</c:v>
                  </c:pt>
                  <c:pt idx="2">
                    <c:v>3_TB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BCBB-409D-AB5B-E5CD4FF0AE3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8375BA8-D832-4213-BE1B-E8C45539DC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BCBB-409D-AB5B-E5CD4FF0AE3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B44843-10A9-4C06-92B3-AA1D0C4C13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CBB-409D-AB5B-E5CD4FF0AE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DATA_ACP_IND_SUP!$B$14:$B$15</c:f>
              <c:numCache>
                <c:formatCode>0.0000</c:formatCode>
                <c:ptCount val="2"/>
                <c:pt idx="0">
                  <c:v>5.5632921282285572</c:v>
                </c:pt>
                <c:pt idx="1">
                  <c:v>-2.2122412813482635</c:v>
                </c:pt>
              </c:numCache>
            </c:numRef>
          </c:xVal>
          <c:yVal>
            <c:numRef>
              <c:f>DATA_ACP_IND_SUP!$C$14:$C$15</c:f>
              <c:numCache>
                <c:formatCode>0.0000</c:formatCode>
                <c:ptCount val="2"/>
                <c:pt idx="0">
                  <c:v>-0.33860945002096887</c:v>
                </c:pt>
                <c:pt idx="1">
                  <c:v>-1.2577789805730624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DATA_ACP_IND_SUP!$A$14:$A$15</c15:f>
                <c15:dlblRangeCache>
                  <c:ptCount val="2"/>
                  <c:pt idx="0">
                    <c:v>Peugeot 604</c:v>
                  </c:pt>
                  <c:pt idx="1">
                    <c:v>Peugeot 304 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BCBB-409D-AB5B-E5CD4FF0A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83327"/>
        <c:axId val="38884575"/>
      </c:scatterChart>
      <c:valAx>
        <c:axId val="3888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4575"/>
        <c:crosses val="autoZero"/>
        <c:crossBetween val="midCat"/>
      </c:valAx>
      <c:valAx>
        <c:axId val="38884575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</a:t>
            </a:r>
            <a:r>
              <a:rPr lang="en-US" baseline="0"/>
              <a:t> Factor Plan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634291925630511E-2"/>
          <c:y val="0.10860905255667966"/>
          <c:w val="0.89893384539053833"/>
          <c:h val="0.82346045734763096"/>
        </c:manualLayout>
      </c:layout>
      <c:scatterChart>
        <c:scatterStyle val="lineMarker"/>
        <c:varyColors val="0"/>
        <c:ser>
          <c:idx val="0"/>
          <c:order val="0"/>
          <c:tx>
            <c:v>Correlation Circle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B782A00-C3D5-42DD-A884-61D5A689B8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2B9-4463-9574-7EC0CC10F0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73D1786-45AA-4592-AE58-F9AE673399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2B9-4463-9574-7EC0CC10F0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5EF19CB-BAF8-464E-92B5-9D294500F7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2B9-4463-9574-7EC0CC10F0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86B5B6E-3AA8-44B3-ACA6-24EAA8C59B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2B9-4463-9574-7EC0CC10F0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6D5EAB9-818D-4036-BE70-41D9BBD68F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2B9-4463-9574-7EC0CC10F0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3D42CC6-B557-41C3-87DA-A32A8CFA61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2B9-4463-9574-7EC0CC10F0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167EBD4-3C06-497A-8585-1BBD38E9A1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2B9-4463-9574-7EC0CC10F02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8C92ACC-1402-42F2-9DA5-C2854AC9B3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2B9-4463-9574-7EC0CC10F0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5BFA384-C71B-4D64-9BB5-CE5715418C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2B9-4463-9574-7EC0CC10F0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C91CC00-96B4-4B0A-89E6-789D6E3967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2B9-4463-9574-7EC0CC10F0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05E0F0-A2AF-462C-A286-40A472B81B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2B9-4463-9574-7EC0CC10F02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A49CED5-7477-4AE1-9F9E-973CB73EA6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2B9-4463-9574-7EC0CC10F02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54B07F4-3533-4FDA-91B8-01BC647DF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2B9-4463-9574-7EC0CC10F02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CDD9330-FA36-49FF-9A78-01D6F9468A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2B9-4463-9574-7EC0CC10F02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50CAB95-0900-4EEA-BF1A-FD31475519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2B9-4463-9574-7EC0CC10F02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0CCDF0E-BC20-4C86-B458-A6F2CADE73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2B9-4463-9574-7EC0CC10F02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140B31C-850C-48EC-92A4-B293DA831F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2B9-4463-9574-7EC0CC10F02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B7CC82E-6F80-436F-82A2-F5D5FCD22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2B9-4463-9574-7EC0CC10F0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'Individuals Representation'!$C$2:$C$19</c:f>
              <c:numCache>
                <c:formatCode>0.00</c:formatCode>
                <c:ptCount val="18"/>
                <c:pt idx="0">
                  <c:v>-2.1389234066009499</c:v>
                </c:pt>
                <c:pt idx="1">
                  <c:v>1.5614585876464799</c:v>
                </c:pt>
                <c:pt idx="2">
                  <c:v>-1.11938524246216</c:v>
                </c:pt>
                <c:pt idx="3">
                  <c:v>-2.57374167442322</c:v>
                </c:pt>
                <c:pt idx="4">
                  <c:v>0.42785522341728199</c:v>
                </c:pt>
                <c:pt idx="5">
                  <c:v>-0.30423766374588002</c:v>
                </c:pt>
                <c:pt idx="6">
                  <c:v>0.68392848968505904</c:v>
                </c:pt>
                <c:pt idx="7">
                  <c:v>-1.94849252700806</c:v>
                </c:pt>
                <c:pt idx="8">
                  <c:v>4.4097347259521502</c:v>
                </c:pt>
                <c:pt idx="9">
                  <c:v>-3.9857823848724401</c:v>
                </c:pt>
                <c:pt idx="10">
                  <c:v>0.437658190727234</c:v>
                </c:pt>
                <c:pt idx="11">
                  <c:v>1.0181753635406501</c:v>
                </c:pt>
                <c:pt idx="12">
                  <c:v>2.9410803318023699</c:v>
                </c:pt>
                <c:pt idx="13">
                  <c:v>1.31488025188446</c:v>
                </c:pt>
                <c:pt idx="14">
                  <c:v>-0.69111132621765103</c:v>
                </c:pt>
                <c:pt idx="15">
                  <c:v>0.385708868503571</c:v>
                </c:pt>
                <c:pt idx="16">
                  <c:v>2.2897682189941402</c:v>
                </c:pt>
                <c:pt idx="17">
                  <c:v>-2.7085735797882098</c:v>
                </c:pt>
              </c:numCache>
            </c:numRef>
          </c:xVal>
          <c:yVal>
            <c:numRef>
              <c:f>'Individuals Representation'!$D$2:$D$19</c:f>
              <c:numCache>
                <c:formatCode>0.00</c:formatCode>
                <c:ptCount val="18"/>
                <c:pt idx="0">
                  <c:v>-1.7856808900833101</c:v>
                </c:pt>
                <c:pt idx="1">
                  <c:v>1.5270402431487999</c:v>
                </c:pt>
                <c:pt idx="2">
                  <c:v>0.674505174160004</c:v>
                </c:pt>
                <c:pt idx="3">
                  <c:v>-0.112884171307087</c:v>
                </c:pt>
                <c:pt idx="4">
                  <c:v>-0.69556730985641502</c:v>
                </c:pt>
                <c:pt idx="5">
                  <c:v>0.19614878296852101</c:v>
                </c:pt>
                <c:pt idx="6">
                  <c:v>0.93305677175521895</c:v>
                </c:pt>
                <c:pt idx="7">
                  <c:v>0.98044800758361805</c:v>
                </c:pt>
                <c:pt idx="8">
                  <c:v>-1.0636332035064699</c:v>
                </c:pt>
                <c:pt idx="9">
                  <c:v>-0.23624047636985801</c:v>
                </c:pt>
                <c:pt idx="10">
                  <c:v>-1.9124481678009</c:v>
                </c:pt>
                <c:pt idx="11">
                  <c:v>0.84171211719512895</c:v>
                </c:pt>
                <c:pt idx="12">
                  <c:v>0.55917459726333596</c:v>
                </c:pt>
                <c:pt idx="13">
                  <c:v>-0.48652249574661299</c:v>
                </c:pt>
                <c:pt idx="14">
                  <c:v>0.89772140979766801</c:v>
                </c:pt>
                <c:pt idx="15">
                  <c:v>-0.35618457198143</c:v>
                </c:pt>
                <c:pt idx="16">
                  <c:v>-0.10434461385011699</c:v>
                </c:pt>
                <c:pt idx="17">
                  <c:v>0.143698841333389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'Individuals Representation'!$B$2:$B$19</c15:f>
                <c15:dlblRangeCache>
                  <c:ptCount val="18"/>
                  <c:pt idx="0">
                    <c:v>Alfasud TI</c:v>
                  </c:pt>
                  <c:pt idx="1">
                    <c:v>Audi 100</c:v>
                  </c:pt>
                  <c:pt idx="2">
                    <c:v>Simca 1300</c:v>
                  </c:pt>
                  <c:pt idx="3">
                    <c:v>Citroen GS Club</c:v>
                  </c:pt>
                  <c:pt idx="4">
                    <c:v>Fiat 132</c:v>
                  </c:pt>
                  <c:pt idx="5">
                    <c:v>Lancia Beta</c:v>
                  </c:pt>
                  <c:pt idx="6">
                    <c:v>Peugeot 504</c:v>
                  </c:pt>
                  <c:pt idx="7">
                    <c:v>Renault 16 TL</c:v>
                  </c:pt>
                  <c:pt idx="8">
                    <c:v>Renault 30</c:v>
                  </c:pt>
                  <c:pt idx="9">
                    <c:v>Toyota Corolla</c:v>
                  </c:pt>
                  <c:pt idx="10">
                    <c:v>Alfetta 1.66</c:v>
                  </c:pt>
                  <c:pt idx="11">
                    <c:v>Princess 1800</c:v>
                  </c:pt>
                  <c:pt idx="12">
                    <c:v>Datsun 200L</c:v>
                  </c:pt>
                  <c:pt idx="13">
                    <c:v>Taunus 2000</c:v>
                  </c:pt>
                  <c:pt idx="14">
                    <c:v>Rancho</c:v>
                  </c:pt>
                  <c:pt idx="15">
                    <c:v>Mazda 9295</c:v>
                  </c:pt>
                  <c:pt idx="16">
                    <c:v>Opel Rekord</c:v>
                  </c:pt>
                  <c:pt idx="17">
                    <c:v>Lada 1300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22B9-4463-9574-7EC0CC10F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681423"/>
        <c:axId val="723681839"/>
      </c:scatterChart>
      <c:valAx>
        <c:axId val="72368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81839"/>
        <c:crosses val="autoZero"/>
        <c:crossBetween val="midCat"/>
      </c:valAx>
      <c:valAx>
        <c:axId val="723681839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81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 Contributions to the Factorial Plan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249086554546684E-2"/>
          <c:y val="0.11387144992526162"/>
          <c:w val="0.93381997422808471"/>
          <c:h val="0.819766015795110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3586640-FF56-496A-9BD9-6061D31A7D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C8-4C81-8B54-CB1B338825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344BFB-25BB-4049-9798-BC57936429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6C8-4C81-8B54-CB1B338825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CC7DDF4-9982-448F-9BB5-F8DD36BB68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C8-4C81-8B54-CB1B338825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65AC40-FE44-4CD6-9A30-9C3D6F452C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6C8-4C81-8B54-CB1B338825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7B182AC-54D7-4CBC-9F32-99337BA94D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C8-4C81-8B54-CB1B338825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79C9453-6241-474D-A3B7-590C0FDAAA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6C8-4C81-8B54-CB1B338825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Contributions!$O$2:$O$7</c:f>
              <c:numCache>
                <c:formatCode>0.00</c:formatCode>
                <c:ptCount val="6"/>
                <c:pt idx="0">
                  <c:v>-2.1389234066009499</c:v>
                </c:pt>
                <c:pt idx="1">
                  <c:v>1.5614585876464799</c:v>
                </c:pt>
                <c:pt idx="2">
                  <c:v>4.4097347259521502</c:v>
                </c:pt>
                <c:pt idx="3">
                  <c:v>-3.9857823848724401</c:v>
                </c:pt>
                <c:pt idx="4">
                  <c:v>0.437658190727234</c:v>
                </c:pt>
                <c:pt idx="5">
                  <c:v>2.9410803318023699</c:v>
                </c:pt>
              </c:numCache>
            </c:numRef>
          </c:xVal>
          <c:yVal>
            <c:numRef>
              <c:f>Contributions!$P$2:$P$7</c:f>
              <c:numCache>
                <c:formatCode>0.00</c:formatCode>
                <c:ptCount val="6"/>
                <c:pt idx="0">
                  <c:v>-1.7856808900833101</c:v>
                </c:pt>
                <c:pt idx="1">
                  <c:v>1.5270402431487999</c:v>
                </c:pt>
                <c:pt idx="2">
                  <c:v>-1.0636332035064699</c:v>
                </c:pt>
                <c:pt idx="3">
                  <c:v>-0.23624047636985801</c:v>
                </c:pt>
                <c:pt idx="4">
                  <c:v>-1.9124481678009</c:v>
                </c:pt>
                <c:pt idx="5">
                  <c:v>0.55917459726333596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Contributions!$N$2:$N$7</c15:f>
                <c15:dlblRangeCache>
                  <c:ptCount val="6"/>
                  <c:pt idx="0">
                    <c:v>Alfasud TI</c:v>
                  </c:pt>
                  <c:pt idx="1">
                    <c:v>Audi 100</c:v>
                  </c:pt>
                  <c:pt idx="2">
                    <c:v>Renault 30</c:v>
                  </c:pt>
                  <c:pt idx="3">
                    <c:v>Toyota Corolla</c:v>
                  </c:pt>
                  <c:pt idx="4">
                    <c:v>Alfetta 1.66</c:v>
                  </c:pt>
                  <c:pt idx="5">
                    <c:v>Datsun 200L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6C8-4C81-8B54-CB1B338825D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94622351"/>
        <c:axId val="394626927"/>
      </c:scatterChart>
      <c:valAx>
        <c:axId val="39462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26927"/>
        <c:crosses val="autoZero"/>
        <c:crossBetween val="midCat"/>
      </c:valAx>
      <c:valAx>
        <c:axId val="394626927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2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328BB0C-10FE-40D9-AD5F-BC8CE0F138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30C-42E3-AF20-06A38E7E94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C834EE-478A-421B-9873-43E8747F7D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30C-42E3-AF20-06A38E7E94B4}"/>
                </c:ext>
              </c:extLst>
            </c:dLbl>
            <c:dLbl>
              <c:idx val="2"/>
              <c:layout>
                <c:manualLayout>
                  <c:x val="-5.5578713352785886E-3"/>
                  <c:y val="5.5788005578800558E-2"/>
                </c:manualLayout>
              </c:layout>
              <c:tx>
                <c:rich>
                  <a:bodyPr/>
                  <a:lstStyle/>
                  <a:p>
                    <a:fld id="{394F212D-2FA5-4323-ACCB-7DCAFEBA73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30C-42E3-AF20-06A38E7E94B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49DB6CA-0382-44EB-8A9C-68E0E58CF6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30C-42E3-AF20-06A38E7E94B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702F3CC-1F7C-4472-BD08-651D4C6A1B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30C-42E3-AF20-06A38E7E94B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E9A6EEE-E9E7-475F-94E6-EBD561A2A8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30C-42E3-AF20-06A38E7E94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Sheet4!$O$2:$O$7</c:f>
              <c:numCache>
                <c:formatCode>0.00</c:formatCode>
                <c:ptCount val="6"/>
                <c:pt idx="0">
                  <c:v>-2.1389234066009499</c:v>
                </c:pt>
                <c:pt idx="1">
                  <c:v>1.5614585876464799</c:v>
                </c:pt>
                <c:pt idx="2">
                  <c:v>4.4097347259521502</c:v>
                </c:pt>
                <c:pt idx="3">
                  <c:v>-3.9857823848724401</c:v>
                </c:pt>
                <c:pt idx="4">
                  <c:v>0.437658190727234</c:v>
                </c:pt>
                <c:pt idx="5">
                  <c:v>2.9410803318023699</c:v>
                </c:pt>
              </c:numCache>
            </c:numRef>
          </c:xVal>
          <c:yVal>
            <c:numRef>
              <c:f>Sheet4!$P$2:$P$7</c:f>
              <c:numCache>
                <c:formatCode>0.00</c:formatCode>
                <c:ptCount val="6"/>
                <c:pt idx="0">
                  <c:v>-1.7856808900833101</c:v>
                </c:pt>
                <c:pt idx="1">
                  <c:v>1.5270402431487999</c:v>
                </c:pt>
                <c:pt idx="2">
                  <c:v>-1.0636332035064699</c:v>
                </c:pt>
                <c:pt idx="3">
                  <c:v>-0.23624047636985801</c:v>
                </c:pt>
                <c:pt idx="4">
                  <c:v>-1.9124481678009</c:v>
                </c:pt>
                <c:pt idx="5">
                  <c:v>0.55917459726333596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Sheet4!$N$2:$N$7</c15:f>
                <c15:dlblRangeCache>
                  <c:ptCount val="6"/>
                  <c:pt idx="0">
                    <c:v>Alfasud TI</c:v>
                  </c:pt>
                  <c:pt idx="1">
                    <c:v>Audi 100</c:v>
                  </c:pt>
                  <c:pt idx="2">
                    <c:v>Renault 30</c:v>
                  </c:pt>
                  <c:pt idx="3">
                    <c:v>Toyota Corolla</c:v>
                  </c:pt>
                  <c:pt idx="4">
                    <c:v>Alfetta 1.66</c:v>
                  </c:pt>
                  <c:pt idx="5">
                    <c:v>Datsun 200L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30C-42E3-AF20-06A38E7E9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268368"/>
        <c:axId val="1702267952"/>
      </c:scatterChart>
      <c:valAx>
        <c:axId val="1702268368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67952"/>
        <c:crosses val="autoZero"/>
        <c:crossBetween val="midCat"/>
      </c:valAx>
      <c:valAx>
        <c:axId val="1702267952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6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Variables Illustratives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8CB359A-161B-4EE4-ACF3-8ABB090059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38-4A3F-8A9C-1321D5696B1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AD10B15-6AF4-41C4-A48B-2207231DBA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F38-4A3F-8A9C-1321D5696B1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7923A41-B9E1-4DA2-A680-08921D7190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F38-4A3F-8A9C-1321D5696B1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65933B0-959A-4AA6-8B26-214FA087C5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F38-4A3F-8A9C-1321D5696B1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B0CE293-CAB8-4757-8A07-5D8E10766C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F38-4A3F-8A9C-1321D5696B1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0928F8B-67E1-40AC-8F52-6A69E84752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F38-4A3F-8A9C-1321D5696B1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0E9CF6B-930C-496F-A027-6428660C01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F38-4A3F-8A9C-1321D5696B1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8FCA16B-37C2-4093-B02C-C924283EF1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F38-4A3F-8A9C-1321D5696B1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8E4FDBA-77E2-45E5-9873-9597012020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F38-4A3F-8A9C-1321D5696B1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4E0445E-70F5-43E0-89A9-D8DA44D766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F38-4A3F-8A9C-1321D5696B1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C9BA7E7-6F0D-4F92-B732-3D0B39BC19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F38-4A3F-8A9C-1321D5696B1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33EF120-3679-44A2-95E3-7259419A99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F38-4A3F-8A9C-1321D5696B1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1529F50-867D-42D4-9651-ABB4F18D47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F38-4A3F-8A9C-1321D5696B1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39978A1-86FE-4639-8A22-30BC0CC22C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F38-4A3F-8A9C-1321D5696B1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672152E-0756-456C-8B23-1C9686039D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F38-4A3F-8A9C-1321D5696B1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7A7323E-4BA5-4212-9557-3AC8F49BAC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F38-4A3F-8A9C-1321D5696B1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7E7F73E-A352-4403-A4E2-C8F98A3B70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F38-4A3F-8A9C-1321D5696B1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5FF9177-9EF0-44E0-BA5D-00BACA0BD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F38-4A3F-8A9C-1321D5696B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Variables_illustratives_Rep!$D$2:$D$19</c:f>
              <c:numCache>
                <c:formatCode>0.00E+00</c:formatCode>
                <c:ptCount val="18"/>
                <c:pt idx="0">
                  <c:v>-2.1389234066009499</c:v>
                </c:pt>
                <c:pt idx="1">
                  <c:v>1.5614585876464799</c:v>
                </c:pt>
                <c:pt idx="2">
                  <c:v>-1.11938524246216</c:v>
                </c:pt>
                <c:pt idx="3">
                  <c:v>-2.57374167442322</c:v>
                </c:pt>
                <c:pt idx="4">
                  <c:v>0.42785522341728199</c:v>
                </c:pt>
                <c:pt idx="5">
                  <c:v>-0.30423766374588002</c:v>
                </c:pt>
                <c:pt idx="6">
                  <c:v>0.68392848968505904</c:v>
                </c:pt>
                <c:pt idx="7">
                  <c:v>-1.94849252700806</c:v>
                </c:pt>
                <c:pt idx="8">
                  <c:v>4.4097347259521502</c:v>
                </c:pt>
                <c:pt idx="9">
                  <c:v>-3.9857823848724401</c:v>
                </c:pt>
                <c:pt idx="10">
                  <c:v>0.437658190727234</c:v>
                </c:pt>
                <c:pt idx="11">
                  <c:v>1.0181753635406501</c:v>
                </c:pt>
                <c:pt idx="12">
                  <c:v>2.9410803318023699</c:v>
                </c:pt>
                <c:pt idx="13">
                  <c:v>1.31488025188446</c:v>
                </c:pt>
                <c:pt idx="14">
                  <c:v>-0.69111132621765103</c:v>
                </c:pt>
                <c:pt idx="15">
                  <c:v>0.385708868503571</c:v>
                </c:pt>
                <c:pt idx="16">
                  <c:v>2.2897682189941402</c:v>
                </c:pt>
                <c:pt idx="17">
                  <c:v>-2.7085735797882098</c:v>
                </c:pt>
              </c:numCache>
            </c:numRef>
          </c:xVal>
          <c:yVal>
            <c:numRef>
              <c:f>Variables_illustratives_Rep!$E$2:$E$19</c:f>
              <c:numCache>
                <c:formatCode>0.00E+00</c:formatCode>
                <c:ptCount val="18"/>
                <c:pt idx="0">
                  <c:v>-1.7856808900833101</c:v>
                </c:pt>
                <c:pt idx="1">
                  <c:v>1.5270402431487999</c:v>
                </c:pt>
                <c:pt idx="2">
                  <c:v>0.674505174160004</c:v>
                </c:pt>
                <c:pt idx="3">
                  <c:v>-0.112884171307087</c:v>
                </c:pt>
                <c:pt idx="4">
                  <c:v>-0.69556730985641502</c:v>
                </c:pt>
                <c:pt idx="5">
                  <c:v>0.19614878296852101</c:v>
                </c:pt>
                <c:pt idx="6">
                  <c:v>0.93305677175521895</c:v>
                </c:pt>
                <c:pt idx="7">
                  <c:v>0.98044800758361805</c:v>
                </c:pt>
                <c:pt idx="8">
                  <c:v>-1.0636332035064699</c:v>
                </c:pt>
                <c:pt idx="9">
                  <c:v>-0.23624047636985801</c:v>
                </c:pt>
                <c:pt idx="10">
                  <c:v>-1.9124481678009</c:v>
                </c:pt>
                <c:pt idx="11">
                  <c:v>0.84171211719512895</c:v>
                </c:pt>
                <c:pt idx="12">
                  <c:v>0.55917459726333596</c:v>
                </c:pt>
                <c:pt idx="13">
                  <c:v>-0.48652249574661299</c:v>
                </c:pt>
                <c:pt idx="14">
                  <c:v>0.89772140979766801</c:v>
                </c:pt>
                <c:pt idx="15">
                  <c:v>-0.35618457198143</c:v>
                </c:pt>
                <c:pt idx="16">
                  <c:v>-0.10434461385011699</c:v>
                </c:pt>
                <c:pt idx="17">
                  <c:v>0.143698841333389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Variables_illustratives_Rep!$B$2:$B$19</c15:f>
                <c15:dlblRangeCache>
                  <c:ptCount val="18"/>
                  <c:pt idx="0">
                    <c:v>Alfasud TI</c:v>
                  </c:pt>
                  <c:pt idx="1">
                    <c:v>Audi 100</c:v>
                  </c:pt>
                  <c:pt idx="2">
                    <c:v>Simca 1300</c:v>
                  </c:pt>
                  <c:pt idx="3">
                    <c:v>Citroen GS Club</c:v>
                  </c:pt>
                  <c:pt idx="4">
                    <c:v>Fiat 132</c:v>
                  </c:pt>
                  <c:pt idx="5">
                    <c:v>Lancia Beta</c:v>
                  </c:pt>
                  <c:pt idx="6">
                    <c:v>Peugeot 504</c:v>
                  </c:pt>
                  <c:pt idx="7">
                    <c:v>Renault 16 TL</c:v>
                  </c:pt>
                  <c:pt idx="8">
                    <c:v>Renault 30</c:v>
                  </c:pt>
                  <c:pt idx="9">
                    <c:v>Toyota Corolla</c:v>
                  </c:pt>
                  <c:pt idx="10">
                    <c:v>Alfetta 1.66</c:v>
                  </c:pt>
                  <c:pt idx="11">
                    <c:v>Princess 1800</c:v>
                  </c:pt>
                  <c:pt idx="12">
                    <c:v>Datsun 200L</c:v>
                  </c:pt>
                  <c:pt idx="13">
                    <c:v>Taunus 2000</c:v>
                  </c:pt>
                  <c:pt idx="14">
                    <c:v>Rancho</c:v>
                  </c:pt>
                  <c:pt idx="15">
                    <c:v>Mazda 9295</c:v>
                  </c:pt>
                  <c:pt idx="16">
                    <c:v>Opel Rekord</c:v>
                  </c:pt>
                  <c:pt idx="17">
                    <c:v>Lada 1300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F38-4A3F-8A9C-1321D5696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72339F1-C1E5-43DA-8CBC-1CF0EDB652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F38-4A3F-8A9C-1321D5696B1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BD5BEB2-BF2A-4E90-B84E-9ACE7157C5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F38-4A3F-8A9C-1321D5696B1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6775D9D-3893-49BF-B468-5C870D4E0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7F38-4A3F-8A9C-1321D5696B14}"/>
                </c:ext>
              </c:extLst>
            </c:dLbl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Variables_illustratives_Rep!$B$23:$B$25</c:f>
              <c:numCache>
                <c:formatCode>0.00</c:formatCode>
                <c:ptCount val="3"/>
                <c:pt idx="0">
                  <c:v>-2.0003548026084919</c:v>
                </c:pt>
                <c:pt idx="1">
                  <c:v>0.23531308770179732</c:v>
                </c:pt>
                <c:pt idx="2">
                  <c:v>1.3924304743607838</c:v>
                </c:pt>
              </c:numCache>
            </c:numRef>
          </c:xVal>
          <c:yVal>
            <c:numRef>
              <c:f>Variables_illustratives_Rep!$C$23:$C$25</c:f>
              <c:numCache>
                <c:formatCode>0.00</c:formatCode>
                <c:ptCount val="3"/>
                <c:pt idx="0">
                  <c:v>2.2578959167003587E-2</c:v>
                </c:pt>
                <c:pt idx="1">
                  <c:v>-4.5271201857498451E-2</c:v>
                </c:pt>
                <c:pt idx="2">
                  <c:v>3.4000610311825809E-2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Variables_illustratives_Rep!$A$23:$A$25</c15:f>
                <c15:dlblRangeCache>
                  <c:ptCount val="3"/>
                  <c:pt idx="0">
                    <c:v>1_M</c:v>
                  </c:pt>
                  <c:pt idx="1">
                    <c:v>2_B</c:v>
                  </c:pt>
                  <c:pt idx="2">
                    <c:v>3_TB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7F38-4A3F-8A9C-1321D569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83327"/>
        <c:axId val="38884575"/>
      </c:scatterChart>
      <c:valAx>
        <c:axId val="3888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4575"/>
        <c:crosses val="autoZero"/>
        <c:crossBetween val="midCat"/>
      </c:valAx>
      <c:valAx>
        <c:axId val="38884575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212407</xdr:colOff>
      <xdr:row>0</xdr:row>
      <xdr:rowOff>164782</xdr:rowOff>
    </xdr:from>
    <xdr:to>
      <xdr:col>16</xdr:col>
      <xdr:colOff>561975</xdr:colOff>
      <xdr:row>29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EDD8EE-2463-3768-D2C0-B36D17782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193357</xdr:colOff>
      <xdr:row>31</xdr:row>
      <xdr:rowOff>12381</xdr:rowOff>
    </xdr:from>
    <xdr:to>
      <xdr:col>17</xdr:col>
      <xdr:colOff>45720</xdr:colOff>
      <xdr:row>58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22D398-78CA-AF15-D3F0-C51C69701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0.09652</cdr:x>
      <cdr:y>0.08169</cdr:y>
    </cdr:from>
    <cdr:to>
      <cdr:x>0.91008</cdr:x>
      <cdr:y>0.95275</cdr:y>
    </cdr:to>
    <cdr:sp macro="" textlink="">
      <cdr:nvSpPr>
        <cdr:cNvPr id="7" name="Oval 6">
          <a:extLst xmlns:a="http://schemas.openxmlformats.org/drawingml/2006/main">
            <a:ext uri="{FF2B5EF4-FFF2-40B4-BE49-F238E27FC236}">
              <a16:creationId xmlns:a16="http://schemas.microsoft.com/office/drawing/2014/main" id="{2C13A6B8-F480-849E-20E4-79B7B9CF4EF6}"/>
            </a:ext>
          </a:extLst>
        </cdr:cNvPr>
        <cdr:cNvSpPr/>
      </cdr:nvSpPr>
      <cdr:spPr>
        <a:xfrm xmlns:a="http://schemas.openxmlformats.org/drawingml/2006/main">
          <a:off x="515303" y="410778"/>
          <a:ext cx="4343400" cy="437990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>
          <a:solidFill>
            <a:schemeClr val="accent1">
              <a:shade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15</xdr:row>
      <xdr:rowOff>25400</xdr:rowOff>
    </xdr:from>
    <xdr:to>
      <xdr:col>13</xdr:col>
      <xdr:colOff>663576</xdr:colOff>
      <xdr:row>53</xdr:row>
      <xdr:rowOff>149226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2F9AFD-F5F7-4E99-949C-E2AA553AD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107948</xdr:rowOff>
    </xdr:from>
    <xdr:to>
      <xdr:col>16</xdr:col>
      <xdr:colOff>558800</xdr:colOff>
      <xdr:row>24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73E84-A69D-FB1C-6338-479A6A6E2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758825</xdr:colOff>
      <xdr:row>8</xdr:row>
      <xdr:rowOff>101600</xdr:rowOff>
    </xdr:from>
    <xdr:to>
      <xdr:col>19</xdr:col>
      <xdr:colOff>809625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B4F7F-D5BD-7B90-6679-6E5FAD1F4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586740</xdr:colOff>
      <xdr:row>9</xdr:row>
      <xdr:rowOff>113346</xdr:rowOff>
    </xdr:from>
    <xdr:to>
      <xdr:col>18</xdr:col>
      <xdr:colOff>150495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C56A10-0208-4435-0B4F-502114F84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244474</xdr:colOff>
      <xdr:row>2</xdr:row>
      <xdr:rowOff>117474</xdr:rowOff>
    </xdr:from>
    <xdr:to>
      <xdr:col>18</xdr:col>
      <xdr:colOff>82550</xdr:colOff>
      <xdr:row>36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E7F0EB-CBCA-4897-9392-A21615825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k" refreshedDate="44930.585132523149" createdVersion="8" refreshedVersion="8" minRefreshableVersion="3" recordCount="18" xr:uid="{E81BC9C5-2FFA-4ACE-AE92-CCCB185D53E9}">
  <cacheSource type="worksheet">
    <worksheetSource ref="B1:E19" sheet="Variables_illustratives_Rep"/>
  </cacheSource>
  <cacheFields count="4">
    <cacheField name="Modele" numFmtId="0">
      <sharedItems/>
    </cacheField>
    <cacheField name="FINITION" numFmtId="0">
      <sharedItems count="3">
        <s v="2_B"/>
        <s v="3_TB"/>
        <s v="1_M"/>
      </sharedItems>
    </cacheField>
    <cacheField name="PCA_1_Axis_1" numFmtId="11">
      <sharedItems containsSemiMixedTypes="0" containsString="0" containsNumber="1" minValue="-3.9857823848724401" maxValue="4.4097347259521502"/>
    </cacheField>
    <cacheField name="PCA_1_Axis_2" numFmtId="11">
      <sharedItems containsSemiMixedTypes="0" containsString="0" containsNumber="1" minValue="-1.9124481678009" maxValue="1.5270402431487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Alfasud TI"/>
    <x v="0"/>
    <n v="-2.1389234066009499"/>
    <n v="-1.7856808900833101"/>
  </r>
  <r>
    <s v="Audi 100"/>
    <x v="1"/>
    <n v="1.5614585876464799"/>
    <n v="1.5270402431487999"/>
  </r>
  <r>
    <s v="Simca 1300"/>
    <x v="2"/>
    <n v="-1.11938524246216"/>
    <n v="0.674505174160004"/>
  </r>
  <r>
    <s v="Citroen GS Club"/>
    <x v="2"/>
    <n v="-2.57374167442322"/>
    <n v="-0.112884171307087"/>
  </r>
  <r>
    <s v="Fiat 132"/>
    <x v="0"/>
    <n v="0.42785522341728199"/>
    <n v="-0.69556730985641502"/>
  </r>
  <r>
    <s v="Lancia Beta"/>
    <x v="1"/>
    <n v="-0.30423766374588002"/>
    <n v="0.19614878296852101"/>
  </r>
  <r>
    <s v="Peugeot 504"/>
    <x v="0"/>
    <n v="0.68392848968505904"/>
    <n v="0.93305677175521895"/>
  </r>
  <r>
    <s v="Renault 16 TL"/>
    <x v="0"/>
    <n v="-1.94849252700806"/>
    <n v="0.98044800758361805"/>
  </r>
  <r>
    <s v="Renault 30"/>
    <x v="1"/>
    <n v="4.4097347259521502"/>
    <n v="-1.0636332035064699"/>
  </r>
  <r>
    <s v="Toyota Corolla"/>
    <x v="2"/>
    <n v="-3.9857823848724401"/>
    <n v="-0.23624047636985801"/>
  </r>
  <r>
    <s v="Alfetta 1.66"/>
    <x v="1"/>
    <n v="0.437658190727234"/>
    <n v="-1.9124481678009"/>
  </r>
  <r>
    <s v="Princess 1800"/>
    <x v="0"/>
    <n v="1.0181753635406501"/>
    <n v="0.84171211719512895"/>
  </r>
  <r>
    <s v="Datsun 200L"/>
    <x v="1"/>
    <n v="2.9410803318023699"/>
    <n v="0.55917459726333596"/>
  </r>
  <r>
    <s v="Taunus 2000"/>
    <x v="0"/>
    <n v="1.31488025188446"/>
    <n v="-0.48652249574661299"/>
  </r>
  <r>
    <s v="Rancho"/>
    <x v="1"/>
    <n v="-0.69111132621765103"/>
    <n v="0.89772140979766801"/>
  </r>
  <r>
    <s v="Mazda 9295"/>
    <x v="2"/>
    <n v="0.385708868503571"/>
    <n v="-0.35618457198143"/>
  </r>
  <r>
    <s v="Opel Rekord"/>
    <x v="0"/>
    <n v="2.2897682189941402"/>
    <n v="-0.10434461385011699"/>
  </r>
  <r>
    <s v="Lada 1300"/>
    <x v="2"/>
    <n v="-2.7085735797882098"/>
    <n v="0.1436988413333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16430-4DFB-427F-8F7E-1770F86FEAB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2:C26" firstHeaderRow="0" firstDataRow="1" firstDataCol="1"/>
  <pivotFields count="4">
    <pivotField showAll="0"/>
    <pivotField axis="axisRow" showAll="0">
      <items count="4">
        <item x="2"/>
        <item x="0"/>
        <item x="1"/>
        <item t="default"/>
      </items>
    </pivotField>
    <pivotField dataField="1" numFmtId="11" showAll="0"/>
    <pivotField dataField="1" numFmtId="1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CA_1_Axis_1" fld="2" subtotal="average" baseField="1" baseItem="0"/>
    <dataField name="Average of PCA_1_Axis_2" fld="3" subtotal="average" baseField="1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E82B-3577-42A8-BEB5-4C945EBCAAA1}">
  <dimension ref="A1:G19"/>
  <sheetViews>
    <sheetView tabSelected="1" workbookViewId="0">
      <selection sqref="A1:G19"/>
    </sheetView>
  </sheetViews>
  <sheetFormatPr defaultRowHeight="14.4"/>
  <cols>
    <col min="1" max="1" width="14.88671875" bestFit="1" customWidth="1"/>
    <col min="2" max="7" width="9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</row>
    <row r="3" spans="1:7">
      <c r="A3" s="3" t="s">
        <v>8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</row>
    <row r="4" spans="1:7">
      <c r="A4" s="3" t="s">
        <v>9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</row>
    <row r="5" spans="1:7">
      <c r="A5" s="3" t="s">
        <v>10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</row>
    <row r="6" spans="1:7">
      <c r="A6" s="3" t="s">
        <v>11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</row>
    <row r="7" spans="1:7">
      <c r="A7" s="3" t="s">
        <v>12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</row>
    <row r="8" spans="1:7">
      <c r="A8" s="3" t="s">
        <v>13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</row>
    <row r="9" spans="1:7">
      <c r="A9" s="3" t="s">
        <v>14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</row>
    <row r="10" spans="1:7">
      <c r="A10" s="3" t="s">
        <v>15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</row>
    <row r="11" spans="1:7">
      <c r="A11" s="3" t="s">
        <v>16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</row>
    <row r="12" spans="1:7">
      <c r="A12" s="3" t="s">
        <v>17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</row>
    <row r="13" spans="1:7">
      <c r="A13" s="3" t="s">
        <v>18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</row>
    <row r="14" spans="1:7">
      <c r="A14" s="3" t="s">
        <v>19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</row>
    <row r="15" spans="1:7">
      <c r="A15" s="3" t="s">
        <v>20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</row>
    <row r="16" spans="1:7">
      <c r="A16" s="3" t="s">
        <v>21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</row>
    <row r="17" spans="1:7">
      <c r="A17" s="3" t="s">
        <v>22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</row>
    <row r="18" spans="1:7">
      <c r="A18" s="3" t="s">
        <v>23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</row>
    <row r="19" spans="1:7">
      <c r="A19" s="3" t="s">
        <v>24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F195-2F96-491F-8A2A-503A0B6C386F}">
  <dimension ref="A1:D19"/>
  <sheetViews>
    <sheetView workbookViewId="0">
      <selection activeCell="J29" sqref="J29"/>
    </sheetView>
  </sheetViews>
  <sheetFormatPr defaultColWidth="11.44140625" defaultRowHeight="14.4"/>
  <cols>
    <col min="1" max="1" width="14.6640625" style="40" bestFit="1" customWidth="1"/>
    <col min="2" max="16384" width="11.44140625" style="40"/>
  </cols>
  <sheetData>
    <row r="1" spans="1:4">
      <c r="A1" s="37" t="s">
        <v>0</v>
      </c>
      <c r="B1" s="38" t="s">
        <v>114</v>
      </c>
      <c r="C1" s="39" t="s">
        <v>115</v>
      </c>
      <c r="D1" s="39" t="s">
        <v>116</v>
      </c>
    </row>
    <row r="2" spans="1:4">
      <c r="A2" s="3" t="s">
        <v>7</v>
      </c>
      <c r="B2" s="41" t="s">
        <v>117</v>
      </c>
      <c r="C2" s="3">
        <v>30570</v>
      </c>
      <c r="D2" s="42">
        <v>11.012658227848101</v>
      </c>
    </row>
    <row r="3" spans="1:4">
      <c r="A3" s="3" t="s">
        <v>8</v>
      </c>
      <c r="B3" s="41" t="s">
        <v>118</v>
      </c>
      <c r="C3" s="3">
        <v>39990</v>
      </c>
      <c r="D3" s="42">
        <v>13.058823529411764</v>
      </c>
    </row>
    <row r="4" spans="1:4">
      <c r="A4" s="3" t="s">
        <v>9</v>
      </c>
      <c r="B4" s="41" t="s">
        <v>119</v>
      </c>
      <c r="C4" s="3">
        <v>29600</v>
      </c>
      <c r="D4" s="42">
        <v>15.441176470588236</v>
      </c>
    </row>
    <row r="5" spans="1:4">
      <c r="A5" s="3" t="s">
        <v>10</v>
      </c>
      <c r="B5" s="41" t="s">
        <v>119</v>
      </c>
      <c r="C5" s="3">
        <v>28250</v>
      </c>
      <c r="D5" s="42">
        <v>15.76271186440678</v>
      </c>
    </row>
    <row r="6" spans="1:4">
      <c r="A6" s="3" t="s">
        <v>11</v>
      </c>
      <c r="B6" s="41" t="s">
        <v>117</v>
      </c>
      <c r="C6" s="3">
        <v>34900</v>
      </c>
      <c r="D6" s="42">
        <v>11.275510204081632</v>
      </c>
    </row>
    <row r="7" spans="1:4">
      <c r="A7" s="3" t="s">
        <v>12</v>
      </c>
      <c r="B7" s="41" t="s">
        <v>118</v>
      </c>
      <c r="C7" s="3">
        <v>35480</v>
      </c>
      <c r="D7" s="42">
        <v>13.170731707317072</v>
      </c>
    </row>
    <row r="8" spans="1:4">
      <c r="A8" s="3" t="s">
        <v>13</v>
      </c>
      <c r="B8" s="41" t="s">
        <v>117</v>
      </c>
      <c r="C8" s="3">
        <v>32300</v>
      </c>
      <c r="D8" s="42">
        <v>14.683544303797468</v>
      </c>
    </row>
    <row r="9" spans="1:4">
      <c r="A9" s="3" t="s">
        <v>14</v>
      </c>
      <c r="B9" s="41" t="s">
        <v>117</v>
      </c>
      <c r="C9" s="3">
        <v>32000</v>
      </c>
      <c r="D9" s="42">
        <v>18.363636363636363</v>
      </c>
    </row>
    <row r="10" spans="1:4">
      <c r="A10" s="3" t="s">
        <v>15</v>
      </c>
      <c r="B10" s="41" t="s">
        <v>118</v>
      </c>
      <c r="C10" s="3">
        <v>47700</v>
      </c>
      <c r="D10" s="42">
        <v>10.3125</v>
      </c>
    </row>
    <row r="11" spans="1:4">
      <c r="A11" s="3" t="s">
        <v>16</v>
      </c>
      <c r="B11" s="41" t="s">
        <v>119</v>
      </c>
      <c r="C11" s="3">
        <v>26540</v>
      </c>
      <c r="D11" s="42">
        <v>14.818181818181818</v>
      </c>
    </row>
    <row r="12" spans="1:4">
      <c r="A12" s="3" t="s">
        <v>120</v>
      </c>
      <c r="B12" s="41" t="s">
        <v>118</v>
      </c>
      <c r="C12" s="3">
        <v>42395</v>
      </c>
      <c r="D12" s="42">
        <v>9.7247706422018343</v>
      </c>
    </row>
    <row r="13" spans="1:4">
      <c r="A13" s="3" t="s">
        <v>121</v>
      </c>
      <c r="B13" s="41" t="s">
        <v>117</v>
      </c>
      <c r="C13" s="3">
        <v>33990</v>
      </c>
      <c r="D13" s="42">
        <v>14.146341463414634</v>
      </c>
    </row>
    <row r="14" spans="1:4">
      <c r="A14" s="3" t="s">
        <v>122</v>
      </c>
      <c r="B14" s="41" t="s">
        <v>118</v>
      </c>
      <c r="C14" s="3">
        <v>43980</v>
      </c>
      <c r="D14" s="42">
        <v>11.913043478260869</v>
      </c>
    </row>
    <row r="15" spans="1:4">
      <c r="A15" s="3" t="s">
        <v>123</v>
      </c>
      <c r="B15" s="41" t="s">
        <v>117</v>
      </c>
      <c r="C15" s="3">
        <v>35010</v>
      </c>
      <c r="D15" s="42">
        <v>11.020408163265307</v>
      </c>
    </row>
    <row r="16" spans="1:4">
      <c r="A16" s="3" t="s">
        <v>21</v>
      </c>
      <c r="B16" s="41" t="s">
        <v>118</v>
      </c>
      <c r="C16" s="3">
        <v>39450</v>
      </c>
      <c r="D16" s="42">
        <v>14.112500000000001</v>
      </c>
    </row>
    <row r="17" spans="1:4">
      <c r="A17" s="3" t="s">
        <v>124</v>
      </c>
      <c r="B17" s="41" t="s">
        <v>119</v>
      </c>
      <c r="C17" s="3">
        <v>27900</v>
      </c>
      <c r="D17" s="42">
        <v>13.19277108433735</v>
      </c>
    </row>
    <row r="18" spans="1:4">
      <c r="A18" s="3" t="s">
        <v>125</v>
      </c>
      <c r="B18" s="41" t="s">
        <v>117</v>
      </c>
      <c r="C18" s="3">
        <v>32700</v>
      </c>
      <c r="D18" s="42">
        <v>11.2</v>
      </c>
    </row>
    <row r="19" spans="1:4">
      <c r="A19" s="3" t="s">
        <v>126</v>
      </c>
      <c r="B19" s="41" t="s">
        <v>119</v>
      </c>
      <c r="C19" s="3">
        <v>22100</v>
      </c>
      <c r="D19" s="42">
        <v>14.044117647058824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7870-508A-4BF4-A5EE-50DBE8040C66}">
  <dimension ref="A1:G55"/>
  <sheetViews>
    <sheetView topLeftCell="A28" workbookViewId="0">
      <selection activeCell="D37" sqref="D37"/>
    </sheetView>
  </sheetViews>
  <sheetFormatPr defaultRowHeight="14.4"/>
  <cols>
    <col min="1" max="1" width="9.33203125" bestFit="1" customWidth="1"/>
    <col min="2" max="2" width="14.44140625" bestFit="1" customWidth="1"/>
    <col min="3" max="4" width="13" bestFit="1" customWidth="1"/>
  </cols>
  <sheetData>
    <row r="1" spans="1:4">
      <c r="A1" t="s">
        <v>105</v>
      </c>
      <c r="B1" t="s">
        <v>0</v>
      </c>
      <c r="C1" t="s">
        <v>154</v>
      </c>
      <c r="D1" t="s">
        <v>155</v>
      </c>
    </row>
    <row r="2" spans="1:4">
      <c r="A2">
        <v>1</v>
      </c>
      <c r="B2" t="s">
        <v>7</v>
      </c>
      <c r="C2" s="43">
        <v>-2.1389234066009499</v>
      </c>
      <c r="D2" s="43">
        <v>-1.7856808900833101</v>
      </c>
    </row>
    <row r="3" spans="1:4">
      <c r="A3">
        <v>2</v>
      </c>
      <c r="B3" t="s">
        <v>8</v>
      </c>
      <c r="C3" s="43">
        <v>1.5614585876464799</v>
      </c>
      <c r="D3" s="43">
        <v>1.5270402431487999</v>
      </c>
    </row>
    <row r="4" spans="1:4">
      <c r="A4">
        <v>3</v>
      </c>
      <c r="B4" t="s">
        <v>9</v>
      </c>
      <c r="C4" s="43">
        <v>-1.11938524246216</v>
      </c>
      <c r="D4" s="43">
        <v>0.674505174160004</v>
      </c>
    </row>
    <row r="5" spans="1:4">
      <c r="A5">
        <v>4</v>
      </c>
      <c r="B5" t="s">
        <v>10</v>
      </c>
      <c r="C5" s="43">
        <v>-2.57374167442322</v>
      </c>
      <c r="D5" s="43">
        <v>-0.112884171307087</v>
      </c>
    </row>
    <row r="6" spans="1:4">
      <c r="A6">
        <v>5</v>
      </c>
      <c r="B6" t="s">
        <v>11</v>
      </c>
      <c r="C6" s="43">
        <v>0.42785522341728199</v>
      </c>
      <c r="D6" s="43">
        <v>-0.69556730985641502</v>
      </c>
    </row>
    <row r="7" spans="1:4">
      <c r="A7">
        <v>6</v>
      </c>
      <c r="B7" t="s">
        <v>12</v>
      </c>
      <c r="C7" s="43">
        <v>-0.30423766374588002</v>
      </c>
      <c r="D7" s="43">
        <v>0.19614878296852101</v>
      </c>
    </row>
    <row r="8" spans="1:4">
      <c r="A8">
        <v>7</v>
      </c>
      <c r="B8" t="s">
        <v>13</v>
      </c>
      <c r="C8" s="43">
        <v>0.68392848968505904</v>
      </c>
      <c r="D8" s="43">
        <v>0.93305677175521895</v>
      </c>
    </row>
    <row r="9" spans="1:4">
      <c r="A9">
        <v>8</v>
      </c>
      <c r="B9" t="s">
        <v>14</v>
      </c>
      <c r="C9" s="43">
        <v>-1.94849252700806</v>
      </c>
      <c r="D9" s="43">
        <v>0.98044800758361805</v>
      </c>
    </row>
    <row r="10" spans="1:4">
      <c r="A10">
        <v>9</v>
      </c>
      <c r="B10" t="s">
        <v>15</v>
      </c>
      <c r="C10" s="43">
        <v>4.4097347259521502</v>
      </c>
      <c r="D10" s="43">
        <v>-1.0636332035064699</v>
      </c>
    </row>
    <row r="11" spans="1:4">
      <c r="A11">
        <v>10</v>
      </c>
      <c r="B11" t="s">
        <v>16</v>
      </c>
      <c r="C11" s="43">
        <v>-3.9857823848724401</v>
      </c>
      <c r="D11" s="43">
        <v>-0.23624047636985801</v>
      </c>
    </row>
    <row r="12" spans="1:4">
      <c r="A12">
        <v>11</v>
      </c>
      <c r="B12" t="s">
        <v>17</v>
      </c>
      <c r="C12" s="43">
        <v>0.437658190727234</v>
      </c>
      <c r="D12" s="43">
        <v>-1.9124481678009</v>
      </c>
    </row>
    <row r="13" spans="1:4">
      <c r="A13">
        <v>12</v>
      </c>
      <c r="B13" t="s">
        <v>18</v>
      </c>
      <c r="C13" s="43">
        <v>1.0181753635406501</v>
      </c>
      <c r="D13" s="43">
        <v>0.84171211719512895</v>
      </c>
    </row>
    <row r="14" spans="1:4">
      <c r="A14">
        <v>13</v>
      </c>
      <c r="B14" t="s">
        <v>19</v>
      </c>
      <c r="C14" s="43">
        <v>2.9410803318023699</v>
      </c>
      <c r="D14" s="43">
        <v>0.55917459726333596</v>
      </c>
    </row>
    <row r="15" spans="1:4">
      <c r="A15">
        <v>14</v>
      </c>
      <c r="B15" t="s">
        <v>20</v>
      </c>
      <c r="C15" s="43">
        <v>1.31488025188446</v>
      </c>
      <c r="D15" s="43">
        <v>-0.48652249574661299</v>
      </c>
    </row>
    <row r="16" spans="1:4">
      <c r="A16">
        <v>15</v>
      </c>
      <c r="B16" t="s">
        <v>21</v>
      </c>
      <c r="C16" s="43">
        <v>-0.69111132621765103</v>
      </c>
      <c r="D16" s="43">
        <v>0.89772140979766801</v>
      </c>
    </row>
    <row r="17" spans="1:4">
      <c r="A17">
        <v>16</v>
      </c>
      <c r="B17" t="s">
        <v>22</v>
      </c>
      <c r="C17" s="43">
        <v>0.385708868503571</v>
      </c>
      <c r="D17" s="43">
        <v>-0.35618457198143</v>
      </c>
    </row>
    <row r="18" spans="1:4">
      <c r="A18">
        <v>17</v>
      </c>
      <c r="B18" t="s">
        <v>23</v>
      </c>
      <c r="C18" s="43">
        <v>2.2897682189941402</v>
      </c>
      <c r="D18" s="43">
        <v>-0.10434461385011699</v>
      </c>
    </row>
    <row r="19" spans="1:4">
      <c r="A19">
        <v>18</v>
      </c>
      <c r="B19" t="s">
        <v>24</v>
      </c>
      <c r="C19" s="43">
        <v>-2.7085735797882098</v>
      </c>
      <c r="D19" s="43">
        <v>0.143698841333389</v>
      </c>
    </row>
    <row r="34" spans="1:7" ht="18">
      <c r="A34" s="8" t="s">
        <v>59</v>
      </c>
    </row>
    <row r="36" spans="1:7">
      <c r="A36" s="57" t="s">
        <v>60</v>
      </c>
      <c r="B36" s="72" t="s">
        <v>61</v>
      </c>
      <c r="C36" s="72"/>
      <c r="D36" t="s">
        <v>161</v>
      </c>
      <c r="E36" t="s">
        <v>160</v>
      </c>
      <c r="F36" s="72" t="s">
        <v>62</v>
      </c>
      <c r="G36" s="72"/>
    </row>
    <row r="37" spans="1:7">
      <c r="A37" s="57" t="s">
        <v>48</v>
      </c>
      <c r="B37" s="60" t="s">
        <v>66</v>
      </c>
      <c r="C37" s="60" t="s">
        <v>67</v>
      </c>
      <c r="F37" s="60" t="s">
        <v>66</v>
      </c>
      <c r="G37" s="60" t="s">
        <v>67</v>
      </c>
    </row>
    <row r="38" spans="1:7">
      <c r="A38" s="58" t="s">
        <v>5</v>
      </c>
      <c r="B38" s="61">
        <v>0.90519000000000005</v>
      </c>
      <c r="C38" s="62" t="s">
        <v>68</v>
      </c>
      <c r="D38" s="69">
        <f>B38^2</f>
        <v>0.81936893610000006</v>
      </c>
      <c r="E38" s="31">
        <f>D38/$B$44*100</f>
        <v>18.534152542717933</v>
      </c>
      <c r="F38" s="59">
        <v>0.22453000000000001</v>
      </c>
      <c r="G38" s="62" t="s">
        <v>69</v>
      </c>
    </row>
    <row r="39" spans="1:7">
      <c r="A39" s="58" t="s">
        <v>1</v>
      </c>
      <c r="B39" s="61">
        <v>0.89346000000000003</v>
      </c>
      <c r="C39" s="62" t="s">
        <v>73</v>
      </c>
      <c r="D39" s="69">
        <f t="shared" ref="D39:D43" si="0">B39^2</f>
        <v>0.79827077160000004</v>
      </c>
      <c r="E39" s="31">
        <f t="shared" ref="E39:E43" si="1">D39/$B$44*100</f>
        <v>18.056911361137878</v>
      </c>
      <c r="F39" s="59">
        <v>-0.11491</v>
      </c>
      <c r="G39" s="62" t="s">
        <v>74</v>
      </c>
    </row>
    <row r="40" spans="1:7">
      <c r="A40" s="58" t="s">
        <v>2</v>
      </c>
      <c r="B40" s="61">
        <v>0.88685999999999998</v>
      </c>
      <c r="C40" s="62" t="s">
        <v>78</v>
      </c>
      <c r="D40" s="69">
        <f t="shared" si="0"/>
        <v>0.78652065959999995</v>
      </c>
      <c r="E40" s="31">
        <f t="shared" si="1"/>
        <v>17.791123437521204</v>
      </c>
      <c r="F40" s="59">
        <v>-0.38468999999999998</v>
      </c>
      <c r="G40" s="62" t="s">
        <v>79</v>
      </c>
    </row>
    <row r="41" spans="1:7">
      <c r="A41" s="58" t="s">
        <v>3</v>
      </c>
      <c r="B41" s="61">
        <v>0.88614999999999999</v>
      </c>
      <c r="C41" s="62" t="s">
        <v>78</v>
      </c>
      <c r="D41" s="69">
        <f t="shared" si="0"/>
        <v>0.78526182249999998</v>
      </c>
      <c r="E41" s="31">
        <f t="shared" si="1"/>
        <v>17.762648500517997</v>
      </c>
      <c r="F41" s="59">
        <v>0.38102999999999998</v>
      </c>
      <c r="G41" s="62" t="s">
        <v>79</v>
      </c>
    </row>
    <row r="42" spans="1:7">
      <c r="A42" s="58" t="s">
        <v>4</v>
      </c>
      <c r="B42" s="61">
        <v>0.81354000000000004</v>
      </c>
      <c r="C42" s="62" t="s">
        <v>86</v>
      </c>
      <c r="D42" s="69">
        <f t="shared" si="0"/>
        <v>0.66184733160000009</v>
      </c>
      <c r="E42" s="31">
        <f t="shared" si="1"/>
        <v>14.971008618232654</v>
      </c>
      <c r="F42" s="59">
        <v>0.41274</v>
      </c>
      <c r="G42" s="62" t="s">
        <v>87</v>
      </c>
    </row>
    <row r="43" spans="1:7">
      <c r="A43" s="58" t="s">
        <v>6</v>
      </c>
      <c r="B43" s="61">
        <v>0.75470999999999999</v>
      </c>
      <c r="C43" s="62" t="s">
        <v>90</v>
      </c>
      <c r="D43" s="69">
        <f t="shared" si="0"/>
        <v>0.56958718409999998</v>
      </c>
      <c r="E43" s="31">
        <f t="shared" si="1"/>
        <v>12.884081018172932</v>
      </c>
      <c r="F43" s="63">
        <v>-0.57352000000000003</v>
      </c>
      <c r="G43" s="62" t="s">
        <v>91</v>
      </c>
    </row>
    <row r="44" spans="1:7">
      <c r="A44" s="64" t="s">
        <v>94</v>
      </c>
      <c r="B44" s="65">
        <v>4.4208600000000002</v>
      </c>
      <c r="C44" s="66" t="s">
        <v>95</v>
      </c>
      <c r="F44" s="65">
        <v>0.85606000000000004</v>
      </c>
      <c r="G44" s="66" t="s">
        <v>96</v>
      </c>
    </row>
    <row r="47" spans="1:7" ht="18">
      <c r="A47" s="8" t="s">
        <v>100</v>
      </c>
    </row>
    <row r="49" spans="1:5">
      <c r="A49" s="57" t="s">
        <v>60</v>
      </c>
      <c r="B49" s="67" t="s">
        <v>101</v>
      </c>
      <c r="C49" s="67" t="s">
        <v>102</v>
      </c>
      <c r="D49" s="56" t="s">
        <v>61</v>
      </c>
      <c r="E49" s="56" t="s">
        <v>62</v>
      </c>
    </row>
    <row r="50" spans="1:5">
      <c r="A50" s="58" t="s">
        <v>1</v>
      </c>
      <c r="B50" s="68">
        <v>1631.6666667</v>
      </c>
      <c r="C50" s="68">
        <v>363.39449029999997</v>
      </c>
      <c r="D50" s="59">
        <v>0.42493599999999998</v>
      </c>
      <c r="E50" s="59">
        <v>-0.1241911</v>
      </c>
    </row>
    <row r="51" spans="1:5">
      <c r="A51" s="58" t="s">
        <v>2</v>
      </c>
      <c r="B51" s="68">
        <v>84.611111100000002</v>
      </c>
      <c r="C51" s="68">
        <v>19.802185300000001</v>
      </c>
      <c r="D51" s="59">
        <v>0.42179440000000001</v>
      </c>
      <c r="E51" s="59">
        <v>-0.41577389999999997</v>
      </c>
    </row>
    <row r="52" spans="1:5">
      <c r="A52" s="58" t="s">
        <v>3</v>
      </c>
      <c r="B52" s="68">
        <v>433.5</v>
      </c>
      <c r="C52" s="68">
        <v>21.4844905</v>
      </c>
      <c r="D52" s="59">
        <v>0.4214599</v>
      </c>
      <c r="E52" s="59">
        <v>0.41181770000000001</v>
      </c>
    </row>
    <row r="53" spans="1:5">
      <c r="A53" s="58" t="s">
        <v>4</v>
      </c>
      <c r="B53" s="68">
        <v>166.66666670000001</v>
      </c>
      <c r="C53" s="68">
        <v>5.1639777999999996</v>
      </c>
      <c r="D53" s="59">
        <v>0.38692219999999999</v>
      </c>
      <c r="E53" s="59">
        <v>0.44608700000000001</v>
      </c>
    </row>
    <row r="54" spans="1:5">
      <c r="A54" s="58" t="s">
        <v>5</v>
      </c>
      <c r="B54" s="68">
        <v>1078.8333333</v>
      </c>
      <c r="C54" s="68">
        <v>133.099065</v>
      </c>
      <c r="D54" s="59">
        <v>0.43051200000000001</v>
      </c>
      <c r="E54" s="59">
        <v>0.2426758</v>
      </c>
    </row>
    <row r="55" spans="1:5">
      <c r="A55" s="58" t="s">
        <v>6</v>
      </c>
      <c r="B55" s="68">
        <v>158.2777778</v>
      </c>
      <c r="C55" s="68">
        <v>11.7983311</v>
      </c>
      <c r="D55" s="59">
        <v>0.35894429999999999</v>
      </c>
      <c r="E55" s="59">
        <v>-0.61986260000000004</v>
      </c>
    </row>
  </sheetData>
  <mergeCells count="2">
    <mergeCell ref="B36:C36"/>
    <mergeCell ref="F36:G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B644-A5EC-459B-AEA7-FA590A4668A8}">
  <dimension ref="A1:N54"/>
  <sheetViews>
    <sheetView workbookViewId="0">
      <selection sqref="A1:G3"/>
    </sheetView>
  </sheetViews>
  <sheetFormatPr defaultColWidth="11.44140625" defaultRowHeight="13.8"/>
  <cols>
    <col min="1" max="1" width="14" style="48" bestFit="1" customWidth="1"/>
    <col min="2" max="3" width="12.5546875" style="48" bestFit="1" customWidth="1"/>
    <col min="4" max="16384" width="11.44140625" style="48"/>
  </cols>
  <sheetData>
    <row r="1" spans="1:14" ht="18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I1" s="8" t="s">
        <v>100</v>
      </c>
      <c r="J1"/>
      <c r="K1"/>
      <c r="L1"/>
      <c r="M1"/>
      <c r="N1"/>
    </row>
    <row r="2" spans="1:14" ht="14.4">
      <c r="A2" s="49" t="s">
        <v>131</v>
      </c>
      <c r="B2" s="50">
        <v>2664</v>
      </c>
      <c r="C2" s="50">
        <v>136</v>
      </c>
      <c r="D2" s="50">
        <v>472</v>
      </c>
      <c r="E2" s="50">
        <v>177</v>
      </c>
      <c r="F2" s="50">
        <v>1410</v>
      </c>
      <c r="G2" s="50">
        <v>180</v>
      </c>
      <c r="I2"/>
      <c r="J2"/>
      <c r="K2"/>
      <c r="L2"/>
      <c r="M2"/>
      <c r="N2"/>
    </row>
    <row r="3" spans="1:14" ht="14.4">
      <c r="A3" s="51" t="s">
        <v>132</v>
      </c>
      <c r="B3" s="50">
        <v>1288</v>
      </c>
      <c r="C3" s="50">
        <v>74</v>
      </c>
      <c r="D3" s="50">
        <v>414</v>
      </c>
      <c r="E3" s="50">
        <v>157</v>
      </c>
      <c r="F3" s="50">
        <v>915</v>
      </c>
      <c r="G3" s="50">
        <v>160</v>
      </c>
      <c r="I3" s="11" t="s">
        <v>60</v>
      </c>
      <c r="J3" s="29" t="s">
        <v>101</v>
      </c>
      <c r="K3" s="29" t="s">
        <v>102</v>
      </c>
      <c r="L3" s="10" t="s">
        <v>61</v>
      </c>
      <c r="M3" s="10" t="s">
        <v>62</v>
      </c>
      <c r="N3"/>
    </row>
    <row r="4" spans="1:14" ht="14.4">
      <c r="I4" s="12" t="s">
        <v>1</v>
      </c>
      <c r="J4" s="30">
        <v>1631.6666667</v>
      </c>
      <c r="K4" s="30">
        <v>363.39449029999997</v>
      </c>
      <c r="L4" s="13">
        <v>0.42493599999999998</v>
      </c>
      <c r="M4" s="13">
        <v>-0.1241911</v>
      </c>
      <c r="N4"/>
    </row>
    <row r="5" spans="1:14" ht="14.4">
      <c r="I5" s="12" t="s">
        <v>2</v>
      </c>
      <c r="J5" s="30">
        <v>84.611111100000002</v>
      </c>
      <c r="K5" s="30">
        <v>19.802185300000001</v>
      </c>
      <c r="L5" s="13">
        <v>0.42179440000000001</v>
      </c>
      <c r="M5" s="13">
        <v>-0.41577389999999997</v>
      </c>
      <c r="N5"/>
    </row>
    <row r="6" spans="1:14" ht="14.4">
      <c r="A6" s="29" t="s">
        <v>101</v>
      </c>
      <c r="B6" s="30">
        <v>1631.6666667</v>
      </c>
      <c r="C6" s="30">
        <v>84.611111100000002</v>
      </c>
      <c r="D6" s="30">
        <v>433.5</v>
      </c>
      <c r="E6" s="30">
        <v>166.66666670000001</v>
      </c>
      <c r="F6" s="30">
        <v>1078.8333333</v>
      </c>
      <c r="G6" s="30">
        <v>158.2777778</v>
      </c>
      <c r="I6" s="12" t="s">
        <v>3</v>
      </c>
      <c r="J6" s="30">
        <v>433.5</v>
      </c>
      <c r="K6" s="30">
        <v>21.4844905</v>
      </c>
      <c r="L6" s="13">
        <v>0.4214599</v>
      </c>
      <c r="M6" s="13">
        <v>0.41181770000000001</v>
      </c>
      <c r="N6"/>
    </row>
    <row r="7" spans="1:14" ht="14.4">
      <c r="A7" s="29" t="s">
        <v>102</v>
      </c>
      <c r="B7" s="30">
        <v>363.39449029999997</v>
      </c>
      <c r="C7" s="30">
        <v>19.802185300000001</v>
      </c>
      <c r="D7" s="30">
        <v>21.4844905</v>
      </c>
      <c r="E7" s="30">
        <v>5.1639777999999996</v>
      </c>
      <c r="F7" s="30">
        <v>133.099065</v>
      </c>
      <c r="G7" s="30">
        <v>11.7983311</v>
      </c>
      <c r="I7" s="12" t="s">
        <v>4</v>
      </c>
      <c r="J7" s="30">
        <v>166.66666670000001</v>
      </c>
      <c r="K7" s="30">
        <v>5.1639777999999996</v>
      </c>
      <c r="L7" s="13">
        <v>0.38692219999999999</v>
      </c>
      <c r="M7" s="13">
        <v>0.44608700000000001</v>
      </c>
      <c r="N7"/>
    </row>
    <row r="8" spans="1:14" ht="14.4">
      <c r="I8" s="12" t="s">
        <v>5</v>
      </c>
      <c r="J8" s="30">
        <v>1078.8333333</v>
      </c>
      <c r="K8" s="30">
        <v>133.099065</v>
      </c>
      <c r="L8" s="13">
        <v>0.43051200000000001</v>
      </c>
      <c r="M8" s="13">
        <v>0.2426758</v>
      </c>
      <c r="N8"/>
    </row>
    <row r="9" spans="1:14" ht="14.4">
      <c r="I9" s="12" t="s">
        <v>6</v>
      </c>
      <c r="J9" s="30">
        <v>158.2777778</v>
      </c>
      <c r="K9" s="30">
        <v>11.7983311</v>
      </c>
      <c r="L9" s="13">
        <v>0.35894429999999999</v>
      </c>
      <c r="M9" s="13">
        <v>-0.61986260000000004</v>
      </c>
      <c r="N9"/>
    </row>
    <row r="10" spans="1:14" ht="14.4">
      <c r="A10" s="49" t="s">
        <v>131</v>
      </c>
      <c r="B10" s="53">
        <f>(B2-B$6)/B$7</f>
        <v>2.8408062335996296</v>
      </c>
      <c r="C10" s="53">
        <f t="shared" ref="C10:G11" si="0">(C2-C$6)/C$7</f>
        <v>2.5951120101880876</v>
      </c>
      <c r="D10" s="53">
        <f t="shared" si="0"/>
        <v>1.7919903662597909</v>
      </c>
      <c r="E10" s="53">
        <f t="shared" si="0"/>
        <v>2.001041387126024</v>
      </c>
      <c r="F10" s="53">
        <f t="shared" si="0"/>
        <v>2.4881216611100907</v>
      </c>
      <c r="G10" s="53">
        <f t="shared" si="0"/>
        <v>1.8411266827390531</v>
      </c>
      <c r="I10"/>
      <c r="J10"/>
      <c r="K10"/>
      <c r="L10"/>
      <c r="M10"/>
      <c r="N10"/>
    </row>
    <row r="11" spans="1:14" ht="14.4">
      <c r="A11" s="51" t="s">
        <v>132</v>
      </c>
      <c r="B11" s="53">
        <f>(B3-B$6)/B$7</f>
        <v>-0.94571237559569565</v>
      </c>
      <c r="C11" s="53">
        <f t="shared" si="0"/>
        <v>-0.53585556034565551</v>
      </c>
      <c r="D11" s="53">
        <f t="shared" si="0"/>
        <v>-0.90763148420950457</v>
      </c>
      <c r="E11" s="53">
        <f t="shared" si="0"/>
        <v>-1.8719419552888101</v>
      </c>
      <c r="F11" s="53">
        <f t="shared" si="0"/>
        <v>-1.2309127288009127</v>
      </c>
      <c r="G11" s="53">
        <f t="shared" si="0"/>
        <v>0.14597167899449817</v>
      </c>
      <c r="I11"/>
      <c r="J11"/>
      <c r="K11"/>
      <c r="L11"/>
      <c r="M11"/>
      <c r="N11"/>
    </row>
    <row r="12" spans="1:14" ht="14.4">
      <c r="I12" s="7" t="s">
        <v>103</v>
      </c>
      <c r="J12"/>
      <c r="K12"/>
      <c r="L12"/>
      <c r="M12"/>
      <c r="N12"/>
    </row>
    <row r="13" spans="1:14" ht="14.4">
      <c r="B13" s="10" t="s">
        <v>61</v>
      </c>
      <c r="C13" s="10" t="s">
        <v>62</v>
      </c>
      <c r="I13" s="7" t="s">
        <v>133</v>
      </c>
      <c r="J13"/>
      <c r="K13"/>
      <c r="L13"/>
      <c r="M13"/>
      <c r="N13"/>
    </row>
    <row r="14" spans="1:14">
      <c r="A14" s="49" t="s">
        <v>131</v>
      </c>
      <c r="B14" s="52">
        <f t="array" ref="B14:C15">MMULT(B10:G11,L4:M9)</f>
        <v>5.5632921282285572</v>
      </c>
      <c r="C14" s="52">
        <v>-0.33860945002096887</v>
      </c>
    </row>
    <row r="15" spans="1:14">
      <c r="A15" s="51" t="s">
        <v>132</v>
      </c>
      <c r="B15" s="52">
        <v>-2.2122412813482635</v>
      </c>
      <c r="C15" s="52">
        <v>-1.2577789805730624</v>
      </c>
    </row>
    <row r="35" ht="15" customHeight="1"/>
    <row r="41" ht="15" customHeight="1"/>
    <row r="54" ht="15" customHeight="1"/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01DD-D7C5-48D9-B119-5972ACC69A0F}">
  <dimension ref="A1:J19"/>
  <sheetViews>
    <sheetView workbookViewId="0">
      <selection activeCell="H45" sqref="H45"/>
    </sheetView>
  </sheetViews>
  <sheetFormatPr defaultRowHeight="14.4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8" t="s">
        <v>114</v>
      </c>
      <c r="I1" s="39" t="s">
        <v>115</v>
      </c>
      <c r="J1" s="39" t="s">
        <v>116</v>
      </c>
    </row>
    <row r="2" spans="1:10">
      <c r="A2" s="3" t="s">
        <v>7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  <c r="H2" s="41" t="s">
        <v>117</v>
      </c>
      <c r="I2" s="3">
        <v>30570</v>
      </c>
      <c r="J2" s="42">
        <v>11.012658227848101</v>
      </c>
    </row>
    <row r="3" spans="1:10">
      <c r="A3" s="3" t="s">
        <v>8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  <c r="H3" s="41" t="s">
        <v>118</v>
      </c>
      <c r="I3" s="3">
        <v>39990</v>
      </c>
      <c r="J3" s="42">
        <v>13.058823529411764</v>
      </c>
    </row>
    <row r="4" spans="1:10">
      <c r="A4" s="3" t="s">
        <v>9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  <c r="H4" s="41" t="s">
        <v>119</v>
      </c>
      <c r="I4" s="3">
        <v>29600</v>
      </c>
      <c r="J4" s="42">
        <v>15.441176470588236</v>
      </c>
    </row>
    <row r="5" spans="1:10">
      <c r="A5" s="3" t="s">
        <v>10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  <c r="H5" s="41" t="s">
        <v>119</v>
      </c>
      <c r="I5" s="3">
        <v>28250</v>
      </c>
      <c r="J5" s="42">
        <v>15.76271186440678</v>
      </c>
    </row>
    <row r="6" spans="1:10">
      <c r="A6" s="3" t="s">
        <v>11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  <c r="H6" s="41" t="s">
        <v>117</v>
      </c>
      <c r="I6" s="3">
        <v>34900</v>
      </c>
      <c r="J6" s="42">
        <v>11.275510204081632</v>
      </c>
    </row>
    <row r="7" spans="1:10">
      <c r="A7" s="3" t="s">
        <v>12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  <c r="H7" s="41" t="s">
        <v>118</v>
      </c>
      <c r="I7" s="3">
        <v>35480</v>
      </c>
      <c r="J7" s="42">
        <v>13.170731707317072</v>
      </c>
    </row>
    <row r="8" spans="1:10">
      <c r="A8" s="3" t="s">
        <v>13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  <c r="H8" s="41" t="s">
        <v>117</v>
      </c>
      <c r="I8" s="3">
        <v>32300</v>
      </c>
      <c r="J8" s="42">
        <v>14.683544303797468</v>
      </c>
    </row>
    <row r="9" spans="1:10">
      <c r="A9" s="3" t="s">
        <v>14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  <c r="H9" s="41" t="s">
        <v>117</v>
      </c>
      <c r="I9" s="3">
        <v>32000</v>
      </c>
      <c r="J9" s="42">
        <v>18.363636363636363</v>
      </c>
    </row>
    <row r="10" spans="1:10">
      <c r="A10" s="3" t="s">
        <v>15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  <c r="H10" s="41" t="s">
        <v>118</v>
      </c>
      <c r="I10" s="3">
        <v>47700</v>
      </c>
      <c r="J10" s="42">
        <v>10.3125</v>
      </c>
    </row>
    <row r="11" spans="1:10">
      <c r="A11" s="3" t="s">
        <v>16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  <c r="H11" s="41" t="s">
        <v>119</v>
      </c>
      <c r="I11" s="3">
        <v>26540</v>
      </c>
      <c r="J11" s="42">
        <v>14.818181818181818</v>
      </c>
    </row>
    <row r="12" spans="1:10">
      <c r="A12" s="3" t="s">
        <v>17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  <c r="H12" s="41" t="s">
        <v>118</v>
      </c>
      <c r="I12" s="3">
        <v>42395</v>
      </c>
      <c r="J12" s="42">
        <v>9.7247706422018343</v>
      </c>
    </row>
    <row r="13" spans="1:10">
      <c r="A13" s="3" t="s">
        <v>18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  <c r="H13" s="41" t="s">
        <v>117</v>
      </c>
      <c r="I13" s="3">
        <v>33990</v>
      </c>
      <c r="J13" s="42">
        <v>14.146341463414634</v>
      </c>
    </row>
    <row r="14" spans="1:10">
      <c r="A14" s="3" t="s">
        <v>19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  <c r="H14" s="41" t="s">
        <v>118</v>
      </c>
      <c r="I14" s="3">
        <v>43980</v>
      </c>
      <c r="J14" s="42">
        <v>11.913043478260869</v>
      </c>
    </row>
    <row r="15" spans="1:10">
      <c r="A15" s="3" t="s">
        <v>20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  <c r="H15" s="41" t="s">
        <v>117</v>
      </c>
      <c r="I15" s="3">
        <v>35010</v>
      </c>
      <c r="J15" s="42">
        <v>11.020408163265307</v>
      </c>
    </row>
    <row r="16" spans="1:10">
      <c r="A16" s="3" t="s">
        <v>21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  <c r="H16" s="41" t="s">
        <v>118</v>
      </c>
      <c r="I16" s="3">
        <v>39450</v>
      </c>
      <c r="J16" s="42">
        <v>14.112500000000001</v>
      </c>
    </row>
    <row r="17" spans="1:10">
      <c r="A17" s="3" t="s">
        <v>22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  <c r="H17" s="41" t="s">
        <v>119</v>
      </c>
      <c r="I17" s="3">
        <v>27900</v>
      </c>
      <c r="J17" s="42">
        <v>13.19277108433735</v>
      </c>
    </row>
    <row r="18" spans="1:10">
      <c r="A18" s="3" t="s">
        <v>23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  <c r="H18" s="41" t="s">
        <v>117</v>
      </c>
      <c r="I18" s="3">
        <v>32700</v>
      </c>
      <c r="J18" s="42">
        <v>11.2</v>
      </c>
    </row>
    <row r="19" spans="1:10">
      <c r="A19" s="3" t="s">
        <v>24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  <c r="H19" s="41" t="s">
        <v>119</v>
      </c>
      <c r="I19" s="3">
        <v>22100</v>
      </c>
      <c r="J19" s="42">
        <v>14.044117647058824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B571-86E0-413F-AB23-B41398D6EF9C}">
  <dimension ref="A1:G21"/>
  <sheetViews>
    <sheetView workbookViewId="0">
      <selection sqref="A1:G21"/>
    </sheetView>
  </sheetViews>
  <sheetFormatPr defaultRowHeight="14.4"/>
  <cols>
    <col min="1" max="1" width="14.8867187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</row>
    <row r="3" spans="1:7">
      <c r="A3" s="3" t="s">
        <v>8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</row>
    <row r="4" spans="1:7">
      <c r="A4" s="3" t="s">
        <v>9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</row>
    <row r="5" spans="1:7">
      <c r="A5" s="3" t="s">
        <v>10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</row>
    <row r="6" spans="1:7">
      <c r="A6" s="3" t="s">
        <v>11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</row>
    <row r="7" spans="1:7">
      <c r="A7" s="3" t="s">
        <v>12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</row>
    <row r="8" spans="1:7">
      <c r="A8" s="3" t="s">
        <v>13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</row>
    <row r="9" spans="1:7">
      <c r="A9" s="3" t="s">
        <v>14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</row>
    <row r="10" spans="1:7">
      <c r="A10" s="3" t="s">
        <v>15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</row>
    <row r="11" spans="1:7">
      <c r="A11" s="3" t="s">
        <v>16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</row>
    <row r="12" spans="1:7">
      <c r="A12" s="3" t="s">
        <v>17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</row>
    <row r="13" spans="1:7">
      <c r="A13" s="3" t="s">
        <v>18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</row>
    <row r="14" spans="1:7">
      <c r="A14" s="3" t="s">
        <v>19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</row>
    <row r="15" spans="1:7">
      <c r="A15" s="3" t="s">
        <v>20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</row>
    <row r="16" spans="1:7">
      <c r="A16" s="3" t="s">
        <v>21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</row>
    <row r="17" spans="1:7">
      <c r="A17" s="3" t="s">
        <v>22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</row>
    <row r="18" spans="1:7">
      <c r="A18" s="3" t="s">
        <v>23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</row>
    <row r="19" spans="1:7">
      <c r="A19" s="3" t="s">
        <v>24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</row>
    <row r="20" spans="1:7">
      <c r="A20" s="49" t="s">
        <v>131</v>
      </c>
      <c r="B20" s="50">
        <v>2664</v>
      </c>
      <c r="C20" s="50">
        <v>136</v>
      </c>
      <c r="D20" s="50">
        <v>472</v>
      </c>
      <c r="E20" s="50">
        <v>177</v>
      </c>
      <c r="F20" s="50">
        <v>1410</v>
      </c>
      <c r="G20" s="50">
        <v>180</v>
      </c>
    </row>
    <row r="21" spans="1:7">
      <c r="A21" s="51" t="s">
        <v>132</v>
      </c>
      <c r="B21" s="50">
        <v>1288</v>
      </c>
      <c r="C21" s="50">
        <v>74</v>
      </c>
      <c r="D21" s="50">
        <v>414</v>
      </c>
      <c r="E21" s="50">
        <v>157</v>
      </c>
      <c r="F21" s="50">
        <v>915</v>
      </c>
      <c r="G21" s="50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77CB-D97D-46D3-B3D8-FB45CDD16680}">
  <dimension ref="A1:O77"/>
  <sheetViews>
    <sheetView topLeftCell="A49" workbookViewId="0">
      <selection activeCell="E58" sqref="E58"/>
    </sheetView>
  </sheetViews>
  <sheetFormatPr defaultRowHeight="14.4"/>
  <cols>
    <col min="1" max="1" width="52.33203125" bestFit="1" customWidth="1"/>
    <col min="2" max="3" width="10.109375" bestFit="1" customWidth="1"/>
    <col min="4" max="4" width="8.6640625" bestFit="1" customWidth="1"/>
    <col min="5" max="5" width="10" bestFit="1" customWidth="1"/>
    <col min="7" max="7" width="9.33203125" bestFit="1" customWidth="1"/>
    <col min="9" max="9" width="9.33203125" bestFit="1" customWidth="1"/>
    <col min="10" max="10" width="7.44140625" bestFit="1" customWidth="1"/>
    <col min="11" max="11" width="9.33203125" bestFit="1" customWidth="1"/>
  </cols>
  <sheetData>
    <row r="1" spans="1:1">
      <c r="A1" s="4" t="s">
        <v>25</v>
      </c>
    </row>
    <row r="2" spans="1:1">
      <c r="A2" s="5" t="s">
        <v>26</v>
      </c>
    </row>
    <row r="4" spans="1:1">
      <c r="A4" s="6" t="s">
        <v>27</v>
      </c>
    </row>
    <row r="5" spans="1:1">
      <c r="A5" s="6" t="s">
        <v>28</v>
      </c>
    </row>
    <row r="6" spans="1:1">
      <c r="A6" s="6" t="s">
        <v>29</v>
      </c>
    </row>
    <row r="7" spans="1:1">
      <c r="A7" s="6" t="s">
        <v>30</v>
      </c>
    </row>
    <row r="8" spans="1:1">
      <c r="A8" s="6" t="s">
        <v>31</v>
      </c>
    </row>
    <row r="9" spans="1:1">
      <c r="A9" s="6" t="s">
        <v>32</v>
      </c>
    </row>
    <row r="10" spans="1:1">
      <c r="A10" s="6" t="s">
        <v>33</v>
      </c>
    </row>
    <row r="13" spans="1:1">
      <c r="A13" s="7"/>
    </row>
    <row r="14" spans="1:1">
      <c r="A14" s="5" t="s">
        <v>34</v>
      </c>
    </row>
    <row r="16" spans="1:1" ht="18">
      <c r="A16" s="8" t="s">
        <v>35</v>
      </c>
    </row>
    <row r="18" spans="1:6">
      <c r="A18" s="9" t="s">
        <v>36</v>
      </c>
      <c r="B18" s="10">
        <v>6</v>
      </c>
    </row>
    <row r="19" spans="1:6">
      <c r="A19" s="9" t="s">
        <v>37</v>
      </c>
      <c r="B19" s="10">
        <v>1</v>
      </c>
    </row>
    <row r="22" spans="1:6" ht="26.4">
      <c r="A22" s="11" t="s">
        <v>38</v>
      </c>
      <c r="B22" s="11" t="s">
        <v>39</v>
      </c>
      <c r="C22" s="11" t="s">
        <v>40</v>
      </c>
      <c r="D22" s="11" t="s">
        <v>41</v>
      </c>
      <c r="E22" s="11" t="s">
        <v>42</v>
      </c>
      <c r="F22" s="11" t="s">
        <v>43</v>
      </c>
    </row>
    <row r="23" spans="1:6" ht="57.6">
      <c r="A23" s="12">
        <v>1</v>
      </c>
      <c r="B23" s="13">
        <v>4.420858</v>
      </c>
      <c r="C23" s="13">
        <v>3.5647959999999999</v>
      </c>
      <c r="D23" s="14">
        <v>0.73680000000000001</v>
      </c>
      <c r="E23" s="15" t="s">
        <v>44</v>
      </c>
      <c r="F23" s="14">
        <v>0.73680000000000001</v>
      </c>
    </row>
    <row r="24" spans="1:6">
      <c r="A24" s="12">
        <v>2</v>
      </c>
      <c r="B24" s="13">
        <v>0.85606199999999999</v>
      </c>
      <c r="C24" s="13">
        <v>0.48299599999999998</v>
      </c>
      <c r="D24" s="14">
        <v>0.14269999999999999</v>
      </c>
      <c r="E24" s="15" t="s">
        <v>45</v>
      </c>
      <c r="F24" s="14">
        <v>0.87949999999999995</v>
      </c>
    </row>
    <row r="25" spans="1:6">
      <c r="A25" s="12">
        <v>3</v>
      </c>
      <c r="B25" s="13">
        <v>0.37306600000000001</v>
      </c>
      <c r="C25" s="13">
        <v>0.15914400000000001</v>
      </c>
      <c r="D25" s="14">
        <v>6.2199999999999998E-2</v>
      </c>
      <c r="E25" s="15" t="s">
        <v>46</v>
      </c>
      <c r="F25" s="14">
        <v>0.94169999999999998</v>
      </c>
    </row>
    <row r="26" spans="1:6">
      <c r="A26" s="12">
        <v>4</v>
      </c>
      <c r="B26" s="13">
        <v>0.213922</v>
      </c>
      <c r="C26" s="13">
        <v>0.12112100000000001</v>
      </c>
      <c r="D26" s="14">
        <v>3.5700000000000003E-2</v>
      </c>
      <c r="E26" s="15" t="s">
        <v>47</v>
      </c>
      <c r="F26" s="14">
        <v>0.97729999999999995</v>
      </c>
    </row>
    <row r="27" spans="1:6">
      <c r="A27" s="12">
        <v>5</v>
      </c>
      <c r="B27" s="13">
        <v>9.2800999999999995E-2</v>
      </c>
      <c r="C27" s="13">
        <v>4.9510999999999999E-2</v>
      </c>
      <c r="D27" s="14">
        <v>1.55E-2</v>
      </c>
      <c r="E27" s="15"/>
      <c r="F27" s="14">
        <v>0.99280000000000002</v>
      </c>
    </row>
    <row r="28" spans="1:6">
      <c r="A28" s="12">
        <v>6</v>
      </c>
      <c r="B28" s="13">
        <v>4.3290000000000002E-2</v>
      </c>
      <c r="C28" s="16" t="s">
        <v>48</v>
      </c>
      <c r="D28" s="14">
        <v>7.1999999999999998E-3</v>
      </c>
      <c r="E28" s="15"/>
      <c r="F28" s="14">
        <v>1</v>
      </c>
    </row>
    <row r="29" spans="1:6">
      <c r="A29" s="11" t="s">
        <v>49</v>
      </c>
      <c r="B29" s="17">
        <v>6</v>
      </c>
      <c r="C29" s="18" t="s">
        <v>48</v>
      </c>
      <c r="D29" s="18" t="s">
        <v>48</v>
      </c>
      <c r="E29" s="18" t="s">
        <v>48</v>
      </c>
      <c r="F29" s="18" t="s">
        <v>48</v>
      </c>
    </row>
    <row r="32" spans="1:6" ht="18">
      <c r="A32" s="8" t="s">
        <v>50</v>
      </c>
    </row>
    <row r="35" spans="1:3" ht="15" customHeight="1">
      <c r="A35" s="73" t="s">
        <v>51</v>
      </c>
      <c r="B35" s="73"/>
    </row>
    <row r="36" spans="1:3">
      <c r="A36" s="19" t="s">
        <v>52</v>
      </c>
      <c r="B36" s="20">
        <v>1</v>
      </c>
    </row>
    <row r="37" spans="1:3">
      <c r="A37" s="19" t="s">
        <v>53</v>
      </c>
      <c r="B37" s="20">
        <v>2.0846499999999999</v>
      </c>
    </row>
    <row r="39" spans="1:3">
      <c r="A39" s="21" t="s">
        <v>54</v>
      </c>
    </row>
    <row r="41" spans="1:3" ht="15" customHeight="1">
      <c r="A41" s="73" t="s">
        <v>55</v>
      </c>
      <c r="B41" s="73"/>
      <c r="C41" s="73"/>
    </row>
    <row r="42" spans="1:3" ht="26.4">
      <c r="A42" s="73" t="s">
        <v>38</v>
      </c>
      <c r="B42" s="73" t="s">
        <v>56</v>
      </c>
      <c r="C42" s="11" t="s">
        <v>57</v>
      </c>
    </row>
    <row r="43" spans="1:3" ht="26.4">
      <c r="A43" s="73"/>
      <c r="B43" s="73"/>
      <c r="C43" s="11" t="s">
        <v>58</v>
      </c>
    </row>
    <row r="44" spans="1:3">
      <c r="A44" s="16">
        <v>1</v>
      </c>
      <c r="B44" s="22">
        <v>4.420858</v>
      </c>
      <c r="C44" s="16">
        <v>2.4500000000000002</v>
      </c>
    </row>
    <row r="45" spans="1:3">
      <c r="A45" s="16">
        <v>2</v>
      </c>
      <c r="B45" s="16">
        <v>0.85606199999999999</v>
      </c>
      <c r="C45" s="16">
        <v>1.45</v>
      </c>
    </row>
    <row r="46" spans="1:3">
      <c r="A46" s="16">
        <v>3</v>
      </c>
      <c r="B46" s="16">
        <v>0.37306600000000001</v>
      </c>
      <c r="C46" s="16">
        <v>0.95</v>
      </c>
    </row>
    <row r="47" spans="1:3">
      <c r="A47" s="16">
        <v>4</v>
      </c>
      <c r="B47" s="16">
        <v>0.213922</v>
      </c>
      <c r="C47" s="16">
        <v>0.61666699999999997</v>
      </c>
    </row>
    <row r="48" spans="1:3">
      <c r="A48" s="16">
        <v>5</v>
      </c>
      <c r="B48" s="16">
        <v>9.2800999999999995E-2</v>
      </c>
      <c r="C48" s="16">
        <v>0.36666700000000002</v>
      </c>
    </row>
    <row r="49" spans="1:15">
      <c r="A49" s="16">
        <v>6</v>
      </c>
      <c r="B49" s="16">
        <v>4.3290000000000002E-2</v>
      </c>
      <c r="C49" s="16">
        <v>0.16666700000000001</v>
      </c>
    </row>
    <row r="52" spans="1:15" ht="18">
      <c r="A52" s="8" t="s">
        <v>59</v>
      </c>
    </row>
    <row r="54" spans="1:15" ht="15" customHeight="1">
      <c r="A54" s="11" t="s">
        <v>60</v>
      </c>
      <c r="B54" s="73" t="s">
        <v>61</v>
      </c>
      <c r="C54" s="73"/>
      <c r="H54" s="73" t="s">
        <v>62</v>
      </c>
      <c r="I54" s="73"/>
      <c r="J54" s="73" t="s">
        <v>63</v>
      </c>
      <c r="K54" s="73"/>
      <c r="L54" s="11" t="s">
        <v>64</v>
      </c>
      <c r="M54" s="11"/>
      <c r="N54" s="11" t="s">
        <v>65</v>
      </c>
      <c r="O54" s="11"/>
    </row>
    <row r="55" spans="1:15">
      <c r="A55" s="11" t="s">
        <v>48</v>
      </c>
      <c r="B55" s="18" t="s">
        <v>66</v>
      </c>
      <c r="C55" s="18" t="s">
        <v>67</v>
      </c>
      <c r="H55" s="18" t="s">
        <v>66</v>
      </c>
      <c r="I55" s="18" t="s">
        <v>67</v>
      </c>
      <c r="J55" s="18" t="s">
        <v>66</v>
      </c>
      <c r="K55" s="18" t="s">
        <v>67</v>
      </c>
      <c r="L55" s="18" t="s">
        <v>66</v>
      </c>
      <c r="M55" s="18" t="s">
        <v>67</v>
      </c>
      <c r="N55" s="18" t="s">
        <v>66</v>
      </c>
      <c r="O55" s="18" t="s">
        <v>67</v>
      </c>
    </row>
    <row r="56" spans="1:15" ht="30" customHeight="1">
      <c r="A56" s="12" t="s">
        <v>5</v>
      </c>
      <c r="B56" s="23">
        <v>0.90519000000000005</v>
      </c>
      <c r="C56" s="24" t="s">
        <v>68</v>
      </c>
      <c r="H56" s="13">
        <v>0.22453000000000001</v>
      </c>
      <c r="I56" s="24" t="s">
        <v>69</v>
      </c>
      <c r="J56" s="13">
        <v>0.29586000000000001</v>
      </c>
      <c r="K56" s="24" t="s">
        <v>70</v>
      </c>
      <c r="L56" s="13">
        <v>0.13955000000000001</v>
      </c>
      <c r="M56" s="24" t="s">
        <v>71</v>
      </c>
      <c r="N56" s="13">
        <v>9.2780000000000001E-2</v>
      </c>
      <c r="O56" s="24" t="s">
        <v>72</v>
      </c>
    </row>
    <row r="57" spans="1:15" ht="26.4">
      <c r="A57" s="12" t="s">
        <v>1</v>
      </c>
      <c r="B57" s="23">
        <v>0.89346000000000003</v>
      </c>
      <c r="C57" s="24" t="s">
        <v>73</v>
      </c>
      <c r="H57" s="13">
        <v>-0.11491</v>
      </c>
      <c r="I57" s="24" t="s">
        <v>74</v>
      </c>
      <c r="J57" s="13">
        <v>0.21598000000000001</v>
      </c>
      <c r="K57" s="24" t="s">
        <v>75</v>
      </c>
      <c r="L57" s="13">
        <v>-0.37362000000000001</v>
      </c>
      <c r="M57" s="24" t="s">
        <v>76</v>
      </c>
      <c r="N57" s="13">
        <v>-4.6179999999999999E-2</v>
      </c>
      <c r="O57" s="24" t="s">
        <v>77</v>
      </c>
    </row>
    <row r="58" spans="1:15" ht="30" customHeight="1">
      <c r="A58" s="12" t="s">
        <v>2</v>
      </c>
      <c r="B58" s="23">
        <v>0.88685999999999998</v>
      </c>
      <c r="C58" s="24" t="s">
        <v>78</v>
      </c>
      <c r="H58" s="13">
        <v>-0.38468999999999998</v>
      </c>
      <c r="I58" s="24" t="s">
        <v>79</v>
      </c>
      <c r="J58" s="13">
        <v>0.11294999999999999</v>
      </c>
      <c r="K58" s="24" t="s">
        <v>80</v>
      </c>
      <c r="L58" s="13">
        <v>0.16547999999999999</v>
      </c>
      <c r="M58" s="24" t="s">
        <v>81</v>
      </c>
      <c r="N58" s="13">
        <v>8.9480000000000004E-2</v>
      </c>
      <c r="O58" s="24" t="s">
        <v>82</v>
      </c>
    </row>
    <row r="59" spans="1:15" ht="26.4">
      <c r="A59" s="12" t="s">
        <v>3</v>
      </c>
      <c r="B59" s="23">
        <v>0.88614999999999999</v>
      </c>
      <c r="C59" s="24" t="s">
        <v>78</v>
      </c>
      <c r="H59" s="13">
        <v>0.38102999999999998</v>
      </c>
      <c r="I59" s="24" t="s">
        <v>79</v>
      </c>
      <c r="J59" s="13">
        <v>-4.1309999999999999E-2</v>
      </c>
      <c r="K59" s="24" t="s">
        <v>83</v>
      </c>
      <c r="L59" s="13">
        <v>0.12939000000000001</v>
      </c>
      <c r="M59" s="24" t="s">
        <v>84</v>
      </c>
      <c r="N59" s="13">
        <v>-0.22256000000000001</v>
      </c>
      <c r="O59" s="24" t="s">
        <v>85</v>
      </c>
    </row>
    <row r="60" spans="1:15" ht="26.4">
      <c r="A60" s="12" t="s">
        <v>4</v>
      </c>
      <c r="B60" s="23">
        <v>0.81354000000000004</v>
      </c>
      <c r="C60" s="24" t="s">
        <v>86</v>
      </c>
      <c r="H60" s="13">
        <v>0.41274</v>
      </c>
      <c r="I60" s="24" t="s">
        <v>87</v>
      </c>
      <c r="J60" s="13">
        <v>-0.36945</v>
      </c>
      <c r="K60" s="24" t="s">
        <v>88</v>
      </c>
      <c r="L60" s="13">
        <v>-9.7850000000000006E-2</v>
      </c>
      <c r="M60" s="24" t="s">
        <v>82</v>
      </c>
      <c r="N60" s="13">
        <v>0.14566999999999999</v>
      </c>
      <c r="O60" s="24" t="s">
        <v>89</v>
      </c>
    </row>
    <row r="61" spans="1:15" ht="30" customHeight="1">
      <c r="A61" s="12" t="s">
        <v>6</v>
      </c>
      <c r="B61" s="23">
        <v>0.75470999999999999</v>
      </c>
      <c r="C61" s="24" t="s">
        <v>90</v>
      </c>
      <c r="H61" s="25">
        <v>-0.57352000000000003</v>
      </c>
      <c r="I61" s="24" t="s">
        <v>91</v>
      </c>
      <c r="J61" s="13">
        <v>-0.29652000000000001</v>
      </c>
      <c r="K61" s="24" t="s">
        <v>92</v>
      </c>
      <c r="L61" s="13">
        <v>3.4029999999999998E-2</v>
      </c>
      <c r="M61" s="24" t="s">
        <v>93</v>
      </c>
      <c r="N61" s="13">
        <v>-5.747E-2</v>
      </c>
      <c r="O61" s="24" t="s">
        <v>93</v>
      </c>
    </row>
    <row r="62" spans="1:15" ht="30" customHeight="1">
      <c r="A62" s="26" t="s">
        <v>94</v>
      </c>
      <c r="B62" s="27">
        <v>4.4208600000000002</v>
      </c>
      <c r="C62" s="28" t="s">
        <v>95</v>
      </c>
      <c r="H62" s="27">
        <v>0.85606000000000004</v>
      </c>
      <c r="I62" s="28" t="s">
        <v>96</v>
      </c>
      <c r="J62" s="27">
        <v>0.37307000000000001</v>
      </c>
      <c r="K62" s="28" t="s">
        <v>97</v>
      </c>
      <c r="L62" s="27">
        <v>0.21392</v>
      </c>
      <c r="M62" s="28" t="s">
        <v>98</v>
      </c>
      <c r="N62" s="27">
        <v>9.2799999999999994E-2</v>
      </c>
      <c r="O62" s="28" t="s">
        <v>99</v>
      </c>
    </row>
    <row r="65" spans="1:8" ht="18">
      <c r="A65" s="8" t="s">
        <v>100</v>
      </c>
    </row>
    <row r="67" spans="1:8">
      <c r="A67" s="11" t="s">
        <v>60</v>
      </c>
      <c r="B67" s="29" t="s">
        <v>101</v>
      </c>
      <c r="C67" s="29" t="s">
        <v>102</v>
      </c>
      <c r="D67" s="10" t="s">
        <v>61</v>
      </c>
      <c r="E67" s="10" t="s">
        <v>62</v>
      </c>
      <c r="F67" s="10" t="s">
        <v>63</v>
      </c>
      <c r="G67" s="10" t="s">
        <v>64</v>
      </c>
      <c r="H67" s="10" t="s">
        <v>65</v>
      </c>
    </row>
    <row r="68" spans="1:8">
      <c r="A68" s="12" t="s">
        <v>1</v>
      </c>
      <c r="B68" s="30">
        <v>1631.6666667</v>
      </c>
      <c r="C68" s="30">
        <v>363.39449029999997</v>
      </c>
      <c r="D68" s="13">
        <v>0.42493599999999998</v>
      </c>
      <c r="E68" s="13">
        <v>-0.1241911</v>
      </c>
      <c r="F68" s="13">
        <v>0.3536125</v>
      </c>
      <c r="G68" s="13">
        <v>-0.80778649999999996</v>
      </c>
      <c r="H68" s="13">
        <v>-0.15157999999999999</v>
      </c>
    </row>
    <row r="69" spans="1:8">
      <c r="A69" s="12" t="s">
        <v>2</v>
      </c>
      <c r="B69" s="30">
        <v>84.611111100000002</v>
      </c>
      <c r="C69" s="30">
        <v>19.802185300000001</v>
      </c>
      <c r="D69" s="13">
        <v>0.42179440000000001</v>
      </c>
      <c r="E69" s="13">
        <v>-0.41577389999999997</v>
      </c>
      <c r="F69" s="13">
        <v>0.18492049999999999</v>
      </c>
      <c r="G69" s="13">
        <v>0.357792</v>
      </c>
      <c r="H69" s="13">
        <v>0.29373460000000001</v>
      </c>
    </row>
    <row r="70" spans="1:8">
      <c r="A70" s="12" t="s">
        <v>3</v>
      </c>
      <c r="B70" s="30">
        <v>433.5</v>
      </c>
      <c r="C70" s="30">
        <v>21.4844905</v>
      </c>
      <c r="D70" s="13">
        <v>0.4214599</v>
      </c>
      <c r="E70" s="13">
        <v>0.41181770000000001</v>
      </c>
      <c r="F70" s="13">
        <v>-6.7633899999999997E-2</v>
      </c>
      <c r="G70" s="13">
        <v>0.27975230000000001</v>
      </c>
      <c r="H70" s="13">
        <v>-0.73056900000000002</v>
      </c>
    </row>
    <row r="71" spans="1:8">
      <c r="A71" s="12" t="s">
        <v>4</v>
      </c>
      <c r="B71" s="30">
        <v>166.66666670000001</v>
      </c>
      <c r="C71" s="30">
        <v>5.1639777999999996</v>
      </c>
      <c r="D71" s="13">
        <v>0.38692219999999999</v>
      </c>
      <c r="E71" s="13">
        <v>0.44608700000000001</v>
      </c>
      <c r="F71" s="13">
        <v>-0.60486810000000002</v>
      </c>
      <c r="G71" s="13">
        <v>-0.21156939999999999</v>
      </c>
      <c r="H71" s="13">
        <v>0.47819010000000001</v>
      </c>
    </row>
    <row r="72" spans="1:8">
      <c r="A72" s="12" t="s">
        <v>5</v>
      </c>
      <c r="B72" s="30">
        <v>1078.8333333</v>
      </c>
      <c r="C72" s="30">
        <v>133.099065</v>
      </c>
      <c r="D72" s="13">
        <v>0.43051200000000001</v>
      </c>
      <c r="E72" s="13">
        <v>0.2426758</v>
      </c>
      <c r="F72" s="13">
        <v>0.48439599999999999</v>
      </c>
      <c r="G72" s="13">
        <v>0.30171140000000002</v>
      </c>
      <c r="H72" s="13">
        <v>0.30455840000000001</v>
      </c>
    </row>
    <row r="73" spans="1:8">
      <c r="A73" s="12" t="s">
        <v>6</v>
      </c>
      <c r="B73" s="30">
        <v>158.2777778</v>
      </c>
      <c r="C73" s="30">
        <v>11.7983311</v>
      </c>
      <c r="D73" s="13">
        <v>0.35894429999999999</v>
      </c>
      <c r="E73" s="13">
        <v>-0.61986260000000004</v>
      </c>
      <c r="F73" s="13">
        <v>-0.48547230000000002</v>
      </c>
      <c r="G73" s="13">
        <v>7.3574299999999995E-2</v>
      </c>
      <c r="H73" s="13">
        <v>-0.18865509999999999</v>
      </c>
    </row>
    <row r="76" spans="1:8">
      <c r="A76" s="7" t="s">
        <v>103</v>
      </c>
    </row>
    <row r="77" spans="1:8">
      <c r="A77" s="7" t="s">
        <v>104</v>
      </c>
    </row>
  </sheetData>
  <mergeCells count="7">
    <mergeCell ref="J54:K54"/>
    <mergeCell ref="A35:B35"/>
    <mergeCell ref="A41:C41"/>
    <mergeCell ref="A42:A43"/>
    <mergeCell ref="B42:B43"/>
    <mergeCell ref="B54:C54"/>
    <mergeCell ref="H54:I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DDA0-9213-4B67-894F-763FA5C61DA6}">
  <dimension ref="A1:D19"/>
  <sheetViews>
    <sheetView workbookViewId="0">
      <selection activeCell="F39" sqref="F39"/>
    </sheetView>
  </sheetViews>
  <sheetFormatPr defaultRowHeight="14.4"/>
  <cols>
    <col min="2" max="2" width="14.88671875" bestFit="1" customWidth="1"/>
  </cols>
  <sheetData>
    <row r="1" spans="1:4">
      <c r="A1" t="s">
        <v>105</v>
      </c>
      <c r="B1" t="s">
        <v>0</v>
      </c>
      <c r="C1" t="s">
        <v>106</v>
      </c>
      <c r="D1" t="s">
        <v>107</v>
      </c>
    </row>
    <row r="2" spans="1:4">
      <c r="A2">
        <v>1</v>
      </c>
      <c r="B2" t="s">
        <v>7</v>
      </c>
      <c r="C2" s="31">
        <v>-2.1389234066009499</v>
      </c>
      <c r="D2" s="31">
        <v>-1.7856808900833101</v>
      </c>
    </row>
    <row r="3" spans="1:4">
      <c r="A3">
        <v>2</v>
      </c>
      <c r="B3" t="s">
        <v>8</v>
      </c>
      <c r="C3" s="31">
        <v>1.5614585876464799</v>
      </c>
      <c r="D3" s="31">
        <v>1.5270402431487999</v>
      </c>
    </row>
    <row r="4" spans="1:4">
      <c r="A4">
        <v>3</v>
      </c>
      <c r="B4" t="s">
        <v>9</v>
      </c>
      <c r="C4" s="31">
        <v>-1.11938524246216</v>
      </c>
      <c r="D4" s="31">
        <v>0.674505174160004</v>
      </c>
    </row>
    <row r="5" spans="1:4">
      <c r="A5">
        <v>4</v>
      </c>
      <c r="B5" t="s">
        <v>10</v>
      </c>
      <c r="C5" s="31">
        <v>-2.57374167442322</v>
      </c>
      <c r="D5" s="31">
        <v>-0.112884171307087</v>
      </c>
    </row>
    <row r="6" spans="1:4">
      <c r="A6">
        <v>5</v>
      </c>
      <c r="B6" t="s">
        <v>11</v>
      </c>
      <c r="C6" s="31">
        <v>0.42785522341728199</v>
      </c>
      <c r="D6" s="31">
        <v>-0.69556730985641502</v>
      </c>
    </row>
    <row r="7" spans="1:4">
      <c r="A7">
        <v>6</v>
      </c>
      <c r="B7" t="s">
        <v>12</v>
      </c>
      <c r="C7" s="31">
        <v>-0.30423766374588002</v>
      </c>
      <c r="D7" s="31">
        <v>0.19614878296852101</v>
      </c>
    </row>
    <row r="8" spans="1:4">
      <c r="A8">
        <v>7</v>
      </c>
      <c r="B8" t="s">
        <v>13</v>
      </c>
      <c r="C8" s="31">
        <v>0.68392848968505904</v>
      </c>
      <c r="D8" s="31">
        <v>0.93305677175521895</v>
      </c>
    </row>
    <row r="9" spans="1:4">
      <c r="A9">
        <v>8</v>
      </c>
      <c r="B9" t="s">
        <v>14</v>
      </c>
      <c r="C9" s="31">
        <v>-1.94849252700806</v>
      </c>
      <c r="D9" s="31">
        <v>0.98044800758361805</v>
      </c>
    </row>
    <row r="10" spans="1:4">
      <c r="A10">
        <v>9</v>
      </c>
      <c r="B10" t="s">
        <v>15</v>
      </c>
      <c r="C10" s="31">
        <v>4.4097347259521502</v>
      </c>
      <c r="D10" s="31">
        <v>-1.0636332035064699</v>
      </c>
    </row>
    <row r="11" spans="1:4">
      <c r="A11">
        <v>10</v>
      </c>
      <c r="B11" t="s">
        <v>16</v>
      </c>
      <c r="C11" s="31">
        <v>-3.9857823848724401</v>
      </c>
      <c r="D11" s="31">
        <v>-0.23624047636985801</v>
      </c>
    </row>
    <row r="12" spans="1:4">
      <c r="A12">
        <v>11</v>
      </c>
      <c r="B12" t="s">
        <v>17</v>
      </c>
      <c r="C12" s="31">
        <v>0.437658190727234</v>
      </c>
      <c r="D12" s="31">
        <v>-1.9124481678009</v>
      </c>
    </row>
    <row r="13" spans="1:4">
      <c r="A13">
        <v>12</v>
      </c>
      <c r="B13" t="s">
        <v>18</v>
      </c>
      <c r="C13" s="31">
        <v>1.0181753635406501</v>
      </c>
      <c r="D13" s="31">
        <v>0.84171211719512895</v>
      </c>
    </row>
    <row r="14" spans="1:4">
      <c r="A14">
        <v>13</v>
      </c>
      <c r="B14" t="s">
        <v>19</v>
      </c>
      <c r="C14" s="31">
        <v>2.9410803318023699</v>
      </c>
      <c r="D14" s="31">
        <v>0.55917459726333596</v>
      </c>
    </row>
    <row r="15" spans="1:4">
      <c r="A15">
        <v>14</v>
      </c>
      <c r="B15" t="s">
        <v>20</v>
      </c>
      <c r="C15" s="31">
        <v>1.31488025188446</v>
      </c>
      <c r="D15" s="31">
        <v>-0.48652249574661299</v>
      </c>
    </row>
    <row r="16" spans="1:4">
      <c r="A16">
        <v>15</v>
      </c>
      <c r="B16" t="s">
        <v>21</v>
      </c>
      <c r="C16" s="31">
        <v>-0.69111132621765103</v>
      </c>
      <c r="D16" s="31">
        <v>0.89772140979766801</v>
      </c>
    </row>
    <row r="17" spans="1:4">
      <c r="A17">
        <v>16</v>
      </c>
      <c r="B17" t="s">
        <v>22</v>
      </c>
      <c r="C17" s="31">
        <v>0.385708868503571</v>
      </c>
      <c r="D17" s="31">
        <v>-0.35618457198143</v>
      </c>
    </row>
    <row r="18" spans="1:4">
      <c r="A18">
        <v>17</v>
      </c>
      <c r="B18" t="s">
        <v>23</v>
      </c>
      <c r="C18" s="31">
        <v>2.2897682189941402</v>
      </c>
      <c r="D18" s="31">
        <v>-0.10434461385011699</v>
      </c>
    </row>
    <row r="19" spans="1:4">
      <c r="A19">
        <v>18</v>
      </c>
      <c r="B19" t="s">
        <v>24</v>
      </c>
      <c r="C19" s="31">
        <v>-2.7085735797882098</v>
      </c>
      <c r="D19" s="31">
        <v>0.143698841333389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DEEC-B398-486B-8EB1-3EF4AC20C2F9}">
  <dimension ref="A1:T22"/>
  <sheetViews>
    <sheetView topLeftCell="D1" workbookViewId="0">
      <selection activeCell="R34" sqref="R34"/>
    </sheetView>
  </sheetViews>
  <sheetFormatPr defaultRowHeight="14.4"/>
  <cols>
    <col min="1" max="1" width="9.5546875" bestFit="1" customWidth="1"/>
    <col min="2" max="2" width="14.88671875" bestFit="1" customWidth="1"/>
    <col min="3" max="4" width="13.44140625" bestFit="1" customWidth="1"/>
    <col min="5" max="6" width="12.88671875" bestFit="1" customWidth="1"/>
    <col min="7" max="8" width="14.33203125" bestFit="1" customWidth="1"/>
    <col min="10" max="11" width="12.88671875" bestFit="1" customWidth="1"/>
    <col min="13" max="13" width="9.5546875" bestFit="1" customWidth="1"/>
    <col min="14" max="14" width="13.88671875" bestFit="1" customWidth="1"/>
    <col min="15" max="16" width="13.44140625" bestFit="1" customWidth="1"/>
    <col min="17" max="18" width="12.88671875" bestFit="1" customWidth="1"/>
    <col min="19" max="20" width="14.33203125" bestFit="1" customWidth="1"/>
  </cols>
  <sheetData>
    <row r="1" spans="1:20">
      <c r="A1" t="s">
        <v>105</v>
      </c>
      <c r="B1" t="s">
        <v>0</v>
      </c>
      <c r="C1" s="34" t="s">
        <v>106</v>
      </c>
      <c r="D1" s="34" t="s">
        <v>107</v>
      </c>
      <c r="E1" s="32" t="s">
        <v>108</v>
      </c>
      <c r="F1" s="32" t="s">
        <v>109</v>
      </c>
      <c r="G1" s="33" t="s">
        <v>110</v>
      </c>
      <c r="H1" s="33" t="s">
        <v>111</v>
      </c>
      <c r="J1" s="32" t="s">
        <v>108</v>
      </c>
      <c r="K1" s="32" t="s">
        <v>109</v>
      </c>
      <c r="M1" t="s">
        <v>105</v>
      </c>
      <c r="N1" t="s">
        <v>0</v>
      </c>
      <c r="O1" s="34" t="s">
        <v>106</v>
      </c>
      <c r="P1" s="34" t="s">
        <v>107</v>
      </c>
      <c r="Q1" s="32" t="s">
        <v>108</v>
      </c>
      <c r="R1" s="32" t="s">
        <v>109</v>
      </c>
      <c r="S1" s="33" t="s">
        <v>110</v>
      </c>
      <c r="T1" s="33" t="s">
        <v>111</v>
      </c>
    </row>
    <row r="2" spans="1:20">
      <c r="A2">
        <v>1</v>
      </c>
      <c r="B2" t="s">
        <v>7</v>
      </c>
      <c r="C2" s="31">
        <v>-2.1389234066009499</v>
      </c>
      <c r="D2" s="31">
        <v>-1.7856808900833101</v>
      </c>
      <c r="E2" s="31">
        <v>5.7492523193359402</v>
      </c>
      <c r="F2" s="31">
        <v>20.693302154541001</v>
      </c>
      <c r="G2" s="31">
        <v>0.55621808767318703</v>
      </c>
      <c r="H2" s="31">
        <v>0.38767015933990501</v>
      </c>
      <c r="J2" t="s">
        <v>112</v>
      </c>
      <c r="M2">
        <v>1</v>
      </c>
      <c r="N2" t="s">
        <v>7</v>
      </c>
      <c r="O2" s="31">
        <v>-2.1389234066009499</v>
      </c>
      <c r="P2" s="31">
        <v>-1.7856808900833101</v>
      </c>
      <c r="Q2" s="31">
        <v>5.7492523193359402</v>
      </c>
      <c r="R2" s="36">
        <v>20.693302154541001</v>
      </c>
      <c r="S2" s="31">
        <v>0.55621808767318703</v>
      </c>
      <c r="T2" s="31">
        <v>0.38767015933990501</v>
      </c>
    </row>
    <row r="3" spans="1:20">
      <c r="A3">
        <v>2</v>
      </c>
      <c r="B3" t="s">
        <v>8</v>
      </c>
      <c r="C3" s="31">
        <v>1.5614585876464799</v>
      </c>
      <c r="D3" s="31">
        <v>1.5270402431487999</v>
      </c>
      <c r="E3" s="31">
        <v>3.0639512538909899</v>
      </c>
      <c r="F3" s="31">
        <v>15.132931709289601</v>
      </c>
      <c r="G3" s="31">
        <v>0.36533468961715698</v>
      </c>
      <c r="H3" s="31">
        <v>0.34940648078918501</v>
      </c>
      <c r="K3" t="s">
        <v>112</v>
      </c>
      <c r="M3">
        <v>2</v>
      </c>
      <c r="N3" t="s">
        <v>8</v>
      </c>
      <c r="O3" s="31">
        <v>1.5614585876464799</v>
      </c>
      <c r="P3" s="31">
        <v>1.5270402431487999</v>
      </c>
      <c r="Q3" s="31">
        <v>3.0639512538909899</v>
      </c>
      <c r="R3" s="36">
        <v>15.132931709289601</v>
      </c>
      <c r="S3" s="31">
        <v>0.36533468961715698</v>
      </c>
      <c r="T3" s="31">
        <v>0.34940648078918501</v>
      </c>
    </row>
    <row r="4" spans="1:20">
      <c r="A4">
        <v>3</v>
      </c>
      <c r="B4" t="s">
        <v>9</v>
      </c>
      <c r="C4" s="31">
        <v>-1.11938524246216</v>
      </c>
      <c r="D4" s="31">
        <v>0.674505174160004</v>
      </c>
      <c r="E4" s="31">
        <v>1.57463562488556</v>
      </c>
      <c r="F4" s="31">
        <v>2.9525189399719198</v>
      </c>
      <c r="G4" s="31">
        <v>0.58028447628021196</v>
      </c>
      <c r="H4" s="31">
        <v>0.21069410443306</v>
      </c>
      <c r="M4">
        <v>9</v>
      </c>
      <c r="N4" t="s">
        <v>15</v>
      </c>
      <c r="O4" s="31">
        <v>4.4097347259521502</v>
      </c>
      <c r="P4" s="31">
        <v>-1.0636332035064699</v>
      </c>
      <c r="Q4" s="35">
        <v>24.436883926391602</v>
      </c>
      <c r="R4" s="31">
        <v>7.3418564796447798</v>
      </c>
      <c r="S4" s="31">
        <v>0.89243084192276001</v>
      </c>
      <c r="T4" s="31">
        <v>5.1919847726821899E-2</v>
      </c>
    </row>
    <row r="5" spans="1:20">
      <c r="A5">
        <v>4</v>
      </c>
      <c r="B5" t="s">
        <v>10</v>
      </c>
      <c r="C5" s="31">
        <v>-2.57374167442322</v>
      </c>
      <c r="D5" s="31">
        <v>-0.112884171307087</v>
      </c>
      <c r="E5" s="31">
        <v>8.3243589401245099</v>
      </c>
      <c r="F5" s="31">
        <v>8.2696706056594793E-2</v>
      </c>
      <c r="G5" s="31">
        <v>0.97699147462844804</v>
      </c>
      <c r="H5" s="31">
        <v>1.87943340279162E-3</v>
      </c>
      <c r="M5">
        <v>10</v>
      </c>
      <c r="N5" t="s">
        <v>16</v>
      </c>
      <c r="O5" s="31">
        <v>-3.9857823848724401</v>
      </c>
      <c r="P5" s="31">
        <v>-0.23624047636985801</v>
      </c>
      <c r="Q5" s="35">
        <v>19.964023590087901</v>
      </c>
      <c r="R5" s="31">
        <v>0.36218523979187001</v>
      </c>
      <c r="S5" s="31">
        <v>0.97521907091140703</v>
      </c>
      <c r="T5" s="31">
        <v>3.4259706735611001E-3</v>
      </c>
    </row>
    <row r="6" spans="1:20">
      <c r="A6">
        <v>5</v>
      </c>
      <c r="B6" t="s">
        <v>11</v>
      </c>
      <c r="C6" s="31">
        <v>0.42785522341728199</v>
      </c>
      <c r="D6" s="31">
        <v>-0.69556730985641502</v>
      </c>
      <c r="E6" s="31">
        <v>0.23004594445228599</v>
      </c>
      <c r="F6" s="31">
        <v>3.1397888660430899</v>
      </c>
      <c r="G6" s="31">
        <v>0.15657863020896901</v>
      </c>
      <c r="H6" s="31">
        <v>0.413825392723083</v>
      </c>
      <c r="M6">
        <v>11</v>
      </c>
      <c r="N6" t="s">
        <v>17</v>
      </c>
      <c r="O6" s="31">
        <v>0.437658190727234</v>
      </c>
      <c r="P6" s="31">
        <v>-1.9124481678009</v>
      </c>
      <c r="Q6" s="31">
        <v>0.24070827662944799</v>
      </c>
      <c r="R6" s="36">
        <v>23.735668182373001</v>
      </c>
      <c r="S6" s="31">
        <v>4.2978335171937901E-2</v>
      </c>
      <c r="T6" s="31">
        <v>0.82065159082412698</v>
      </c>
    </row>
    <row r="7" spans="1:20">
      <c r="A7">
        <v>6</v>
      </c>
      <c r="B7" t="s">
        <v>12</v>
      </c>
      <c r="C7" s="31">
        <v>-0.30423766374588002</v>
      </c>
      <c r="D7" s="31">
        <v>0.19614878296852101</v>
      </c>
      <c r="E7" s="31">
        <v>0.116317979991436</v>
      </c>
      <c r="F7" s="31">
        <v>0.24968551099300401</v>
      </c>
      <c r="G7" s="31">
        <v>8.1554792821407304E-2</v>
      </c>
      <c r="H7" s="31">
        <v>3.38996164500713E-2</v>
      </c>
      <c r="M7">
        <v>13</v>
      </c>
      <c r="N7" t="s">
        <v>19</v>
      </c>
      <c r="O7" s="31">
        <v>2.9410803318023699</v>
      </c>
      <c r="P7" s="31">
        <v>0.55917459726333596</v>
      </c>
      <c r="Q7" s="35">
        <v>10.8701286315918</v>
      </c>
      <c r="R7" s="31">
        <v>2.02916312217712</v>
      </c>
      <c r="S7" s="31">
        <v>0.77838993072509799</v>
      </c>
      <c r="T7" s="31">
        <v>2.8137033805251101E-2</v>
      </c>
    </row>
    <row r="8" spans="1:20">
      <c r="A8">
        <v>7</v>
      </c>
      <c r="B8" t="s">
        <v>13</v>
      </c>
      <c r="C8" s="31">
        <v>0.68392848968505904</v>
      </c>
      <c r="D8" s="31">
        <v>0.93305677175521895</v>
      </c>
      <c r="E8" s="31">
        <v>0.58781719207763705</v>
      </c>
      <c r="F8" s="31">
        <v>5.6498675346374503</v>
      </c>
      <c r="G8" s="31">
        <v>0.30920204520225503</v>
      </c>
      <c r="H8" s="31">
        <v>0.57548910379409801</v>
      </c>
    </row>
    <row r="9" spans="1:20">
      <c r="A9">
        <v>8</v>
      </c>
      <c r="B9" t="s">
        <v>14</v>
      </c>
      <c r="C9" s="31">
        <v>-1.94849252700806</v>
      </c>
      <c r="D9" s="31">
        <v>0.98044800758361805</v>
      </c>
      <c r="E9" s="31">
        <v>4.7710986137390101</v>
      </c>
      <c r="F9" s="31">
        <v>6.2383718490600604</v>
      </c>
      <c r="G9" s="31">
        <v>0.67353916168212902</v>
      </c>
      <c r="H9" s="31">
        <v>0.17053538560867301</v>
      </c>
    </row>
    <row r="10" spans="1:20">
      <c r="A10">
        <v>9</v>
      </c>
      <c r="B10" t="s">
        <v>15</v>
      </c>
      <c r="C10" s="31">
        <v>4.4097347259521502</v>
      </c>
      <c r="D10" s="31">
        <v>-1.0636332035064699</v>
      </c>
      <c r="E10" s="31">
        <v>24.436883926391602</v>
      </c>
      <c r="F10" s="31">
        <v>7.3418564796447798</v>
      </c>
      <c r="G10" s="31">
        <v>0.89243084192276001</v>
      </c>
      <c r="H10" s="31">
        <v>5.1919847726821899E-2</v>
      </c>
    </row>
    <row r="11" spans="1:20">
      <c r="A11">
        <v>10</v>
      </c>
      <c r="B11" t="s">
        <v>16</v>
      </c>
      <c r="C11" s="31">
        <v>-3.9857823848724401</v>
      </c>
      <c r="D11" s="31">
        <v>-0.23624047636985801</v>
      </c>
      <c r="E11" s="31">
        <v>19.964023590087901</v>
      </c>
      <c r="F11" s="31">
        <v>0.36218523979187001</v>
      </c>
      <c r="G11" s="31">
        <v>0.97521907091140703</v>
      </c>
      <c r="H11" s="31">
        <v>3.4259706735611001E-3</v>
      </c>
    </row>
    <row r="12" spans="1:20">
      <c r="A12">
        <v>11</v>
      </c>
      <c r="B12" t="s">
        <v>17</v>
      </c>
      <c r="C12" s="31">
        <v>0.437658190727234</v>
      </c>
      <c r="D12" s="31">
        <v>-1.9124481678009</v>
      </c>
      <c r="E12" s="31">
        <v>0.24070827662944799</v>
      </c>
      <c r="F12" s="31">
        <v>23.735668182373001</v>
      </c>
      <c r="G12" s="31">
        <v>4.2978335171937901E-2</v>
      </c>
      <c r="H12" s="31">
        <v>0.82065159082412698</v>
      </c>
    </row>
    <row r="13" spans="1:20">
      <c r="A13">
        <v>12</v>
      </c>
      <c r="B13" t="s">
        <v>18</v>
      </c>
      <c r="C13" s="31">
        <v>1.0181753635406501</v>
      </c>
      <c r="D13" s="31">
        <v>0.84171211719512895</v>
      </c>
      <c r="E13" s="31">
        <v>1.3027650117874101</v>
      </c>
      <c r="F13" s="31">
        <v>4.5977916717529297</v>
      </c>
      <c r="G13" s="31">
        <v>0.53094774484634399</v>
      </c>
      <c r="H13" s="31">
        <v>0.36285555362701399</v>
      </c>
    </row>
    <row r="14" spans="1:20">
      <c r="A14">
        <v>13</v>
      </c>
      <c r="B14" t="s">
        <v>19</v>
      </c>
      <c r="C14" s="31">
        <v>2.9410803318023699</v>
      </c>
      <c r="D14" s="31">
        <v>0.55917459726333596</v>
      </c>
      <c r="E14" s="31">
        <v>10.8701286315918</v>
      </c>
      <c r="F14" s="31">
        <v>2.02916312217712</v>
      </c>
      <c r="G14" s="31">
        <v>0.77838993072509799</v>
      </c>
      <c r="H14" s="31">
        <v>2.8137033805251101E-2</v>
      </c>
    </row>
    <row r="15" spans="1:20">
      <c r="A15">
        <v>14</v>
      </c>
      <c r="B15" t="s">
        <v>20</v>
      </c>
      <c r="C15" s="31">
        <v>1.31488025188446</v>
      </c>
      <c r="D15" s="31">
        <v>-0.48652249574661299</v>
      </c>
      <c r="E15" s="31">
        <v>2.17266774177551</v>
      </c>
      <c r="F15" s="31">
        <v>1.5361299514770499</v>
      </c>
      <c r="G15" s="31">
        <v>0.70481884479522705</v>
      </c>
      <c r="H15" s="31">
        <v>9.6496365964412703E-2</v>
      </c>
    </row>
    <row r="16" spans="1:20">
      <c r="A16">
        <v>15</v>
      </c>
      <c r="B16" t="s">
        <v>21</v>
      </c>
      <c r="C16" s="31">
        <v>-0.69111132621765103</v>
      </c>
      <c r="D16" s="31">
        <v>0.89772140979766801</v>
      </c>
      <c r="E16" s="31">
        <v>0.60022896528243996</v>
      </c>
      <c r="F16" s="31">
        <v>5.2300434112548801</v>
      </c>
      <c r="G16" s="31">
        <v>0.24327278137207001</v>
      </c>
      <c r="H16" s="31">
        <v>0.41046926379203802</v>
      </c>
    </row>
    <row r="17" spans="1:8">
      <c r="A17">
        <v>16</v>
      </c>
      <c r="B17" t="s">
        <v>22</v>
      </c>
      <c r="C17" s="31">
        <v>0.385708868503571</v>
      </c>
      <c r="D17" s="31">
        <v>-0.35618457198143</v>
      </c>
      <c r="E17" s="31">
        <v>0.186956316232681</v>
      </c>
      <c r="F17" s="31">
        <v>0.82332694530487105</v>
      </c>
      <c r="G17" s="31">
        <v>0.217335909605026</v>
      </c>
      <c r="H17" s="31">
        <v>0.18533712625503501</v>
      </c>
    </row>
    <row r="18" spans="1:8">
      <c r="A18">
        <v>17</v>
      </c>
      <c r="B18" t="s">
        <v>23</v>
      </c>
      <c r="C18" s="31">
        <v>2.2897682189941402</v>
      </c>
      <c r="D18" s="31">
        <v>-0.10434461385011699</v>
      </c>
      <c r="E18" s="31">
        <v>6.5887641906738299</v>
      </c>
      <c r="F18" s="31">
        <v>7.0658139884471893E-2</v>
      </c>
      <c r="G18" s="31">
        <v>0.86189997196197499</v>
      </c>
      <c r="H18" s="31">
        <v>1.7898387741297501E-3</v>
      </c>
    </row>
    <row r="19" spans="1:8">
      <c r="A19">
        <v>18</v>
      </c>
      <c r="B19" t="s">
        <v>24</v>
      </c>
      <c r="C19" s="31">
        <v>-2.7085735797882098</v>
      </c>
      <c r="D19" s="31">
        <v>0.143698841333389</v>
      </c>
      <c r="E19" s="31">
        <v>9.2193899154663104</v>
      </c>
      <c r="F19" s="31">
        <v>0.13400736451149001</v>
      </c>
      <c r="G19" s="31">
        <v>0.92605227231979403</v>
      </c>
      <c r="H19" s="31">
        <v>2.6065183337777901E-3</v>
      </c>
    </row>
    <row r="22" spans="1:8">
      <c r="C22" t="s">
        <v>113</v>
      </c>
      <c r="E22" s="31">
        <f>SUM(E2:E19)</f>
        <v>99.999994434416308</v>
      </c>
      <c r="F22" s="31">
        <f>SUM(F2:F19)</f>
        <v>99.999993778765187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16FC-BB42-4C03-A99B-A315A615777A}">
  <dimension ref="A1:T19"/>
  <sheetViews>
    <sheetView topLeftCell="D1" workbookViewId="0">
      <selection activeCell="T15" sqref="T15"/>
    </sheetView>
  </sheetViews>
  <sheetFormatPr defaultRowHeight="14.4"/>
  <cols>
    <col min="1" max="1" width="9.33203125" bestFit="1" customWidth="1"/>
    <col min="2" max="2" width="14.44140625" bestFit="1" customWidth="1"/>
    <col min="3" max="4" width="13" bestFit="1" customWidth="1"/>
    <col min="5" max="6" width="12.44140625" bestFit="1" customWidth="1"/>
    <col min="7" max="8" width="13.88671875" bestFit="1" customWidth="1"/>
    <col min="10" max="11" width="12.44140625" bestFit="1" customWidth="1"/>
    <col min="13" max="13" width="9.33203125" bestFit="1" customWidth="1"/>
    <col min="14" max="14" width="13.44140625" bestFit="1" customWidth="1"/>
    <col min="15" max="16" width="13" bestFit="1" customWidth="1"/>
    <col min="17" max="18" width="12.44140625" bestFit="1" customWidth="1"/>
    <col min="19" max="20" width="13.88671875" bestFit="1" customWidth="1"/>
  </cols>
  <sheetData>
    <row r="1" spans="1:20">
      <c r="A1" t="s">
        <v>105</v>
      </c>
      <c r="B1" t="s">
        <v>0</v>
      </c>
      <c r="C1" s="33" t="s">
        <v>154</v>
      </c>
      <c r="D1" s="33" t="s">
        <v>155</v>
      </c>
      <c r="E1" s="34" t="s">
        <v>156</v>
      </c>
      <c r="F1" s="34" t="s">
        <v>157</v>
      </c>
      <c r="G1" s="70" t="s">
        <v>158</v>
      </c>
      <c r="H1" s="70" t="s">
        <v>159</v>
      </c>
      <c r="J1" s="34" t="s">
        <v>156</v>
      </c>
      <c r="K1" s="34" t="s">
        <v>157</v>
      </c>
      <c r="M1" t="s">
        <v>105</v>
      </c>
      <c r="N1" t="s">
        <v>0</v>
      </c>
      <c r="O1" s="33" t="s">
        <v>154</v>
      </c>
      <c r="P1" s="33" t="s">
        <v>155</v>
      </c>
      <c r="Q1" s="34" t="s">
        <v>156</v>
      </c>
      <c r="R1" s="34" t="s">
        <v>157</v>
      </c>
      <c r="S1" s="70" t="s">
        <v>158</v>
      </c>
      <c r="T1" s="70" t="s">
        <v>159</v>
      </c>
    </row>
    <row r="2" spans="1:20">
      <c r="A2">
        <v>1</v>
      </c>
      <c r="B2" t="s">
        <v>7</v>
      </c>
      <c r="C2" s="31">
        <v>-2.1389234066009499</v>
      </c>
      <c r="D2" s="31">
        <v>-1.7856808900833101</v>
      </c>
      <c r="E2" s="31">
        <v>5.7492523193359402</v>
      </c>
      <c r="F2" s="31">
        <v>20.693302154541001</v>
      </c>
      <c r="G2" s="31">
        <v>0.55621808767318703</v>
      </c>
      <c r="H2" s="31">
        <v>0.38767015933990501</v>
      </c>
      <c r="J2" t="s">
        <v>112</v>
      </c>
      <c r="M2">
        <v>1</v>
      </c>
      <c r="N2" t="s">
        <v>7</v>
      </c>
      <c r="O2" s="31">
        <v>-2.1389234066009499</v>
      </c>
      <c r="P2" s="31">
        <v>-1.7856808900833101</v>
      </c>
      <c r="Q2" s="31">
        <v>5.7492523193359402</v>
      </c>
      <c r="R2" s="36">
        <v>20.693302154541001</v>
      </c>
      <c r="S2" s="31">
        <v>0.55621808767318703</v>
      </c>
      <c r="T2" s="31">
        <v>0.38767015933990501</v>
      </c>
    </row>
    <row r="3" spans="1:20">
      <c r="A3">
        <v>2</v>
      </c>
      <c r="B3" t="s">
        <v>8</v>
      </c>
      <c r="C3" s="31">
        <v>1.5614585876464799</v>
      </c>
      <c r="D3" s="31">
        <v>1.5270402431487999</v>
      </c>
      <c r="E3" s="31">
        <v>3.0639512538909899</v>
      </c>
      <c r="F3" s="31">
        <v>15.132931709289601</v>
      </c>
      <c r="G3" s="31">
        <v>0.36533468961715698</v>
      </c>
      <c r="H3" s="31">
        <v>0.34940648078918501</v>
      </c>
      <c r="K3" t="s">
        <v>112</v>
      </c>
      <c r="M3">
        <v>2</v>
      </c>
      <c r="N3" t="s">
        <v>8</v>
      </c>
      <c r="O3" s="31">
        <v>1.5614585876464799</v>
      </c>
      <c r="P3" s="31">
        <v>1.5270402431487999</v>
      </c>
      <c r="Q3" s="31">
        <v>3.0639512538909899</v>
      </c>
      <c r="R3" s="36">
        <v>15.132931709289601</v>
      </c>
      <c r="S3" s="31">
        <v>0.36533468961715698</v>
      </c>
      <c r="T3" s="31">
        <v>0.34940648078918501</v>
      </c>
    </row>
    <row r="4" spans="1:20">
      <c r="A4">
        <v>3</v>
      </c>
      <c r="B4" t="s">
        <v>9</v>
      </c>
      <c r="C4" s="31">
        <v>-1.11938524246216</v>
      </c>
      <c r="D4" s="31">
        <v>0.674505174160004</v>
      </c>
      <c r="E4" s="31">
        <v>1.57463562488556</v>
      </c>
      <c r="F4" s="31">
        <v>2.9525189399719198</v>
      </c>
      <c r="G4" s="31">
        <v>0.58028447628021196</v>
      </c>
      <c r="H4" s="31">
        <v>0.21069410443306</v>
      </c>
      <c r="M4">
        <v>9</v>
      </c>
      <c r="N4" t="s">
        <v>15</v>
      </c>
      <c r="O4" s="31">
        <v>4.4097347259521502</v>
      </c>
      <c r="P4" s="31">
        <v>-1.0636332035064699</v>
      </c>
      <c r="Q4" s="71">
        <v>24.436883926391602</v>
      </c>
      <c r="R4" s="31">
        <v>7.3418564796447798</v>
      </c>
      <c r="S4" s="31">
        <v>0.89243084192276001</v>
      </c>
      <c r="T4" s="31">
        <v>5.1919847726821899E-2</v>
      </c>
    </row>
    <row r="5" spans="1:20">
      <c r="A5">
        <v>4</v>
      </c>
      <c r="B5" t="s">
        <v>10</v>
      </c>
      <c r="C5" s="31">
        <v>-2.57374167442322</v>
      </c>
      <c r="D5" s="31">
        <v>-0.112884171307087</v>
      </c>
      <c r="E5" s="31">
        <v>8.3243589401245099</v>
      </c>
      <c r="F5" s="31">
        <v>8.2696706056594793E-2</v>
      </c>
      <c r="G5" s="31">
        <v>0.97699147462844804</v>
      </c>
      <c r="H5" s="31">
        <v>1.87943340279162E-3</v>
      </c>
      <c r="M5">
        <v>10</v>
      </c>
      <c r="N5" t="s">
        <v>16</v>
      </c>
      <c r="O5" s="31">
        <v>-3.9857823848724401</v>
      </c>
      <c r="P5" s="31">
        <v>-0.23624047636985801</v>
      </c>
      <c r="Q5" s="71">
        <v>19.964023590087901</v>
      </c>
      <c r="R5" s="31">
        <v>0.36218523979187001</v>
      </c>
      <c r="S5" s="31">
        <v>0.97521907091140703</v>
      </c>
      <c r="T5" s="31">
        <v>3.4259706735611001E-3</v>
      </c>
    </row>
    <row r="6" spans="1:20">
      <c r="A6">
        <v>5</v>
      </c>
      <c r="B6" t="s">
        <v>11</v>
      </c>
      <c r="C6" s="31">
        <v>0.42785522341728199</v>
      </c>
      <c r="D6" s="31">
        <v>-0.69556730985641502</v>
      </c>
      <c r="E6" s="31">
        <v>0.23004594445228599</v>
      </c>
      <c r="F6" s="31">
        <v>3.1397888660430899</v>
      </c>
      <c r="G6" s="31">
        <v>0.15657863020896901</v>
      </c>
      <c r="H6" s="31">
        <v>0.413825392723083</v>
      </c>
      <c r="M6">
        <v>11</v>
      </c>
      <c r="N6" t="s">
        <v>17</v>
      </c>
      <c r="O6" s="31">
        <v>0.437658190727234</v>
      </c>
      <c r="P6" s="31">
        <v>-1.9124481678009</v>
      </c>
      <c r="Q6" s="31">
        <v>0.24070827662944799</v>
      </c>
      <c r="R6" s="36">
        <v>23.735668182373001</v>
      </c>
      <c r="S6" s="31">
        <v>4.2978335171937901E-2</v>
      </c>
      <c r="T6" s="31">
        <v>0.82065159082412698</v>
      </c>
    </row>
    <row r="7" spans="1:20">
      <c r="A7">
        <v>6</v>
      </c>
      <c r="B7" t="s">
        <v>12</v>
      </c>
      <c r="C7" s="31">
        <v>-0.30423766374588002</v>
      </c>
      <c r="D7" s="31">
        <v>0.19614878296852101</v>
      </c>
      <c r="E7" s="31">
        <v>0.116317979991436</v>
      </c>
      <c r="F7" s="31">
        <v>0.24968551099300401</v>
      </c>
      <c r="G7" s="31">
        <v>8.1554792821407304E-2</v>
      </c>
      <c r="H7" s="31">
        <v>3.38996164500713E-2</v>
      </c>
      <c r="M7">
        <v>13</v>
      </c>
      <c r="N7" t="s">
        <v>19</v>
      </c>
      <c r="O7" s="31">
        <v>2.9410803318023699</v>
      </c>
      <c r="P7" s="31">
        <v>0.55917459726333596</v>
      </c>
      <c r="Q7" s="71">
        <v>10.8701286315918</v>
      </c>
      <c r="R7" s="31">
        <v>2.02916312217712</v>
      </c>
      <c r="S7" s="31">
        <v>0.77838993072509799</v>
      </c>
      <c r="T7" s="31">
        <v>2.8137033805251101E-2</v>
      </c>
    </row>
    <row r="8" spans="1:20">
      <c r="A8">
        <v>7</v>
      </c>
      <c r="B8" t="s">
        <v>13</v>
      </c>
      <c r="C8" s="31">
        <v>0.68392848968505904</v>
      </c>
      <c r="D8" s="31">
        <v>0.93305677175521895</v>
      </c>
      <c r="E8" s="31">
        <v>0.58781719207763705</v>
      </c>
      <c r="F8" s="31">
        <v>5.6498675346374503</v>
      </c>
      <c r="G8" s="31">
        <v>0.30920204520225503</v>
      </c>
      <c r="H8" s="31">
        <v>0.57548910379409801</v>
      </c>
    </row>
    <row r="9" spans="1:20">
      <c r="A9">
        <v>8</v>
      </c>
      <c r="B9" t="s">
        <v>14</v>
      </c>
      <c r="C9" s="31">
        <v>-1.94849252700806</v>
      </c>
      <c r="D9" s="31">
        <v>0.98044800758361805</v>
      </c>
      <c r="E9" s="31">
        <v>4.7710986137390101</v>
      </c>
      <c r="F9" s="31">
        <v>6.2383718490600604</v>
      </c>
      <c r="G9" s="31">
        <v>0.67353916168212902</v>
      </c>
      <c r="H9" s="31">
        <v>0.17053538560867301</v>
      </c>
    </row>
    <row r="10" spans="1:20">
      <c r="A10">
        <v>9</v>
      </c>
      <c r="B10" t="s">
        <v>15</v>
      </c>
      <c r="C10" s="31">
        <v>4.4097347259521502</v>
      </c>
      <c r="D10" s="31">
        <v>-1.0636332035064699</v>
      </c>
      <c r="E10" s="31">
        <v>24.436883926391602</v>
      </c>
      <c r="F10" s="31">
        <v>7.3418564796447798</v>
      </c>
      <c r="G10" s="31">
        <v>0.89243084192276001</v>
      </c>
      <c r="H10" s="31">
        <v>5.1919847726821899E-2</v>
      </c>
    </row>
    <row r="11" spans="1:20">
      <c r="A11">
        <v>10</v>
      </c>
      <c r="B11" t="s">
        <v>16</v>
      </c>
      <c r="C11" s="31">
        <v>-3.9857823848724401</v>
      </c>
      <c r="D11" s="31">
        <v>-0.23624047636985801</v>
      </c>
      <c r="E11" s="31">
        <v>19.964023590087901</v>
      </c>
      <c r="F11" s="31">
        <v>0.36218523979187001</v>
      </c>
      <c r="G11" s="31">
        <v>0.97521907091140703</v>
      </c>
      <c r="H11" s="31">
        <v>3.4259706735611001E-3</v>
      </c>
    </row>
    <row r="12" spans="1:20">
      <c r="A12">
        <v>11</v>
      </c>
      <c r="B12" t="s">
        <v>17</v>
      </c>
      <c r="C12" s="31">
        <v>0.437658190727234</v>
      </c>
      <c r="D12" s="31">
        <v>-1.9124481678009</v>
      </c>
      <c r="E12" s="31">
        <v>0.24070827662944799</v>
      </c>
      <c r="F12" s="31">
        <v>23.735668182373001</v>
      </c>
      <c r="G12" s="31">
        <v>4.2978335171937901E-2</v>
      </c>
      <c r="H12" s="31">
        <v>0.82065159082412698</v>
      </c>
    </row>
    <row r="13" spans="1:20">
      <c r="A13">
        <v>12</v>
      </c>
      <c r="B13" t="s">
        <v>18</v>
      </c>
      <c r="C13" s="31">
        <v>1.0181753635406501</v>
      </c>
      <c r="D13" s="31">
        <v>0.84171211719512895</v>
      </c>
      <c r="E13" s="31">
        <v>1.3027650117874101</v>
      </c>
      <c r="F13" s="31">
        <v>4.5977916717529297</v>
      </c>
      <c r="G13" s="31">
        <v>0.53094774484634399</v>
      </c>
      <c r="H13" s="31">
        <v>0.36285555362701399</v>
      </c>
    </row>
    <row r="14" spans="1:20">
      <c r="A14">
        <v>13</v>
      </c>
      <c r="B14" t="s">
        <v>19</v>
      </c>
      <c r="C14" s="31">
        <v>2.9410803318023699</v>
      </c>
      <c r="D14" s="31">
        <v>0.55917459726333596</v>
      </c>
      <c r="E14" s="31">
        <v>10.8701286315918</v>
      </c>
      <c r="F14" s="31">
        <v>2.02916312217712</v>
      </c>
      <c r="G14" s="31">
        <v>0.77838993072509799</v>
      </c>
      <c r="H14" s="31">
        <v>2.8137033805251101E-2</v>
      </c>
    </row>
    <row r="15" spans="1:20">
      <c r="A15">
        <v>14</v>
      </c>
      <c r="B15" t="s">
        <v>20</v>
      </c>
      <c r="C15" s="31">
        <v>1.31488025188446</v>
      </c>
      <c r="D15" s="31">
        <v>-0.48652249574661299</v>
      </c>
      <c r="E15" s="31">
        <v>2.17266774177551</v>
      </c>
      <c r="F15" s="31">
        <v>1.5361299514770499</v>
      </c>
      <c r="G15" s="31">
        <v>0.70481884479522705</v>
      </c>
      <c r="H15" s="31">
        <v>9.6496365964412703E-2</v>
      </c>
    </row>
    <row r="16" spans="1:20">
      <c r="A16">
        <v>15</v>
      </c>
      <c r="B16" t="s">
        <v>21</v>
      </c>
      <c r="C16" s="31">
        <v>-0.69111132621765103</v>
      </c>
      <c r="D16" s="31">
        <v>0.89772140979766801</v>
      </c>
      <c r="E16" s="31">
        <v>0.60022896528243996</v>
      </c>
      <c r="F16" s="31">
        <v>5.2300434112548801</v>
      </c>
      <c r="G16" s="31">
        <v>0.24327278137207001</v>
      </c>
      <c r="H16" s="31">
        <v>0.41046926379203802</v>
      </c>
    </row>
    <row r="17" spans="1:8">
      <c r="A17">
        <v>16</v>
      </c>
      <c r="B17" t="s">
        <v>22</v>
      </c>
      <c r="C17" s="31">
        <v>0.385708868503571</v>
      </c>
      <c r="D17" s="31">
        <v>-0.35618457198143</v>
      </c>
      <c r="E17" s="31">
        <v>0.186956316232681</v>
      </c>
      <c r="F17" s="31">
        <v>0.82332694530487105</v>
      </c>
      <c r="G17" s="31">
        <v>0.217335909605026</v>
      </c>
      <c r="H17" s="31">
        <v>0.18533712625503501</v>
      </c>
    </row>
    <row r="18" spans="1:8">
      <c r="A18">
        <v>17</v>
      </c>
      <c r="B18" t="s">
        <v>23</v>
      </c>
      <c r="C18" s="31">
        <v>2.2897682189941402</v>
      </c>
      <c r="D18" s="31">
        <v>-0.10434461385011699</v>
      </c>
      <c r="E18" s="31">
        <v>6.5887641906738299</v>
      </c>
      <c r="F18" s="31">
        <v>7.0658139884471893E-2</v>
      </c>
      <c r="G18" s="31">
        <v>0.86189997196197499</v>
      </c>
      <c r="H18" s="31">
        <v>1.7898387741297501E-3</v>
      </c>
    </row>
    <row r="19" spans="1:8">
      <c r="A19">
        <v>18</v>
      </c>
      <c r="B19" t="s">
        <v>24</v>
      </c>
      <c r="C19" s="31">
        <v>-2.7085735797882098</v>
      </c>
      <c r="D19" s="31">
        <v>0.143698841333389</v>
      </c>
      <c r="E19" s="31">
        <v>9.2193899154663104</v>
      </c>
      <c r="F19" s="31">
        <v>0.13400736451149001</v>
      </c>
      <c r="G19" s="31">
        <v>0.92605227231979403</v>
      </c>
      <c r="H19" s="31">
        <v>2.6065183337777901E-3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BF37-CEFD-4B94-AD68-9974807F50CC}">
  <dimension ref="A1:E26"/>
  <sheetViews>
    <sheetView workbookViewId="0">
      <selection activeCell="T11" sqref="T11"/>
    </sheetView>
  </sheetViews>
  <sheetFormatPr defaultRowHeight="14.4"/>
  <cols>
    <col min="1" max="1" width="13.109375" bestFit="1" customWidth="1"/>
    <col min="2" max="3" width="23.6640625" bestFit="1" customWidth="1"/>
    <col min="4" max="5" width="13.44140625" bestFit="1" customWidth="1"/>
  </cols>
  <sheetData>
    <row r="1" spans="1:5">
      <c r="A1" t="s">
        <v>105</v>
      </c>
      <c r="B1" t="s">
        <v>0</v>
      </c>
      <c r="C1" t="s">
        <v>114</v>
      </c>
      <c r="D1" t="s">
        <v>106</v>
      </c>
      <c r="E1" t="s">
        <v>107</v>
      </c>
    </row>
    <row r="2" spans="1:5">
      <c r="A2">
        <v>1</v>
      </c>
      <c r="B2" t="s">
        <v>7</v>
      </c>
      <c r="C2" t="s">
        <v>117</v>
      </c>
      <c r="D2" s="43">
        <v>-2.1389234066009499</v>
      </c>
      <c r="E2" s="43">
        <v>-1.7856808900833101</v>
      </c>
    </row>
    <row r="3" spans="1:5">
      <c r="A3">
        <v>2</v>
      </c>
      <c r="B3" t="s">
        <v>8</v>
      </c>
      <c r="C3" t="s">
        <v>118</v>
      </c>
      <c r="D3" s="43">
        <v>1.5614585876464799</v>
      </c>
      <c r="E3" s="43">
        <v>1.5270402431487999</v>
      </c>
    </row>
    <row r="4" spans="1:5">
      <c r="A4">
        <v>3</v>
      </c>
      <c r="B4" t="s">
        <v>9</v>
      </c>
      <c r="C4" t="s">
        <v>119</v>
      </c>
      <c r="D4" s="43">
        <v>-1.11938524246216</v>
      </c>
      <c r="E4" s="43">
        <v>0.674505174160004</v>
      </c>
    </row>
    <row r="5" spans="1:5">
      <c r="A5">
        <v>4</v>
      </c>
      <c r="B5" t="s">
        <v>10</v>
      </c>
      <c r="C5" t="s">
        <v>119</v>
      </c>
      <c r="D5" s="43">
        <v>-2.57374167442322</v>
      </c>
      <c r="E5" s="43">
        <v>-0.112884171307087</v>
      </c>
    </row>
    <row r="6" spans="1:5">
      <c r="A6">
        <v>5</v>
      </c>
      <c r="B6" t="s">
        <v>11</v>
      </c>
      <c r="C6" t="s">
        <v>117</v>
      </c>
      <c r="D6" s="43">
        <v>0.42785522341728199</v>
      </c>
      <c r="E6" s="43">
        <v>-0.69556730985641502</v>
      </c>
    </row>
    <row r="7" spans="1:5">
      <c r="A7">
        <v>6</v>
      </c>
      <c r="B7" t="s">
        <v>12</v>
      </c>
      <c r="C7" t="s">
        <v>118</v>
      </c>
      <c r="D7" s="43">
        <v>-0.30423766374588002</v>
      </c>
      <c r="E7" s="43">
        <v>0.19614878296852101</v>
      </c>
    </row>
    <row r="8" spans="1:5">
      <c r="A8">
        <v>7</v>
      </c>
      <c r="B8" t="s">
        <v>13</v>
      </c>
      <c r="C8" t="s">
        <v>117</v>
      </c>
      <c r="D8" s="43">
        <v>0.68392848968505904</v>
      </c>
      <c r="E8" s="43">
        <v>0.93305677175521895</v>
      </c>
    </row>
    <row r="9" spans="1:5">
      <c r="A9">
        <v>8</v>
      </c>
      <c r="B9" t="s">
        <v>14</v>
      </c>
      <c r="C9" t="s">
        <v>117</v>
      </c>
      <c r="D9" s="43">
        <v>-1.94849252700806</v>
      </c>
      <c r="E9" s="43">
        <v>0.98044800758361805</v>
      </c>
    </row>
    <row r="10" spans="1:5">
      <c r="A10">
        <v>9</v>
      </c>
      <c r="B10" t="s">
        <v>15</v>
      </c>
      <c r="C10" t="s">
        <v>118</v>
      </c>
      <c r="D10" s="43">
        <v>4.4097347259521502</v>
      </c>
      <c r="E10" s="43">
        <v>-1.0636332035064699</v>
      </c>
    </row>
    <row r="11" spans="1:5">
      <c r="A11">
        <v>10</v>
      </c>
      <c r="B11" t="s">
        <v>16</v>
      </c>
      <c r="C11" t="s">
        <v>119</v>
      </c>
      <c r="D11" s="43">
        <v>-3.9857823848724401</v>
      </c>
      <c r="E11" s="43">
        <v>-0.23624047636985801</v>
      </c>
    </row>
    <row r="12" spans="1:5">
      <c r="A12">
        <v>11</v>
      </c>
      <c r="B12" t="s">
        <v>17</v>
      </c>
      <c r="C12" t="s">
        <v>118</v>
      </c>
      <c r="D12" s="43">
        <v>0.437658190727234</v>
      </c>
      <c r="E12" s="43">
        <v>-1.9124481678009</v>
      </c>
    </row>
    <row r="13" spans="1:5">
      <c r="A13">
        <v>12</v>
      </c>
      <c r="B13" t="s">
        <v>18</v>
      </c>
      <c r="C13" t="s">
        <v>117</v>
      </c>
      <c r="D13" s="43">
        <v>1.0181753635406501</v>
      </c>
      <c r="E13" s="43">
        <v>0.84171211719512895</v>
      </c>
    </row>
    <row r="14" spans="1:5">
      <c r="A14">
        <v>13</v>
      </c>
      <c r="B14" t="s">
        <v>19</v>
      </c>
      <c r="C14" t="s">
        <v>118</v>
      </c>
      <c r="D14" s="43">
        <v>2.9410803318023699</v>
      </c>
      <c r="E14" s="43">
        <v>0.55917459726333596</v>
      </c>
    </row>
    <row r="15" spans="1:5">
      <c r="A15">
        <v>14</v>
      </c>
      <c r="B15" t="s">
        <v>20</v>
      </c>
      <c r="C15" t="s">
        <v>117</v>
      </c>
      <c r="D15" s="43">
        <v>1.31488025188446</v>
      </c>
      <c r="E15" s="43">
        <v>-0.48652249574661299</v>
      </c>
    </row>
    <row r="16" spans="1:5">
      <c r="A16">
        <v>15</v>
      </c>
      <c r="B16" t="s">
        <v>21</v>
      </c>
      <c r="C16" t="s">
        <v>118</v>
      </c>
      <c r="D16" s="43">
        <v>-0.69111132621765103</v>
      </c>
      <c r="E16" s="43">
        <v>0.89772140979766801</v>
      </c>
    </row>
    <row r="17" spans="1:5">
      <c r="A17">
        <v>16</v>
      </c>
      <c r="B17" t="s">
        <v>22</v>
      </c>
      <c r="C17" t="s">
        <v>119</v>
      </c>
      <c r="D17" s="43">
        <v>0.385708868503571</v>
      </c>
      <c r="E17" s="43">
        <v>-0.35618457198143</v>
      </c>
    </row>
    <row r="18" spans="1:5">
      <c r="A18">
        <v>17</v>
      </c>
      <c r="B18" t="s">
        <v>23</v>
      </c>
      <c r="C18" t="s">
        <v>117</v>
      </c>
      <c r="D18" s="43">
        <v>2.2897682189941402</v>
      </c>
      <c r="E18" s="43">
        <v>-0.10434461385011699</v>
      </c>
    </row>
    <row r="19" spans="1:5">
      <c r="A19">
        <v>18</v>
      </c>
      <c r="B19" t="s">
        <v>24</v>
      </c>
      <c r="C19" t="s">
        <v>119</v>
      </c>
      <c r="D19" s="43">
        <v>-2.7085735797882098</v>
      </c>
      <c r="E19" s="43">
        <v>0.143698841333389</v>
      </c>
    </row>
    <row r="22" spans="1:5">
      <c r="A22" s="44" t="s">
        <v>127</v>
      </c>
      <c r="B22" t="s">
        <v>129</v>
      </c>
      <c r="C22" t="s">
        <v>130</v>
      </c>
    </row>
    <row r="23" spans="1:5">
      <c r="A23" s="45" t="s">
        <v>119</v>
      </c>
      <c r="B23" s="31">
        <v>-2.0003548026084919</v>
      </c>
      <c r="C23" s="31">
        <v>2.2578959167003587E-2</v>
      </c>
    </row>
    <row r="24" spans="1:5">
      <c r="A24" s="45" t="s">
        <v>117</v>
      </c>
      <c r="B24" s="31">
        <v>0.23531308770179732</v>
      </c>
      <c r="C24" s="31">
        <v>-4.5271201857498451E-2</v>
      </c>
    </row>
    <row r="25" spans="1:5">
      <c r="A25" s="45" t="s">
        <v>118</v>
      </c>
      <c r="B25" s="31">
        <v>1.3924304743607838</v>
      </c>
      <c r="C25" s="31">
        <v>3.4000610311825809E-2</v>
      </c>
    </row>
    <row r="26" spans="1:5">
      <c r="A26" s="45" t="s">
        <v>128</v>
      </c>
      <c r="B26" s="31">
        <v>2.4835268033454284E-8</v>
      </c>
      <c r="C26" s="31">
        <v>2.4835268779770874E-9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3AC4-00CC-4BFA-813A-DFC866FAD3C7}">
  <dimension ref="A1:F37"/>
  <sheetViews>
    <sheetView workbookViewId="0">
      <selection activeCell="F12" sqref="F12"/>
    </sheetView>
  </sheetViews>
  <sheetFormatPr defaultRowHeight="14.4"/>
  <cols>
    <col min="3" max="3" width="11.5546875" customWidth="1"/>
    <col min="5" max="5" width="12.44140625" customWidth="1"/>
  </cols>
  <sheetData>
    <row r="1" spans="1:6" ht="18">
      <c r="A1" s="8" t="s">
        <v>134</v>
      </c>
    </row>
    <row r="3" spans="1:6">
      <c r="A3" s="11" t="s">
        <v>60</v>
      </c>
      <c r="B3" s="73" t="s">
        <v>61</v>
      </c>
      <c r="C3" s="73"/>
      <c r="D3" s="73" t="s">
        <v>62</v>
      </c>
      <c r="E3" s="73"/>
    </row>
    <row r="4" spans="1:6">
      <c r="A4" s="11" t="s">
        <v>48</v>
      </c>
      <c r="B4" s="18" t="s">
        <v>66</v>
      </c>
      <c r="C4" s="18" t="s">
        <v>67</v>
      </c>
      <c r="D4" s="18" t="s">
        <v>66</v>
      </c>
      <c r="E4" s="18" t="s">
        <v>67</v>
      </c>
    </row>
    <row r="5" spans="1:6">
      <c r="A5" s="12" t="s">
        <v>3</v>
      </c>
      <c r="B5" s="23">
        <v>0.91747999999999996</v>
      </c>
      <c r="C5" s="24" t="s">
        <v>135</v>
      </c>
      <c r="D5" s="13">
        <v>0.29780000000000001</v>
      </c>
      <c r="E5" s="24" t="s">
        <v>136</v>
      </c>
    </row>
    <row r="6" spans="1:6">
      <c r="A6" s="12" t="s">
        <v>4</v>
      </c>
      <c r="B6" s="23">
        <v>0.88378999999999996</v>
      </c>
      <c r="C6" s="24" t="s">
        <v>137</v>
      </c>
      <c r="D6" s="13">
        <v>0.22608</v>
      </c>
      <c r="E6" s="24" t="s">
        <v>138</v>
      </c>
    </row>
    <row r="7" spans="1:6">
      <c r="A7" s="12" t="s">
        <v>5</v>
      </c>
      <c r="B7" s="23">
        <v>0.8286</v>
      </c>
      <c r="C7" s="24" t="s">
        <v>139</v>
      </c>
      <c r="D7" s="13">
        <v>0.42801</v>
      </c>
      <c r="E7" s="24" t="s">
        <v>140</v>
      </c>
    </row>
    <row r="8" spans="1:6">
      <c r="A8" s="12" t="s">
        <v>1</v>
      </c>
      <c r="B8" s="54">
        <v>0.59597999999999995</v>
      </c>
      <c r="C8" s="24" t="s">
        <v>141</v>
      </c>
      <c r="D8" s="54">
        <v>0.67549000000000003</v>
      </c>
      <c r="E8" s="24" t="s">
        <v>142</v>
      </c>
    </row>
    <row r="9" spans="1:6">
      <c r="A9" s="12" t="s">
        <v>6</v>
      </c>
      <c r="B9" s="13">
        <v>0.18928</v>
      </c>
      <c r="C9" s="24" t="s">
        <v>143</v>
      </c>
      <c r="D9" s="23">
        <v>0.92881000000000002</v>
      </c>
      <c r="E9" s="24" t="s">
        <v>144</v>
      </c>
    </row>
    <row r="10" spans="1:6">
      <c r="A10" s="12" t="s">
        <v>2</v>
      </c>
      <c r="B10" s="13">
        <v>0.41314000000000001</v>
      </c>
      <c r="C10" s="24" t="s">
        <v>145</v>
      </c>
      <c r="D10" s="23">
        <v>0.87397000000000002</v>
      </c>
      <c r="E10" s="24" t="s">
        <v>146</v>
      </c>
    </row>
    <row r="11" spans="1:6">
      <c r="A11" s="26" t="s">
        <v>94</v>
      </c>
      <c r="B11" s="27">
        <v>2.87114</v>
      </c>
      <c r="C11" s="28" t="s">
        <v>147</v>
      </c>
      <c r="D11" s="27">
        <v>2.40578</v>
      </c>
      <c r="E11" s="28" t="s">
        <v>148</v>
      </c>
      <c r="F11" t="s">
        <v>152</v>
      </c>
    </row>
    <row r="12" spans="1:6">
      <c r="F12" t="s">
        <v>153</v>
      </c>
    </row>
    <row r="13" spans="1:6" ht="16.2">
      <c r="A13" s="55" t="s">
        <v>149</v>
      </c>
    </row>
    <row r="15" spans="1:6">
      <c r="A15" s="11" t="s">
        <v>60</v>
      </c>
      <c r="B15" s="73" t="s">
        <v>61</v>
      </c>
      <c r="C15" s="73"/>
      <c r="D15" s="73" t="s">
        <v>62</v>
      </c>
      <c r="E15" s="73"/>
    </row>
    <row r="16" spans="1:6">
      <c r="A16" s="11" t="s">
        <v>48</v>
      </c>
      <c r="B16" s="18" t="s">
        <v>66</v>
      </c>
      <c r="C16" s="18" t="s">
        <v>67</v>
      </c>
      <c r="D16" s="18" t="s">
        <v>66</v>
      </c>
      <c r="E16" s="18" t="s">
        <v>67</v>
      </c>
    </row>
    <row r="17" spans="1:5">
      <c r="A17" s="12" t="s">
        <v>3</v>
      </c>
      <c r="B17" s="23">
        <v>0.88614999999999999</v>
      </c>
      <c r="C17" s="24" t="s">
        <v>78</v>
      </c>
      <c r="D17" s="13">
        <v>0.38102999999999998</v>
      </c>
      <c r="E17" s="24" t="s">
        <v>79</v>
      </c>
    </row>
    <row r="18" spans="1:5">
      <c r="A18" s="12" t="s">
        <v>4</v>
      </c>
      <c r="B18" s="23">
        <v>0.81354000000000004</v>
      </c>
      <c r="C18" s="24" t="s">
        <v>86</v>
      </c>
      <c r="D18" s="13">
        <v>0.41274</v>
      </c>
      <c r="E18" s="24" t="s">
        <v>87</v>
      </c>
    </row>
    <row r="19" spans="1:5">
      <c r="A19" s="12" t="s">
        <v>5</v>
      </c>
      <c r="B19" s="23">
        <v>0.90519000000000005</v>
      </c>
      <c r="C19" s="24" t="s">
        <v>68</v>
      </c>
      <c r="D19" s="13">
        <v>0.22453000000000001</v>
      </c>
      <c r="E19" s="24" t="s">
        <v>69</v>
      </c>
    </row>
    <row r="20" spans="1:5">
      <c r="A20" s="12" t="s">
        <v>1</v>
      </c>
      <c r="B20" s="23">
        <v>0.89346000000000003</v>
      </c>
      <c r="C20" s="24" t="s">
        <v>73</v>
      </c>
      <c r="D20" s="13">
        <v>-0.11491</v>
      </c>
      <c r="E20" s="24" t="s">
        <v>74</v>
      </c>
    </row>
    <row r="21" spans="1:5">
      <c r="A21" s="12" t="s">
        <v>6</v>
      </c>
      <c r="B21" s="23">
        <v>0.75470999999999999</v>
      </c>
      <c r="C21" s="24" t="s">
        <v>90</v>
      </c>
      <c r="D21" s="25">
        <v>-0.57352000000000003</v>
      </c>
      <c r="E21" s="24" t="s">
        <v>91</v>
      </c>
    </row>
    <row r="22" spans="1:5">
      <c r="A22" s="12" t="s">
        <v>2</v>
      </c>
      <c r="B22" s="23">
        <v>0.88685999999999998</v>
      </c>
      <c r="C22" s="24" t="s">
        <v>78</v>
      </c>
      <c r="D22" s="13">
        <v>-0.38468999999999998</v>
      </c>
      <c r="E22" s="24" t="s">
        <v>79</v>
      </c>
    </row>
    <row r="23" spans="1:5">
      <c r="A23" s="26" t="s">
        <v>94</v>
      </c>
      <c r="B23" s="27">
        <v>4.4208600000000002</v>
      </c>
      <c r="C23" s="28" t="s">
        <v>95</v>
      </c>
      <c r="D23" s="27">
        <v>0.85606000000000004</v>
      </c>
      <c r="E23" s="28" t="s">
        <v>96</v>
      </c>
    </row>
    <row r="25" spans="1:5" ht="18">
      <c r="A25" s="8" t="s">
        <v>150</v>
      </c>
    </row>
    <row r="27" spans="1:5">
      <c r="A27" s="11" t="s">
        <v>60</v>
      </c>
      <c r="B27" s="29" t="s">
        <v>101</v>
      </c>
      <c r="C27" s="29" t="s">
        <v>102</v>
      </c>
      <c r="D27" s="10" t="s">
        <v>61</v>
      </c>
      <c r="E27" s="10" t="s">
        <v>62</v>
      </c>
    </row>
    <row r="28" spans="1:5">
      <c r="A28" s="12" t="s">
        <v>1</v>
      </c>
      <c r="B28" s="30">
        <v>1631.6666667</v>
      </c>
      <c r="C28" s="30">
        <v>363.39449029999997</v>
      </c>
      <c r="D28" s="13">
        <v>0.10750990000000001</v>
      </c>
      <c r="E28" s="13">
        <v>0.36321320000000001</v>
      </c>
    </row>
    <row r="29" spans="1:5">
      <c r="A29" s="12" t="s">
        <v>2</v>
      </c>
      <c r="B29" s="30">
        <v>84.611111100000002</v>
      </c>
      <c r="C29" s="30">
        <v>19.802185300000001</v>
      </c>
      <c r="D29" s="13">
        <v>-0.246477</v>
      </c>
      <c r="E29" s="13">
        <v>0.72919230000000002</v>
      </c>
    </row>
    <row r="30" spans="1:5">
      <c r="A30" s="12" t="s">
        <v>3</v>
      </c>
      <c r="B30" s="30">
        <v>433.5</v>
      </c>
      <c r="C30" s="30">
        <v>21.4844905</v>
      </c>
      <c r="D30" s="13">
        <v>0.7526292</v>
      </c>
      <c r="E30" s="13">
        <v>-0.314056</v>
      </c>
    </row>
    <row r="31" spans="1:5">
      <c r="A31" s="12" t="s">
        <v>4</v>
      </c>
      <c r="B31" s="30">
        <v>166.66666670000001</v>
      </c>
      <c r="C31" s="30">
        <v>5.1639777999999996</v>
      </c>
      <c r="D31" s="13">
        <v>0.77308250000000001</v>
      </c>
      <c r="E31" s="13">
        <v>-0.37404730000000003</v>
      </c>
    </row>
    <row r="32" spans="1:5">
      <c r="A32" s="12" t="s">
        <v>5</v>
      </c>
      <c r="B32" s="30">
        <v>1078.8333333</v>
      </c>
      <c r="C32" s="30">
        <v>133.099065</v>
      </c>
      <c r="D32" s="13">
        <v>0.55387660000000005</v>
      </c>
      <c r="E32" s="13">
        <v>-9.6468899999999996E-2</v>
      </c>
    </row>
    <row r="33" spans="1:5">
      <c r="A33" s="12" t="s">
        <v>6</v>
      </c>
      <c r="B33" s="30">
        <v>158.2777778</v>
      </c>
      <c r="C33" s="30">
        <v>11.7983311</v>
      </c>
      <c r="D33" s="13">
        <v>-0.5309931</v>
      </c>
      <c r="E33" s="13">
        <v>0.95585330000000002</v>
      </c>
    </row>
    <row r="36" spans="1:5">
      <c r="A36" s="7" t="s">
        <v>103</v>
      </c>
    </row>
    <row r="37" spans="1:5">
      <c r="A37" s="7" t="s">
        <v>151</v>
      </c>
    </row>
  </sheetData>
  <mergeCells count="4">
    <mergeCell ref="B3:C3"/>
    <mergeCell ref="D3:E3"/>
    <mergeCell ref="B15:C15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Autos</vt:lpstr>
      <vt:lpstr>DATA_ACP_VAR_ILLUS</vt:lpstr>
      <vt:lpstr>Representations</vt:lpstr>
      <vt:lpstr>DATA_ACP_IND_SUP</vt:lpstr>
      <vt:lpstr>Actives+Illustratrives</vt:lpstr>
      <vt:lpstr>Actives+Supplémentaires</vt:lpstr>
      <vt:lpstr>Results</vt:lpstr>
      <vt:lpstr>Individuals Representation</vt:lpstr>
      <vt:lpstr>Contributions</vt:lpstr>
      <vt:lpstr>Sheet4</vt:lpstr>
      <vt:lpstr>Variables_illustratives_Rep</vt:lpstr>
      <vt:lpstr>Rotations</vt:lpstr>
      <vt:lpstr>Contributions!Criteria</vt:lpstr>
      <vt:lpstr>Sheet4!Criteria</vt:lpstr>
      <vt:lpstr>Contributions!Extract</vt:lpstr>
      <vt:lpstr>Sheet4!Extract</vt:lpstr>
      <vt:lpstr>Results!Parameters</vt:lpstr>
      <vt:lpstr>Results!Summary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</dc:creator>
  <cp:lastModifiedBy>Franck</cp:lastModifiedBy>
  <dcterms:created xsi:type="dcterms:W3CDTF">2022-12-28T19:37:32Z</dcterms:created>
  <dcterms:modified xsi:type="dcterms:W3CDTF">2023-01-18T15:06:28Z</dcterms:modified>
</cp:coreProperties>
</file>