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hidePivotFieldList="1" autoCompressPictures="0"/>
  <bookViews>
    <workbookView xWindow="540" yWindow="0" windowWidth="24720" windowHeight="13600" tabRatio="500" activeTab="1"/>
  </bookViews>
  <sheets>
    <sheet name="Sheet1" sheetId="2" r:id="rId1"/>
    <sheet name="Lemonade2016.csv" sheetId="1" r:id="rId2"/>
  </sheet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E35" i="1"/>
  <c r="D33" i="1"/>
  <c r="E33" i="1"/>
  <c r="C33" i="1"/>
  <c r="F33" i="1"/>
  <c r="F3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I33" i="1"/>
</calcChain>
</file>

<file path=xl/sharedStrings.xml><?xml version="1.0" encoding="utf-8"?>
<sst xmlns="http://schemas.openxmlformats.org/spreadsheetml/2006/main" count="131" uniqueCount="22">
  <si>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</si>
  <si>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</si>
  <si>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</si>
  <si>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</si>
  <si>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</si>
  <si>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</si>
  <si>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</si>
  <si>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</si>
  <si>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</si>
  <si>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 xml:space="preserve">Total </t>
  </si>
  <si>
    <t>Revenue</t>
  </si>
  <si>
    <t>Sum of Revenue</t>
  </si>
  <si>
    <t>Column Labels</t>
  </si>
  <si>
    <t>Row Labels</t>
  </si>
  <si>
    <t>Grand Total</t>
  </si>
  <si>
    <t>Total Sum of Revenue</t>
  </si>
  <si>
    <t>Total Sum of Orange</t>
  </si>
  <si>
    <t>Sum of Orange</t>
  </si>
  <si>
    <t>Total Sum of Lemon</t>
  </si>
  <si>
    <t>Sum of Lemon</t>
  </si>
  <si>
    <t>Total Count of Date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</si>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</sst>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Border="1"/>
    <xf numFmtId="0" fontId="0" fillId="0" borderId="0" xfId="0" applyBorder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"/>
      <border diagonalUp="0" diagonalDown="0" outline="0">
        <left/>
        <right/>
        <top/>
        <bottom/>
      </border>
    </dxf>
    <dxf>
      <numFmt numFmtId="0" formatCode="General"/>
    </dxf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Lemonade2016.csv!$A$2:$A$32</c:f>
              <c:numCache>
                <c:formatCode>m/d/yy</c:formatCode>
                <c:ptCount val="31"/>
                <c:pt idx="0">
                  <c:v>42552.0</c:v>
                </c:pt>
                <c:pt idx="1">
                  <c:v>42553.0</c:v>
                </c:pt>
                <c:pt idx="2">
                  <c:v>42554.0</c:v>
                </c:pt>
                <c:pt idx="3">
                  <c:v>42555.0</c:v>
                </c:pt>
                <c:pt idx="4">
                  <c:v>42556.0</c:v>
                </c:pt>
                <c:pt idx="5">
                  <c:v>42557.0</c:v>
                </c:pt>
                <c:pt idx="6">
                  <c:v>42558.0</c:v>
                </c:pt>
                <c:pt idx="7">
                  <c:v>42559.0</c:v>
                </c:pt>
                <c:pt idx="8">
                  <c:v>42560.0</c:v>
                </c:pt>
                <c:pt idx="9">
                  <c:v>42561.0</c:v>
                </c:pt>
                <c:pt idx="10">
                  <c:v>42562.0</c:v>
                </c:pt>
                <c:pt idx="11">
                  <c:v>42563.0</c:v>
                </c:pt>
                <c:pt idx="12">
                  <c:v>42564.0</c:v>
                </c:pt>
                <c:pt idx="13">
                  <c:v>42565.0</c:v>
                </c:pt>
                <c:pt idx="14">
                  <c:v>42566.0</c:v>
                </c:pt>
                <c:pt idx="15">
                  <c:v>42567.0</c:v>
                </c:pt>
                <c:pt idx="16">
                  <c:v>42568.0</c:v>
                </c:pt>
                <c:pt idx="17">
                  <c:v>42569.0</c:v>
                </c:pt>
                <c:pt idx="18">
                  <c:v>42570.0</c:v>
                </c:pt>
                <c:pt idx="19">
                  <c:v>42571.0</c:v>
                </c:pt>
                <c:pt idx="20">
                  <c:v>42572.0</c:v>
                </c:pt>
                <c:pt idx="21">
                  <c:v>42573.0</c:v>
                </c:pt>
                <c:pt idx="22">
                  <c:v>42574.0</c:v>
                </c:pt>
                <c:pt idx="23">
                  <c:v>42575.0</c:v>
                </c:pt>
                <c:pt idx="24">
                  <c:v>42576.0</c:v>
                </c:pt>
                <c:pt idx="25">
                  <c:v>42577.0</c:v>
                </c:pt>
                <c:pt idx="26">
                  <c:v>42578.0</c:v>
                </c:pt>
                <c:pt idx="27">
                  <c:v>42579.0</c:v>
                </c:pt>
                <c:pt idx="28">
                  <c:v>42580.0</c:v>
                </c:pt>
                <c:pt idx="29">
                  <c:v>42581.0</c:v>
                </c:pt>
                <c:pt idx="30">
                  <c:v>42582.0</c:v>
                </c:pt>
              </c:numCache>
            </c:numRef>
          </c:cat>
          <c:val>
            <c:numRef>
              <c:f>Lemonade2016.csv!$I$2:$I$32</c:f>
              <c:numCache>
                <c:formatCode>_-"$"* #,##0.00_-;\-"$"* #,##0.00_-;_-"$"* "-"??_-;_-@_-</c:formatCode>
                <c:ptCount val="31"/>
                <c:pt idx="0">
                  <c:v>41.0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43.0</c:v>
                </c:pt>
                <c:pt idx="6">
                  <c:v>61.0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46.0</c:v>
                </c:pt>
                <c:pt idx="13">
                  <c:v>51.75</c:v>
                </c:pt>
                <c:pt idx="14">
                  <c:v>80.0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101.0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60.2</c:v>
                </c:pt>
                <c:pt idx="27">
                  <c:v>55.65</c:v>
                </c:pt>
                <c:pt idx="28">
                  <c:v>58.1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175320"/>
        <c:axId val="740927896"/>
      </c:lineChart>
      <c:dateAx>
        <c:axId val="741175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740927896"/>
        <c:crosses val="autoZero"/>
        <c:auto val="1"/>
        <c:lblOffset val="100"/>
        <c:baseTimeUnit val="days"/>
      </c:dateAx>
      <c:valAx>
        <c:axId val="74092789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74117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Lemonade2016.csv!$E$2:$E$32</c:f>
              <c:numCache>
                <c:formatCode>General</c:formatCode>
                <c:ptCount val="31"/>
                <c:pt idx="0">
                  <c:v>70.0</c:v>
                </c:pt>
                <c:pt idx="1">
                  <c:v>72.0</c:v>
                </c:pt>
                <c:pt idx="2">
                  <c:v>71.0</c:v>
                </c:pt>
                <c:pt idx="3">
                  <c:v>76.0</c:v>
                </c:pt>
                <c:pt idx="4">
                  <c:v>78.0</c:v>
                </c:pt>
                <c:pt idx="5">
                  <c:v>82.0</c:v>
                </c:pt>
                <c:pt idx="6">
                  <c:v>81.0</c:v>
                </c:pt>
                <c:pt idx="7">
                  <c:v>82.0</c:v>
                </c:pt>
                <c:pt idx="8">
                  <c:v>80.0</c:v>
                </c:pt>
                <c:pt idx="9">
                  <c:v>82.0</c:v>
                </c:pt>
                <c:pt idx="10">
                  <c:v>83.0</c:v>
                </c:pt>
                <c:pt idx="11">
                  <c:v>84.0</c:v>
                </c:pt>
                <c:pt idx="12">
                  <c:v>77.0</c:v>
                </c:pt>
                <c:pt idx="13">
                  <c:v>78.0</c:v>
                </c:pt>
                <c:pt idx="14">
                  <c:v>75.0</c:v>
                </c:pt>
                <c:pt idx="15">
                  <c:v>74.0</c:v>
                </c:pt>
                <c:pt idx="16">
                  <c:v>77.0</c:v>
                </c:pt>
                <c:pt idx="17">
                  <c:v>81.0</c:v>
                </c:pt>
                <c:pt idx="18">
                  <c:v>78.0</c:v>
                </c:pt>
                <c:pt idx="19">
                  <c:v>70.0</c:v>
                </c:pt>
                <c:pt idx="20">
                  <c:v>77.0</c:v>
                </c:pt>
                <c:pt idx="21">
                  <c:v>80.0</c:v>
                </c:pt>
                <c:pt idx="22">
                  <c:v>81.0</c:v>
                </c:pt>
                <c:pt idx="23">
                  <c:v>82.0</c:v>
                </c:pt>
                <c:pt idx="24">
                  <c:v>84.0</c:v>
                </c:pt>
                <c:pt idx="25">
                  <c:v>83.0</c:v>
                </c:pt>
                <c:pt idx="26">
                  <c:v>80.0</c:v>
                </c:pt>
                <c:pt idx="27">
                  <c:v>82.0</c:v>
                </c:pt>
                <c:pt idx="28">
                  <c:v>81.0</c:v>
                </c:pt>
                <c:pt idx="29">
                  <c:v>82.0</c:v>
                </c:pt>
                <c:pt idx="30">
                  <c:v>82.0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Lemonade2016.csv!$I$2:$I$32</c:f>
              <c:numCache>
                <c:formatCode>_-"$"* #,##0.00_-;\-"$"* #,##0.00_-;_-"$"* "-"??_-;_-@_-</c:formatCode>
                <c:ptCount val="31"/>
                <c:pt idx="0">
                  <c:v>41.0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43.0</c:v>
                </c:pt>
                <c:pt idx="6">
                  <c:v>61.0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46.0</c:v>
                </c:pt>
                <c:pt idx="13">
                  <c:v>51.75</c:v>
                </c:pt>
                <c:pt idx="14">
                  <c:v>80.0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101.0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60.2</c:v>
                </c:pt>
                <c:pt idx="27">
                  <c:v>55.65</c:v>
                </c:pt>
                <c:pt idx="28">
                  <c:v>58.1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701384"/>
        <c:axId val="-2036852632"/>
      </c:lineChart>
      <c:catAx>
        <c:axId val="74070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852632"/>
        <c:crosses val="autoZero"/>
        <c:auto val="1"/>
        <c:lblAlgn val="ctr"/>
        <c:lblOffset val="100"/>
        <c:noMultiLvlLbl val="0"/>
      </c:catAx>
      <c:valAx>
        <c:axId val="-203685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70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Lemonade2016.csv!$F$2:$F$32</c:f>
              <c:numCache>
                <c:formatCode>General</c:formatCode>
                <c:ptCount val="31"/>
                <c:pt idx="0">
                  <c:v>90.0</c:v>
                </c:pt>
                <c:pt idx="1">
                  <c:v>90.0</c:v>
                </c:pt>
                <c:pt idx="2">
                  <c:v>104.0</c:v>
                </c:pt>
                <c:pt idx="3">
                  <c:v>98.0</c:v>
                </c:pt>
                <c:pt idx="4">
                  <c:v>135.0</c:v>
                </c:pt>
                <c:pt idx="5">
                  <c:v>90.0</c:v>
                </c:pt>
                <c:pt idx="6">
                  <c:v>135.0</c:v>
                </c:pt>
                <c:pt idx="7">
                  <c:v>113.0</c:v>
                </c:pt>
                <c:pt idx="8">
                  <c:v>126.0</c:v>
                </c:pt>
                <c:pt idx="9">
                  <c:v>131.0</c:v>
                </c:pt>
                <c:pt idx="10">
                  <c:v>135.0</c:v>
                </c:pt>
                <c:pt idx="11">
                  <c:v>99.0</c:v>
                </c:pt>
                <c:pt idx="12">
                  <c:v>99.0</c:v>
                </c:pt>
                <c:pt idx="13">
                  <c:v>113.0</c:v>
                </c:pt>
                <c:pt idx="14">
                  <c:v>108.0</c:v>
                </c:pt>
                <c:pt idx="15">
                  <c:v>90.0</c:v>
                </c:pt>
                <c:pt idx="16">
                  <c:v>126.0</c:v>
                </c:pt>
                <c:pt idx="17">
                  <c:v>122.0</c:v>
                </c:pt>
                <c:pt idx="18">
                  <c:v>113.0</c:v>
                </c:pt>
                <c:pt idx="19">
                  <c:v>102.0</c:v>
                </c:pt>
                <c:pt idx="20">
                  <c:v>90.0</c:v>
                </c:pt>
                <c:pt idx="21">
                  <c:v>108.0</c:v>
                </c:pt>
                <c:pt idx="22">
                  <c:v>117.0</c:v>
                </c:pt>
                <c:pt idx="23">
                  <c:v>117.0</c:v>
                </c:pt>
                <c:pt idx="24">
                  <c:v>135.0</c:v>
                </c:pt>
                <c:pt idx="25">
                  <c:v>158.0</c:v>
                </c:pt>
                <c:pt idx="26">
                  <c:v>99.0</c:v>
                </c:pt>
                <c:pt idx="27">
                  <c:v>90.0</c:v>
                </c:pt>
                <c:pt idx="28">
                  <c:v>95.0</c:v>
                </c:pt>
                <c:pt idx="29">
                  <c:v>81.0</c:v>
                </c:pt>
                <c:pt idx="30">
                  <c:v>68.0</c:v>
                </c:pt>
              </c:numCache>
            </c:numRef>
          </c:xVal>
          <c:yVal>
            <c:numRef>
              <c:f>Lemonade2016.csv!$H$2:$H$32</c:f>
              <c:numCache>
                <c:formatCode>General</c:formatCode>
                <c:ptCount val="31"/>
                <c:pt idx="0">
                  <c:v>164.0</c:v>
                </c:pt>
                <c:pt idx="1">
                  <c:v>165.0</c:v>
                </c:pt>
                <c:pt idx="2">
                  <c:v>187.0</c:v>
                </c:pt>
                <c:pt idx="3">
                  <c:v>233.0</c:v>
                </c:pt>
                <c:pt idx="4">
                  <c:v>277.0</c:v>
                </c:pt>
                <c:pt idx="5">
                  <c:v>172.0</c:v>
                </c:pt>
                <c:pt idx="6">
                  <c:v>244.0</c:v>
                </c:pt>
                <c:pt idx="7">
                  <c:v>209.0</c:v>
                </c:pt>
                <c:pt idx="8">
                  <c:v>229.0</c:v>
                </c:pt>
                <c:pt idx="9">
                  <c:v>238.0</c:v>
                </c:pt>
                <c:pt idx="10">
                  <c:v>282.0</c:v>
                </c:pt>
                <c:pt idx="11">
                  <c:v>225.0</c:v>
                </c:pt>
                <c:pt idx="12">
                  <c:v>184.0</c:v>
                </c:pt>
                <c:pt idx="13">
                  <c:v>207.0</c:v>
                </c:pt>
                <c:pt idx="14">
                  <c:v>160.0</c:v>
                </c:pt>
                <c:pt idx="15">
                  <c:v>131.0</c:v>
                </c:pt>
                <c:pt idx="16">
                  <c:v>191.0</c:v>
                </c:pt>
                <c:pt idx="17">
                  <c:v>223.0</c:v>
                </c:pt>
                <c:pt idx="18">
                  <c:v>207.0</c:v>
                </c:pt>
                <c:pt idx="19">
                  <c:v>113.0</c:v>
                </c:pt>
                <c:pt idx="20">
                  <c:v>133.0</c:v>
                </c:pt>
                <c:pt idx="21">
                  <c:v>187.0</c:v>
                </c:pt>
                <c:pt idx="22">
                  <c:v>202.0</c:v>
                </c:pt>
                <c:pt idx="23">
                  <c:v>203.0</c:v>
                </c:pt>
                <c:pt idx="24">
                  <c:v>269.0</c:v>
                </c:pt>
                <c:pt idx="25">
                  <c:v>305.0</c:v>
                </c:pt>
                <c:pt idx="26">
                  <c:v>172.0</c:v>
                </c:pt>
                <c:pt idx="27">
                  <c:v>159.0</c:v>
                </c:pt>
                <c:pt idx="28">
                  <c:v>166.0</c:v>
                </c:pt>
                <c:pt idx="29">
                  <c:v>145.0</c:v>
                </c:pt>
                <c:pt idx="30">
                  <c:v>123.0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20376"/>
        <c:axId val="2131970376"/>
      </c:scatterChart>
      <c:valAx>
        <c:axId val="74002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970376"/>
        <c:crosses val="autoZero"/>
        <c:crossBetween val="midCat"/>
      </c:valAx>
      <c:valAx>
        <c:axId val="213197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020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244230</xdr:colOff>
      <xdr:row>0</xdr:row>
      <xdr:rowOff>0</xdr:rowOff>
    </xdr:from>
    <xdr:to>
      <xdr:col>14</xdr:col>
      <xdr:colOff>664307</xdr:colOff>
      <xdr:row>14</xdr:row>
      <xdr:rowOff>7815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439616</xdr:colOff>
      <xdr:row>16</xdr:row>
      <xdr:rowOff>157284</xdr:rowOff>
    </xdr:from>
    <xdr:to>
      <xdr:col>15</xdr:col>
      <xdr:colOff>29308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449386</xdr:colOff>
      <xdr:row>35</xdr:row>
      <xdr:rowOff>98668</xdr:rowOff>
    </xdr:from>
    <xdr:to>
      <xdr:col>12</xdr:col>
      <xdr:colOff>39078</xdr:colOff>
      <xdr:row>49</xdr:row>
      <xdr:rowOff>106484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ple" refreshedDate="42861.828180671298" createdVersion="4" refreshedVersion="4" minRefreshableVersion="3" recordCount="31">
  <cacheSource type="worksheet">
    <worksheetSource name="Table1"/>
  </cacheSource>
  <cacheFields count="9">
    <cacheField name="Date" numFmtId="14">
      <sharedItems containsSemiMixedTypes="0" containsNonDate="0" containsDate="1" containsString="0" minDate="2016-07-01T00:00:00" maxDate="2016-08-01T00:00:00"/>
    </cacheField>
    <cacheField name="Location" numFmtId="0">
      <sharedItems count="2">
        <s v="Park"/>
        <s v="Beach"/>
      </sharedItems>
    </cacheField>
    <cacheField name="Lemon" numFmtId="0">
      <sharedItems containsSemiMixedTypes="0" containsString="0" containsNumber="1" containsInteger="1" minValue="71" maxValue="176"/>
    </cacheField>
    <cacheField name="Orange" numFmtId="0">
      <sharedItems containsSemiMixedTypes="0" containsString="0" containsNumber="1" containsInteger="1" minValue="42" maxValue="129"/>
    </cacheField>
    <cacheField name="Temperature" numFmtId="0">
      <sharedItems containsSemiMixedTypes="0" containsString="0" containsNumber="1" containsInteger="1" minValue="70" maxValue="84" count="13">
        <n v="70"/>
        <n v="72"/>
        <n v="71"/>
        <n v="76"/>
        <n v="78"/>
        <n v="82"/>
        <n v="81"/>
        <n v="80"/>
        <n v="83"/>
        <n v="84"/>
        <n v="77"/>
        <n v="75"/>
        <n v="74"/>
      </sharedItems>
    </cacheField>
    <cacheField name="Leaflets" numFmtId="0">
      <sharedItems containsSemiMixedTypes="0" containsString="0" containsNumber="1" containsInteger="1" minValue="68" maxValue="158" count="16">
        <n v="90"/>
        <n v="104"/>
        <n v="98"/>
        <n v="135"/>
        <n v="113"/>
        <n v="126"/>
        <n v="131"/>
        <n v="99"/>
        <n v="108"/>
        <n v="122"/>
        <n v="102"/>
        <n v="117"/>
        <n v="158"/>
        <n v="95"/>
        <n v="81"/>
        <n v="68"/>
      </sharedItems>
    </cacheField>
    <cacheField name="Price" numFmtId="44">
      <sharedItems containsSemiMixedTypes="0" containsString="0" containsNumber="1" minValue="0.25" maxValue="0.5"/>
    </cacheField>
    <cacheField name="Total " numFmtId="0">
      <sharedItems containsSemiMixedTypes="0" containsString="0" containsNumber="1" containsInteger="1" minValue="113" maxValue="305"/>
    </cacheField>
    <cacheField name="Revenue" numFmtId="44">
      <sharedItems containsSemiMixedTypes="0" containsString="0" containsNumber="1" minValue="41" maxValue="13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d v="2016-07-01T00:00:00"/>
    <x v="0"/>
    <n v="97"/>
    <n v="67"/>
    <x v="0"/>
    <x v="0"/>
    <n v="0.25"/>
    <n v="164"/>
    <n v="41"/>
  </r>
  <r>
    <d v="2016-07-02T00:00:00"/>
    <x v="0"/>
    <n v="98"/>
    <n v="67"/>
    <x v="1"/>
    <x v="0"/>
    <n v="0.25"/>
    <n v="165"/>
    <n v="41.25"/>
  </r>
  <r>
    <d v="2016-07-03T00:00:00"/>
    <x v="0"/>
    <n v="110"/>
    <n v="77"/>
    <x v="2"/>
    <x v="1"/>
    <n v="0.25"/>
    <n v="187"/>
    <n v="46.75"/>
  </r>
  <r>
    <d v="2016-07-04T00:00:00"/>
    <x v="1"/>
    <n v="134"/>
    <n v="99"/>
    <x v="3"/>
    <x v="2"/>
    <n v="0.25"/>
    <n v="233"/>
    <n v="58.25"/>
  </r>
  <r>
    <d v="2016-07-05T00:00:00"/>
    <x v="1"/>
    <n v="159"/>
    <n v="118"/>
    <x v="4"/>
    <x v="3"/>
    <n v="0.25"/>
    <n v="277"/>
    <n v="69.25"/>
  </r>
  <r>
    <d v="2016-07-06T00:00:00"/>
    <x v="1"/>
    <n v="103"/>
    <n v="69"/>
    <x v="5"/>
    <x v="0"/>
    <n v="0.25"/>
    <n v="172"/>
    <n v="43"/>
  </r>
  <r>
    <d v="2016-07-07T00:00:00"/>
    <x v="1"/>
    <n v="143"/>
    <n v="101"/>
    <x v="6"/>
    <x v="3"/>
    <n v="0.25"/>
    <n v="244"/>
    <n v="61"/>
  </r>
  <r>
    <d v="2016-07-08T00:00:00"/>
    <x v="1"/>
    <n v="123"/>
    <n v="86"/>
    <x v="5"/>
    <x v="4"/>
    <n v="0.25"/>
    <n v="209"/>
    <n v="52.25"/>
  </r>
  <r>
    <d v="2016-07-09T00:00:00"/>
    <x v="1"/>
    <n v="134"/>
    <n v="95"/>
    <x v="7"/>
    <x v="5"/>
    <n v="0.25"/>
    <n v="229"/>
    <n v="57.25"/>
  </r>
  <r>
    <d v="2016-07-10T00:00:00"/>
    <x v="1"/>
    <n v="140"/>
    <n v="98"/>
    <x v="5"/>
    <x v="6"/>
    <n v="0.25"/>
    <n v="238"/>
    <n v="59.5"/>
  </r>
  <r>
    <d v="2016-07-11T00:00:00"/>
    <x v="1"/>
    <n v="162"/>
    <n v="120"/>
    <x v="8"/>
    <x v="3"/>
    <n v="0.25"/>
    <n v="282"/>
    <n v="70.5"/>
  </r>
  <r>
    <d v="2016-07-12T00:00:00"/>
    <x v="1"/>
    <n v="130"/>
    <n v="95"/>
    <x v="9"/>
    <x v="7"/>
    <n v="0.25"/>
    <n v="225"/>
    <n v="56.25"/>
  </r>
  <r>
    <d v="2016-07-13T00:00:00"/>
    <x v="1"/>
    <n v="109"/>
    <n v="75"/>
    <x v="10"/>
    <x v="7"/>
    <n v="0.25"/>
    <n v="184"/>
    <n v="46"/>
  </r>
  <r>
    <d v="2016-07-14T00:00:00"/>
    <x v="1"/>
    <n v="122"/>
    <n v="85"/>
    <x v="4"/>
    <x v="4"/>
    <n v="0.25"/>
    <n v="207"/>
    <n v="51.75"/>
  </r>
  <r>
    <d v="2016-07-15T00:00:00"/>
    <x v="1"/>
    <n v="98"/>
    <n v="62"/>
    <x v="11"/>
    <x v="8"/>
    <n v="0.5"/>
    <n v="160"/>
    <n v="80"/>
  </r>
  <r>
    <d v="2016-07-16T00:00:00"/>
    <x v="1"/>
    <n v="81"/>
    <n v="50"/>
    <x v="12"/>
    <x v="0"/>
    <n v="0.5"/>
    <n v="131"/>
    <n v="65.5"/>
  </r>
  <r>
    <d v="2016-07-17T00:00:00"/>
    <x v="1"/>
    <n v="115"/>
    <n v="76"/>
    <x v="10"/>
    <x v="5"/>
    <n v="0.5"/>
    <n v="191"/>
    <n v="95.5"/>
  </r>
  <r>
    <d v="2016-07-18T00:00:00"/>
    <x v="0"/>
    <n v="131"/>
    <n v="92"/>
    <x v="6"/>
    <x v="9"/>
    <n v="0.5"/>
    <n v="223"/>
    <n v="111.5"/>
  </r>
  <r>
    <d v="2016-07-19T00:00:00"/>
    <x v="0"/>
    <n v="122"/>
    <n v="85"/>
    <x v="4"/>
    <x v="4"/>
    <n v="0.5"/>
    <n v="207"/>
    <n v="103.5"/>
  </r>
  <r>
    <d v="2016-07-20T00:00:00"/>
    <x v="0"/>
    <n v="71"/>
    <n v="42"/>
    <x v="0"/>
    <x v="10"/>
    <n v="0.5"/>
    <n v="113"/>
    <n v="56.5"/>
  </r>
  <r>
    <d v="2016-07-21T00:00:00"/>
    <x v="0"/>
    <n v="83"/>
    <n v="50"/>
    <x v="10"/>
    <x v="0"/>
    <n v="0.5"/>
    <n v="133"/>
    <n v="66.5"/>
  </r>
  <r>
    <d v="2016-07-22T00:00:00"/>
    <x v="0"/>
    <n v="112"/>
    <n v="75"/>
    <x v="7"/>
    <x v="8"/>
    <n v="0.5"/>
    <n v="187"/>
    <n v="93.5"/>
  </r>
  <r>
    <d v="2016-07-23T00:00:00"/>
    <x v="0"/>
    <n v="120"/>
    <n v="82"/>
    <x v="6"/>
    <x v="11"/>
    <n v="0.5"/>
    <n v="202"/>
    <n v="101"/>
  </r>
  <r>
    <d v="2016-07-24T00:00:00"/>
    <x v="0"/>
    <n v="121"/>
    <n v="82"/>
    <x v="5"/>
    <x v="11"/>
    <n v="0.5"/>
    <n v="203"/>
    <n v="101.5"/>
  </r>
  <r>
    <d v="2016-07-25T00:00:00"/>
    <x v="0"/>
    <n v="156"/>
    <n v="113"/>
    <x v="9"/>
    <x v="3"/>
    <n v="0.5"/>
    <n v="269"/>
    <n v="134.5"/>
  </r>
  <r>
    <d v="2016-07-26T00:00:00"/>
    <x v="0"/>
    <n v="176"/>
    <n v="129"/>
    <x v="8"/>
    <x v="12"/>
    <n v="0.35"/>
    <n v="305"/>
    <n v="106.75"/>
  </r>
  <r>
    <d v="2016-07-27T00:00:00"/>
    <x v="0"/>
    <n v="104"/>
    <n v="68"/>
    <x v="7"/>
    <x v="7"/>
    <n v="0.35"/>
    <n v="172"/>
    <n v="60.199999999999996"/>
  </r>
  <r>
    <d v="2016-07-28T00:00:00"/>
    <x v="0"/>
    <n v="96"/>
    <n v="63"/>
    <x v="5"/>
    <x v="0"/>
    <n v="0.35"/>
    <n v="159"/>
    <n v="55.65"/>
  </r>
  <r>
    <d v="2016-07-29T00:00:00"/>
    <x v="0"/>
    <n v="100"/>
    <n v="66"/>
    <x v="6"/>
    <x v="13"/>
    <n v="0.35"/>
    <n v="166"/>
    <n v="58.099999999999994"/>
  </r>
  <r>
    <d v="2016-07-30T00:00:00"/>
    <x v="1"/>
    <n v="88"/>
    <n v="57"/>
    <x v="5"/>
    <x v="14"/>
    <n v="0.35"/>
    <n v="145"/>
    <n v="50.75"/>
  </r>
  <r>
    <d v="2016-07-31T00:00:00"/>
    <x v="1"/>
    <n v="76"/>
    <n v="47"/>
    <x v="5"/>
    <x v="15"/>
    <n v="0.35"/>
    <n v="123"/>
    <n v="43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Q39" firstHeaderRow="1" firstDataRow="3" firstDataCol="1"/>
  <pivotFields count="9">
    <pivotField dataField="1" numFmtId="14"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axis="axisRow" showAll="0">
      <items count="14">
        <item x="0"/>
        <item x="2"/>
        <item x="1"/>
        <item x="12"/>
        <item x="11"/>
        <item x="3"/>
        <item x="10"/>
        <item x="4"/>
        <item x="7"/>
        <item x="6"/>
        <item x="5"/>
        <item x="8"/>
        <item x="9"/>
        <item t="default"/>
      </items>
    </pivotField>
    <pivotField axis="axisCol" showAll="0">
      <items count="17">
        <item x="15"/>
        <item x="14"/>
        <item x="0"/>
        <item x="13"/>
        <item x="2"/>
        <item x="7"/>
        <item x="10"/>
        <item x="1"/>
        <item x="8"/>
        <item x="4"/>
        <item x="11"/>
        <item x="9"/>
        <item x="5"/>
        <item x="6"/>
        <item x="3"/>
        <item x="12"/>
        <item t="default"/>
      </items>
    </pivotField>
    <pivotField numFmtId="44" showAll="0"/>
    <pivotField showAll="0"/>
    <pivotField dataField="1" numFmtId="44" showAll="0"/>
  </pivotFields>
  <rowFields count="2">
    <field x="4"/>
    <field x="1"/>
  </rowFields>
  <rowItems count="34">
    <i>
      <x/>
    </i>
    <i r="1">
      <x v="1"/>
    </i>
    <i>
      <x v="1"/>
    </i>
    <i r="1">
      <x v="1"/>
    </i>
    <i>
      <x v="2"/>
    </i>
    <i r="1">
      <x v="1"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 t="grand">
      <x/>
    </i>
  </rowItems>
  <colFields count="2">
    <field x="5"/>
    <field x="-2"/>
  </colFields>
  <colItems count="6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Revenue" fld="8" baseField="0" baseItem="0"/>
    <dataField name="Sum of Orange" fld="3" baseField="0" baseItem="0"/>
    <dataField name="Sum of Lemon" fld="2" baseField="0" baseItem="0"/>
    <dataField name="Count of Dat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3" totalsRowCount="1">
  <autoFilter ref="A1:I33"/>
  <sortState ref="A2:I32">
    <sortCondition ref="A1:A33"/>
  </sortState>
  <tableColumns count="9">
    <tableColumn id="1" name="Date" dataDxfId="10" totalsRowDxfId="8"/>
    <tableColumn id="2" name="Location" totalsRowDxfId="7"/>
    <tableColumn id="3" name="Lemon" totalsRowFunction="custom" totalsRowDxfId="6">
      <totalsRowFormula>SUM(Table1[Lemon])</totalsRowFormula>
    </tableColumn>
    <tableColumn id="4" name="Orange" totalsRowFunction="custom" totalsRowDxfId="5">
      <totalsRowFormula>SUM(Table1[Orange])</totalsRowFormula>
    </tableColumn>
    <tableColumn id="5" name="Temperature" totalsRowFunction="custom" totalsRowDxfId="4">
      <totalsRowFormula>SUM(Table1[Temperature])/32</totalsRowFormula>
    </tableColumn>
    <tableColumn id="6" name="Leaflets" totalsRowFunction="custom" totalsRowDxfId="3">
      <totalsRowFormula>SUM(F2:F32)</totalsRowFormula>
    </tableColumn>
    <tableColumn id="7" name="Price" totalsRowDxfId="2" dataCellStyle="Currency"/>
    <tableColumn id="8" name="Total " dataDxfId="9" totalsRowDxfId="1">
      <calculatedColumnFormula>(Table1[[#This Row],[Orange]]+Table1[[#This Row],[Lemon]])</calculatedColumnFormula>
    </tableColumn>
    <tableColumn id="9" name="Revenue" totalsRowFunction="custom" totalsRowDxfId="0" dataCellStyle="Currency">
      <calculatedColumnFormula>(Table1[[#This Row],[Total ]]*Table1[[#This Row],[Price]])</calculatedColumnFormula>
      <totalsRowFormula>SUM(Table1[Revenue])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39"/>
  <sheetViews>
    <sheetView workbookViewId="0">
      <selection activeCell="A3" sqref="A3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3.33203125" bestFit="1" customWidth="1"/>
    <col min="4" max="4" width="13" bestFit="1" customWidth="1"/>
    <col min="5" max="5" width="12.5" bestFit="1" customWidth="1"/>
    <col min="6" max="6" width="14.5" bestFit="1" customWidth="1"/>
    <col min="7" max="7" width="13.33203125" bestFit="1" customWidth="1"/>
    <col min="8" max="8" width="13" bestFit="1" customWidth="1"/>
    <col min="9" max="9" width="12.5" bestFit="1" customWidth="1"/>
    <col min="10" max="10" width="14.5" bestFit="1" customWidth="1"/>
    <col min="11" max="11" width="13.33203125" bestFit="1" customWidth="1"/>
    <col min="12" max="12" width="13" bestFit="1" customWidth="1"/>
    <col min="13" max="13" width="12.5" bestFit="1" customWidth="1"/>
    <col min="14" max="14" width="14.5" bestFit="1" customWidth="1"/>
    <col min="15" max="15" width="13.33203125" bestFit="1" customWidth="1"/>
    <col min="16" max="16" width="13" bestFit="1" customWidth="1"/>
    <col min="17" max="17" width="12.5" bestFit="1" customWidth="1"/>
    <col min="18" max="18" width="14.5" bestFit="1" customWidth="1"/>
    <col min="19" max="19" width="13.33203125" bestFit="1" customWidth="1"/>
    <col min="20" max="20" width="13" bestFit="1" customWidth="1"/>
    <col min="21" max="21" width="12.5" bestFit="1" customWidth="1"/>
    <col min="22" max="22" width="14.5" bestFit="1" customWidth="1"/>
    <col min="23" max="23" width="13.33203125" bestFit="1" customWidth="1"/>
    <col min="24" max="24" width="13" bestFit="1" customWidth="1"/>
    <col min="25" max="25" width="12.5" bestFit="1" customWidth="1"/>
    <col min="26" max="26" width="14.5" bestFit="1" customWidth="1"/>
    <col min="27" max="27" width="13.33203125" bestFit="1" customWidth="1"/>
    <col min="28" max="28" width="13" bestFit="1" customWidth="1"/>
    <col min="29" max="29" width="12.5" bestFit="1" customWidth="1"/>
    <col min="30" max="30" width="14.5" bestFit="1" customWidth="1"/>
    <col min="31" max="31" width="13.33203125" bestFit="1" customWidth="1"/>
    <col min="32" max="32" width="13" bestFit="1" customWidth="1"/>
    <col min="33" max="33" width="12.5" bestFit="1" customWidth="1"/>
    <col min="34" max="34" width="14.5" bestFit="1" customWidth="1"/>
    <col min="35" max="35" width="13.33203125" bestFit="1" customWidth="1"/>
    <col min="36" max="36" width="13" bestFit="1" customWidth="1"/>
    <col min="37" max="37" width="12.5" bestFit="1" customWidth="1"/>
    <col min="38" max="38" width="14.5" bestFit="1" customWidth="1"/>
    <col min="39" max="39" width="13.33203125" bestFit="1" customWidth="1"/>
    <col min="40" max="40" width="13" bestFit="1" customWidth="1"/>
    <col min="41" max="41" width="12.5" bestFit="1" customWidth="1"/>
    <col min="42" max="42" width="14.5" bestFit="1" customWidth="1"/>
    <col min="43" max="43" width="13.33203125" bestFit="1" customWidth="1"/>
    <col min="44" max="44" width="13" bestFit="1" customWidth="1"/>
    <col min="45" max="45" width="12.5" bestFit="1" customWidth="1"/>
    <col min="46" max="46" width="14.5" bestFit="1" customWidth="1"/>
    <col min="47" max="47" width="13.33203125" bestFit="1" customWidth="1"/>
    <col min="48" max="48" width="13" bestFit="1" customWidth="1"/>
    <col min="49" max="49" width="12.5" bestFit="1" customWidth="1"/>
    <col min="50" max="50" width="14.5" bestFit="1" customWidth="1"/>
    <col min="51" max="51" width="13.33203125" bestFit="1" customWidth="1"/>
    <col min="52" max="52" width="13" bestFit="1" customWidth="1"/>
    <col min="53" max="53" width="12.5" bestFit="1" customWidth="1"/>
    <col min="54" max="54" width="14.5" bestFit="1" customWidth="1"/>
    <col min="55" max="55" width="13.33203125" bestFit="1" customWidth="1"/>
    <col min="56" max="56" width="13" bestFit="1" customWidth="1"/>
    <col min="57" max="57" width="12.5" bestFit="1" customWidth="1"/>
    <col min="58" max="58" width="14.5" bestFit="1" customWidth="1"/>
    <col min="59" max="59" width="13.33203125" bestFit="1" customWidth="1"/>
    <col min="60" max="60" width="13" bestFit="1" customWidth="1"/>
    <col min="61" max="61" width="12.5" bestFit="1" customWidth="1"/>
    <col min="62" max="62" width="14.5" bestFit="1" customWidth="1"/>
    <col min="63" max="63" width="13.33203125" bestFit="1" customWidth="1"/>
    <col min="64" max="64" width="13" bestFit="1" customWidth="1"/>
    <col min="65" max="65" width="12.5" bestFit="1" customWidth="1"/>
    <col min="66" max="66" width="19" bestFit="1" customWidth="1"/>
    <col min="67" max="67" width="18" bestFit="1" customWidth="1"/>
    <col min="68" max="68" width="17.5" bestFit="1" customWidth="1"/>
    <col min="69" max="69" width="17.1640625" bestFit="1" customWidth="1"/>
  </cols>
  <sheetData>
    <row r="3" spans="1:69">
      <c r="B3" s="5" t="s">
        <v>12</v>
      </c>
    </row>
    <row r="4" spans="1:69">
      <c r="B4">
        <v>68</v>
      </c>
      <c r="F4">
        <v>81</v>
      </c>
      <c r="J4">
        <v>90</v>
      </c>
      <c r="N4">
        <v>95</v>
      </c>
      <c r="R4">
        <v>98</v>
      </c>
      <c r="V4">
        <v>99</v>
      </c>
      <c r="Z4">
        <v>102</v>
      </c>
      <c r="AD4">
        <v>104</v>
      </c>
      <c r="AH4">
        <v>108</v>
      </c>
      <c r="AL4">
        <v>113</v>
      </c>
      <c r="AP4">
        <v>117</v>
      </c>
      <c r="AT4">
        <v>122</v>
      </c>
      <c r="AX4">
        <v>126</v>
      </c>
      <c r="BB4">
        <v>131</v>
      </c>
      <c r="BF4">
        <v>135</v>
      </c>
      <c r="BJ4">
        <v>158</v>
      </c>
      <c r="BN4" t="s">
        <v>15</v>
      </c>
      <c r="BO4" t="s">
        <v>16</v>
      </c>
      <c r="BP4" t="s">
        <v>18</v>
      </c>
      <c r="BQ4" t="s">
        <v>20</v>
      </c>
    </row>
    <row r="5" spans="1:69">
      <c r="A5" s="5" t="s">
        <v>13</v>
      </c>
      <c r="B5" t="s">
        <v>11</v>
      </c>
      <c r="C5" t="s">
        <v>17</v>
      </c>
      <c r="D5" t="s">
        <v>19</v>
      </c>
      <c r="E5" t="s">
        <v>21</v>
      </c>
      <c r="F5" t="s">
        <v>11</v>
      </c>
      <c r="G5" t="s">
        <v>17</v>
      </c>
      <c r="H5" t="s">
        <v>19</v>
      </c>
      <c r="I5" t="s">
        <v>21</v>
      </c>
      <c r="J5" t="s">
        <v>11</v>
      </c>
      <c r="K5" t="s">
        <v>17</v>
      </c>
      <c r="L5" t="s">
        <v>19</v>
      </c>
      <c r="M5" t="s">
        <v>21</v>
      </c>
      <c r="N5" t="s">
        <v>11</v>
      </c>
      <c r="O5" t="s">
        <v>17</v>
      </c>
      <c r="P5" t="s">
        <v>19</v>
      </c>
      <c r="Q5" t="s">
        <v>21</v>
      </c>
      <c r="R5" t="s">
        <v>11</v>
      </c>
      <c r="S5" t="s">
        <v>17</v>
      </c>
      <c r="T5" t="s">
        <v>19</v>
      </c>
      <c r="U5" t="s">
        <v>21</v>
      </c>
      <c r="V5" t="s">
        <v>11</v>
      </c>
      <c r="W5" t="s">
        <v>17</v>
      </c>
      <c r="X5" t="s">
        <v>19</v>
      </c>
      <c r="Y5" t="s">
        <v>21</v>
      </c>
      <c r="Z5" t="s">
        <v>11</v>
      </c>
      <c r="AA5" t="s">
        <v>17</v>
      </c>
      <c r="AB5" t="s">
        <v>19</v>
      </c>
      <c r="AC5" t="s">
        <v>21</v>
      </c>
      <c r="AD5" t="s">
        <v>11</v>
      </c>
      <c r="AE5" t="s">
        <v>17</v>
      </c>
      <c r="AF5" t="s">
        <v>19</v>
      </c>
      <c r="AG5" t="s">
        <v>21</v>
      </c>
      <c r="AH5" t="s">
        <v>11</v>
      </c>
      <c r="AI5" t="s">
        <v>17</v>
      </c>
      <c r="AJ5" t="s">
        <v>19</v>
      </c>
      <c r="AK5" t="s">
        <v>21</v>
      </c>
      <c r="AL5" t="s">
        <v>11</v>
      </c>
      <c r="AM5" t="s">
        <v>17</v>
      </c>
      <c r="AN5" t="s">
        <v>19</v>
      </c>
      <c r="AO5" t="s">
        <v>21</v>
      </c>
      <c r="AP5" t="s">
        <v>11</v>
      </c>
      <c r="AQ5" t="s">
        <v>17</v>
      </c>
      <c r="AR5" t="s">
        <v>19</v>
      </c>
      <c r="AS5" t="s">
        <v>21</v>
      </c>
      <c r="AT5" t="s">
        <v>11</v>
      </c>
      <c r="AU5" t="s">
        <v>17</v>
      </c>
      <c r="AV5" t="s">
        <v>19</v>
      </c>
      <c r="AW5" t="s">
        <v>21</v>
      </c>
      <c r="AX5" t="s">
        <v>11</v>
      </c>
      <c r="AY5" t="s">
        <v>17</v>
      </c>
      <c r="AZ5" t="s">
        <v>19</v>
      </c>
      <c r="BA5" t="s">
        <v>21</v>
      </c>
      <c r="BB5" t="s">
        <v>11</v>
      </c>
      <c r="BC5" t="s">
        <v>17</v>
      </c>
      <c r="BD5" t="s">
        <v>19</v>
      </c>
      <c r="BE5" t="s">
        <v>21</v>
      </c>
      <c r="BF5" t="s">
        <v>11</v>
      </c>
      <c r="BG5" t="s">
        <v>17</v>
      </c>
      <c r="BH5" t="s">
        <v>19</v>
      </c>
      <c r="BI5" t="s">
        <v>21</v>
      </c>
      <c r="BJ5" t="s">
        <v>11</v>
      </c>
      <c r="BK5" t="s">
        <v>17</v>
      </c>
      <c r="BL5" t="s">
        <v>19</v>
      </c>
      <c r="BM5" t="s">
        <v>21</v>
      </c>
    </row>
    <row r="6" spans="1:69">
      <c r="A6" s="6">
        <v>70</v>
      </c>
      <c r="B6" s="7"/>
      <c r="C6" s="7"/>
      <c r="D6" s="7"/>
      <c r="E6" s="7"/>
      <c r="F6" s="7"/>
      <c r="G6" s="7"/>
      <c r="H6" s="7"/>
      <c r="I6" s="7"/>
      <c r="J6" s="7">
        <v>41</v>
      </c>
      <c r="K6" s="7">
        <v>67</v>
      </c>
      <c r="L6" s="7">
        <v>97</v>
      </c>
      <c r="M6" s="7">
        <v>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>
        <v>56.5</v>
      </c>
      <c r="AA6" s="7">
        <v>42</v>
      </c>
      <c r="AB6" s="7">
        <v>71</v>
      </c>
      <c r="AC6" s="7">
        <v>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>
        <v>97.5</v>
      </c>
      <c r="BO6" s="7">
        <v>109</v>
      </c>
      <c r="BP6" s="7">
        <v>168</v>
      </c>
      <c r="BQ6" s="7">
        <v>2</v>
      </c>
    </row>
    <row r="7" spans="1:69">
      <c r="A7" s="8" t="s">
        <v>7</v>
      </c>
      <c r="B7" s="7"/>
      <c r="C7" s="7"/>
      <c r="D7" s="7"/>
      <c r="E7" s="7"/>
      <c r="F7" s="7"/>
      <c r="G7" s="7"/>
      <c r="H7" s="7"/>
      <c r="I7" s="7"/>
      <c r="J7" s="7">
        <v>41</v>
      </c>
      <c r="K7" s="7">
        <v>67</v>
      </c>
      <c r="L7" s="7">
        <v>97</v>
      </c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>
        <v>56.5</v>
      </c>
      <c r="AA7" s="7">
        <v>42</v>
      </c>
      <c r="AB7" s="7">
        <v>71</v>
      </c>
      <c r="AC7" s="7">
        <v>1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>
        <v>97.5</v>
      </c>
      <c r="BO7" s="7">
        <v>109</v>
      </c>
      <c r="BP7" s="7">
        <v>168</v>
      </c>
      <c r="BQ7" s="7">
        <v>2</v>
      </c>
    </row>
    <row r="8" spans="1:69">
      <c r="A8" s="6">
        <v>71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>
        <v>46.75</v>
      </c>
      <c r="AE8" s="7">
        <v>77</v>
      </c>
      <c r="AF8" s="7">
        <v>110</v>
      </c>
      <c r="AG8" s="7">
        <v>1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>
        <v>46.75</v>
      </c>
      <c r="BO8" s="7">
        <v>77</v>
      </c>
      <c r="BP8" s="7">
        <v>110</v>
      </c>
      <c r="BQ8" s="7">
        <v>1</v>
      </c>
    </row>
    <row r="9" spans="1:69">
      <c r="A9" s="8" t="s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>
        <v>46.75</v>
      </c>
      <c r="AE9" s="7">
        <v>77</v>
      </c>
      <c r="AF9" s="7">
        <v>110</v>
      </c>
      <c r="AG9" s="7">
        <v>1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>
        <v>46.75</v>
      </c>
      <c r="BO9" s="7">
        <v>77</v>
      </c>
      <c r="BP9" s="7">
        <v>110</v>
      </c>
      <c r="BQ9" s="7">
        <v>1</v>
      </c>
    </row>
    <row r="10" spans="1:69">
      <c r="A10" s="6">
        <v>72</v>
      </c>
      <c r="B10" s="7"/>
      <c r="C10" s="7"/>
      <c r="D10" s="7"/>
      <c r="E10" s="7"/>
      <c r="F10" s="7"/>
      <c r="G10" s="7"/>
      <c r="H10" s="7"/>
      <c r="I10" s="7"/>
      <c r="J10" s="7">
        <v>41.25</v>
      </c>
      <c r="K10" s="7">
        <v>67</v>
      </c>
      <c r="L10" s="7">
        <v>98</v>
      </c>
      <c r="M10" s="7">
        <v>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>
        <v>41.25</v>
      </c>
      <c r="BO10" s="7">
        <v>67</v>
      </c>
      <c r="BP10" s="7">
        <v>98</v>
      </c>
      <c r="BQ10" s="7">
        <v>1</v>
      </c>
    </row>
    <row r="11" spans="1:69">
      <c r="A11" s="8" t="s">
        <v>7</v>
      </c>
      <c r="B11" s="7"/>
      <c r="C11" s="7"/>
      <c r="D11" s="7"/>
      <c r="E11" s="7"/>
      <c r="F11" s="7"/>
      <c r="G11" s="7"/>
      <c r="H11" s="7"/>
      <c r="I11" s="7"/>
      <c r="J11" s="7">
        <v>41.25</v>
      </c>
      <c r="K11" s="7">
        <v>67</v>
      </c>
      <c r="L11" s="7">
        <v>98</v>
      </c>
      <c r="M11" s="7">
        <v>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>
        <v>41.25</v>
      </c>
      <c r="BO11" s="7">
        <v>67</v>
      </c>
      <c r="BP11" s="7">
        <v>98</v>
      </c>
      <c r="BQ11" s="7">
        <v>1</v>
      </c>
    </row>
    <row r="12" spans="1:69">
      <c r="A12" s="6">
        <v>74</v>
      </c>
      <c r="B12" s="7"/>
      <c r="C12" s="7"/>
      <c r="D12" s="7"/>
      <c r="E12" s="7"/>
      <c r="F12" s="7"/>
      <c r="G12" s="7"/>
      <c r="H12" s="7"/>
      <c r="I12" s="7"/>
      <c r="J12" s="7">
        <v>65.5</v>
      </c>
      <c r="K12" s="7">
        <v>50</v>
      </c>
      <c r="L12" s="7">
        <v>81</v>
      </c>
      <c r="M12" s="7">
        <v>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>
        <v>65.5</v>
      </c>
      <c r="BO12" s="7">
        <v>50</v>
      </c>
      <c r="BP12" s="7">
        <v>81</v>
      </c>
      <c r="BQ12" s="7">
        <v>1</v>
      </c>
    </row>
    <row r="13" spans="1:69">
      <c r="A13" s="8" t="s">
        <v>8</v>
      </c>
      <c r="B13" s="7"/>
      <c r="C13" s="7"/>
      <c r="D13" s="7"/>
      <c r="E13" s="7"/>
      <c r="F13" s="7"/>
      <c r="G13" s="7"/>
      <c r="H13" s="7"/>
      <c r="I13" s="7"/>
      <c r="J13" s="7">
        <v>65.5</v>
      </c>
      <c r="K13" s="7">
        <v>50</v>
      </c>
      <c r="L13" s="7">
        <v>81</v>
      </c>
      <c r="M13" s="7">
        <v>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>
        <v>65.5</v>
      </c>
      <c r="BO13" s="7">
        <v>50</v>
      </c>
      <c r="BP13" s="7">
        <v>81</v>
      </c>
      <c r="BQ13" s="7">
        <v>1</v>
      </c>
    </row>
    <row r="14" spans="1:69">
      <c r="A14" s="6">
        <v>75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>
        <v>80</v>
      </c>
      <c r="AI14" s="7">
        <v>62</v>
      </c>
      <c r="AJ14" s="7">
        <v>98</v>
      </c>
      <c r="AK14" s="7">
        <v>1</v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>
        <v>80</v>
      </c>
      <c r="BO14" s="7">
        <v>62</v>
      </c>
      <c r="BP14" s="7">
        <v>98</v>
      </c>
      <c r="BQ14" s="7">
        <v>1</v>
      </c>
    </row>
    <row r="15" spans="1:69">
      <c r="A15" s="8" t="s">
        <v>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>
        <v>80</v>
      </c>
      <c r="AI15" s="7">
        <v>62</v>
      </c>
      <c r="AJ15" s="7">
        <v>98</v>
      </c>
      <c r="AK15" s="7">
        <v>1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>
        <v>80</v>
      </c>
      <c r="BO15" s="7">
        <v>62</v>
      </c>
      <c r="BP15" s="7">
        <v>98</v>
      </c>
      <c r="BQ15" s="7">
        <v>1</v>
      </c>
    </row>
    <row r="16" spans="1:69">
      <c r="A16" s="6">
        <v>76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58.25</v>
      </c>
      <c r="S16" s="7">
        <v>99</v>
      </c>
      <c r="T16" s="7">
        <v>134</v>
      </c>
      <c r="U16" s="7">
        <v>1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>
        <v>58.25</v>
      </c>
      <c r="BO16" s="7">
        <v>99</v>
      </c>
      <c r="BP16" s="7">
        <v>134</v>
      </c>
      <c r="BQ16" s="7">
        <v>1</v>
      </c>
    </row>
    <row r="17" spans="1:69">
      <c r="A17" s="8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58.25</v>
      </c>
      <c r="S17" s="7">
        <v>99</v>
      </c>
      <c r="T17" s="7">
        <v>134</v>
      </c>
      <c r="U17" s="7">
        <v>1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>
        <v>58.25</v>
      </c>
      <c r="BO17" s="7">
        <v>99</v>
      </c>
      <c r="BP17" s="7">
        <v>134</v>
      </c>
      <c r="BQ17" s="7">
        <v>1</v>
      </c>
    </row>
    <row r="18" spans="1:69">
      <c r="A18" s="6">
        <v>77</v>
      </c>
      <c r="B18" s="7"/>
      <c r="C18" s="7"/>
      <c r="D18" s="7"/>
      <c r="E18" s="7"/>
      <c r="F18" s="7"/>
      <c r="G18" s="7"/>
      <c r="H18" s="7"/>
      <c r="I18" s="7"/>
      <c r="J18" s="7">
        <v>66.5</v>
      </c>
      <c r="K18" s="7">
        <v>50</v>
      </c>
      <c r="L18" s="7">
        <v>83</v>
      </c>
      <c r="M18" s="7">
        <v>1</v>
      </c>
      <c r="N18" s="7"/>
      <c r="O18" s="7"/>
      <c r="P18" s="7"/>
      <c r="Q18" s="7"/>
      <c r="R18" s="7"/>
      <c r="S18" s="7"/>
      <c r="T18" s="7"/>
      <c r="U18" s="7"/>
      <c r="V18" s="7">
        <v>46</v>
      </c>
      <c r="W18" s="7">
        <v>75</v>
      </c>
      <c r="X18" s="7">
        <v>109</v>
      </c>
      <c r="Y18" s="7">
        <v>1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>
        <v>95.5</v>
      </c>
      <c r="AY18" s="7">
        <v>76</v>
      </c>
      <c r="AZ18" s="7">
        <v>115</v>
      </c>
      <c r="BA18" s="7">
        <v>1</v>
      </c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>
        <v>208</v>
      </c>
      <c r="BO18" s="7">
        <v>201</v>
      </c>
      <c r="BP18" s="7">
        <v>307</v>
      </c>
      <c r="BQ18" s="7">
        <v>3</v>
      </c>
    </row>
    <row r="19" spans="1:69">
      <c r="A19" s="8" t="s">
        <v>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46</v>
      </c>
      <c r="W19" s="7">
        <v>75</v>
      </c>
      <c r="X19" s="7">
        <v>109</v>
      </c>
      <c r="Y19" s="7">
        <v>1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95.5</v>
      </c>
      <c r="AY19" s="7">
        <v>76</v>
      </c>
      <c r="AZ19" s="7">
        <v>115</v>
      </c>
      <c r="BA19" s="7">
        <v>1</v>
      </c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>
        <v>141.5</v>
      </c>
      <c r="BO19" s="7">
        <v>151</v>
      </c>
      <c r="BP19" s="7">
        <v>224</v>
      </c>
      <c r="BQ19" s="7">
        <v>2</v>
      </c>
    </row>
    <row r="20" spans="1:69">
      <c r="A20" s="8" t="s">
        <v>7</v>
      </c>
      <c r="B20" s="7"/>
      <c r="C20" s="7"/>
      <c r="D20" s="7"/>
      <c r="E20" s="7"/>
      <c r="F20" s="7"/>
      <c r="G20" s="7"/>
      <c r="H20" s="7"/>
      <c r="I20" s="7"/>
      <c r="J20" s="7">
        <v>66.5</v>
      </c>
      <c r="K20" s="7">
        <v>50</v>
      </c>
      <c r="L20" s="7">
        <v>83</v>
      </c>
      <c r="M20" s="7">
        <v>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>
        <v>66.5</v>
      </c>
      <c r="BO20" s="7">
        <v>50</v>
      </c>
      <c r="BP20" s="7">
        <v>83</v>
      </c>
      <c r="BQ20" s="7">
        <v>1</v>
      </c>
    </row>
    <row r="21" spans="1:69">
      <c r="A21" s="6">
        <v>78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>
        <v>155.25</v>
      </c>
      <c r="AM21" s="7">
        <v>170</v>
      </c>
      <c r="AN21" s="7">
        <v>244</v>
      </c>
      <c r="AO21" s="7">
        <v>2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>
        <v>69.25</v>
      </c>
      <c r="BG21" s="7">
        <v>118</v>
      </c>
      <c r="BH21" s="7">
        <v>159</v>
      </c>
      <c r="BI21" s="7">
        <v>1</v>
      </c>
      <c r="BJ21" s="7"/>
      <c r="BK21" s="7"/>
      <c r="BL21" s="7"/>
      <c r="BM21" s="7"/>
      <c r="BN21" s="7">
        <v>224.5</v>
      </c>
      <c r="BO21" s="7">
        <v>288</v>
      </c>
      <c r="BP21" s="7">
        <v>403</v>
      </c>
      <c r="BQ21" s="7">
        <v>3</v>
      </c>
    </row>
    <row r="22" spans="1:69">
      <c r="A22" s="8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>
        <v>51.75</v>
      </c>
      <c r="AM22" s="7">
        <v>85</v>
      </c>
      <c r="AN22" s="7">
        <v>122</v>
      </c>
      <c r="AO22" s="7">
        <v>1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>
        <v>69.25</v>
      </c>
      <c r="BG22" s="7">
        <v>118</v>
      </c>
      <c r="BH22" s="7">
        <v>159</v>
      </c>
      <c r="BI22" s="7">
        <v>1</v>
      </c>
      <c r="BJ22" s="7"/>
      <c r="BK22" s="7"/>
      <c r="BL22" s="7"/>
      <c r="BM22" s="7"/>
      <c r="BN22" s="7">
        <v>121</v>
      </c>
      <c r="BO22" s="7">
        <v>203</v>
      </c>
      <c r="BP22" s="7">
        <v>281</v>
      </c>
      <c r="BQ22" s="7">
        <v>2</v>
      </c>
    </row>
    <row r="23" spans="1:69">
      <c r="A23" s="8" t="s">
        <v>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>
        <v>103.5</v>
      </c>
      <c r="AM23" s="7">
        <v>85</v>
      </c>
      <c r="AN23" s="7">
        <v>122</v>
      </c>
      <c r="AO23" s="7">
        <v>1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>
        <v>103.5</v>
      </c>
      <c r="BO23" s="7">
        <v>85</v>
      </c>
      <c r="BP23" s="7">
        <v>122</v>
      </c>
      <c r="BQ23" s="7">
        <v>1</v>
      </c>
    </row>
    <row r="24" spans="1:69">
      <c r="A24" s="6">
        <v>80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60.199999999999996</v>
      </c>
      <c r="W24" s="7">
        <v>68</v>
      </c>
      <c r="X24" s="7">
        <v>104</v>
      </c>
      <c r="Y24" s="7">
        <v>1</v>
      </c>
      <c r="Z24" s="7"/>
      <c r="AA24" s="7"/>
      <c r="AB24" s="7"/>
      <c r="AC24" s="7"/>
      <c r="AD24" s="7"/>
      <c r="AE24" s="7"/>
      <c r="AF24" s="7"/>
      <c r="AG24" s="7"/>
      <c r="AH24" s="7">
        <v>93.5</v>
      </c>
      <c r="AI24" s="7">
        <v>75</v>
      </c>
      <c r="AJ24" s="7">
        <v>112</v>
      </c>
      <c r="AK24" s="7">
        <v>1</v>
      </c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>
        <v>57.25</v>
      </c>
      <c r="AY24" s="7">
        <v>95</v>
      </c>
      <c r="AZ24" s="7">
        <v>134</v>
      </c>
      <c r="BA24" s="7">
        <v>1</v>
      </c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>
        <v>210.95</v>
      </c>
      <c r="BO24" s="7">
        <v>238</v>
      </c>
      <c r="BP24" s="7">
        <v>350</v>
      </c>
      <c r="BQ24" s="7">
        <v>3</v>
      </c>
    </row>
    <row r="25" spans="1:69">
      <c r="A25" s="8" t="s">
        <v>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>
        <v>57.25</v>
      </c>
      <c r="AY25" s="7">
        <v>95</v>
      </c>
      <c r="AZ25" s="7">
        <v>134</v>
      </c>
      <c r="BA25" s="7">
        <v>1</v>
      </c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>
        <v>57.25</v>
      </c>
      <c r="BO25" s="7">
        <v>95</v>
      </c>
      <c r="BP25" s="7">
        <v>134</v>
      </c>
      <c r="BQ25" s="7">
        <v>1</v>
      </c>
    </row>
    <row r="26" spans="1:69">
      <c r="A26" s="8" t="s">
        <v>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60.199999999999996</v>
      </c>
      <c r="W26" s="7">
        <v>68</v>
      </c>
      <c r="X26" s="7">
        <v>104</v>
      </c>
      <c r="Y26" s="7">
        <v>1</v>
      </c>
      <c r="Z26" s="7"/>
      <c r="AA26" s="7"/>
      <c r="AB26" s="7"/>
      <c r="AC26" s="7"/>
      <c r="AD26" s="7"/>
      <c r="AE26" s="7"/>
      <c r="AF26" s="7"/>
      <c r="AG26" s="7"/>
      <c r="AH26" s="7">
        <v>93.5</v>
      </c>
      <c r="AI26" s="7">
        <v>75</v>
      </c>
      <c r="AJ26" s="7">
        <v>112</v>
      </c>
      <c r="AK26" s="7">
        <v>1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>
        <v>153.69999999999999</v>
      </c>
      <c r="BO26" s="7">
        <v>143</v>
      </c>
      <c r="BP26" s="7">
        <v>216</v>
      </c>
      <c r="BQ26" s="7">
        <v>2</v>
      </c>
    </row>
    <row r="27" spans="1:69">
      <c r="A27" s="6">
        <v>81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58.099999999999994</v>
      </c>
      <c r="O27" s="7">
        <v>66</v>
      </c>
      <c r="P27" s="7">
        <v>100</v>
      </c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>
        <v>101</v>
      </c>
      <c r="AQ27" s="7">
        <v>82</v>
      </c>
      <c r="AR27" s="7">
        <v>120</v>
      </c>
      <c r="AS27" s="7">
        <v>1</v>
      </c>
      <c r="AT27" s="7">
        <v>111.5</v>
      </c>
      <c r="AU27" s="7">
        <v>92</v>
      </c>
      <c r="AV27" s="7">
        <v>131</v>
      </c>
      <c r="AW27" s="7">
        <v>1</v>
      </c>
      <c r="AX27" s="7"/>
      <c r="AY27" s="7"/>
      <c r="AZ27" s="7"/>
      <c r="BA27" s="7"/>
      <c r="BB27" s="7"/>
      <c r="BC27" s="7"/>
      <c r="BD27" s="7"/>
      <c r="BE27" s="7"/>
      <c r="BF27" s="7">
        <v>61</v>
      </c>
      <c r="BG27" s="7">
        <v>101</v>
      </c>
      <c r="BH27" s="7">
        <v>143</v>
      </c>
      <c r="BI27" s="7">
        <v>1</v>
      </c>
      <c r="BJ27" s="7"/>
      <c r="BK27" s="7"/>
      <c r="BL27" s="7"/>
      <c r="BM27" s="7"/>
      <c r="BN27" s="7">
        <v>331.6</v>
      </c>
      <c r="BO27" s="7">
        <v>341</v>
      </c>
      <c r="BP27" s="7">
        <v>494</v>
      </c>
      <c r="BQ27" s="7">
        <v>4</v>
      </c>
    </row>
    <row r="28" spans="1:69">
      <c r="A28" s="8" t="s">
        <v>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>
        <v>61</v>
      </c>
      <c r="BG28" s="7">
        <v>101</v>
      </c>
      <c r="BH28" s="7">
        <v>143</v>
      </c>
      <c r="BI28" s="7">
        <v>1</v>
      </c>
      <c r="BJ28" s="7"/>
      <c r="BK28" s="7"/>
      <c r="BL28" s="7"/>
      <c r="BM28" s="7"/>
      <c r="BN28" s="7">
        <v>61</v>
      </c>
      <c r="BO28" s="7">
        <v>101</v>
      </c>
      <c r="BP28" s="7">
        <v>143</v>
      </c>
      <c r="BQ28" s="7">
        <v>1</v>
      </c>
    </row>
    <row r="29" spans="1:69">
      <c r="A29" s="8" t="s">
        <v>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>
        <v>58.099999999999994</v>
      </c>
      <c r="O29" s="7">
        <v>66</v>
      </c>
      <c r="P29" s="7">
        <v>100</v>
      </c>
      <c r="Q29" s="7">
        <v>1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>
        <v>101</v>
      </c>
      <c r="AQ29" s="7">
        <v>82</v>
      </c>
      <c r="AR29" s="7">
        <v>120</v>
      </c>
      <c r="AS29" s="7">
        <v>1</v>
      </c>
      <c r="AT29" s="7">
        <v>111.5</v>
      </c>
      <c r="AU29" s="7">
        <v>92</v>
      </c>
      <c r="AV29" s="7">
        <v>131</v>
      </c>
      <c r="AW29" s="7">
        <v>1</v>
      </c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>
        <v>270.60000000000002</v>
      </c>
      <c r="BO29" s="7">
        <v>240</v>
      </c>
      <c r="BP29" s="7">
        <v>351</v>
      </c>
      <c r="BQ29" s="7">
        <v>3</v>
      </c>
    </row>
    <row r="30" spans="1:69">
      <c r="A30" s="6">
        <v>82</v>
      </c>
      <c r="B30" s="7">
        <v>43.05</v>
      </c>
      <c r="C30" s="7">
        <v>47</v>
      </c>
      <c r="D30" s="7">
        <v>76</v>
      </c>
      <c r="E30" s="7">
        <v>1</v>
      </c>
      <c r="F30" s="7">
        <v>50.75</v>
      </c>
      <c r="G30" s="7">
        <v>57</v>
      </c>
      <c r="H30" s="7">
        <v>88</v>
      </c>
      <c r="I30" s="7">
        <v>1</v>
      </c>
      <c r="J30" s="7">
        <v>98.65</v>
      </c>
      <c r="K30" s="7">
        <v>132</v>
      </c>
      <c r="L30" s="7">
        <v>199</v>
      </c>
      <c r="M30" s="7">
        <v>2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>
        <v>52.25</v>
      </c>
      <c r="AM30" s="7">
        <v>86</v>
      </c>
      <c r="AN30" s="7">
        <v>123</v>
      </c>
      <c r="AO30" s="7">
        <v>1</v>
      </c>
      <c r="AP30" s="7">
        <v>101.5</v>
      </c>
      <c r="AQ30" s="7">
        <v>82</v>
      </c>
      <c r="AR30" s="7">
        <v>121</v>
      </c>
      <c r="AS30" s="7">
        <v>1</v>
      </c>
      <c r="AT30" s="7"/>
      <c r="AU30" s="7"/>
      <c r="AV30" s="7"/>
      <c r="AW30" s="7"/>
      <c r="AX30" s="7"/>
      <c r="AY30" s="7"/>
      <c r="AZ30" s="7"/>
      <c r="BA30" s="7"/>
      <c r="BB30" s="7">
        <v>59.5</v>
      </c>
      <c r="BC30" s="7">
        <v>98</v>
      </c>
      <c r="BD30" s="7">
        <v>140</v>
      </c>
      <c r="BE30" s="7">
        <v>1</v>
      </c>
      <c r="BF30" s="7"/>
      <c r="BG30" s="7"/>
      <c r="BH30" s="7"/>
      <c r="BI30" s="7"/>
      <c r="BJ30" s="7"/>
      <c r="BK30" s="7"/>
      <c r="BL30" s="7"/>
      <c r="BM30" s="7"/>
      <c r="BN30" s="7">
        <v>405.70000000000005</v>
      </c>
      <c r="BO30" s="7">
        <v>502</v>
      </c>
      <c r="BP30" s="7">
        <v>747</v>
      </c>
      <c r="BQ30" s="7">
        <v>7</v>
      </c>
    </row>
    <row r="31" spans="1:69">
      <c r="A31" s="8" t="s">
        <v>8</v>
      </c>
      <c r="B31" s="7">
        <v>43.05</v>
      </c>
      <c r="C31" s="7">
        <v>47</v>
      </c>
      <c r="D31" s="7">
        <v>76</v>
      </c>
      <c r="E31" s="7">
        <v>1</v>
      </c>
      <c r="F31" s="7">
        <v>50.75</v>
      </c>
      <c r="G31" s="7">
        <v>57</v>
      </c>
      <c r="H31" s="7">
        <v>88</v>
      </c>
      <c r="I31" s="7">
        <v>1</v>
      </c>
      <c r="J31" s="7">
        <v>43</v>
      </c>
      <c r="K31" s="7">
        <v>69</v>
      </c>
      <c r="L31" s="7">
        <v>103</v>
      </c>
      <c r="M31" s="7">
        <v>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>
        <v>52.25</v>
      </c>
      <c r="AM31" s="7">
        <v>86</v>
      </c>
      <c r="AN31" s="7">
        <v>123</v>
      </c>
      <c r="AO31" s="7">
        <v>1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>
        <v>59.5</v>
      </c>
      <c r="BC31" s="7">
        <v>98</v>
      </c>
      <c r="BD31" s="7">
        <v>140</v>
      </c>
      <c r="BE31" s="7">
        <v>1</v>
      </c>
      <c r="BF31" s="7"/>
      <c r="BG31" s="7"/>
      <c r="BH31" s="7"/>
      <c r="BI31" s="7"/>
      <c r="BJ31" s="7"/>
      <c r="BK31" s="7"/>
      <c r="BL31" s="7"/>
      <c r="BM31" s="7"/>
      <c r="BN31" s="7">
        <v>248.55</v>
      </c>
      <c r="BO31" s="7">
        <v>357</v>
      </c>
      <c r="BP31" s="7">
        <v>530</v>
      </c>
      <c r="BQ31" s="7">
        <v>5</v>
      </c>
    </row>
    <row r="32" spans="1:69">
      <c r="A32" s="8" t="s">
        <v>7</v>
      </c>
      <c r="B32" s="7"/>
      <c r="C32" s="7"/>
      <c r="D32" s="7"/>
      <c r="E32" s="7"/>
      <c r="F32" s="7"/>
      <c r="G32" s="7"/>
      <c r="H32" s="7"/>
      <c r="I32" s="7"/>
      <c r="J32" s="7">
        <v>55.65</v>
      </c>
      <c r="K32" s="7">
        <v>63</v>
      </c>
      <c r="L32" s="7">
        <v>96</v>
      </c>
      <c r="M32" s="7">
        <v>1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>
        <v>101.5</v>
      </c>
      <c r="AQ32" s="7">
        <v>82</v>
      </c>
      <c r="AR32" s="7">
        <v>121</v>
      </c>
      <c r="AS32" s="7">
        <v>1</v>
      </c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>
        <v>157.15</v>
      </c>
      <c r="BO32" s="7">
        <v>145</v>
      </c>
      <c r="BP32" s="7">
        <v>217</v>
      </c>
      <c r="BQ32" s="7">
        <v>2</v>
      </c>
    </row>
    <row r="33" spans="1:69">
      <c r="A33" s="6">
        <v>83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>
        <v>70.5</v>
      </c>
      <c r="BG33" s="7">
        <v>120</v>
      </c>
      <c r="BH33" s="7">
        <v>162</v>
      </c>
      <c r="BI33" s="7">
        <v>1</v>
      </c>
      <c r="BJ33" s="7">
        <v>106.75</v>
      </c>
      <c r="BK33" s="7">
        <v>129</v>
      </c>
      <c r="BL33" s="7">
        <v>176</v>
      </c>
      <c r="BM33" s="7">
        <v>1</v>
      </c>
      <c r="BN33" s="7">
        <v>177.25</v>
      </c>
      <c r="BO33" s="7">
        <v>249</v>
      </c>
      <c r="BP33" s="7">
        <v>338</v>
      </c>
      <c r="BQ33" s="7">
        <v>2</v>
      </c>
    </row>
    <row r="34" spans="1:69">
      <c r="A34" s="8" t="s">
        <v>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>
        <v>70.5</v>
      </c>
      <c r="BG34" s="7">
        <v>120</v>
      </c>
      <c r="BH34" s="7">
        <v>162</v>
      </c>
      <c r="BI34" s="7">
        <v>1</v>
      </c>
      <c r="BJ34" s="7"/>
      <c r="BK34" s="7"/>
      <c r="BL34" s="7"/>
      <c r="BM34" s="7"/>
      <c r="BN34" s="7">
        <v>70.5</v>
      </c>
      <c r="BO34" s="7">
        <v>120</v>
      </c>
      <c r="BP34" s="7">
        <v>162</v>
      </c>
      <c r="BQ34" s="7">
        <v>1</v>
      </c>
    </row>
    <row r="35" spans="1:69">
      <c r="A35" s="8" t="s">
        <v>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>
        <v>106.75</v>
      </c>
      <c r="BK35" s="7">
        <v>129</v>
      </c>
      <c r="BL35" s="7">
        <v>176</v>
      </c>
      <c r="BM35" s="7">
        <v>1</v>
      </c>
      <c r="BN35" s="7">
        <v>106.75</v>
      </c>
      <c r="BO35" s="7">
        <v>129</v>
      </c>
      <c r="BP35" s="7">
        <v>176</v>
      </c>
      <c r="BQ35" s="7">
        <v>1</v>
      </c>
    </row>
    <row r="36" spans="1:69">
      <c r="A36" s="6">
        <v>84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56.25</v>
      </c>
      <c r="W36" s="7">
        <v>95</v>
      </c>
      <c r="X36" s="7">
        <v>130</v>
      </c>
      <c r="Y36" s="7">
        <v>1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>
        <v>134.5</v>
      </c>
      <c r="BG36" s="7">
        <v>113</v>
      </c>
      <c r="BH36" s="7">
        <v>156</v>
      </c>
      <c r="BI36" s="7">
        <v>1</v>
      </c>
      <c r="BJ36" s="7"/>
      <c r="BK36" s="7"/>
      <c r="BL36" s="7"/>
      <c r="BM36" s="7"/>
      <c r="BN36" s="7">
        <v>190.75</v>
      </c>
      <c r="BO36" s="7">
        <v>208</v>
      </c>
      <c r="BP36" s="7">
        <v>286</v>
      </c>
      <c r="BQ36" s="7">
        <v>2</v>
      </c>
    </row>
    <row r="37" spans="1:69">
      <c r="A37" s="8" t="s">
        <v>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56.25</v>
      </c>
      <c r="W37" s="7">
        <v>95</v>
      </c>
      <c r="X37" s="7">
        <v>130</v>
      </c>
      <c r="Y37" s="7">
        <v>1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>
        <v>56.25</v>
      </c>
      <c r="BO37" s="7">
        <v>95</v>
      </c>
      <c r="BP37" s="7">
        <v>130</v>
      </c>
      <c r="BQ37" s="7">
        <v>1</v>
      </c>
    </row>
    <row r="38" spans="1:69">
      <c r="A38" s="8" t="s">
        <v>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>
        <v>134.5</v>
      </c>
      <c r="BG38" s="7">
        <v>113</v>
      </c>
      <c r="BH38" s="7">
        <v>156</v>
      </c>
      <c r="BI38" s="7">
        <v>1</v>
      </c>
      <c r="BJ38" s="7"/>
      <c r="BK38" s="7"/>
      <c r="BL38" s="7"/>
      <c r="BM38" s="7"/>
      <c r="BN38" s="7">
        <v>134.5</v>
      </c>
      <c r="BO38" s="7">
        <v>113</v>
      </c>
      <c r="BP38" s="7">
        <v>156</v>
      </c>
      <c r="BQ38" s="7">
        <v>1</v>
      </c>
    </row>
    <row r="39" spans="1:69">
      <c r="A39" s="6" t="s">
        <v>14</v>
      </c>
      <c r="B39" s="7">
        <v>43.05</v>
      </c>
      <c r="C39" s="7">
        <v>47</v>
      </c>
      <c r="D39" s="7">
        <v>76</v>
      </c>
      <c r="E39" s="7">
        <v>1</v>
      </c>
      <c r="F39" s="7">
        <v>50.75</v>
      </c>
      <c r="G39" s="7">
        <v>57</v>
      </c>
      <c r="H39" s="7">
        <v>88</v>
      </c>
      <c r="I39" s="7">
        <v>1</v>
      </c>
      <c r="J39" s="7">
        <v>312.89999999999998</v>
      </c>
      <c r="K39" s="7">
        <v>366</v>
      </c>
      <c r="L39" s="7">
        <v>558</v>
      </c>
      <c r="M39" s="7">
        <v>6</v>
      </c>
      <c r="N39" s="7">
        <v>58.099999999999994</v>
      </c>
      <c r="O39" s="7">
        <v>66</v>
      </c>
      <c r="P39" s="7">
        <v>100</v>
      </c>
      <c r="Q39" s="7">
        <v>1</v>
      </c>
      <c r="R39" s="7">
        <v>58.25</v>
      </c>
      <c r="S39" s="7">
        <v>99</v>
      </c>
      <c r="T39" s="7">
        <v>134</v>
      </c>
      <c r="U39" s="7">
        <v>1</v>
      </c>
      <c r="V39" s="7">
        <v>162.44999999999999</v>
      </c>
      <c r="W39" s="7">
        <v>238</v>
      </c>
      <c r="X39" s="7">
        <v>343</v>
      </c>
      <c r="Y39" s="7">
        <v>3</v>
      </c>
      <c r="Z39" s="7">
        <v>56.5</v>
      </c>
      <c r="AA39" s="7">
        <v>42</v>
      </c>
      <c r="AB39" s="7">
        <v>71</v>
      </c>
      <c r="AC39" s="7">
        <v>1</v>
      </c>
      <c r="AD39" s="7">
        <v>46.75</v>
      </c>
      <c r="AE39" s="7">
        <v>77</v>
      </c>
      <c r="AF39" s="7">
        <v>110</v>
      </c>
      <c r="AG39" s="7">
        <v>1</v>
      </c>
      <c r="AH39" s="7">
        <v>173.5</v>
      </c>
      <c r="AI39" s="7">
        <v>137</v>
      </c>
      <c r="AJ39" s="7">
        <v>210</v>
      </c>
      <c r="AK39" s="7">
        <v>2</v>
      </c>
      <c r="AL39" s="7">
        <v>207.5</v>
      </c>
      <c r="AM39" s="7">
        <v>256</v>
      </c>
      <c r="AN39" s="7">
        <v>367</v>
      </c>
      <c r="AO39" s="7">
        <v>3</v>
      </c>
      <c r="AP39" s="7">
        <v>202.5</v>
      </c>
      <c r="AQ39" s="7">
        <v>164</v>
      </c>
      <c r="AR39" s="7">
        <v>241</v>
      </c>
      <c r="AS39" s="7">
        <v>2</v>
      </c>
      <c r="AT39" s="7">
        <v>111.5</v>
      </c>
      <c r="AU39" s="7">
        <v>92</v>
      </c>
      <c r="AV39" s="7">
        <v>131</v>
      </c>
      <c r="AW39" s="7">
        <v>1</v>
      </c>
      <c r="AX39" s="7">
        <v>152.75</v>
      </c>
      <c r="AY39" s="7">
        <v>171</v>
      </c>
      <c r="AZ39" s="7">
        <v>249</v>
      </c>
      <c r="BA39" s="7">
        <v>2</v>
      </c>
      <c r="BB39" s="7">
        <v>59.5</v>
      </c>
      <c r="BC39" s="7">
        <v>98</v>
      </c>
      <c r="BD39" s="7">
        <v>140</v>
      </c>
      <c r="BE39" s="7">
        <v>1</v>
      </c>
      <c r="BF39" s="7">
        <v>335.25</v>
      </c>
      <c r="BG39" s="7">
        <v>452</v>
      </c>
      <c r="BH39" s="7">
        <v>620</v>
      </c>
      <c r="BI39" s="7">
        <v>4</v>
      </c>
      <c r="BJ39" s="7">
        <v>106.75</v>
      </c>
      <c r="BK39" s="7">
        <v>129</v>
      </c>
      <c r="BL39" s="7">
        <v>176</v>
      </c>
      <c r="BM39" s="7">
        <v>1</v>
      </c>
      <c r="BN39" s="7">
        <v>2138</v>
      </c>
      <c r="BO39" s="7">
        <v>2491</v>
      </c>
      <c r="BP39" s="7">
        <v>3614</v>
      </c>
      <c r="BQ39" s="7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tabSelected="1" topLeftCell="A23" zoomScale="130" zoomScaleNormal="130" zoomScalePageLayoutView="130" workbookViewId="0">
      <selection activeCell="E33" sqref="E33"/>
    </sheetView>
  </sheetViews>
  <sheetFormatPr baseColWidth="10" defaultRowHeight="15" x14ac:dyDescent="0"/>
  <cols>
    <col min="5" max="5" width="14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 s="4">
        <v>0.25</v>
      </c>
      <c r="H2">
        <f>(Table1[[#This Row],[Orange]]+Table1[[#This Row],[Lemon]])</f>
        <v>164</v>
      </c>
      <c r="I2" s="4">
        <f>(Table1[[#This Row],[Total ]]*Table1[[#This Row],[Price]])</f>
        <v>41</v>
      </c>
    </row>
    <row r="3" spans="1:9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 s="4">
        <v>0.25</v>
      </c>
      <c r="H3">
        <f>(Table1[[#This Row],[Orange]]+Table1[[#This Row],[Lemon]])</f>
        <v>165</v>
      </c>
      <c r="I3" s="4">
        <f>(Table1[[#This Row],[Total ]]*Table1[[#This Row],[Price]])</f>
        <v>41.25</v>
      </c>
    </row>
    <row r="4" spans="1:9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 s="4">
        <v>0.25</v>
      </c>
      <c r="H4">
        <f>(Table1[[#This Row],[Orange]]+Table1[[#This Row],[Lemon]])</f>
        <v>187</v>
      </c>
      <c r="I4" s="4">
        <f>(Table1[[#This Row],[Total ]]*Table1[[#This Row],[Price]])</f>
        <v>46.75</v>
      </c>
    </row>
    <row r="5" spans="1:9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 s="4">
        <v>0.25</v>
      </c>
      <c r="H5">
        <f>(Table1[[#This Row],[Orange]]+Table1[[#This Row],[Lemon]])</f>
        <v>233</v>
      </c>
      <c r="I5" s="4">
        <f>(Table1[[#This Row],[Total ]]*Table1[[#This Row],[Price]])</f>
        <v>58.25</v>
      </c>
    </row>
    <row r="6" spans="1:9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 s="4">
        <v>0.25</v>
      </c>
      <c r="H6">
        <f>(Table1[[#This Row],[Orange]]+Table1[[#This Row],[Lemon]])</f>
        <v>277</v>
      </c>
      <c r="I6" s="4">
        <f>(Table1[[#This Row],[Total ]]*Table1[[#This Row],[Price]])</f>
        <v>69.25</v>
      </c>
    </row>
    <row r="7" spans="1:9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 s="4">
        <v>0.25</v>
      </c>
      <c r="H7">
        <f>(Table1[[#This Row],[Orange]]+Table1[[#This Row],[Lemon]])</f>
        <v>172</v>
      </c>
      <c r="I7" s="4">
        <f>(Table1[[#This Row],[Total ]]*Table1[[#This Row],[Price]])</f>
        <v>43</v>
      </c>
    </row>
    <row r="8" spans="1:9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 s="4">
        <v>0.25</v>
      </c>
      <c r="H8">
        <f>(Table1[[#This Row],[Orange]]+Table1[[#This Row],[Lemon]])</f>
        <v>244</v>
      </c>
      <c r="I8" s="4">
        <f>(Table1[[#This Row],[Total ]]*Table1[[#This Row],[Price]])</f>
        <v>61</v>
      </c>
    </row>
    <row r="9" spans="1:9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 s="4">
        <v>0.25</v>
      </c>
      <c r="H9">
        <f>(Table1[[#This Row],[Orange]]+Table1[[#This Row],[Lemon]])</f>
        <v>209</v>
      </c>
      <c r="I9" s="4">
        <f>(Table1[[#This Row],[Total ]]*Table1[[#This Row],[Price]])</f>
        <v>52.25</v>
      </c>
    </row>
    <row r="10" spans="1:9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 s="4">
        <v>0.25</v>
      </c>
      <c r="H10">
        <f>(Table1[[#This Row],[Orange]]+Table1[[#This Row],[Lemon]])</f>
        <v>229</v>
      </c>
      <c r="I10" s="4">
        <f>(Table1[[#This Row],[Total ]]*Table1[[#This Row],[Price]])</f>
        <v>57.25</v>
      </c>
    </row>
    <row r="11" spans="1:9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 s="4">
        <v>0.25</v>
      </c>
      <c r="H11">
        <f>(Table1[[#This Row],[Orange]]+Table1[[#This Row],[Lemon]])</f>
        <v>238</v>
      </c>
      <c r="I11" s="4">
        <f>(Table1[[#This Row],[Total ]]*Table1[[#This Row],[Price]])</f>
        <v>59.5</v>
      </c>
    </row>
    <row r="12" spans="1:9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 s="4">
        <v>0.25</v>
      </c>
      <c r="H12">
        <f>(Table1[[#This Row],[Orange]]+Table1[[#This Row],[Lemon]])</f>
        <v>282</v>
      </c>
      <c r="I12" s="4">
        <f>(Table1[[#This Row],[Total ]]*Table1[[#This Row],[Price]])</f>
        <v>70.5</v>
      </c>
    </row>
    <row r="13" spans="1:9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 s="4">
        <v>0.25</v>
      </c>
      <c r="H13">
        <f>(Table1[[#This Row],[Orange]]+Table1[[#This Row],[Lemon]])</f>
        <v>225</v>
      </c>
      <c r="I13" s="4">
        <f>(Table1[[#This Row],[Total ]]*Table1[[#This Row],[Price]])</f>
        <v>56.25</v>
      </c>
    </row>
    <row r="14" spans="1:9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 s="4">
        <v>0.25</v>
      </c>
      <c r="H14">
        <f>(Table1[[#This Row],[Orange]]+Table1[[#This Row],[Lemon]])</f>
        <v>184</v>
      </c>
      <c r="I14" s="4">
        <f>(Table1[[#This Row],[Total ]]*Table1[[#This Row],[Price]])</f>
        <v>46</v>
      </c>
    </row>
    <row r="15" spans="1:9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 s="4">
        <v>0.25</v>
      </c>
      <c r="H15">
        <f>(Table1[[#This Row],[Orange]]+Table1[[#This Row],[Lemon]])</f>
        <v>207</v>
      </c>
      <c r="I15" s="4">
        <f>(Table1[[#This Row],[Total ]]*Table1[[#This Row],[Price]])</f>
        <v>51.75</v>
      </c>
    </row>
    <row r="16" spans="1:9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 s="4">
        <v>0.5</v>
      </c>
      <c r="H16">
        <f>(Table1[[#This Row],[Orange]]+Table1[[#This Row],[Lemon]])</f>
        <v>160</v>
      </c>
      <c r="I16" s="4">
        <f>(Table1[[#This Row],[Total ]]*Table1[[#This Row],[Price]])</f>
        <v>80</v>
      </c>
    </row>
    <row r="17" spans="1:9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 s="4">
        <v>0.5</v>
      </c>
      <c r="H17">
        <f>(Table1[[#This Row],[Orange]]+Table1[[#This Row],[Lemon]])</f>
        <v>131</v>
      </c>
      <c r="I17" s="4">
        <f>(Table1[[#This Row],[Total ]]*Table1[[#This Row],[Price]])</f>
        <v>65.5</v>
      </c>
    </row>
    <row r="18" spans="1:9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 s="4">
        <v>0.5</v>
      </c>
      <c r="H18">
        <f>(Table1[[#This Row],[Orange]]+Table1[[#This Row],[Lemon]])</f>
        <v>191</v>
      </c>
      <c r="I18" s="4">
        <f>(Table1[[#This Row],[Total ]]*Table1[[#This Row],[Price]])</f>
        <v>95.5</v>
      </c>
    </row>
    <row r="19" spans="1:9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 s="4">
        <v>0.5</v>
      </c>
      <c r="H19">
        <f>(Table1[[#This Row],[Orange]]+Table1[[#This Row],[Lemon]])</f>
        <v>223</v>
      </c>
      <c r="I19" s="4">
        <f>(Table1[[#This Row],[Total ]]*Table1[[#This Row],[Price]])</f>
        <v>111.5</v>
      </c>
    </row>
    <row r="20" spans="1:9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 s="4">
        <v>0.5</v>
      </c>
      <c r="H20">
        <f>(Table1[[#This Row],[Orange]]+Table1[[#This Row],[Lemon]])</f>
        <v>207</v>
      </c>
      <c r="I20" s="4">
        <f>(Table1[[#This Row],[Total ]]*Table1[[#This Row],[Price]])</f>
        <v>103.5</v>
      </c>
    </row>
    <row r="21" spans="1:9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102</v>
      </c>
      <c r="G21" s="4">
        <v>0.5</v>
      </c>
      <c r="H21">
        <f>(Table1[[#This Row],[Orange]]+Table1[[#This Row],[Lemon]])</f>
        <v>113</v>
      </c>
      <c r="I21" s="4">
        <f>(Table1[[#This Row],[Total ]]*Table1[[#This Row],[Price]])</f>
        <v>56.5</v>
      </c>
    </row>
    <row r="22" spans="1:9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 s="4">
        <v>0.5</v>
      </c>
      <c r="H22">
        <f>(Table1[[#This Row],[Orange]]+Table1[[#This Row],[Lemon]])</f>
        <v>133</v>
      </c>
      <c r="I22" s="4">
        <f>(Table1[[#This Row],[Total ]]*Table1[[#This Row],[Price]])</f>
        <v>66.5</v>
      </c>
    </row>
    <row r="23" spans="1:9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 s="4">
        <v>0.5</v>
      </c>
      <c r="H23">
        <f>(Table1[[#This Row],[Orange]]+Table1[[#This Row],[Lemon]])</f>
        <v>187</v>
      </c>
      <c r="I23" s="4">
        <f>(Table1[[#This Row],[Total ]]*Table1[[#This Row],[Price]])</f>
        <v>93.5</v>
      </c>
    </row>
    <row r="24" spans="1:9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 s="4">
        <v>0.5</v>
      </c>
      <c r="H24">
        <f>(Table1[[#This Row],[Orange]]+Table1[[#This Row],[Lemon]])</f>
        <v>202</v>
      </c>
      <c r="I24" s="4">
        <f>(Table1[[#This Row],[Total ]]*Table1[[#This Row],[Price]])</f>
        <v>101</v>
      </c>
    </row>
    <row r="25" spans="1:9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 s="4">
        <v>0.5</v>
      </c>
      <c r="H25">
        <f>(Table1[[#This Row],[Orange]]+Table1[[#This Row],[Lemon]])</f>
        <v>203</v>
      </c>
      <c r="I25" s="4">
        <f>(Table1[[#This Row],[Total ]]*Table1[[#This Row],[Price]])</f>
        <v>101.5</v>
      </c>
    </row>
    <row r="26" spans="1:9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 s="4">
        <v>0.5</v>
      </c>
      <c r="H26">
        <f>(Table1[[#This Row],[Orange]]+Table1[[#This Row],[Lemon]])</f>
        <v>269</v>
      </c>
      <c r="I26" s="4">
        <f>(Table1[[#This Row],[Total ]]*Table1[[#This Row],[Price]])</f>
        <v>134.5</v>
      </c>
    </row>
    <row r="27" spans="1:9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 s="4">
        <v>0.35</v>
      </c>
      <c r="H27">
        <f>(Table1[[#This Row],[Orange]]+Table1[[#This Row],[Lemon]])</f>
        <v>305</v>
      </c>
      <c r="I27" s="4">
        <f>(Table1[[#This Row],[Total ]]*Table1[[#This Row],[Price]])</f>
        <v>106.75</v>
      </c>
    </row>
    <row r="28" spans="1:9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 s="4">
        <v>0.35</v>
      </c>
      <c r="H28">
        <f>(Table1[[#This Row],[Orange]]+Table1[[#This Row],[Lemon]])</f>
        <v>172</v>
      </c>
      <c r="I28" s="4">
        <f>(Table1[[#This Row],[Total ]]*Table1[[#This Row],[Price]])</f>
        <v>60.199999999999996</v>
      </c>
    </row>
    <row r="29" spans="1:9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 s="4">
        <v>0.35</v>
      </c>
      <c r="H29">
        <f>(Table1[[#This Row],[Orange]]+Table1[[#This Row],[Lemon]])</f>
        <v>159</v>
      </c>
      <c r="I29" s="4">
        <f>(Table1[[#This Row],[Total ]]*Table1[[#This Row],[Price]])</f>
        <v>55.65</v>
      </c>
    </row>
    <row r="30" spans="1:9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 s="4">
        <v>0.35</v>
      </c>
      <c r="H30">
        <f>(Table1[[#This Row],[Orange]]+Table1[[#This Row],[Lemon]])</f>
        <v>166</v>
      </c>
      <c r="I30" s="4">
        <f>(Table1[[#This Row],[Total ]]*Table1[[#This Row],[Price]])</f>
        <v>58.099999999999994</v>
      </c>
    </row>
    <row r="31" spans="1:9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 s="4">
        <v>0.35</v>
      </c>
      <c r="H31">
        <f>(Table1[[#This Row],[Orange]]+Table1[[#This Row],[Lemon]])</f>
        <v>145</v>
      </c>
      <c r="I31" s="4">
        <f>(Table1[[#This Row],[Total ]]*Table1[[#This Row],[Price]])</f>
        <v>50.75</v>
      </c>
    </row>
    <row r="32" spans="1:9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 s="4">
        <v>0.35</v>
      </c>
      <c r="H32">
        <f>(Table1[[#This Row],[Orange]]+Table1[[#This Row],[Lemon]])</f>
        <v>123</v>
      </c>
      <c r="I32" s="4">
        <f>(Table1[[#This Row],[Total ]]*Table1[[#This Row],[Price]])</f>
        <v>43.05</v>
      </c>
    </row>
    <row r="33" spans="1:9">
      <c r="A33" s="2"/>
      <c r="B33" s="3"/>
      <c r="C33" s="3">
        <f>SUM(Table1[Lemon])</f>
        <v>3614</v>
      </c>
      <c r="D33" s="3">
        <f>SUM(Table1[Orange])</f>
        <v>2491</v>
      </c>
      <c r="E33" s="3">
        <f>SUM(Table1[Temperature])/32</f>
        <v>76.40625</v>
      </c>
      <c r="F33" s="3">
        <f>SUM(F2:F32)</f>
        <v>3377</v>
      </c>
      <c r="G33" s="3"/>
      <c r="H33" s="3"/>
      <c r="I33" s="3">
        <f>SUM(Table1[Revenue])</f>
        <v>2138</v>
      </c>
    </row>
    <row r="34" spans="1:9">
      <c r="F34">
        <f>(Table1[[#Totals],[Leaflets]])/32</f>
        <v>105.53125</v>
      </c>
    </row>
    <row r="35" spans="1:9">
      <c r="E35">
        <f>MAX(Table1[Temperature])</f>
        <v>84</v>
      </c>
    </row>
    <row r="36" spans="1:9">
      <c r="E36">
        <f>MIN(Table1[Temperature])</f>
        <v>70</v>
      </c>
    </row>
  </sheetData>
  <dataConsolidate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Lemonade2016.csv!I2:I32</xm:f>
              <xm:sqref>I34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Lemonade2016.csv!H2:H32</xm:f>
              <xm:sqref>H34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Lemonade2016.csv!E2:E32</xm:f>
              <xm:sqref>E34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Lemonade2016.csv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2017-05-06T15:14:48Z</dcterms:created>
  <dcterms:modified xsi:type="dcterms:W3CDTF">2017-05-06T15:44:01Z</dcterms:modified>
</cp:coreProperties>
</file>