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ledu-my.sharepoint.com/personal/sgaitanq_unal_edu_co/Documents/"/>
    </mc:Choice>
  </mc:AlternateContent>
  <xr:revisionPtr revIDLastSave="659" documentId="8_{3A792EFD-8451-44EC-BB0A-FE686D741774}" xr6:coauthVersionLast="47" xr6:coauthVersionMax="47" xr10:uidLastSave="{0E905506-0CD6-4079-8E5B-5D5C37AF02BD}"/>
  <bookViews>
    <workbookView xWindow="-120" yWindow="-120" windowWidth="20730" windowHeight="11160" xr2:uid="{5DE67AA6-5279-4228-95E0-19E7EA841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4" i="1" l="1"/>
  <c r="F234" i="1"/>
  <c r="H234" i="1" s="1"/>
  <c r="G233" i="1"/>
  <c r="F233" i="1"/>
  <c r="H233" i="1" s="1"/>
  <c r="G232" i="1"/>
  <c r="F232" i="1"/>
  <c r="H232" i="1" s="1"/>
  <c r="G231" i="1"/>
  <c r="F231" i="1"/>
  <c r="F235" i="1" s="1"/>
  <c r="H225" i="1"/>
  <c r="G225" i="1"/>
  <c r="F225" i="1"/>
  <c r="H224" i="1"/>
  <c r="G224" i="1"/>
  <c r="F224" i="1"/>
  <c r="H223" i="1"/>
  <c r="G223" i="1"/>
  <c r="F223" i="1"/>
  <c r="H222" i="1"/>
  <c r="I222" i="1" s="1"/>
  <c r="I223" i="1" s="1"/>
  <c r="I224" i="1" s="1"/>
  <c r="I225" i="1" s="1"/>
  <c r="G222" i="1"/>
  <c r="F222" i="1"/>
  <c r="F226" i="1" s="1"/>
  <c r="G216" i="1"/>
  <c r="F216" i="1"/>
  <c r="H216" i="1" s="1"/>
  <c r="G215" i="1"/>
  <c r="F215" i="1"/>
  <c r="H215" i="1" s="1"/>
  <c r="G214" i="1"/>
  <c r="F214" i="1"/>
  <c r="H214" i="1" s="1"/>
  <c r="G213" i="1"/>
  <c r="F213" i="1"/>
  <c r="F217" i="1" s="1"/>
  <c r="G207" i="1"/>
  <c r="F207" i="1"/>
  <c r="H207" i="1" s="1"/>
  <c r="G206" i="1"/>
  <c r="F206" i="1"/>
  <c r="H206" i="1" s="1"/>
  <c r="G205" i="1"/>
  <c r="F205" i="1"/>
  <c r="H205" i="1" s="1"/>
  <c r="G204" i="1"/>
  <c r="F204" i="1"/>
  <c r="F208" i="1" s="1"/>
  <c r="H194" i="1"/>
  <c r="H195" i="1"/>
  <c r="H196" i="1"/>
  <c r="H193" i="1"/>
  <c r="F197" i="1"/>
  <c r="F193" i="1"/>
  <c r="G196" i="1"/>
  <c r="F196" i="1"/>
  <c r="G195" i="1"/>
  <c r="F195" i="1"/>
  <c r="G194" i="1"/>
  <c r="F194" i="1"/>
  <c r="G193" i="1"/>
  <c r="L186" i="1"/>
  <c r="L185" i="1"/>
  <c r="L167" i="1"/>
  <c r="L166" i="1"/>
  <c r="H149" i="1"/>
  <c r="H150" i="1"/>
  <c r="H151" i="1"/>
  <c r="H148" i="1"/>
  <c r="F148" i="1"/>
  <c r="G151" i="1"/>
  <c r="F151" i="1"/>
  <c r="G150" i="1"/>
  <c r="F150" i="1"/>
  <c r="G149" i="1"/>
  <c r="F149" i="1"/>
  <c r="G148" i="1"/>
  <c r="F152" i="1"/>
  <c r="L139" i="1"/>
  <c r="L138" i="1"/>
  <c r="K102" i="1"/>
  <c r="L121" i="1"/>
  <c r="L120" i="1"/>
  <c r="I104" i="1"/>
  <c r="I105" i="1" s="1"/>
  <c r="I103" i="1"/>
  <c r="I102" i="1"/>
  <c r="H103" i="1"/>
  <c r="H104" i="1"/>
  <c r="H105" i="1"/>
  <c r="H102" i="1"/>
  <c r="H20" i="1"/>
  <c r="G103" i="1"/>
  <c r="G104" i="1"/>
  <c r="G105" i="1"/>
  <c r="G102" i="1"/>
  <c r="F106" i="1"/>
  <c r="F103" i="1"/>
  <c r="F104" i="1"/>
  <c r="F105" i="1"/>
  <c r="F102" i="1"/>
  <c r="L94" i="1"/>
  <c r="L93" i="1"/>
  <c r="L76" i="1"/>
  <c r="L75" i="1"/>
  <c r="L58" i="1"/>
  <c r="M39" i="1"/>
  <c r="M38" i="1"/>
  <c r="K17" i="1"/>
  <c r="I22" i="1"/>
  <c r="I23" i="1"/>
  <c r="I21" i="1"/>
  <c r="I20" i="1"/>
  <c r="H21" i="1"/>
  <c r="H22" i="1"/>
  <c r="H23" i="1"/>
  <c r="F24" i="1"/>
  <c r="G21" i="1"/>
  <c r="G22" i="1"/>
  <c r="G23" i="1"/>
  <c r="G20" i="1"/>
  <c r="F21" i="1"/>
  <c r="F22" i="1"/>
  <c r="F23" i="1"/>
  <c r="F20" i="1"/>
  <c r="H231" i="1" l="1"/>
  <c r="I231" i="1" s="1"/>
  <c r="I232" i="1" s="1"/>
  <c r="I233" i="1" s="1"/>
  <c r="I234" i="1" s="1"/>
  <c r="H213" i="1"/>
  <c r="I213" i="1" s="1"/>
  <c r="I214" i="1" s="1"/>
  <c r="I215" i="1" s="1"/>
  <c r="I216" i="1" s="1"/>
  <c r="H204" i="1"/>
  <c r="I204" i="1" s="1"/>
  <c r="I205" i="1" s="1"/>
  <c r="I206" i="1" s="1"/>
  <c r="I207" i="1" s="1"/>
  <c r="I193" i="1"/>
  <c r="I194" i="1" s="1"/>
  <c r="I195" i="1" s="1"/>
  <c r="I196" i="1" s="1"/>
  <c r="I148" i="1"/>
  <c r="I149" i="1" s="1"/>
  <c r="I150" i="1" s="1"/>
  <c r="I151" i="1" s="1"/>
</calcChain>
</file>

<file path=xl/sharedStrings.xml><?xml version="1.0" encoding="utf-8"?>
<sst xmlns="http://schemas.openxmlformats.org/spreadsheetml/2006/main" count="254" uniqueCount="75">
  <si>
    <t>ALGORITMOS GENETICOS</t>
  </si>
  <si>
    <t>PROBLEMA DE LA MOCHILA</t>
  </si>
  <si>
    <t>OBJETO 1</t>
  </si>
  <si>
    <t>UTILIDAD</t>
  </si>
  <si>
    <t>PESO</t>
  </si>
  <si>
    <t>OBJETO 2</t>
  </si>
  <si>
    <t>OBJETO 3</t>
  </si>
  <si>
    <t>OBJETO 4</t>
  </si>
  <si>
    <t xml:space="preserve">UTILIDAD </t>
  </si>
  <si>
    <t>FUNCION OBJETIVO</t>
  </si>
  <si>
    <t>Z=4X1+5X2+6X3+3X4</t>
  </si>
  <si>
    <t>RESTRICCION</t>
  </si>
  <si>
    <t>CROMOSOMAS</t>
  </si>
  <si>
    <t>PMUT</t>
  </si>
  <si>
    <t>EVALUA CADA INDIVIUO DE LA POBLACION</t>
  </si>
  <si>
    <t>IND</t>
  </si>
  <si>
    <t>X1</t>
  </si>
  <si>
    <t>X2</t>
  </si>
  <si>
    <t>X3</t>
  </si>
  <si>
    <t>X4</t>
  </si>
  <si>
    <t>Z</t>
  </si>
  <si>
    <t>PROBAB</t>
  </si>
  <si>
    <t>PROB ACUM</t>
  </si>
  <si>
    <t>TOTAL</t>
  </si>
  <si>
    <t>7X1+6X2+8X3+2X4&lt;=15</t>
  </si>
  <si>
    <t>ALEATORIO</t>
  </si>
  <si>
    <t>PRIMERA ITERACCION (A)</t>
  </si>
  <si>
    <t>ALEAT1:PADR1</t>
  </si>
  <si>
    <t>IND 2</t>
  </si>
  <si>
    <t>ALEAT2:PADR2</t>
  </si>
  <si>
    <t>&lt;</t>
  </si>
  <si>
    <t>SI CRUZAN</t>
  </si>
  <si>
    <t>ALEATORIOS PARA MUTACION</t>
  </si>
  <si>
    <t>&lt;0,1</t>
  </si>
  <si>
    <t>HIJO 1</t>
  </si>
  <si>
    <t>¿SE CRUZAN?</t>
  </si>
  <si>
    <t>CAPACIDAD MOCHILA ES DE 15</t>
  </si>
  <si>
    <t>PCR:</t>
  </si>
  <si>
    <t>IND 1</t>
  </si>
  <si>
    <t>ENTRE GEN 3 Y 4</t>
  </si>
  <si>
    <t>PUNTO CORTE</t>
  </si>
  <si>
    <t>p=</t>
  </si>
  <si>
    <t>PRIMERA ITERACCION (B)</t>
  </si>
  <si>
    <t>IND 4</t>
  </si>
  <si>
    <t>P=</t>
  </si>
  <si>
    <t>HIJO 2</t>
  </si>
  <si>
    <t>ES MAYOR A 15</t>
  </si>
  <si>
    <t>PRIMERA ITERACCION (C)</t>
  </si>
  <si>
    <t xml:space="preserve"> </t>
  </si>
  <si>
    <t>IND 3</t>
  </si>
  <si>
    <t>HIJO 3</t>
  </si>
  <si>
    <t>PRIMERA ITERACCION (D)</t>
  </si>
  <si>
    <t>HIJO 4</t>
  </si>
  <si>
    <t>SIGUIENTE GENERACION</t>
  </si>
  <si>
    <t>SEGUNDA ITERACCION (A)</t>
  </si>
  <si>
    <t>SEGUNDA ITERACCION (B)</t>
  </si>
  <si>
    <t>TERCERA ITERACCION (A)</t>
  </si>
  <si>
    <t>ENTRE GEN 1 Y 2</t>
  </si>
  <si>
    <t>TERCERA ITERACCION (B)</t>
  </si>
  <si>
    <t>ENTRE GEN 2 Y 3</t>
  </si>
  <si>
    <t>RESUMEN</t>
  </si>
  <si>
    <t>TABLA INICIAL</t>
  </si>
  <si>
    <t>PRIMERA GENERADA</t>
  </si>
  <si>
    <t>SEGUNDA GENERADA</t>
  </si>
  <si>
    <t>TERCERA GENERADA</t>
  </si>
  <si>
    <t>CONCLUSION</t>
  </si>
  <si>
    <t>PARA ESTA PRIMER TABLA GENERADA SE DEBE:</t>
  </si>
  <si>
    <t>LLEVAR LOS OBJETOS X2 Y X3 CON UNA UTILIDAD DE 11 Y UN PESO DE 14</t>
  </si>
  <si>
    <t>PARA ESTA SEGUNDA TABLA GENERADA SE DEBE:</t>
  </si>
  <si>
    <t>LLEVAR LOS OBJETOS X2 Y X3 CON UNA UTILIDAD 11 Y UN PESO DE 14</t>
  </si>
  <si>
    <t>PARA ESTA TERCERA TABLA SE TIENE</t>
  </si>
  <si>
    <t>LLEVAR EL OBJETO X3 CON UNA UTILIDAD DE 6 Y UN PESO DE 8</t>
  </si>
  <si>
    <t>DADO EL COMPORTAMIENTO QUE SE HA VENIDO EVIDENCIADO SE TIENE COMO OPCION EN CUALQUIERA DE LAS</t>
  </si>
  <si>
    <t>TABLAS GENERADAS LLEVAR EL OBJETO X3 Y ESTO SE PODRIA DAR PORQUE TIENE UNA UTILIDAD Y UN PESO GRANDE RESPECTO</t>
  </si>
  <si>
    <t>A LOS DEMAS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</si>
</sst>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1" fillId="0" borderId="1" xfId="0" applyFont="1" applyBorder="1"/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7" borderId="1" xfId="0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9" borderId="1" xfId="0" applyFill="1" applyBorder="1"/>
    <xf numFmtId="0" fontId="1" fillId="10" borderId="1" xfId="0" applyFont="1" applyFill="1" applyBorder="1"/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3" fillId="0" borderId="1" xfId="0" applyFont="1" applyBorder="1"/>
    <xf numFmtId="0" fontId="3" fillId="1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26</xdr:row>
      <xdr:rowOff>47625</xdr:rowOff>
    </xdr:from>
    <xdr:to>
      <xdr:col>10</xdr:col>
      <xdr:colOff>9525</xdr:colOff>
      <xdr:row>29</xdr:row>
      <xdr:rowOff>66675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56DA2D8-5FE6-127F-03F3-60D0F775008B}"/>
            </a:ext>
          </a:extLst>
        </xdr:cNvPr>
        <xdr:cNvCxnSpPr/>
      </xdr:nvCxnSpPr>
      <xdr:spPr>
        <a:xfrm>
          <a:off x="7629525" y="5000625"/>
          <a:ext cx="0" cy="5905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45</xdr:row>
      <xdr:rowOff>76200</xdr:rowOff>
    </xdr:from>
    <xdr:to>
      <xdr:col>7</xdr:col>
      <xdr:colOff>0</xdr:colOff>
      <xdr:row>48</xdr:row>
      <xdr:rowOff>95250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3F1D899-DEB3-4483-959C-CC19442C7066}"/>
            </a:ext>
          </a:extLst>
        </xdr:cNvPr>
        <xdr:cNvCxnSpPr/>
      </xdr:nvCxnSpPr>
      <xdr:spPr>
        <a:xfrm>
          <a:off x="5334000" y="8648700"/>
          <a:ext cx="0" cy="5905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63</xdr:row>
      <xdr:rowOff>76200</xdr:rowOff>
    </xdr:from>
    <xdr:to>
      <xdr:col>8</xdr:col>
      <xdr:colOff>0</xdr:colOff>
      <xdr:row>66</xdr:row>
      <xdr:rowOff>95250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DCE0CBE-4E63-44FA-B633-EA6BFBC44E96}"/>
            </a:ext>
          </a:extLst>
        </xdr:cNvPr>
        <xdr:cNvCxnSpPr/>
      </xdr:nvCxnSpPr>
      <xdr:spPr>
        <a:xfrm>
          <a:off x="6096000" y="12077700"/>
          <a:ext cx="0" cy="5905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81</xdr:row>
      <xdr:rowOff>85725</xdr:rowOff>
    </xdr:from>
    <xdr:to>
      <xdr:col>9</xdr:col>
      <xdr:colOff>19050</xdr:colOff>
      <xdr:row>84</xdr:row>
      <xdr:rowOff>104775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4EE738B-E657-4BF8-81B9-0E05327DFF99}"/>
            </a:ext>
          </a:extLst>
        </xdr:cNvPr>
        <xdr:cNvCxnSpPr/>
      </xdr:nvCxnSpPr>
      <xdr:spPr>
        <a:xfrm>
          <a:off x="6877050" y="15516225"/>
          <a:ext cx="0" cy="5905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108</xdr:row>
      <xdr:rowOff>57150</xdr:rowOff>
    </xdr:from>
    <xdr:to>
      <xdr:col>8</xdr:col>
      <xdr:colOff>9525</xdr:colOff>
      <xdr:row>111</xdr:row>
      <xdr:rowOff>76200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9189F8FA-B6C8-4A9D-B1E5-67E6337D2688}"/>
            </a:ext>
          </a:extLst>
        </xdr:cNvPr>
        <xdr:cNvCxnSpPr/>
      </xdr:nvCxnSpPr>
      <xdr:spPr>
        <a:xfrm>
          <a:off x="6257925" y="20631150"/>
          <a:ext cx="0" cy="5905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127</xdr:row>
      <xdr:rowOff>85725</xdr:rowOff>
    </xdr:from>
    <xdr:to>
      <xdr:col>8</xdr:col>
      <xdr:colOff>9525</xdr:colOff>
      <xdr:row>130</xdr:row>
      <xdr:rowOff>104775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59284C3F-9050-44AD-8189-9A0DE21D5EF7}"/>
            </a:ext>
          </a:extLst>
        </xdr:cNvPr>
        <xdr:cNvCxnSpPr/>
      </xdr:nvCxnSpPr>
      <xdr:spPr>
        <a:xfrm>
          <a:off x="6257925" y="24279225"/>
          <a:ext cx="0" cy="5905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154</xdr:row>
      <xdr:rowOff>47625</xdr:rowOff>
    </xdr:from>
    <xdr:to>
      <xdr:col>7</xdr:col>
      <xdr:colOff>19050</xdr:colOff>
      <xdr:row>157</xdr:row>
      <xdr:rowOff>66675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5E5F105-9356-4109-9CE3-6F0EC283C07D}"/>
            </a:ext>
          </a:extLst>
        </xdr:cNvPr>
        <xdr:cNvCxnSpPr/>
      </xdr:nvCxnSpPr>
      <xdr:spPr>
        <a:xfrm>
          <a:off x="5505450" y="29384625"/>
          <a:ext cx="0" cy="5905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173</xdr:row>
      <xdr:rowOff>76200</xdr:rowOff>
    </xdr:from>
    <xdr:to>
      <xdr:col>7</xdr:col>
      <xdr:colOff>0</xdr:colOff>
      <xdr:row>176</xdr:row>
      <xdr:rowOff>95250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A53E21D1-A82E-4A0B-B4BE-CB3A64A40DF7}"/>
            </a:ext>
          </a:extLst>
        </xdr:cNvPr>
        <xdr:cNvCxnSpPr/>
      </xdr:nvCxnSpPr>
      <xdr:spPr>
        <a:xfrm>
          <a:off x="5486400" y="33032700"/>
          <a:ext cx="0" cy="5905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9FA8-6476-49EB-9E65-6761BD316669}">
  <dimension ref="A1:M240"/>
  <sheetViews>
    <sheetView tabSelected="1" topLeftCell="A197" workbookViewId="0">
      <selection activeCell="A241" sqref="A241"/>
    </sheetView>
  </sheetViews>
  <sheetFormatPr baseColWidth="10" defaultRowHeight="15" x14ac:dyDescent="0.25"/>
  <cols>
    <col min="6" max="6" width="13.7109375" customWidth="1"/>
    <col min="11" max="11" width="11.7109375" bestFit="1" customWidth="1"/>
  </cols>
  <sheetData>
    <row r="1" spans="1:13" x14ac:dyDescent="0.25">
      <c r="A1" s="1" t="s">
        <v>0</v>
      </c>
      <c r="B1" s="1"/>
    </row>
    <row r="3" spans="1:13" x14ac:dyDescent="0.25">
      <c r="A3" s="1" t="s">
        <v>1</v>
      </c>
    </row>
    <row r="4" spans="1:13" x14ac:dyDescent="0.25">
      <c r="F4" s="1" t="s">
        <v>9</v>
      </c>
      <c r="H4" t="s">
        <v>10</v>
      </c>
      <c r="K4" t="s">
        <v>36</v>
      </c>
    </row>
    <row r="5" spans="1:13" x14ac:dyDescent="0.25">
      <c r="A5" s="1" t="s">
        <v>2</v>
      </c>
      <c r="B5" t="s">
        <v>3</v>
      </c>
      <c r="C5">
        <v>4</v>
      </c>
    </row>
    <row r="6" spans="1:13" x14ac:dyDescent="0.25">
      <c r="B6" t="s">
        <v>4</v>
      </c>
      <c r="C6">
        <v>7</v>
      </c>
      <c r="F6" s="1" t="s">
        <v>11</v>
      </c>
      <c r="H6" t="s">
        <v>24</v>
      </c>
    </row>
    <row r="8" spans="1:13" x14ac:dyDescent="0.25">
      <c r="A8" s="1" t="s">
        <v>5</v>
      </c>
      <c r="B8" t="s">
        <v>3</v>
      </c>
      <c r="C8">
        <v>5</v>
      </c>
    </row>
    <row r="9" spans="1:13" x14ac:dyDescent="0.25">
      <c r="B9" t="s">
        <v>4</v>
      </c>
      <c r="C9">
        <v>6</v>
      </c>
      <c r="F9" s="1" t="s">
        <v>12</v>
      </c>
    </row>
    <row r="11" spans="1:13" x14ac:dyDescent="0.25">
      <c r="A11" s="1" t="s">
        <v>6</v>
      </c>
      <c r="B11" t="s">
        <v>3</v>
      </c>
      <c r="C11">
        <v>6</v>
      </c>
      <c r="F11" s="2">
        <v>0</v>
      </c>
      <c r="G11" s="2">
        <v>1</v>
      </c>
      <c r="H11" s="2">
        <v>1</v>
      </c>
      <c r="I11" s="2">
        <v>0</v>
      </c>
      <c r="L11" t="s">
        <v>37</v>
      </c>
      <c r="M11">
        <v>0.98</v>
      </c>
    </row>
    <row r="12" spans="1:13" x14ac:dyDescent="0.25">
      <c r="B12" t="s">
        <v>4</v>
      </c>
      <c r="C12">
        <v>8</v>
      </c>
      <c r="F12" s="2">
        <v>1</v>
      </c>
      <c r="G12" s="2">
        <v>0</v>
      </c>
      <c r="H12" s="2">
        <v>1</v>
      </c>
      <c r="I12" s="2">
        <v>0</v>
      </c>
      <c r="L12" t="s">
        <v>13</v>
      </c>
      <c r="M12">
        <v>0.1</v>
      </c>
    </row>
    <row r="13" spans="1:13" x14ac:dyDescent="0.25">
      <c r="F13" s="2">
        <v>0</v>
      </c>
      <c r="G13" s="2">
        <v>1</v>
      </c>
      <c r="H13" s="2">
        <v>0</v>
      </c>
      <c r="I13" s="2">
        <v>0</v>
      </c>
    </row>
    <row r="14" spans="1:13" x14ac:dyDescent="0.25">
      <c r="A14" s="1" t="s">
        <v>7</v>
      </c>
      <c r="B14" t="s">
        <v>8</v>
      </c>
      <c r="C14">
        <v>3</v>
      </c>
      <c r="F14" s="2">
        <v>0</v>
      </c>
      <c r="G14" s="2">
        <v>1</v>
      </c>
      <c r="H14" s="2">
        <v>1</v>
      </c>
      <c r="I14" s="2">
        <v>0</v>
      </c>
    </row>
    <row r="15" spans="1:13" x14ac:dyDescent="0.25">
      <c r="B15" t="s">
        <v>4</v>
      </c>
      <c r="C15">
        <v>2</v>
      </c>
    </row>
    <row r="16" spans="1:13" x14ac:dyDescent="0.25">
      <c r="K16" t="s">
        <v>25</v>
      </c>
    </row>
    <row r="17" spans="1:13" x14ac:dyDescent="0.25">
      <c r="A17" s="1" t="s">
        <v>14</v>
      </c>
      <c r="K17">
        <f ca="1">RAND()</f>
        <v>0.35985606803172376</v>
      </c>
      <c r="M17" t="s">
        <v>48</v>
      </c>
    </row>
    <row r="19" spans="1:13" x14ac:dyDescent="0.25">
      <c r="A19" s="8" t="s">
        <v>15</v>
      </c>
      <c r="B19" s="8" t="s">
        <v>16</v>
      </c>
      <c r="C19" s="8" t="s">
        <v>17</v>
      </c>
      <c r="D19" s="8" t="s">
        <v>18</v>
      </c>
      <c r="E19" s="8" t="s">
        <v>19</v>
      </c>
      <c r="F19" s="8" t="s">
        <v>20</v>
      </c>
      <c r="G19" s="8" t="s">
        <v>4</v>
      </c>
      <c r="H19" s="8" t="s">
        <v>21</v>
      </c>
      <c r="I19" s="8" t="s">
        <v>22</v>
      </c>
    </row>
    <row r="20" spans="1:13" x14ac:dyDescent="0.25">
      <c r="A20" s="8">
        <v>1</v>
      </c>
      <c r="B20" s="4">
        <v>0</v>
      </c>
      <c r="C20" s="4">
        <v>1</v>
      </c>
      <c r="D20" s="4">
        <v>1</v>
      </c>
      <c r="E20" s="4">
        <v>0</v>
      </c>
      <c r="F20" s="6">
        <f>4*(B20)+5*(C20)+6*(D20)+3*(E20)</f>
        <v>11</v>
      </c>
      <c r="G20" s="6">
        <f>7*(B20)+6*(C20)+8*(D20)+2*(E20)</f>
        <v>14</v>
      </c>
      <c r="H20" s="4">
        <f>F20/$F$24</f>
        <v>0.29729729729729731</v>
      </c>
      <c r="I20" s="4">
        <f>H20</f>
        <v>0.29729729729729731</v>
      </c>
    </row>
    <row r="21" spans="1:13" x14ac:dyDescent="0.25">
      <c r="A21" s="8">
        <v>2</v>
      </c>
      <c r="B21" s="4">
        <v>1</v>
      </c>
      <c r="C21" s="4">
        <v>0</v>
      </c>
      <c r="D21" s="4">
        <v>1</v>
      </c>
      <c r="E21" s="4">
        <v>0</v>
      </c>
      <c r="F21" s="6">
        <f t="shared" ref="F21:F23" si="0">4*(B21)+5*(C21)+6*(D21)+3*(E21)</f>
        <v>10</v>
      </c>
      <c r="G21" s="6">
        <f t="shared" ref="G21:G23" si="1">7*(B21)+6*(C21)+8*(D21)+2*(E21)</f>
        <v>15</v>
      </c>
      <c r="H21" s="4">
        <f t="shared" ref="H21:H23" si="2">F21/$F$24</f>
        <v>0.27027027027027029</v>
      </c>
      <c r="I21" s="4">
        <f>I20+H21</f>
        <v>0.56756756756756754</v>
      </c>
    </row>
    <row r="22" spans="1:13" x14ac:dyDescent="0.25">
      <c r="A22" s="8">
        <v>3</v>
      </c>
      <c r="B22" s="4">
        <v>0</v>
      </c>
      <c r="C22" s="4">
        <v>1</v>
      </c>
      <c r="D22" s="4">
        <v>0</v>
      </c>
      <c r="E22" s="4">
        <v>0</v>
      </c>
      <c r="F22" s="6">
        <f t="shared" si="0"/>
        <v>5</v>
      </c>
      <c r="G22" s="6">
        <f t="shared" si="1"/>
        <v>6</v>
      </c>
      <c r="H22" s="4">
        <f t="shared" si="2"/>
        <v>0.13513513513513514</v>
      </c>
      <c r="I22" s="4">
        <f t="shared" ref="I22:I23" si="3">I21+H22</f>
        <v>0.70270270270270263</v>
      </c>
    </row>
    <row r="23" spans="1:13" x14ac:dyDescent="0.25">
      <c r="A23" s="8">
        <v>4</v>
      </c>
      <c r="B23" s="4">
        <v>0</v>
      </c>
      <c r="C23" s="4">
        <v>1</v>
      </c>
      <c r="D23" s="4">
        <v>1</v>
      </c>
      <c r="E23" s="4">
        <v>0</v>
      </c>
      <c r="F23" s="6">
        <f t="shared" si="0"/>
        <v>11</v>
      </c>
      <c r="G23" s="6">
        <f t="shared" si="1"/>
        <v>14</v>
      </c>
      <c r="H23" s="4">
        <f t="shared" si="2"/>
        <v>0.29729729729729731</v>
      </c>
      <c r="I23" s="4">
        <f t="shared" si="3"/>
        <v>1</v>
      </c>
    </row>
    <row r="24" spans="1:13" x14ac:dyDescent="0.25">
      <c r="E24" s="5" t="s">
        <v>23</v>
      </c>
      <c r="F24" s="7">
        <f>SUM(F20:F23)</f>
        <v>37</v>
      </c>
    </row>
    <row r="26" spans="1:13" x14ac:dyDescent="0.25">
      <c r="A26" s="1" t="s">
        <v>26</v>
      </c>
    </row>
    <row r="28" spans="1:13" x14ac:dyDescent="0.25">
      <c r="A28" t="s">
        <v>27</v>
      </c>
      <c r="C28">
        <v>0.53659999999999997</v>
      </c>
      <c r="E28" t="s">
        <v>28</v>
      </c>
      <c r="H28" s="9">
        <v>1</v>
      </c>
      <c r="I28" s="9">
        <v>0</v>
      </c>
      <c r="J28" s="9">
        <v>1</v>
      </c>
      <c r="K28" s="9">
        <v>0</v>
      </c>
    </row>
    <row r="29" spans="1:13" x14ac:dyDescent="0.25">
      <c r="A29" t="s">
        <v>29</v>
      </c>
      <c r="C29">
        <v>0.2482</v>
      </c>
      <c r="E29" t="s">
        <v>38</v>
      </c>
      <c r="H29" s="10">
        <v>0</v>
      </c>
      <c r="I29" s="10">
        <v>1</v>
      </c>
      <c r="J29" s="10">
        <v>1</v>
      </c>
      <c r="K29" s="10">
        <v>0</v>
      </c>
    </row>
    <row r="31" spans="1:13" x14ac:dyDescent="0.25">
      <c r="A31" t="s">
        <v>35</v>
      </c>
      <c r="C31">
        <v>0.27</v>
      </c>
      <c r="D31" s="3" t="s">
        <v>30</v>
      </c>
      <c r="E31">
        <v>0.98</v>
      </c>
      <c r="F31" t="s">
        <v>31</v>
      </c>
      <c r="H31" s="9">
        <v>1</v>
      </c>
      <c r="I31" s="9">
        <v>0</v>
      </c>
      <c r="J31" s="9">
        <v>1</v>
      </c>
      <c r="K31" s="10">
        <v>0</v>
      </c>
    </row>
    <row r="32" spans="1:13" x14ac:dyDescent="0.25">
      <c r="H32" s="10">
        <v>0</v>
      </c>
      <c r="I32" s="10">
        <v>1</v>
      </c>
      <c r="J32" s="10">
        <v>1</v>
      </c>
      <c r="K32" s="9">
        <v>0</v>
      </c>
    </row>
    <row r="34" spans="1:13" x14ac:dyDescent="0.25">
      <c r="A34" t="s">
        <v>40</v>
      </c>
      <c r="C34">
        <v>0.68910000000000005</v>
      </c>
      <c r="D34" s="3" t="s">
        <v>30</v>
      </c>
      <c r="E34">
        <v>0.98</v>
      </c>
      <c r="F34" t="s">
        <v>39</v>
      </c>
      <c r="M34" s="3"/>
    </row>
    <row r="35" spans="1:13" x14ac:dyDescent="0.25">
      <c r="A35" s="1"/>
      <c r="M35" s="3"/>
    </row>
    <row r="36" spans="1:13" x14ac:dyDescent="0.25">
      <c r="A36" t="s">
        <v>32</v>
      </c>
    </row>
    <row r="37" spans="1:13" x14ac:dyDescent="0.25">
      <c r="A37" s="3"/>
      <c r="B37" s="3"/>
      <c r="C37" s="14"/>
      <c r="D37" s="3"/>
    </row>
    <row r="38" spans="1:13" x14ac:dyDescent="0.25">
      <c r="A38" s="16">
        <v>0.75460000000000005</v>
      </c>
      <c r="B38" s="13">
        <v>4.3200000000000002E-2</v>
      </c>
      <c r="C38" s="4">
        <v>0.39419999999999999</v>
      </c>
      <c r="D38" s="4">
        <v>0.91420000000000001</v>
      </c>
      <c r="E38" s="12"/>
      <c r="H38" s="9">
        <v>1</v>
      </c>
      <c r="I38" s="18">
        <v>1</v>
      </c>
      <c r="J38" s="17">
        <v>1</v>
      </c>
      <c r="K38" s="10">
        <v>0</v>
      </c>
      <c r="L38" s="19" t="s">
        <v>41</v>
      </c>
      <c r="M38">
        <f>7*(H38)+6*(I38)+8*(J38)+2*(K38)</f>
        <v>21</v>
      </c>
    </row>
    <row r="39" spans="1:13" x14ac:dyDescent="0.25">
      <c r="A39" s="4">
        <v>0.41920000000000002</v>
      </c>
      <c r="B39" s="13">
        <v>6.8000000000000005E-2</v>
      </c>
      <c r="C39" s="4">
        <v>0.73409999999999997</v>
      </c>
      <c r="D39" s="4">
        <v>0.12859999999999999</v>
      </c>
      <c r="E39" s="12" t="s">
        <v>33</v>
      </c>
      <c r="H39" s="15">
        <v>0</v>
      </c>
      <c r="I39" s="11">
        <v>0</v>
      </c>
      <c r="J39" s="10">
        <v>1</v>
      </c>
      <c r="K39" s="9">
        <v>0</v>
      </c>
      <c r="L39" s="19" t="s">
        <v>41</v>
      </c>
      <c r="M39" s="12">
        <f>7*(H39)+6*(I39)+8*(J39)+2*(K39)</f>
        <v>8</v>
      </c>
    </row>
    <row r="41" spans="1:13" x14ac:dyDescent="0.25">
      <c r="F41" s="3"/>
      <c r="G41" s="3"/>
      <c r="H41" s="14"/>
      <c r="I41" s="3"/>
    </row>
    <row r="43" spans="1:13" x14ac:dyDescent="0.25">
      <c r="D43" t="s">
        <v>34</v>
      </c>
      <c r="E43" s="15">
        <v>0</v>
      </c>
      <c r="F43" s="11">
        <v>0</v>
      </c>
      <c r="G43" s="10">
        <v>1</v>
      </c>
      <c r="H43" s="9">
        <v>0</v>
      </c>
    </row>
    <row r="45" spans="1:13" x14ac:dyDescent="0.25">
      <c r="A45" s="1" t="s">
        <v>42</v>
      </c>
    </row>
    <row r="47" spans="1:13" x14ac:dyDescent="0.25">
      <c r="A47" t="s">
        <v>27</v>
      </c>
      <c r="C47">
        <v>0.78510000000000002</v>
      </c>
      <c r="E47" t="s">
        <v>43</v>
      </c>
      <c r="G47" s="9">
        <v>0</v>
      </c>
      <c r="H47" s="9">
        <v>1</v>
      </c>
      <c r="I47" s="9">
        <v>1</v>
      </c>
      <c r="J47" s="9">
        <v>0</v>
      </c>
    </row>
    <row r="48" spans="1:13" x14ac:dyDescent="0.25">
      <c r="A48" t="s">
        <v>29</v>
      </c>
      <c r="C48">
        <v>0.16370000000000001</v>
      </c>
      <c r="E48" t="s">
        <v>38</v>
      </c>
      <c r="G48" s="20">
        <v>0</v>
      </c>
      <c r="H48" s="20">
        <v>1</v>
      </c>
      <c r="I48" s="20">
        <v>1</v>
      </c>
      <c r="J48" s="20">
        <v>0</v>
      </c>
    </row>
    <row r="50" spans="1:13" x14ac:dyDescent="0.25">
      <c r="A50" t="s">
        <v>35</v>
      </c>
      <c r="C50">
        <v>0.38190000000000002</v>
      </c>
      <c r="D50" s="3" t="s">
        <v>30</v>
      </c>
      <c r="E50" s="3">
        <v>0.98</v>
      </c>
      <c r="F50" t="s">
        <v>31</v>
      </c>
      <c r="G50" s="9">
        <v>0</v>
      </c>
      <c r="H50" s="20">
        <v>1</v>
      </c>
      <c r="I50" s="20">
        <v>1</v>
      </c>
      <c r="J50" s="20">
        <v>0</v>
      </c>
    </row>
    <row r="51" spans="1:13" x14ac:dyDescent="0.25">
      <c r="G51" s="20">
        <v>0</v>
      </c>
      <c r="H51" s="9">
        <v>1</v>
      </c>
      <c r="I51" s="9">
        <v>1</v>
      </c>
      <c r="J51" s="9">
        <v>0</v>
      </c>
    </row>
    <row r="53" spans="1:13" x14ac:dyDescent="0.25">
      <c r="A53" t="s">
        <v>40</v>
      </c>
      <c r="C53">
        <v>0.14599999999999999</v>
      </c>
      <c r="D53" s="3" t="s">
        <v>30</v>
      </c>
      <c r="E53">
        <v>0.98</v>
      </c>
    </row>
    <row r="55" spans="1:13" x14ac:dyDescent="0.25">
      <c r="A55" t="s">
        <v>32</v>
      </c>
    </row>
    <row r="57" spans="1:13" x14ac:dyDescent="0.25">
      <c r="A57" s="2">
        <v>0.247</v>
      </c>
      <c r="B57" s="2">
        <v>0.52249999999999996</v>
      </c>
      <c r="C57" s="2">
        <v>0.83799999999999997</v>
      </c>
      <c r="D57" s="2">
        <v>0.2039</v>
      </c>
      <c r="G57" s="9">
        <v>0</v>
      </c>
      <c r="H57" s="20">
        <v>1</v>
      </c>
      <c r="I57" s="20">
        <v>1</v>
      </c>
      <c r="J57" s="20">
        <v>0</v>
      </c>
    </row>
    <row r="58" spans="1:13" x14ac:dyDescent="0.25">
      <c r="A58" s="21">
        <v>2.8000000000000001E-2</v>
      </c>
      <c r="B58" s="2">
        <v>0.32379999999999998</v>
      </c>
      <c r="C58" s="2">
        <v>0.14940000000000001</v>
      </c>
      <c r="D58" s="2">
        <v>0.90790000000000004</v>
      </c>
      <c r="E58" t="s">
        <v>33</v>
      </c>
      <c r="G58" s="22">
        <v>1</v>
      </c>
      <c r="H58" s="9">
        <v>1</v>
      </c>
      <c r="I58" s="9">
        <v>1</v>
      </c>
      <c r="J58" s="9">
        <v>0</v>
      </c>
      <c r="K58" t="s">
        <v>44</v>
      </c>
      <c r="L58">
        <f>7*(G58)+6*(H58)+8*(I58)+2*(J58)</f>
        <v>21</v>
      </c>
      <c r="M58" t="s">
        <v>46</v>
      </c>
    </row>
    <row r="61" spans="1:13" x14ac:dyDescent="0.25">
      <c r="D61" t="s">
        <v>45</v>
      </c>
      <c r="E61" s="9">
        <v>0</v>
      </c>
      <c r="F61" s="20">
        <v>1</v>
      </c>
      <c r="G61" s="20">
        <v>1</v>
      </c>
      <c r="H61" s="20">
        <v>0</v>
      </c>
    </row>
    <row r="63" spans="1:13" x14ac:dyDescent="0.25">
      <c r="A63" s="1" t="s">
        <v>47</v>
      </c>
    </row>
    <row r="65" spans="1:12" x14ac:dyDescent="0.25">
      <c r="A65" t="s">
        <v>27</v>
      </c>
      <c r="C65">
        <v>0.9476</v>
      </c>
      <c r="E65" t="s">
        <v>43</v>
      </c>
      <c r="G65" s="23">
        <v>0</v>
      </c>
      <c r="H65" s="23">
        <v>1</v>
      </c>
      <c r="I65" s="23">
        <v>1</v>
      </c>
      <c r="J65" s="23">
        <v>0</v>
      </c>
    </row>
    <row r="66" spans="1:12" x14ac:dyDescent="0.25">
      <c r="A66" t="s">
        <v>29</v>
      </c>
      <c r="C66">
        <v>0.63480000000000003</v>
      </c>
      <c r="E66" t="s">
        <v>49</v>
      </c>
      <c r="G66" s="24">
        <v>0</v>
      </c>
      <c r="H66" s="24">
        <v>1</v>
      </c>
      <c r="I66" s="24">
        <v>0</v>
      </c>
      <c r="J66" s="24">
        <v>0</v>
      </c>
    </row>
    <row r="68" spans="1:12" x14ac:dyDescent="0.25">
      <c r="A68" t="s">
        <v>35</v>
      </c>
      <c r="C68">
        <v>0.93420000000000003</v>
      </c>
      <c r="D68" s="3" t="s">
        <v>30</v>
      </c>
      <c r="E68">
        <v>0.98</v>
      </c>
      <c r="F68" t="s">
        <v>31</v>
      </c>
    </row>
    <row r="69" spans="1:12" x14ac:dyDescent="0.25">
      <c r="G69" s="26">
        <v>0</v>
      </c>
      <c r="H69" s="26">
        <v>1</v>
      </c>
      <c r="I69" s="25">
        <v>1</v>
      </c>
      <c r="J69" s="25">
        <v>0</v>
      </c>
    </row>
    <row r="70" spans="1:12" x14ac:dyDescent="0.25">
      <c r="G70" s="25">
        <v>0</v>
      </c>
      <c r="H70" s="25">
        <v>1</v>
      </c>
      <c r="I70" s="26">
        <v>0</v>
      </c>
      <c r="J70" s="26">
        <v>0</v>
      </c>
    </row>
    <row r="71" spans="1:12" x14ac:dyDescent="0.25">
      <c r="A71" t="s">
        <v>40</v>
      </c>
      <c r="C71">
        <v>0.53879999999999995</v>
      </c>
      <c r="D71" s="3" t="s">
        <v>30</v>
      </c>
      <c r="E71">
        <v>0.98</v>
      </c>
    </row>
    <row r="73" spans="1:12" x14ac:dyDescent="0.25">
      <c r="A73" t="s">
        <v>32</v>
      </c>
    </row>
    <row r="75" spans="1:12" x14ac:dyDescent="0.25">
      <c r="A75" s="21">
        <v>7.3999999999999996E-2</v>
      </c>
      <c r="B75" s="2">
        <v>0.91779999999999995</v>
      </c>
      <c r="C75" s="2">
        <v>0.34150000000000003</v>
      </c>
      <c r="D75" s="2">
        <v>0.47570000000000001</v>
      </c>
      <c r="G75" s="29">
        <v>1</v>
      </c>
      <c r="H75" s="27">
        <v>1</v>
      </c>
      <c r="I75" s="28">
        <v>1</v>
      </c>
      <c r="J75" s="28">
        <v>0</v>
      </c>
      <c r="K75" t="s">
        <v>44</v>
      </c>
      <c r="L75">
        <f>7*(G75)+6*(H75)+8*(I75)+2*(J75)</f>
        <v>21</v>
      </c>
    </row>
    <row r="76" spans="1:12" x14ac:dyDescent="0.25">
      <c r="A76" s="2">
        <v>0.2072</v>
      </c>
      <c r="B76" s="21">
        <v>2.7300000000000001E-2</v>
      </c>
      <c r="C76" s="2">
        <v>0.99780000000000002</v>
      </c>
      <c r="D76" s="21">
        <v>6.7799999999999999E-2</v>
      </c>
      <c r="E76" s="12" t="s">
        <v>33</v>
      </c>
      <c r="G76" s="28">
        <v>0</v>
      </c>
      <c r="H76" s="30">
        <v>0</v>
      </c>
      <c r="I76" s="27">
        <v>0</v>
      </c>
      <c r="J76" s="29">
        <v>1</v>
      </c>
      <c r="K76" t="s">
        <v>44</v>
      </c>
      <c r="L76">
        <f>7*(G76)+6*(H76)+8*(I76)+2*(J76)</f>
        <v>2</v>
      </c>
    </row>
    <row r="79" spans="1:12" x14ac:dyDescent="0.25">
      <c r="D79" t="s">
        <v>50</v>
      </c>
      <c r="E79" s="28">
        <v>0</v>
      </c>
      <c r="F79" s="30">
        <v>0</v>
      </c>
      <c r="G79" s="27">
        <v>0</v>
      </c>
      <c r="H79" s="29">
        <v>1</v>
      </c>
    </row>
    <row r="81" spans="1:12" x14ac:dyDescent="0.25">
      <c r="A81" s="1" t="s">
        <v>51</v>
      </c>
    </row>
    <row r="83" spans="1:12" x14ac:dyDescent="0.25">
      <c r="A83" t="s">
        <v>27</v>
      </c>
      <c r="C83">
        <v>0.53659999999999997</v>
      </c>
      <c r="E83" t="s">
        <v>28</v>
      </c>
      <c r="G83" s="31">
        <v>1</v>
      </c>
      <c r="H83" s="31">
        <v>0</v>
      </c>
      <c r="I83" s="31">
        <v>1</v>
      </c>
      <c r="J83" s="31">
        <v>0</v>
      </c>
    </row>
    <row r="84" spans="1:12" x14ac:dyDescent="0.25">
      <c r="A84" t="s">
        <v>29</v>
      </c>
      <c r="C84">
        <v>0.2482</v>
      </c>
      <c r="E84" t="s">
        <v>38</v>
      </c>
      <c r="G84" s="32">
        <v>0</v>
      </c>
      <c r="H84" s="32">
        <v>1</v>
      </c>
      <c r="I84" s="32">
        <v>1</v>
      </c>
      <c r="J84" s="32">
        <v>0</v>
      </c>
    </row>
    <row r="86" spans="1:12" x14ac:dyDescent="0.25">
      <c r="A86" t="s">
        <v>35</v>
      </c>
      <c r="C86">
        <v>0.27</v>
      </c>
      <c r="D86" s="3" t="s">
        <v>30</v>
      </c>
      <c r="E86">
        <v>0.98</v>
      </c>
      <c r="F86" t="s">
        <v>31</v>
      </c>
      <c r="G86" s="31">
        <v>1</v>
      </c>
      <c r="H86" s="31">
        <v>0</v>
      </c>
      <c r="I86" s="31">
        <v>1</v>
      </c>
      <c r="J86" s="32">
        <v>0</v>
      </c>
    </row>
    <row r="87" spans="1:12" x14ac:dyDescent="0.25">
      <c r="D87" s="3"/>
      <c r="G87" s="32">
        <v>0</v>
      </c>
      <c r="H87" s="32">
        <v>1</v>
      </c>
      <c r="I87" s="32">
        <v>1</v>
      </c>
      <c r="J87" s="31">
        <v>0</v>
      </c>
    </row>
    <row r="88" spans="1:12" x14ac:dyDescent="0.25">
      <c r="D88" s="3"/>
    </row>
    <row r="89" spans="1:12" x14ac:dyDescent="0.25">
      <c r="A89" t="s">
        <v>40</v>
      </c>
      <c r="C89">
        <v>0.68910000000000005</v>
      </c>
      <c r="D89" s="3" t="s">
        <v>30</v>
      </c>
      <c r="E89">
        <v>0.98</v>
      </c>
      <c r="F89" t="s">
        <v>39</v>
      </c>
    </row>
    <row r="91" spans="1:12" x14ac:dyDescent="0.25">
      <c r="A91" t="s">
        <v>32</v>
      </c>
    </row>
    <row r="93" spans="1:12" x14ac:dyDescent="0.25">
      <c r="A93" s="2">
        <v>0.87549999999999994</v>
      </c>
      <c r="B93" s="2">
        <v>0.91390000000000005</v>
      </c>
      <c r="C93" s="2">
        <v>0.39439999999999997</v>
      </c>
      <c r="D93" s="21">
        <v>8.9200000000000002E-2</v>
      </c>
      <c r="G93" s="34">
        <v>1</v>
      </c>
      <c r="H93" s="34">
        <v>0</v>
      </c>
      <c r="I93" s="34">
        <v>1</v>
      </c>
      <c r="J93" s="35">
        <v>1</v>
      </c>
      <c r="K93" s="19" t="s">
        <v>44</v>
      </c>
      <c r="L93">
        <f>7*(G93)+6*(H93)+8*(I93)+2*(J93)</f>
        <v>17</v>
      </c>
    </row>
    <row r="94" spans="1:12" x14ac:dyDescent="0.25">
      <c r="A94" s="2">
        <v>0.94869999999999999</v>
      </c>
      <c r="B94" s="2">
        <v>0.36309999999999998</v>
      </c>
      <c r="C94" s="2">
        <v>0.115</v>
      </c>
      <c r="D94" s="2">
        <v>0.87439999999999996</v>
      </c>
      <c r="E94" s="12" t="s">
        <v>33</v>
      </c>
      <c r="G94" s="33">
        <v>0</v>
      </c>
      <c r="H94" s="33">
        <v>1</v>
      </c>
      <c r="I94" s="33">
        <v>1</v>
      </c>
      <c r="J94" s="34">
        <v>0</v>
      </c>
      <c r="K94" s="19" t="s">
        <v>44</v>
      </c>
      <c r="L94">
        <f>7*(G94)+6*(H94)+8*(I94)+2*(J94)</f>
        <v>14</v>
      </c>
    </row>
    <row r="97" spans="1:11" x14ac:dyDescent="0.25">
      <c r="E97" t="s">
        <v>52</v>
      </c>
      <c r="F97" s="33">
        <v>0</v>
      </c>
      <c r="G97" s="33">
        <v>1</v>
      </c>
      <c r="H97" s="33">
        <v>1</v>
      </c>
      <c r="I97" s="34">
        <v>0</v>
      </c>
    </row>
    <row r="99" spans="1:11" x14ac:dyDescent="0.25">
      <c r="A99" s="1" t="s">
        <v>53</v>
      </c>
    </row>
    <row r="101" spans="1:11" x14ac:dyDescent="0.25">
      <c r="A101" s="8" t="s">
        <v>15</v>
      </c>
      <c r="B101" s="8" t="s">
        <v>16</v>
      </c>
      <c r="C101" s="8" t="s">
        <v>17</v>
      </c>
      <c r="D101" s="8" t="s">
        <v>18</v>
      </c>
      <c r="E101" s="8" t="s">
        <v>19</v>
      </c>
      <c r="F101" s="8" t="s">
        <v>20</v>
      </c>
      <c r="G101" s="8" t="s">
        <v>4</v>
      </c>
      <c r="H101" s="8" t="s">
        <v>21</v>
      </c>
      <c r="I101" s="8" t="s">
        <v>22</v>
      </c>
    </row>
    <row r="102" spans="1:11" x14ac:dyDescent="0.25">
      <c r="A102" s="8">
        <v>1</v>
      </c>
      <c r="B102" s="15">
        <v>0</v>
      </c>
      <c r="C102" s="15">
        <v>0</v>
      </c>
      <c r="D102" s="15">
        <v>1</v>
      </c>
      <c r="E102" s="17">
        <v>0</v>
      </c>
      <c r="F102" s="6">
        <f>4*(B102)+5*(C102)+6*(D102)+3*(E102)</f>
        <v>6</v>
      </c>
      <c r="G102" s="6">
        <f>7*(B102)+6*(C102)+8*(D102)+2*(E102)</f>
        <v>8</v>
      </c>
      <c r="H102" s="2">
        <f>F102/$F$106</f>
        <v>0.19354838709677419</v>
      </c>
      <c r="I102" s="4">
        <f>H102</f>
        <v>0.19354838709677419</v>
      </c>
      <c r="K102">
        <f ca="1">RAND()</f>
        <v>0.76434413297654957</v>
      </c>
    </row>
    <row r="103" spans="1:11" x14ac:dyDescent="0.25">
      <c r="A103" s="8">
        <v>2</v>
      </c>
      <c r="B103" s="17">
        <v>0</v>
      </c>
      <c r="C103" s="38">
        <v>1</v>
      </c>
      <c r="D103" s="38">
        <v>1</v>
      </c>
      <c r="E103" s="38">
        <v>0</v>
      </c>
      <c r="F103" s="6">
        <f t="shared" ref="F103:F105" si="4">4*(B103)+5*(C103)+6*(D103)+3*(E103)</f>
        <v>11</v>
      </c>
      <c r="G103" s="6">
        <f t="shared" ref="G103:G105" si="5">7*(B103)+6*(C103)+8*(D103)+2*(E103)</f>
        <v>14</v>
      </c>
      <c r="H103" s="2">
        <f t="shared" ref="H103:H105" si="6">F103/$F$106</f>
        <v>0.35483870967741937</v>
      </c>
      <c r="I103" s="4">
        <f>I102+H103</f>
        <v>0.54838709677419351</v>
      </c>
    </row>
    <row r="104" spans="1:11" x14ac:dyDescent="0.25">
      <c r="A104" s="8">
        <v>3</v>
      </c>
      <c r="B104" s="36">
        <v>0</v>
      </c>
      <c r="C104" s="36">
        <v>0</v>
      </c>
      <c r="D104" s="37">
        <v>0</v>
      </c>
      <c r="E104" s="37">
        <v>1</v>
      </c>
      <c r="F104" s="6">
        <f t="shared" si="4"/>
        <v>3</v>
      </c>
      <c r="G104" s="6">
        <f t="shared" si="5"/>
        <v>2</v>
      </c>
      <c r="H104" s="2">
        <f t="shared" si="6"/>
        <v>9.6774193548387094E-2</v>
      </c>
      <c r="I104" s="4">
        <f t="shared" ref="I104:I105" si="7">I103+H104</f>
        <v>0.64516129032258063</v>
      </c>
    </row>
    <row r="105" spans="1:11" x14ac:dyDescent="0.25">
      <c r="A105" s="8">
        <v>4</v>
      </c>
      <c r="B105" s="39">
        <v>0</v>
      </c>
      <c r="C105" s="39">
        <v>1</v>
      </c>
      <c r="D105" s="39">
        <v>1</v>
      </c>
      <c r="E105" s="40">
        <v>0</v>
      </c>
      <c r="F105" s="6">
        <f t="shared" si="4"/>
        <v>11</v>
      </c>
      <c r="G105" s="6">
        <f t="shared" si="5"/>
        <v>14</v>
      </c>
      <c r="H105" s="2">
        <f t="shared" si="6"/>
        <v>0.35483870967741937</v>
      </c>
      <c r="I105" s="4">
        <f t="shared" si="7"/>
        <v>1</v>
      </c>
    </row>
    <row r="106" spans="1:11" x14ac:dyDescent="0.25">
      <c r="E106" s="41" t="s">
        <v>23</v>
      </c>
      <c r="F106" s="6">
        <f>SUM(F102:F105)</f>
        <v>31</v>
      </c>
    </row>
    <row r="108" spans="1:11" x14ac:dyDescent="0.25">
      <c r="A108" s="1" t="s">
        <v>54</v>
      </c>
    </row>
    <row r="110" spans="1:11" x14ac:dyDescent="0.25">
      <c r="A110" t="s">
        <v>27</v>
      </c>
      <c r="C110">
        <v>0.2833</v>
      </c>
      <c r="E110" t="s">
        <v>28</v>
      </c>
      <c r="F110" s="42">
        <v>0</v>
      </c>
      <c r="G110" s="42">
        <v>1</v>
      </c>
      <c r="H110" s="42">
        <v>1</v>
      </c>
      <c r="I110" s="42">
        <v>0</v>
      </c>
    </row>
    <row r="111" spans="1:11" x14ac:dyDescent="0.25">
      <c r="A111" t="s">
        <v>29</v>
      </c>
      <c r="C111">
        <v>0.15359999999999999</v>
      </c>
      <c r="E111" t="s">
        <v>38</v>
      </c>
      <c r="F111" s="43">
        <v>0</v>
      </c>
      <c r="G111" s="43">
        <v>0</v>
      </c>
      <c r="H111" s="43">
        <v>1</v>
      </c>
      <c r="I111" s="43">
        <v>0</v>
      </c>
    </row>
    <row r="113" spans="1:12" x14ac:dyDescent="0.25">
      <c r="A113" t="s">
        <v>35</v>
      </c>
      <c r="C113">
        <v>0.59079999999999999</v>
      </c>
      <c r="D113" s="3" t="s">
        <v>30</v>
      </c>
      <c r="E113">
        <v>0.98</v>
      </c>
      <c r="F113" t="s">
        <v>31</v>
      </c>
      <c r="G113" s="42">
        <v>0</v>
      </c>
      <c r="H113" s="42">
        <v>1</v>
      </c>
      <c r="I113" s="42">
        <v>1</v>
      </c>
      <c r="J113" s="43">
        <v>0</v>
      </c>
    </row>
    <row r="114" spans="1:12" x14ac:dyDescent="0.25">
      <c r="G114" s="43">
        <v>0</v>
      </c>
      <c r="H114" s="43">
        <v>0</v>
      </c>
      <c r="I114" s="43">
        <v>1</v>
      </c>
      <c r="J114" s="42">
        <v>0</v>
      </c>
    </row>
    <row r="116" spans="1:12" x14ac:dyDescent="0.25">
      <c r="A116" t="s">
        <v>40</v>
      </c>
      <c r="C116">
        <v>0.80369999999999997</v>
      </c>
      <c r="D116" s="3" t="s">
        <v>30</v>
      </c>
      <c r="E116">
        <v>0.98</v>
      </c>
      <c r="F116" t="s">
        <v>39</v>
      </c>
    </row>
    <row r="117" spans="1:12" x14ac:dyDescent="0.25">
      <c r="A117" s="1"/>
    </row>
    <row r="118" spans="1:12" x14ac:dyDescent="0.25">
      <c r="A118" t="s">
        <v>32</v>
      </c>
    </row>
    <row r="120" spans="1:12" x14ac:dyDescent="0.25">
      <c r="A120" s="2">
        <v>0.8538</v>
      </c>
      <c r="B120" s="2">
        <v>0.76180000000000003</v>
      </c>
      <c r="C120" s="2">
        <v>0.13250000000000001</v>
      </c>
      <c r="D120" s="2">
        <v>0.70640000000000003</v>
      </c>
      <c r="G120" s="42">
        <v>0</v>
      </c>
      <c r="H120" s="42">
        <v>1</v>
      </c>
      <c r="I120" s="42">
        <v>1</v>
      </c>
      <c r="J120" s="43">
        <v>0</v>
      </c>
      <c r="K120" s="19" t="s">
        <v>44</v>
      </c>
      <c r="L120">
        <f>7*(G120)+6*(H120)+8*(I120)+2*(J120)</f>
        <v>14</v>
      </c>
    </row>
    <row r="121" spans="1:12" x14ac:dyDescent="0.25">
      <c r="A121" s="2">
        <v>0.89219999999999999</v>
      </c>
      <c r="B121" s="2">
        <v>0.92200000000000004</v>
      </c>
      <c r="C121" s="2">
        <v>0.62390000000000001</v>
      </c>
      <c r="D121" s="2">
        <v>0.83750000000000002</v>
      </c>
      <c r="E121" s="12" t="s">
        <v>33</v>
      </c>
      <c r="G121" s="43">
        <v>0</v>
      </c>
      <c r="H121" s="43">
        <v>0</v>
      </c>
      <c r="I121" s="43">
        <v>1</v>
      </c>
      <c r="J121" s="42">
        <v>0</v>
      </c>
      <c r="K121" s="19" t="s">
        <v>44</v>
      </c>
      <c r="L121">
        <f>7*(G121)+6*(H121)+8*(I121)+2*(J121)</f>
        <v>8</v>
      </c>
    </row>
    <row r="124" spans="1:12" x14ac:dyDescent="0.25">
      <c r="E124" t="s">
        <v>34</v>
      </c>
      <c r="F124" s="42">
        <v>0</v>
      </c>
      <c r="G124" s="42">
        <v>1</v>
      </c>
      <c r="H124" s="42">
        <v>1</v>
      </c>
      <c r="I124" s="43">
        <v>0</v>
      </c>
    </row>
    <row r="125" spans="1:12" x14ac:dyDescent="0.25">
      <c r="E125" t="s">
        <v>45</v>
      </c>
      <c r="F125" s="43">
        <v>0</v>
      </c>
      <c r="G125" s="43">
        <v>0</v>
      </c>
      <c r="H125" s="43">
        <v>1</v>
      </c>
      <c r="I125" s="42">
        <v>0</v>
      </c>
    </row>
    <row r="127" spans="1:12" x14ac:dyDescent="0.25">
      <c r="A127" s="1" t="s">
        <v>55</v>
      </c>
    </row>
    <row r="129" spans="1:12" x14ac:dyDescent="0.25">
      <c r="A129" t="s">
        <v>27</v>
      </c>
      <c r="C129">
        <v>0.29399999999999998</v>
      </c>
      <c r="E129" t="s">
        <v>28</v>
      </c>
      <c r="F129" s="44">
        <v>0</v>
      </c>
      <c r="G129" s="44">
        <v>1</v>
      </c>
      <c r="H129" s="44">
        <v>1</v>
      </c>
      <c r="I129" s="44">
        <v>0</v>
      </c>
    </row>
    <row r="130" spans="1:12" x14ac:dyDescent="0.25">
      <c r="A130" t="s">
        <v>29</v>
      </c>
      <c r="C130">
        <v>0.54879999999999995</v>
      </c>
      <c r="E130" t="s">
        <v>49</v>
      </c>
      <c r="F130" s="45">
        <v>0</v>
      </c>
      <c r="G130" s="45">
        <v>0</v>
      </c>
      <c r="H130" s="45">
        <v>0</v>
      </c>
      <c r="I130" s="45">
        <v>1</v>
      </c>
    </row>
    <row r="132" spans="1:12" x14ac:dyDescent="0.25">
      <c r="A132" t="s">
        <v>35</v>
      </c>
      <c r="C132">
        <v>0.27279999999999999</v>
      </c>
      <c r="D132" s="3" t="s">
        <v>30</v>
      </c>
      <c r="E132">
        <v>0.98</v>
      </c>
      <c r="F132" t="s">
        <v>31</v>
      </c>
      <c r="G132" s="44">
        <v>0</v>
      </c>
      <c r="H132" s="44">
        <v>1</v>
      </c>
      <c r="I132" s="44">
        <v>1</v>
      </c>
      <c r="J132" s="45">
        <v>0</v>
      </c>
    </row>
    <row r="133" spans="1:12" x14ac:dyDescent="0.25">
      <c r="D133" s="3"/>
      <c r="G133" s="45">
        <v>0</v>
      </c>
      <c r="H133" s="45">
        <v>0</v>
      </c>
      <c r="I133" s="45">
        <v>0</v>
      </c>
      <c r="J133" s="44">
        <v>1</v>
      </c>
    </row>
    <row r="134" spans="1:12" x14ac:dyDescent="0.25">
      <c r="D134" s="3"/>
    </row>
    <row r="135" spans="1:12" x14ac:dyDescent="0.25">
      <c r="A135" t="s">
        <v>40</v>
      </c>
      <c r="C135">
        <v>0.75739999999999996</v>
      </c>
      <c r="D135" s="3" t="s">
        <v>30</v>
      </c>
      <c r="E135">
        <v>0.98</v>
      </c>
      <c r="F135" t="s">
        <v>39</v>
      </c>
    </row>
    <row r="136" spans="1:12" x14ac:dyDescent="0.25">
      <c r="A136" s="1"/>
    </row>
    <row r="137" spans="1:12" x14ac:dyDescent="0.25">
      <c r="A137" t="s">
        <v>32</v>
      </c>
    </row>
    <row r="138" spans="1:12" x14ac:dyDescent="0.25">
      <c r="G138" s="44">
        <v>0</v>
      </c>
      <c r="H138" s="44">
        <v>1</v>
      </c>
      <c r="I138" s="46">
        <v>0</v>
      </c>
      <c r="J138" s="47">
        <v>1</v>
      </c>
      <c r="K138" s="19" t="s">
        <v>44</v>
      </c>
      <c r="L138">
        <f>7*(G138)+6*(H138)+8*(I138)+2*(J138)</f>
        <v>8</v>
      </c>
    </row>
    <row r="139" spans="1:12" x14ac:dyDescent="0.25">
      <c r="A139" s="2">
        <v>0.99870000000000003</v>
      </c>
      <c r="B139" s="2">
        <v>0.67400000000000004</v>
      </c>
      <c r="C139" s="21">
        <v>2.5499999999999998E-2</v>
      </c>
      <c r="D139" s="21">
        <v>9.5000000000000001E-2</v>
      </c>
      <c r="G139" s="45">
        <v>0</v>
      </c>
      <c r="H139" s="47">
        <v>1</v>
      </c>
      <c r="I139" s="45">
        <v>0</v>
      </c>
      <c r="J139" s="44">
        <v>1</v>
      </c>
      <c r="K139" s="19" t="s">
        <v>44</v>
      </c>
      <c r="L139">
        <f>7*(G139)+6*(H139)+8*(I139)+2*(J139)</f>
        <v>8</v>
      </c>
    </row>
    <row r="140" spans="1:12" x14ac:dyDescent="0.25">
      <c r="A140" s="2">
        <v>0.89159999999999995</v>
      </c>
      <c r="B140" s="21">
        <v>3.0499999999999999E-2</v>
      </c>
      <c r="C140" s="2">
        <v>0.42209999999999998</v>
      </c>
      <c r="D140" s="48">
        <v>0.3589</v>
      </c>
      <c r="E140" s="12" t="s">
        <v>33</v>
      </c>
    </row>
    <row r="142" spans="1:12" x14ac:dyDescent="0.25">
      <c r="E142" t="s">
        <v>50</v>
      </c>
      <c r="F142" s="44">
        <v>0</v>
      </c>
      <c r="G142" s="44">
        <v>1</v>
      </c>
      <c r="H142" s="46">
        <v>0</v>
      </c>
      <c r="I142" s="47">
        <v>1</v>
      </c>
    </row>
    <row r="143" spans="1:12" x14ac:dyDescent="0.25">
      <c r="E143" t="s">
        <v>52</v>
      </c>
      <c r="F143" s="45">
        <v>0</v>
      </c>
      <c r="G143" s="45">
        <v>1</v>
      </c>
      <c r="H143" s="45">
        <v>0</v>
      </c>
      <c r="I143" s="44">
        <v>1</v>
      </c>
    </row>
    <row r="145" spans="1:10" x14ac:dyDescent="0.25">
      <c r="A145" s="1" t="s">
        <v>53</v>
      </c>
    </row>
    <row r="147" spans="1:10" x14ac:dyDescent="0.25">
      <c r="A147" s="8" t="s">
        <v>15</v>
      </c>
      <c r="B147" s="8" t="s">
        <v>16</v>
      </c>
      <c r="C147" s="8" t="s">
        <v>17</v>
      </c>
      <c r="D147" s="8" t="s">
        <v>18</v>
      </c>
      <c r="E147" s="8" t="s">
        <v>19</v>
      </c>
      <c r="F147" s="8" t="s">
        <v>20</v>
      </c>
      <c r="G147" s="8" t="s">
        <v>4</v>
      </c>
      <c r="H147" s="8" t="s">
        <v>21</v>
      </c>
      <c r="I147" s="8" t="s">
        <v>22</v>
      </c>
    </row>
    <row r="148" spans="1:10" x14ac:dyDescent="0.25">
      <c r="A148" s="8">
        <v>1</v>
      </c>
      <c r="B148" s="42">
        <v>0</v>
      </c>
      <c r="C148" s="42">
        <v>1</v>
      </c>
      <c r="D148" s="42">
        <v>1</v>
      </c>
      <c r="E148" s="43">
        <v>0</v>
      </c>
      <c r="F148" s="6">
        <f>4*(B148)+5*(C148)+6*(D148)+3*(E148)</f>
        <v>11</v>
      </c>
      <c r="G148" s="6">
        <f>7*(B148)+6*(C148)+8*(D148)+2*(E148)</f>
        <v>14</v>
      </c>
      <c r="H148" s="2">
        <f>F148/$F$152</f>
        <v>0.33333333333333331</v>
      </c>
      <c r="I148" s="4">
        <f>H148</f>
        <v>0.33333333333333331</v>
      </c>
    </row>
    <row r="149" spans="1:10" x14ac:dyDescent="0.25">
      <c r="A149" s="8">
        <v>2</v>
      </c>
      <c r="B149" s="43">
        <v>0</v>
      </c>
      <c r="C149" s="43">
        <v>0</v>
      </c>
      <c r="D149" s="43">
        <v>1</v>
      </c>
      <c r="E149" s="42">
        <v>0</v>
      </c>
      <c r="F149" s="6">
        <f t="shared" ref="F149:F151" si="8">4*(B149)+5*(C149)+6*(D149)+3*(E149)</f>
        <v>6</v>
      </c>
      <c r="G149" s="6">
        <f t="shared" ref="G149:G151" si="9">7*(B149)+6*(C149)+8*(D149)+2*(E149)</f>
        <v>8</v>
      </c>
      <c r="H149" s="2">
        <f t="shared" ref="H149:H151" si="10">F149/$F$152</f>
        <v>0.18181818181818182</v>
      </c>
      <c r="I149" s="4">
        <f>I148+H149</f>
        <v>0.51515151515151514</v>
      </c>
    </row>
    <row r="150" spans="1:10" x14ac:dyDescent="0.25">
      <c r="A150" s="8">
        <v>3</v>
      </c>
      <c r="B150" s="44">
        <v>0</v>
      </c>
      <c r="C150" s="44">
        <v>1</v>
      </c>
      <c r="D150" s="46">
        <v>0</v>
      </c>
      <c r="E150" s="47">
        <v>1</v>
      </c>
      <c r="F150" s="6">
        <f t="shared" si="8"/>
        <v>8</v>
      </c>
      <c r="G150" s="6">
        <f t="shared" si="9"/>
        <v>8</v>
      </c>
      <c r="H150" s="2">
        <f t="shared" si="10"/>
        <v>0.24242424242424243</v>
      </c>
      <c r="I150" s="4">
        <f t="shared" ref="I150:I151" si="11">I149+H150</f>
        <v>0.75757575757575757</v>
      </c>
    </row>
    <row r="151" spans="1:10" x14ac:dyDescent="0.25">
      <c r="A151" s="8">
        <v>4</v>
      </c>
      <c r="B151" s="45">
        <v>0</v>
      </c>
      <c r="C151" s="45">
        <v>1</v>
      </c>
      <c r="D151" s="45">
        <v>0</v>
      </c>
      <c r="E151" s="44">
        <v>1</v>
      </c>
      <c r="F151" s="6">
        <f t="shared" si="8"/>
        <v>8</v>
      </c>
      <c r="G151" s="6">
        <f t="shared" si="9"/>
        <v>8</v>
      </c>
      <c r="H151" s="2">
        <f t="shared" si="10"/>
        <v>0.24242424242424243</v>
      </c>
      <c r="I151" s="4">
        <f t="shared" si="11"/>
        <v>1</v>
      </c>
    </row>
    <row r="152" spans="1:10" x14ac:dyDescent="0.25">
      <c r="E152" s="41" t="s">
        <v>23</v>
      </c>
      <c r="F152" s="6">
        <f>SUM(F148:F151)</f>
        <v>33</v>
      </c>
    </row>
    <row r="154" spans="1:10" x14ac:dyDescent="0.25">
      <c r="A154" s="1" t="s">
        <v>56</v>
      </c>
    </row>
    <row r="156" spans="1:10" x14ac:dyDescent="0.25">
      <c r="A156" t="s">
        <v>27</v>
      </c>
      <c r="C156">
        <v>0.4894</v>
      </c>
      <c r="E156" t="s">
        <v>28</v>
      </c>
      <c r="G156" s="49">
        <v>0</v>
      </c>
      <c r="H156" s="49">
        <v>0</v>
      </c>
      <c r="I156" s="49">
        <v>1</v>
      </c>
      <c r="J156" s="49">
        <v>0</v>
      </c>
    </row>
    <row r="157" spans="1:10" x14ac:dyDescent="0.25">
      <c r="A157" t="s">
        <v>29</v>
      </c>
      <c r="C157">
        <v>0.81920000000000004</v>
      </c>
      <c r="E157" t="s">
        <v>43</v>
      </c>
      <c r="G157" s="43">
        <v>0</v>
      </c>
      <c r="H157" s="43">
        <v>1</v>
      </c>
      <c r="I157" s="43">
        <v>0</v>
      </c>
      <c r="J157" s="43">
        <v>1</v>
      </c>
    </row>
    <row r="159" spans="1:10" x14ac:dyDescent="0.25">
      <c r="A159" t="s">
        <v>35</v>
      </c>
      <c r="C159">
        <v>0.69499999999999995</v>
      </c>
      <c r="D159" s="3" t="s">
        <v>30</v>
      </c>
      <c r="E159">
        <v>0.98</v>
      </c>
      <c r="F159" t="s">
        <v>31</v>
      </c>
      <c r="G159" s="49">
        <v>0</v>
      </c>
      <c r="H159" s="43">
        <v>0</v>
      </c>
      <c r="I159" s="43">
        <v>1</v>
      </c>
      <c r="J159" s="43">
        <v>0</v>
      </c>
    </row>
    <row r="160" spans="1:10" x14ac:dyDescent="0.25">
      <c r="G160" s="43">
        <v>0</v>
      </c>
      <c r="H160" s="49">
        <v>1</v>
      </c>
      <c r="I160" s="49">
        <v>0</v>
      </c>
      <c r="J160" s="49">
        <v>1</v>
      </c>
    </row>
    <row r="162" spans="1:12" x14ac:dyDescent="0.25">
      <c r="A162" t="s">
        <v>40</v>
      </c>
      <c r="C162">
        <v>0.24890000000000001</v>
      </c>
      <c r="D162" s="3" t="s">
        <v>30</v>
      </c>
      <c r="E162">
        <v>0.98</v>
      </c>
      <c r="F162" t="s">
        <v>57</v>
      </c>
    </row>
    <row r="163" spans="1:12" x14ac:dyDescent="0.25">
      <c r="A163" s="1"/>
    </row>
    <row r="164" spans="1:12" x14ac:dyDescent="0.25">
      <c r="A164" t="s">
        <v>32</v>
      </c>
    </row>
    <row r="166" spans="1:12" x14ac:dyDescent="0.25">
      <c r="A166" s="2">
        <v>0.1595</v>
      </c>
      <c r="B166" s="2">
        <v>0.37240000000000001</v>
      </c>
      <c r="C166" s="2">
        <v>0.95669999999999999</v>
      </c>
      <c r="D166" s="2">
        <v>0.1234</v>
      </c>
      <c r="G166" s="49">
        <v>0</v>
      </c>
      <c r="H166" s="43">
        <v>0</v>
      </c>
      <c r="I166" s="43">
        <v>1</v>
      </c>
      <c r="J166" s="43">
        <v>0</v>
      </c>
      <c r="K166" s="19" t="s">
        <v>44</v>
      </c>
      <c r="L166">
        <f>7*(G166)+6*(H166)+8*(I166)+2*(J166)</f>
        <v>8</v>
      </c>
    </row>
    <row r="167" spans="1:12" x14ac:dyDescent="0.25">
      <c r="A167" s="2">
        <v>0.18149999999999999</v>
      </c>
      <c r="B167" s="21">
        <v>2.58E-2</v>
      </c>
      <c r="C167" s="2">
        <v>0.6069</v>
      </c>
      <c r="D167" s="2">
        <v>0.54039999999999999</v>
      </c>
      <c r="E167" s="12" t="s">
        <v>33</v>
      </c>
      <c r="G167" s="43">
        <v>0</v>
      </c>
      <c r="H167" s="50">
        <v>0</v>
      </c>
      <c r="I167" s="49">
        <v>0</v>
      </c>
      <c r="J167" s="49">
        <v>1</v>
      </c>
      <c r="K167" s="19" t="s">
        <v>44</v>
      </c>
      <c r="L167">
        <f>7*(G167)+6*(H167)+8*(I167)+2*(J167)</f>
        <v>2</v>
      </c>
    </row>
    <row r="170" spans="1:12" x14ac:dyDescent="0.25">
      <c r="E170" t="s">
        <v>34</v>
      </c>
      <c r="F170" s="49">
        <v>0</v>
      </c>
      <c r="G170" s="43">
        <v>0</v>
      </c>
      <c r="H170" s="43">
        <v>1</v>
      </c>
      <c r="I170" s="43">
        <v>0</v>
      </c>
    </row>
    <row r="171" spans="1:12" x14ac:dyDescent="0.25">
      <c r="E171" t="s">
        <v>45</v>
      </c>
      <c r="F171" s="43">
        <v>0</v>
      </c>
      <c r="G171" s="50">
        <v>0</v>
      </c>
      <c r="H171" s="49">
        <v>0</v>
      </c>
      <c r="I171" s="49">
        <v>1</v>
      </c>
    </row>
    <row r="173" spans="1:12" x14ac:dyDescent="0.25">
      <c r="A173" s="1" t="s">
        <v>58</v>
      </c>
    </row>
    <row r="175" spans="1:12" x14ac:dyDescent="0.25">
      <c r="A175" t="s">
        <v>27</v>
      </c>
      <c r="C175">
        <v>0.23100000000000001</v>
      </c>
      <c r="E175" t="s">
        <v>38</v>
      </c>
      <c r="F175" s="38">
        <v>0</v>
      </c>
      <c r="G175" s="38">
        <v>1</v>
      </c>
      <c r="H175" s="38">
        <v>1</v>
      </c>
      <c r="I175" s="38">
        <v>0</v>
      </c>
    </row>
    <row r="176" spans="1:12" x14ac:dyDescent="0.25">
      <c r="A176" t="s">
        <v>29</v>
      </c>
      <c r="C176">
        <v>0.8</v>
      </c>
      <c r="E176" t="s">
        <v>43</v>
      </c>
      <c r="F176" s="51">
        <v>0</v>
      </c>
      <c r="G176" s="51">
        <v>1</v>
      </c>
      <c r="H176" s="51">
        <v>0</v>
      </c>
      <c r="I176" s="51">
        <v>1</v>
      </c>
    </row>
    <row r="178" spans="1:12" x14ac:dyDescent="0.25">
      <c r="A178" t="s">
        <v>35</v>
      </c>
      <c r="C178">
        <v>0.95</v>
      </c>
      <c r="D178" s="3" t="s">
        <v>30</v>
      </c>
      <c r="E178">
        <v>0.98</v>
      </c>
      <c r="F178" t="s">
        <v>31</v>
      </c>
      <c r="G178" s="38">
        <v>0</v>
      </c>
      <c r="H178" s="38">
        <v>1</v>
      </c>
      <c r="I178" s="51">
        <v>1</v>
      </c>
      <c r="J178" s="51">
        <v>0</v>
      </c>
    </row>
    <row r="179" spans="1:12" x14ac:dyDescent="0.25">
      <c r="D179" s="3"/>
      <c r="G179" s="51">
        <v>0</v>
      </c>
      <c r="H179" s="51">
        <v>1</v>
      </c>
      <c r="I179" s="38">
        <v>0</v>
      </c>
      <c r="J179" s="38">
        <v>1</v>
      </c>
    </row>
    <row r="180" spans="1:12" x14ac:dyDescent="0.25">
      <c r="D180" s="3"/>
    </row>
    <row r="181" spans="1:12" x14ac:dyDescent="0.25">
      <c r="A181" t="s">
        <v>40</v>
      </c>
      <c r="C181">
        <v>0.47889999999999999</v>
      </c>
      <c r="D181" s="3" t="s">
        <v>30</v>
      </c>
      <c r="E181">
        <v>0.98</v>
      </c>
      <c r="F181" t="s">
        <v>59</v>
      </c>
    </row>
    <row r="182" spans="1:12" x14ac:dyDescent="0.25">
      <c r="A182" s="1"/>
    </row>
    <row r="183" spans="1:12" x14ac:dyDescent="0.25">
      <c r="A183" t="s">
        <v>32</v>
      </c>
    </row>
    <row r="185" spans="1:12" x14ac:dyDescent="0.25">
      <c r="A185" s="2">
        <v>0.1744</v>
      </c>
      <c r="B185" s="21">
        <v>6.3E-2</v>
      </c>
      <c r="C185" s="2">
        <v>0.93174999999999997</v>
      </c>
      <c r="D185" s="2">
        <v>0.62570000000000003</v>
      </c>
      <c r="G185" s="38">
        <v>0</v>
      </c>
      <c r="H185" s="22">
        <v>0</v>
      </c>
      <c r="I185" s="51">
        <v>1</v>
      </c>
      <c r="J185" s="51">
        <v>0</v>
      </c>
      <c r="K185" s="19" t="s">
        <v>44</v>
      </c>
      <c r="L185">
        <f>7*(G185)+6*(H185)+8*(I185)+2*(J185)</f>
        <v>8</v>
      </c>
    </row>
    <row r="186" spans="1:12" x14ac:dyDescent="0.25">
      <c r="A186" s="2">
        <v>0.1595</v>
      </c>
      <c r="B186" s="2">
        <v>0.95209999999999995</v>
      </c>
      <c r="C186" s="2">
        <v>0.65529999999999999</v>
      </c>
      <c r="D186" s="21">
        <v>8.9599999999999999E-2</v>
      </c>
      <c r="E186" s="12" t="s">
        <v>33</v>
      </c>
      <c r="G186" s="51">
        <v>0</v>
      </c>
      <c r="H186" s="51">
        <v>1</v>
      </c>
      <c r="I186" s="38">
        <v>0</v>
      </c>
      <c r="J186" s="22">
        <v>0</v>
      </c>
      <c r="K186" s="19" t="s">
        <v>44</v>
      </c>
      <c r="L186">
        <f>7*(G186)+6*(H186)+8*(I186)+2*(J186)</f>
        <v>6</v>
      </c>
    </row>
    <row r="189" spans="1:12" x14ac:dyDescent="0.25">
      <c r="D189" t="s">
        <v>50</v>
      </c>
      <c r="E189" s="38">
        <v>0</v>
      </c>
      <c r="F189" s="22">
        <v>0</v>
      </c>
      <c r="G189" s="51">
        <v>1</v>
      </c>
      <c r="H189" s="51">
        <v>0</v>
      </c>
    </row>
    <row r="190" spans="1:12" x14ac:dyDescent="0.25">
      <c r="D190" t="s">
        <v>52</v>
      </c>
      <c r="E190" s="51">
        <v>0</v>
      </c>
      <c r="F190" s="51">
        <v>1</v>
      </c>
      <c r="G190" s="38">
        <v>0</v>
      </c>
      <c r="H190" s="22">
        <v>0</v>
      </c>
    </row>
    <row r="192" spans="1:12" x14ac:dyDescent="0.25">
      <c r="A192" s="8" t="s">
        <v>15</v>
      </c>
      <c r="B192" s="8" t="s">
        <v>16</v>
      </c>
      <c r="C192" s="8" t="s">
        <v>17</v>
      </c>
      <c r="D192" s="8" t="s">
        <v>18</v>
      </c>
      <c r="E192" s="8" t="s">
        <v>19</v>
      </c>
      <c r="F192" s="8" t="s">
        <v>20</v>
      </c>
      <c r="G192" s="8" t="s">
        <v>4</v>
      </c>
      <c r="H192" s="8" t="s">
        <v>21</v>
      </c>
      <c r="I192" s="8" t="s">
        <v>22</v>
      </c>
    </row>
    <row r="193" spans="1:9" x14ac:dyDescent="0.25">
      <c r="A193" s="8">
        <v>1</v>
      </c>
      <c r="B193" s="49">
        <v>0</v>
      </c>
      <c r="C193" s="43">
        <v>0</v>
      </c>
      <c r="D193" s="43">
        <v>1</v>
      </c>
      <c r="E193" s="43">
        <v>0</v>
      </c>
      <c r="F193" s="6">
        <f>4*(B193)+5*(C193)+6*(D193)+3*(E193)</f>
        <v>6</v>
      </c>
      <c r="G193" s="6">
        <f>7*(B193)+6*(C193)+8*(D193)+2*(E193)</f>
        <v>8</v>
      </c>
      <c r="H193" s="2">
        <f>F193/$F$197</f>
        <v>0.3</v>
      </c>
      <c r="I193" s="4">
        <f>H193</f>
        <v>0.3</v>
      </c>
    </row>
    <row r="194" spans="1:9" x14ac:dyDescent="0.25">
      <c r="A194" s="8">
        <v>2</v>
      </c>
      <c r="B194" s="43">
        <v>0</v>
      </c>
      <c r="C194" s="50">
        <v>0</v>
      </c>
      <c r="D194" s="49">
        <v>0</v>
      </c>
      <c r="E194" s="49">
        <v>1</v>
      </c>
      <c r="F194" s="6">
        <f t="shared" ref="F194:F196" si="12">4*(B194)+5*(C194)+6*(D194)+3*(E194)</f>
        <v>3</v>
      </c>
      <c r="G194" s="6">
        <f t="shared" ref="G194:G196" si="13">7*(B194)+6*(C194)+8*(D194)+2*(E194)</f>
        <v>2</v>
      </c>
      <c r="H194" s="2">
        <f t="shared" ref="H194:H196" si="14">F194/$F$197</f>
        <v>0.15</v>
      </c>
      <c r="I194" s="4">
        <f>I193+H194</f>
        <v>0.44999999999999996</v>
      </c>
    </row>
    <row r="195" spans="1:9" x14ac:dyDescent="0.25">
      <c r="A195" s="8">
        <v>3</v>
      </c>
      <c r="B195" s="38">
        <v>0</v>
      </c>
      <c r="C195" s="22">
        <v>0</v>
      </c>
      <c r="D195" s="51">
        <v>1</v>
      </c>
      <c r="E195" s="51">
        <v>0</v>
      </c>
      <c r="F195" s="6">
        <f t="shared" si="12"/>
        <v>6</v>
      </c>
      <c r="G195" s="6">
        <f t="shared" si="13"/>
        <v>8</v>
      </c>
      <c r="H195" s="2">
        <f t="shared" si="14"/>
        <v>0.3</v>
      </c>
      <c r="I195" s="4">
        <f t="shared" ref="I195:I196" si="15">I194+H195</f>
        <v>0.75</v>
      </c>
    </row>
    <row r="196" spans="1:9" x14ac:dyDescent="0.25">
      <c r="A196" s="8">
        <v>4</v>
      </c>
      <c r="B196" s="51">
        <v>0</v>
      </c>
      <c r="C196" s="51">
        <v>1</v>
      </c>
      <c r="D196" s="38">
        <v>0</v>
      </c>
      <c r="E196" s="22">
        <v>0</v>
      </c>
      <c r="F196" s="6">
        <f t="shared" si="12"/>
        <v>5</v>
      </c>
      <c r="G196" s="6">
        <f t="shared" si="13"/>
        <v>6</v>
      </c>
      <c r="H196" s="2">
        <f t="shared" si="14"/>
        <v>0.25</v>
      </c>
      <c r="I196" s="4">
        <f t="shared" si="15"/>
        <v>1</v>
      </c>
    </row>
    <row r="197" spans="1:9" x14ac:dyDescent="0.25">
      <c r="E197" s="41" t="s">
        <v>23</v>
      </c>
      <c r="F197" s="6">
        <f>SUM(F193:F196)</f>
        <v>20</v>
      </c>
    </row>
    <row r="199" spans="1:9" x14ac:dyDescent="0.25">
      <c r="A199" s="52" t="s">
        <v>60</v>
      </c>
      <c r="B199" s="52"/>
      <c r="C199" s="52"/>
      <c r="D199" s="52"/>
      <c r="E199" s="52"/>
      <c r="F199" s="52"/>
      <c r="G199" s="52"/>
      <c r="H199" s="52"/>
      <c r="I199" s="52"/>
    </row>
    <row r="201" spans="1:9" x14ac:dyDescent="0.25">
      <c r="A201" s="1" t="s">
        <v>61</v>
      </c>
    </row>
    <row r="203" spans="1:9" x14ac:dyDescent="0.25">
      <c r="A203" s="8" t="s">
        <v>15</v>
      </c>
      <c r="B203" s="8" t="s">
        <v>16</v>
      </c>
      <c r="C203" s="8" t="s">
        <v>17</v>
      </c>
      <c r="D203" s="8" t="s">
        <v>18</v>
      </c>
      <c r="E203" s="8" t="s">
        <v>19</v>
      </c>
      <c r="F203" s="8" t="s">
        <v>20</v>
      </c>
      <c r="G203" s="8" t="s">
        <v>4</v>
      </c>
      <c r="H203" s="8" t="s">
        <v>21</v>
      </c>
      <c r="I203" s="8" t="s">
        <v>22</v>
      </c>
    </row>
    <row r="204" spans="1:9" x14ac:dyDescent="0.25">
      <c r="A204" s="8">
        <v>1</v>
      </c>
      <c r="B204" s="4">
        <v>0</v>
      </c>
      <c r="C204" s="4">
        <v>1</v>
      </c>
      <c r="D204" s="4">
        <v>1</v>
      </c>
      <c r="E204" s="4">
        <v>0</v>
      </c>
      <c r="F204" s="6">
        <f>4*(B204)+5*(C204)+6*(D204)+3*(E204)</f>
        <v>11</v>
      </c>
      <c r="G204" s="6">
        <f>7*(B204)+6*(C204)+8*(D204)+2*(E204)</f>
        <v>14</v>
      </c>
      <c r="H204" s="4">
        <f>F204/$F$24</f>
        <v>0.29729729729729731</v>
      </c>
      <c r="I204" s="4">
        <f>H204</f>
        <v>0.29729729729729731</v>
      </c>
    </row>
    <row r="205" spans="1:9" x14ac:dyDescent="0.25">
      <c r="A205" s="8">
        <v>2</v>
      </c>
      <c r="B205" s="4">
        <v>1</v>
      </c>
      <c r="C205" s="4">
        <v>0</v>
      </c>
      <c r="D205" s="4">
        <v>1</v>
      </c>
      <c r="E205" s="4">
        <v>0</v>
      </c>
      <c r="F205" s="6">
        <f t="shared" ref="F205:F207" si="16">4*(B205)+5*(C205)+6*(D205)+3*(E205)</f>
        <v>10</v>
      </c>
      <c r="G205" s="6">
        <f t="shared" ref="G205:G207" si="17">7*(B205)+6*(C205)+8*(D205)+2*(E205)</f>
        <v>15</v>
      </c>
      <c r="H205" s="4">
        <f t="shared" ref="H205:H207" si="18">F205/$F$24</f>
        <v>0.27027027027027029</v>
      </c>
      <c r="I205" s="4">
        <f>I204+H205</f>
        <v>0.56756756756756754</v>
      </c>
    </row>
    <row r="206" spans="1:9" x14ac:dyDescent="0.25">
      <c r="A206" s="8">
        <v>3</v>
      </c>
      <c r="B206" s="4">
        <v>0</v>
      </c>
      <c r="C206" s="4">
        <v>1</v>
      </c>
      <c r="D206" s="4">
        <v>0</v>
      </c>
      <c r="E206" s="4">
        <v>0</v>
      </c>
      <c r="F206" s="6">
        <f t="shared" si="16"/>
        <v>5</v>
      </c>
      <c r="G206" s="6">
        <f t="shared" si="17"/>
        <v>6</v>
      </c>
      <c r="H206" s="4">
        <f t="shared" si="18"/>
        <v>0.13513513513513514</v>
      </c>
      <c r="I206" s="4">
        <f t="shared" ref="I206:I207" si="19">I205+H206</f>
        <v>0.70270270270270263</v>
      </c>
    </row>
    <row r="207" spans="1:9" x14ac:dyDescent="0.25">
      <c r="A207" s="8">
        <v>4</v>
      </c>
      <c r="B207" s="4">
        <v>0</v>
      </c>
      <c r="C207" s="4">
        <v>1</v>
      </c>
      <c r="D207" s="4">
        <v>1</v>
      </c>
      <c r="E207" s="4">
        <v>0</v>
      </c>
      <c r="F207" s="6">
        <f t="shared" si="16"/>
        <v>11</v>
      </c>
      <c r="G207" s="6">
        <f t="shared" si="17"/>
        <v>14</v>
      </c>
      <c r="H207" s="4">
        <f t="shared" si="18"/>
        <v>0.29729729729729731</v>
      </c>
      <c r="I207" s="4">
        <f t="shared" si="19"/>
        <v>1</v>
      </c>
    </row>
    <row r="208" spans="1:9" x14ac:dyDescent="0.25">
      <c r="E208" s="5" t="s">
        <v>23</v>
      </c>
      <c r="F208" s="7">
        <f>SUM(F204:F207)</f>
        <v>37</v>
      </c>
    </row>
    <row r="210" spans="1:11" x14ac:dyDescent="0.25">
      <c r="A210" s="1" t="s">
        <v>62</v>
      </c>
    </row>
    <row r="212" spans="1:11" x14ac:dyDescent="0.25">
      <c r="A212" s="8" t="s">
        <v>15</v>
      </c>
      <c r="B212" s="8" t="s">
        <v>16</v>
      </c>
      <c r="C212" s="8" t="s">
        <v>17</v>
      </c>
      <c r="D212" s="8" t="s">
        <v>18</v>
      </c>
      <c r="E212" s="8" t="s">
        <v>19</v>
      </c>
      <c r="F212" s="8" t="s">
        <v>20</v>
      </c>
      <c r="G212" s="8" t="s">
        <v>4</v>
      </c>
      <c r="H212" s="8" t="s">
        <v>21</v>
      </c>
      <c r="I212" s="8" t="s">
        <v>22</v>
      </c>
      <c r="K212" s="53" t="s">
        <v>65</v>
      </c>
    </row>
    <row r="213" spans="1:11" x14ac:dyDescent="0.25">
      <c r="A213" s="8">
        <v>1</v>
      </c>
      <c r="B213" s="15">
        <v>0</v>
      </c>
      <c r="C213" s="15">
        <v>0</v>
      </c>
      <c r="D213" s="15">
        <v>1</v>
      </c>
      <c r="E213" s="17">
        <v>0</v>
      </c>
      <c r="F213" s="6">
        <f>4*(B213)+5*(C213)+6*(D213)+3*(E213)</f>
        <v>6</v>
      </c>
      <c r="G213" s="6">
        <f>7*(B213)+6*(C213)+8*(D213)+2*(E213)</f>
        <v>8</v>
      </c>
      <c r="H213" s="2">
        <f>F213/$F$106</f>
        <v>0.19354838709677419</v>
      </c>
      <c r="I213" s="4">
        <f>H213</f>
        <v>0.19354838709677419</v>
      </c>
    </row>
    <row r="214" spans="1:11" x14ac:dyDescent="0.25">
      <c r="A214" s="8">
        <v>2</v>
      </c>
      <c r="B214" s="17">
        <v>0</v>
      </c>
      <c r="C214" s="38">
        <v>1</v>
      </c>
      <c r="D214" s="38">
        <v>1</v>
      </c>
      <c r="E214" s="38">
        <v>0</v>
      </c>
      <c r="F214" s="6">
        <f t="shared" ref="F214:F216" si="20">4*(B214)+5*(C214)+6*(D214)+3*(E214)</f>
        <v>11</v>
      </c>
      <c r="G214" s="6">
        <f t="shared" ref="G214:G216" si="21">7*(B214)+6*(C214)+8*(D214)+2*(E214)</f>
        <v>14</v>
      </c>
      <c r="H214" s="2">
        <f t="shared" ref="H214:H216" si="22">F214/$F$106</f>
        <v>0.35483870967741937</v>
      </c>
      <c r="I214" s="4">
        <f>I213+H214</f>
        <v>0.54838709677419351</v>
      </c>
      <c r="K214" t="s">
        <v>66</v>
      </c>
    </row>
    <row r="215" spans="1:11" x14ac:dyDescent="0.25">
      <c r="A215" s="8">
        <v>3</v>
      </c>
      <c r="B215" s="36">
        <v>0</v>
      </c>
      <c r="C215" s="36">
        <v>0</v>
      </c>
      <c r="D215" s="37">
        <v>0</v>
      </c>
      <c r="E215" s="37">
        <v>1</v>
      </c>
      <c r="F215" s="6">
        <f t="shared" si="20"/>
        <v>3</v>
      </c>
      <c r="G215" s="6">
        <f t="shared" si="21"/>
        <v>2</v>
      </c>
      <c r="H215" s="2">
        <f t="shared" si="22"/>
        <v>9.6774193548387094E-2</v>
      </c>
      <c r="I215" s="4">
        <f t="shared" ref="I215:I216" si="23">I214+H215</f>
        <v>0.64516129032258063</v>
      </c>
    </row>
    <row r="216" spans="1:11" x14ac:dyDescent="0.25">
      <c r="A216" s="8">
        <v>4</v>
      </c>
      <c r="B216" s="39">
        <v>0</v>
      </c>
      <c r="C216" s="39">
        <v>1</v>
      </c>
      <c r="D216" s="39">
        <v>1</v>
      </c>
      <c r="E216" s="40">
        <v>0</v>
      </c>
      <c r="F216" s="6">
        <f t="shared" si="20"/>
        <v>11</v>
      </c>
      <c r="G216" s="6">
        <f t="shared" si="21"/>
        <v>14</v>
      </c>
      <c r="H216" s="2">
        <f t="shared" si="22"/>
        <v>0.35483870967741937</v>
      </c>
      <c r="I216" s="4">
        <f t="shared" si="23"/>
        <v>1</v>
      </c>
      <c r="K216" t="s">
        <v>67</v>
      </c>
    </row>
    <row r="217" spans="1:11" x14ac:dyDescent="0.25">
      <c r="E217" s="41" t="s">
        <v>23</v>
      </c>
      <c r="F217" s="6">
        <f>SUM(F213:F216)</f>
        <v>31</v>
      </c>
    </row>
    <row r="219" spans="1:11" x14ac:dyDescent="0.25">
      <c r="A219" s="1" t="s">
        <v>63</v>
      </c>
    </row>
    <row r="221" spans="1:11" x14ac:dyDescent="0.25">
      <c r="A221" s="8" t="s">
        <v>15</v>
      </c>
      <c r="B221" s="8" t="s">
        <v>16</v>
      </c>
      <c r="C221" s="8" t="s">
        <v>17</v>
      </c>
      <c r="D221" s="8" t="s">
        <v>18</v>
      </c>
      <c r="E221" s="8" t="s">
        <v>19</v>
      </c>
      <c r="F221" s="8" t="s">
        <v>20</v>
      </c>
      <c r="G221" s="8" t="s">
        <v>4</v>
      </c>
      <c r="H221" s="8" t="s">
        <v>21</v>
      </c>
      <c r="I221" s="8" t="s">
        <v>22</v>
      </c>
      <c r="K221" s="53" t="s">
        <v>65</v>
      </c>
    </row>
    <row r="222" spans="1:11" x14ac:dyDescent="0.25">
      <c r="A222" s="8">
        <v>1</v>
      </c>
      <c r="B222" s="42">
        <v>0</v>
      </c>
      <c r="C222" s="42">
        <v>1</v>
      </c>
      <c r="D222" s="42">
        <v>1</v>
      </c>
      <c r="E222" s="43">
        <v>0</v>
      </c>
      <c r="F222" s="6">
        <f>4*(B222)+5*(C222)+6*(D222)+3*(E222)</f>
        <v>11</v>
      </c>
      <c r="G222" s="6">
        <f>7*(B222)+6*(C222)+8*(D222)+2*(E222)</f>
        <v>14</v>
      </c>
      <c r="H222" s="2">
        <f>F222/$F$152</f>
        <v>0.33333333333333331</v>
      </c>
      <c r="I222" s="4">
        <f>H222</f>
        <v>0.33333333333333331</v>
      </c>
    </row>
    <row r="223" spans="1:11" x14ac:dyDescent="0.25">
      <c r="A223" s="8">
        <v>2</v>
      </c>
      <c r="B223" s="43">
        <v>0</v>
      </c>
      <c r="C223" s="43">
        <v>0</v>
      </c>
      <c r="D223" s="43">
        <v>1</v>
      </c>
      <c r="E223" s="42">
        <v>0</v>
      </c>
      <c r="F223" s="6">
        <f t="shared" ref="F223:F225" si="24">4*(B223)+5*(C223)+6*(D223)+3*(E223)</f>
        <v>6</v>
      </c>
      <c r="G223" s="6">
        <f t="shared" ref="G223:G225" si="25">7*(B223)+6*(C223)+8*(D223)+2*(E223)</f>
        <v>8</v>
      </c>
      <c r="H223" s="2">
        <f t="shared" ref="H223:H225" si="26">F223/$F$152</f>
        <v>0.18181818181818182</v>
      </c>
      <c r="I223" s="4">
        <f>I222+H223</f>
        <v>0.51515151515151514</v>
      </c>
      <c r="K223" t="s">
        <v>68</v>
      </c>
    </row>
    <row r="224" spans="1:11" x14ac:dyDescent="0.25">
      <c r="A224" s="8">
        <v>3</v>
      </c>
      <c r="B224" s="44">
        <v>0</v>
      </c>
      <c r="C224" s="44">
        <v>1</v>
      </c>
      <c r="D224" s="46">
        <v>0</v>
      </c>
      <c r="E224" s="47">
        <v>1</v>
      </c>
      <c r="F224" s="6">
        <f t="shared" si="24"/>
        <v>8</v>
      </c>
      <c r="G224" s="6">
        <f t="shared" si="25"/>
        <v>8</v>
      </c>
      <c r="H224" s="2">
        <f t="shared" si="26"/>
        <v>0.24242424242424243</v>
      </c>
      <c r="I224" s="4">
        <f t="shared" ref="I224:I225" si="27">I223+H224</f>
        <v>0.75757575757575757</v>
      </c>
    </row>
    <row r="225" spans="1:11" x14ac:dyDescent="0.25">
      <c r="A225" s="8">
        <v>4</v>
      </c>
      <c r="B225" s="45">
        <v>0</v>
      </c>
      <c r="C225" s="45">
        <v>1</v>
      </c>
      <c r="D225" s="45">
        <v>0</v>
      </c>
      <c r="E225" s="44">
        <v>1</v>
      </c>
      <c r="F225" s="6">
        <f t="shared" si="24"/>
        <v>8</v>
      </c>
      <c r="G225" s="6">
        <f t="shared" si="25"/>
        <v>8</v>
      </c>
      <c r="H225" s="2">
        <f t="shared" si="26"/>
        <v>0.24242424242424243</v>
      </c>
      <c r="I225" s="4">
        <f t="shared" si="27"/>
        <v>1</v>
      </c>
      <c r="K225" t="s">
        <v>69</v>
      </c>
    </row>
    <row r="226" spans="1:11" x14ac:dyDescent="0.25">
      <c r="E226" s="41" t="s">
        <v>23</v>
      </c>
      <c r="F226" s="6">
        <f>SUM(F222:F225)</f>
        <v>33</v>
      </c>
    </row>
    <row r="228" spans="1:11" x14ac:dyDescent="0.25">
      <c r="A228" s="1" t="s">
        <v>64</v>
      </c>
    </row>
    <row r="230" spans="1:11" x14ac:dyDescent="0.25">
      <c r="A230" s="8" t="s">
        <v>15</v>
      </c>
      <c r="B230" s="8" t="s">
        <v>16</v>
      </c>
      <c r="C230" s="8" t="s">
        <v>17</v>
      </c>
      <c r="D230" s="8" t="s">
        <v>18</v>
      </c>
      <c r="E230" s="8" t="s">
        <v>19</v>
      </c>
      <c r="F230" s="8" t="s">
        <v>20</v>
      </c>
      <c r="G230" s="8" t="s">
        <v>4</v>
      </c>
      <c r="H230" s="8" t="s">
        <v>21</v>
      </c>
      <c r="I230" s="8" t="s">
        <v>22</v>
      </c>
      <c r="K230" s="53" t="s">
        <v>65</v>
      </c>
    </row>
    <row r="231" spans="1:11" x14ac:dyDescent="0.25">
      <c r="A231" s="8">
        <v>1</v>
      </c>
      <c r="B231" s="49">
        <v>0</v>
      </c>
      <c r="C231" s="43">
        <v>0</v>
      </c>
      <c r="D231" s="43">
        <v>1</v>
      </c>
      <c r="E231" s="43">
        <v>0</v>
      </c>
      <c r="F231" s="6">
        <f>4*(B231)+5*(C231)+6*(D231)+3*(E231)</f>
        <v>6</v>
      </c>
      <c r="G231" s="6">
        <f>7*(B231)+6*(C231)+8*(D231)+2*(E231)</f>
        <v>8</v>
      </c>
      <c r="H231" s="2">
        <f>F231/$F$197</f>
        <v>0.3</v>
      </c>
      <c r="I231" s="4">
        <f>H231</f>
        <v>0.3</v>
      </c>
    </row>
    <row r="232" spans="1:11" x14ac:dyDescent="0.25">
      <c r="A232" s="8">
        <v>2</v>
      </c>
      <c r="B232" s="43">
        <v>0</v>
      </c>
      <c r="C232" s="50">
        <v>0</v>
      </c>
      <c r="D232" s="49">
        <v>0</v>
      </c>
      <c r="E232" s="49">
        <v>1</v>
      </c>
      <c r="F232" s="6">
        <f t="shared" ref="F232:F234" si="28">4*(B232)+5*(C232)+6*(D232)+3*(E232)</f>
        <v>3</v>
      </c>
      <c r="G232" s="6">
        <f t="shared" ref="G232:G234" si="29">7*(B232)+6*(C232)+8*(D232)+2*(E232)</f>
        <v>2</v>
      </c>
      <c r="H232" s="2">
        <f t="shared" ref="H232:H234" si="30">F232/$F$197</f>
        <v>0.15</v>
      </c>
      <c r="I232" s="4">
        <f>I231+H232</f>
        <v>0.44999999999999996</v>
      </c>
      <c r="K232" t="s">
        <v>70</v>
      </c>
    </row>
    <row r="233" spans="1:11" x14ac:dyDescent="0.25">
      <c r="A233" s="8">
        <v>3</v>
      </c>
      <c r="B233" s="38">
        <v>0</v>
      </c>
      <c r="C233" s="22">
        <v>0</v>
      </c>
      <c r="D233" s="51">
        <v>1</v>
      </c>
      <c r="E233" s="51">
        <v>0</v>
      </c>
      <c r="F233" s="6">
        <f t="shared" si="28"/>
        <v>6</v>
      </c>
      <c r="G233" s="6">
        <f t="shared" si="29"/>
        <v>8</v>
      </c>
      <c r="H233" s="2">
        <f t="shared" si="30"/>
        <v>0.3</v>
      </c>
      <c r="I233" s="4">
        <f t="shared" ref="I233:I234" si="31">I232+H233</f>
        <v>0.75</v>
      </c>
    </row>
    <row r="234" spans="1:11" x14ac:dyDescent="0.25">
      <c r="A234" s="8">
        <v>4</v>
      </c>
      <c r="B234" s="51">
        <v>0</v>
      </c>
      <c r="C234" s="51">
        <v>1</v>
      </c>
      <c r="D234" s="38">
        <v>0</v>
      </c>
      <c r="E234" s="22">
        <v>0</v>
      </c>
      <c r="F234" s="6">
        <f t="shared" si="28"/>
        <v>5</v>
      </c>
      <c r="G234" s="6">
        <f t="shared" si="29"/>
        <v>6</v>
      </c>
      <c r="H234" s="2">
        <f t="shared" si="30"/>
        <v>0.25</v>
      </c>
      <c r="I234" s="4">
        <f t="shared" si="31"/>
        <v>1</v>
      </c>
      <c r="K234" t="s">
        <v>71</v>
      </c>
    </row>
    <row r="235" spans="1:11" x14ac:dyDescent="0.25">
      <c r="E235" s="41" t="s">
        <v>23</v>
      </c>
      <c r="F235" s="6">
        <f>SUM(F231:F234)</f>
        <v>20</v>
      </c>
    </row>
    <row r="238" spans="1:11" x14ac:dyDescent="0.25">
      <c r="A238" t="s">
        <v>72</v>
      </c>
    </row>
    <row r="239" spans="1:11" x14ac:dyDescent="0.25">
      <c r="A239" t="s">
        <v>73</v>
      </c>
    </row>
    <row r="240" spans="1:11" x14ac:dyDescent="0.25">
      <c r="A240" t="s">
        <v>74</v>
      </c>
    </row>
  </sheetData>
  <mergeCells count="1">
    <mergeCell ref="A199:I19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0849ff-5d6b-416c-a081-e22b1f9f3d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6494E72EF5FF4A89991040ACE3D3BD" ma:contentTypeVersion="12" ma:contentTypeDescription="Crear nuevo documento." ma:contentTypeScope="" ma:versionID="23746fdfe474412767dbfe9f45f716dc">
  <xsd:schema xmlns:xsd="http://www.w3.org/2001/XMLSchema" xmlns:xs="http://www.w3.org/2001/XMLSchema" xmlns:p="http://schemas.microsoft.com/office/2006/metadata/properties" xmlns:ns3="5e0849ff-5d6b-416c-a081-e22b1f9f3d0d" xmlns:ns4="af11c157-36a4-4d68-b95f-40ab80585ddc" targetNamespace="http://schemas.microsoft.com/office/2006/metadata/properties" ma:root="true" ma:fieldsID="a8c9f663243a7217852275c77d8ac7f9" ns3:_="" ns4:_="">
    <xsd:import namespace="5e0849ff-5d6b-416c-a081-e22b1f9f3d0d"/>
    <xsd:import namespace="af11c157-36a4-4d68-b95f-40ab80585d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849ff-5d6b-416c-a081-e22b1f9f3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1c157-36a4-4d68-b95f-40ab80585d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904FB3-63D5-4DEA-943B-C76EC7B71D5F}">
  <ds:schemaRefs>
    <ds:schemaRef ds:uri="http://www.w3.org/XML/1998/namespace"/>
    <ds:schemaRef ds:uri="http://purl.org/dc/elements/1.1/"/>
    <ds:schemaRef ds:uri="http://schemas.microsoft.com/office/2006/documentManagement/types"/>
    <ds:schemaRef ds:uri="af11c157-36a4-4d68-b95f-40ab80585ddc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e0849ff-5d6b-416c-a081-e22b1f9f3d0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11E98AE-2244-4A08-9C83-3324A98046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42A661-8A79-4438-94A3-4CBA417C1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0849ff-5d6b-416c-a081-e22b1f9f3d0d"/>
    <ds:schemaRef ds:uri="af11c157-36a4-4d68-b95f-40ab80585d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 Gaitán Quintero</dc:creator>
  <cp:lastModifiedBy>Sergio Alejandro  Gaitán Quintero</cp:lastModifiedBy>
  <dcterms:created xsi:type="dcterms:W3CDTF">2025-05-06T15:15:11Z</dcterms:created>
  <dcterms:modified xsi:type="dcterms:W3CDTF">2025-05-08T01:51:31Z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0x010100286494E72EF5FF4A89991040ACE3D3BD</vt:lpwstr>
  </property>
</Properties>
</file>