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3900" yWindow="20" windowWidth="16000" windowHeight="11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2" i="1" l="1"/>
  <c r="Q12" i="1"/>
  <c r="O14" i="1"/>
  <c r="O13" i="1"/>
  <c r="M22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4" i="1"/>
  <c r="A3" i="1"/>
  <c r="U32" i="1"/>
  <c r="S32" i="1"/>
  <c r="Q32" i="1"/>
  <c r="O32" i="1"/>
  <c r="M32" i="1"/>
  <c r="A27" i="1"/>
  <c r="A28" i="1"/>
  <c r="A29" i="1"/>
  <c r="A30" i="1"/>
  <c r="A31" i="1"/>
  <c r="A32" i="1"/>
  <c r="U31" i="1"/>
  <c r="S31" i="1"/>
  <c r="Q31" i="1"/>
  <c r="O31" i="1"/>
  <c r="M31" i="1"/>
  <c r="U30" i="1"/>
  <c r="S30" i="1"/>
  <c r="Q30" i="1"/>
  <c r="O30" i="1"/>
  <c r="M30" i="1"/>
  <c r="U29" i="1"/>
  <c r="S29" i="1"/>
  <c r="Q29" i="1"/>
  <c r="O29" i="1"/>
  <c r="M29" i="1"/>
  <c r="U28" i="1"/>
  <c r="S28" i="1"/>
  <c r="Q28" i="1"/>
  <c r="O28" i="1"/>
  <c r="M28" i="1"/>
  <c r="U27" i="1"/>
  <c r="S27" i="1"/>
  <c r="Q27" i="1"/>
  <c r="O27" i="1"/>
  <c r="M27" i="1"/>
  <c r="U26" i="1"/>
  <c r="S26" i="1"/>
  <c r="Q26" i="1"/>
  <c r="O26" i="1"/>
  <c r="M26" i="1"/>
  <c r="U3" i="1"/>
  <c r="U4" i="1"/>
  <c r="U5" i="1"/>
  <c r="U6" i="1"/>
  <c r="U7" i="1"/>
  <c r="U8" i="1"/>
  <c r="U9" i="1"/>
  <c r="U10" i="1"/>
  <c r="U11" i="1"/>
  <c r="U13" i="1"/>
  <c r="U14" i="1"/>
  <c r="U15" i="1"/>
  <c r="U16" i="1"/>
  <c r="U17" i="1"/>
  <c r="U18" i="1"/>
  <c r="U19" i="1"/>
  <c r="U20" i="1"/>
  <c r="U2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Q3" i="1"/>
  <c r="Q4" i="1"/>
  <c r="Q5" i="1"/>
  <c r="Q6" i="1"/>
  <c r="Q7" i="1"/>
  <c r="Q8" i="1"/>
  <c r="Q9" i="1"/>
  <c r="Q10" i="1"/>
  <c r="Q11" i="1"/>
  <c r="Q13" i="1"/>
  <c r="Q14" i="1"/>
  <c r="Q15" i="1"/>
  <c r="Q16" i="1"/>
  <c r="Q17" i="1"/>
  <c r="Q18" i="1"/>
  <c r="Q19" i="1"/>
  <c r="Q20" i="1"/>
  <c r="Q21" i="1"/>
  <c r="O3" i="1"/>
  <c r="O4" i="1"/>
  <c r="O5" i="1"/>
  <c r="O6" i="1"/>
  <c r="O7" i="1"/>
  <c r="O8" i="1"/>
  <c r="O9" i="1"/>
  <c r="O10" i="1"/>
  <c r="O11" i="1"/>
  <c r="O12" i="1"/>
  <c r="O15" i="1"/>
  <c r="O16" i="1"/>
  <c r="O17" i="1"/>
  <c r="O18" i="1"/>
  <c r="O19" i="1"/>
  <c r="O20" i="1"/>
  <c r="O2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</calcChain>
</file>

<file path=xl/sharedStrings.xml><?xml version="1.0" encoding="utf-8"?>
<sst xmlns="http://schemas.openxmlformats.org/spreadsheetml/2006/main" count="243" uniqueCount="142">
  <si>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</si>
  <si>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</si>
  <si>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</si>
  <si>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</si>
  <si>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</si>
  <si>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</si>
  <si>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</si>
  <si>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</si>
  <si>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</si>
  <si>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Mounting Type</t>
  </si>
  <si>
    <t>Package</t>
  </si>
  <si>
    <t>SMD</t>
  </si>
  <si>
    <t>Price Total</t>
  </si>
  <si>
    <t>Price per unit</t>
  </si>
  <si>
    <t>0402</t>
  </si>
  <si>
    <t>MCP6001</t>
  </si>
  <si>
    <t>SOT23-5</t>
  </si>
  <si>
    <t>Rail-to-Rail Input and Output, Single Supply, Single Op Amp</t>
  </si>
  <si>
    <t>1%, 1/16 W</t>
  </si>
  <si>
    <t>Samsung Electro-Mechanics America, Inc.</t>
  </si>
  <si>
    <t>Digi-Key</t>
  </si>
  <si>
    <t>Murata Electronics North America</t>
  </si>
  <si>
    <t>Yageo</t>
  </si>
  <si>
    <t>MCP6001T-I/OTCT-ND</t>
  </si>
  <si>
    <t>MCP6001T-I/OT</t>
  </si>
  <si>
    <t>Microchip Technology</t>
  </si>
  <si>
    <t>MCP6004</t>
  </si>
  <si>
    <t>Rail-to-Rail Input and Output, Single Supply, Quad Op Amp</t>
  </si>
  <si>
    <t>14-TSSOP</t>
  </si>
  <si>
    <t>Gain</t>
  </si>
  <si>
    <t>MCP6004T-I/ST</t>
  </si>
  <si>
    <t>MCP6004T-I/STCT-ND</t>
  </si>
  <si>
    <t>32k</t>
  </si>
  <si>
    <t>1uF</t>
  </si>
  <si>
    <t>10nF</t>
  </si>
  <si>
    <t>10uF</t>
  </si>
  <si>
    <t>1k</t>
  </si>
  <si>
    <t>LED1</t>
  </si>
  <si>
    <t>PD1</t>
  </si>
  <si>
    <t>PD2</t>
  </si>
  <si>
    <t>1080-1365-1-ND</t>
  </si>
  <si>
    <t>PD15-21B/TR8</t>
  </si>
  <si>
    <t>Everlight Electronics Co Ltd</t>
  </si>
  <si>
    <t>Quantity of 25</t>
  </si>
  <si>
    <t>Quantitiy of 100</t>
  </si>
  <si>
    <t>Quantity of 1000</t>
  </si>
  <si>
    <t>Quantity of 500</t>
  </si>
  <si>
    <t>Photodiode, 940nm, 730nm-100nm</t>
  </si>
  <si>
    <t>2-SMD, No Lead</t>
  </si>
  <si>
    <t>PulseSense Photodiode</t>
  </si>
  <si>
    <t>4-SMD, No Lead</t>
  </si>
  <si>
    <t xml:space="preserve">Everlight Electronics Co Ltd
</t>
  </si>
  <si>
    <t>PD15-22B/TR8</t>
  </si>
  <si>
    <t>1080-1366-1-ND</t>
  </si>
  <si>
    <t>IR LED</t>
  </si>
  <si>
    <t>940nm, 0.2mW/sr @ 20mA</t>
  </si>
  <si>
    <t>0603</t>
  </si>
  <si>
    <t>IR19-21C/TR8</t>
  </si>
  <si>
    <t>1080-1354-1-ND</t>
  </si>
  <si>
    <t>IR17-21C/TR8</t>
  </si>
  <si>
    <t>1080-1353-1-ND</t>
  </si>
  <si>
    <t>0805</t>
  </si>
  <si>
    <t>940nm, 0.5mW/sr @ 20mA</t>
  </si>
  <si>
    <t>1206</t>
  </si>
  <si>
    <t>IR11-21C/TR8</t>
  </si>
  <si>
    <t>1080-1350-1-ND</t>
  </si>
  <si>
    <t>VREF, COMP</t>
  </si>
  <si>
    <t>Coin Cell Battery Holder</t>
  </si>
  <si>
    <t>Coin, 20.0mm</t>
  </si>
  <si>
    <t>SMD (SMT) Tab</t>
  </si>
  <si>
    <t>BAT</t>
  </si>
  <si>
    <t xml:space="preserve">MPD (Memory Protection Devices)
</t>
  </si>
  <si>
    <t>BK-883-TR</t>
  </si>
  <si>
    <t>BK-883-CT-ND</t>
  </si>
  <si>
    <t>Linx Technologies Inc.</t>
  </si>
  <si>
    <t>BAT-HLD-001</t>
  </si>
  <si>
    <t>BAT-HLD-001-ND</t>
  </si>
  <si>
    <t>PulseFit</t>
  </si>
  <si>
    <t>Female headers</t>
  </si>
  <si>
    <t>5 Position, Right Angle, 0.1" Pitch</t>
  </si>
  <si>
    <t>THT</t>
  </si>
  <si>
    <t>THT, Right</t>
  </si>
  <si>
    <t>Breakout</t>
  </si>
  <si>
    <t>Sullins Connector Solutions</t>
  </si>
  <si>
    <t>PPPC051LGBN-RC</t>
  </si>
  <si>
    <t xml:space="preserve"> S5480-ND</t>
  </si>
  <si>
    <t>Heart beat indicaator</t>
  </si>
  <si>
    <t>Red LED, 2V, 621nm, 130degree</t>
  </si>
  <si>
    <t>LTST-C150EKT</t>
  </si>
  <si>
    <t>Lite-On Inc.</t>
  </si>
  <si>
    <t>160-1168-1-ND</t>
  </si>
  <si>
    <t>Power Switch</t>
  </si>
  <si>
    <t>Slide Switch, On-On, 300mA (DC), 6V</t>
  </si>
  <si>
    <t>J Lead</t>
  </si>
  <si>
    <t>C&amp;K Components</t>
  </si>
  <si>
    <t>JS202011JCQN</t>
  </si>
  <si>
    <t>CKN10723CT-ND</t>
  </si>
  <si>
    <t>Diode</t>
  </si>
  <si>
    <t>Standard, small-signal</t>
  </si>
  <si>
    <t>SOD-323F</t>
  </si>
  <si>
    <t>D1</t>
  </si>
  <si>
    <t>Panasonic Electronic Components</t>
  </si>
  <si>
    <t>DA2J10400L</t>
  </si>
  <si>
    <t>DA2J10400LCT-ND</t>
  </si>
  <si>
    <t>3.3M</t>
  </si>
  <si>
    <t>1.47M</t>
  </si>
  <si>
    <t>RC1005F1474CS</t>
  </si>
  <si>
    <t>1276-4291-1-ND</t>
  </si>
  <si>
    <t>RC0402FR-073M3L</t>
  </si>
  <si>
    <t>311-3.30MLRCT-ND</t>
  </si>
  <si>
    <t>RC0402FR-071KL</t>
  </si>
  <si>
    <t>311-1.00KLRCT-ND</t>
  </si>
  <si>
    <t>169 Ohms</t>
  </si>
  <si>
    <t>RC0402FR-07169RL</t>
  </si>
  <si>
    <t>YAG3001CT-ND</t>
  </si>
  <si>
    <t>237k</t>
  </si>
  <si>
    <t>YAG3064CT-ND</t>
  </si>
  <si>
    <t>10%, 50V, X7R</t>
  </si>
  <si>
    <t>CL05B103KB5NNNC</t>
  </si>
  <si>
    <t>1276-1028-1-ND</t>
  </si>
  <si>
    <t>10%, 10V, X5R</t>
  </si>
  <si>
    <t>CL21A106KPFNNNG</t>
  </si>
  <si>
    <t>1276-6456-1-ND</t>
  </si>
  <si>
    <t>10%, 6.3V, X6S</t>
  </si>
  <si>
    <t>GRM155C80J105KE15D</t>
  </si>
  <si>
    <t>490-6281-1-ND</t>
  </si>
  <si>
    <t>PULE</t>
  </si>
  <si>
    <t>BATT</t>
  </si>
  <si>
    <t>LD1, LD2, LD3, LD4, LD5, LD6, LD7, LD8, LD9, LD10, LD11, LD12, LD13, LD14, LD15, LD16, LD17, LD18</t>
  </si>
  <si>
    <t>POWER</t>
  </si>
  <si>
    <t>va</t>
  </si>
  <si>
    <t>R1,R11</t>
  </si>
  <si>
    <t>C1,C2,C4</t>
  </si>
  <si>
    <t>R3,R6,R7</t>
  </si>
  <si>
    <t>R8,R9,R12</t>
  </si>
  <si>
    <t>C6</t>
  </si>
  <si>
    <t>R13</t>
  </si>
  <si>
    <t>C5,C7,C8,C9,C10,C11</t>
  </si>
  <si>
    <t>R2,R10</t>
  </si>
  <si>
    <t>R14,R15</t>
  </si>
  <si>
    <t>RC1005F333CS</t>
  </si>
  <si>
    <t>1276-3461-1-ND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</si>
</sst>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5" x14ac:knownFonts="1">
    <font>
      <sz val="12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Segoe UI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164" fontId="4" fillId="0" borderId="0" xfId="0" applyNumberFormat="1" applyFont="1"/>
    <xf numFmtId="0" fontId="1" fillId="0" borderId="0" xfId="0" applyFont="1" applyFill="1" applyBorder="1"/>
    <xf numFmtId="0" fontId="1" fillId="0" borderId="0" xfId="0" quotePrefix="1" applyFont="1" applyBorder="1"/>
    <xf numFmtId="0" fontId="1" fillId="0" borderId="0" xfId="0" applyFont="1" applyBorder="1"/>
    <xf numFmtId="164" fontId="4" fillId="0" borderId="0" xfId="0" applyNumberFormat="1" applyFont="1" applyBorder="1"/>
    <xf numFmtId="0" fontId="4" fillId="0" borderId="0" xfId="0" applyFont="1" applyBorder="1"/>
    <xf numFmtId="0" fontId="4" fillId="0" borderId="0" xfId="0" applyFont="1" applyFill="1" applyBorder="1"/>
    <xf numFmtId="164" fontId="4" fillId="0" borderId="0" xfId="0" applyNumberFormat="1" applyFont="1" applyFill="1" applyBorder="1"/>
    <xf numFmtId="0" fontId="4" fillId="0" borderId="0" xfId="0" applyFont="1" applyBorder="1" applyAlignment="1">
      <alignment wrapText="1"/>
    </xf>
    <xf numFmtId="0" fontId="4" fillId="0" borderId="0" xfId="0" quotePrefix="1" applyFont="1" applyBorder="1"/>
    <xf numFmtId="0" fontId="1" fillId="0" borderId="0" xfId="0" quotePrefix="1" applyFont="1" applyBorder="1" applyAlignment="1">
      <alignment wrapText="1"/>
    </xf>
    <xf numFmtId="164" fontId="4" fillId="0" borderId="1" xfId="0" applyNumberFormat="1" applyFont="1" applyFill="1" applyBorder="1"/>
    <xf numFmtId="0" fontId="4" fillId="0" borderId="1" xfId="0" applyFont="1" applyBorder="1"/>
    <xf numFmtId="0" fontId="4" fillId="0" borderId="0" xfId="0" applyFont="1"/>
    <xf numFmtId="0" fontId="1" fillId="0" borderId="0" xfId="0" quotePrefix="1" applyFont="1" applyFill="1" applyBorder="1"/>
    <xf numFmtId="0" fontId="4" fillId="0" borderId="0" xfId="0" quotePrefix="1" applyFont="1"/>
    <xf numFmtId="0" fontId="4" fillId="0" borderId="0" xfId="0" quotePrefix="1" applyFont="1" applyFill="1" applyBorder="1"/>
    <xf numFmtId="0" fontId="4" fillId="0" borderId="1" xfId="0" applyFont="1" applyBorder="1" applyAlignment="1">
      <alignment vertical="top"/>
    </xf>
    <xf numFmtId="0" fontId="1" fillId="2" borderId="1" xfId="0" quotePrefix="1" applyFont="1" applyFill="1" applyBorder="1" applyAlignment="1">
      <alignment horizontal="center" vertical="top"/>
    </xf>
    <xf numFmtId="0" fontId="1" fillId="0" borderId="0" xfId="0" quotePrefix="1" applyFont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4" fillId="0" borderId="0" xfId="0" quotePrefix="1" applyFont="1" applyBorder="1" applyAlignment="1">
      <alignment vertical="top"/>
    </xf>
    <xf numFmtId="0" fontId="1" fillId="0" borderId="0" xfId="0" quotePrefix="1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0" xfId="0" quotePrefix="1" applyFont="1" applyFill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4" fillId="0" borderId="0" xfId="0" quotePrefix="1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1" fillId="2" borderId="1" xfId="0" quotePrefix="1" applyFont="1" applyFill="1" applyBorder="1" applyAlignment="1">
      <alignment horizontal="center" wrapText="1"/>
    </xf>
    <xf numFmtId="49" fontId="1" fillId="0" borderId="0" xfId="0" quotePrefix="1" applyNumberFormat="1" applyFont="1" applyBorder="1" applyAlignment="1">
      <alignment wrapText="1"/>
    </xf>
    <xf numFmtId="49" fontId="4" fillId="0" borderId="0" xfId="0" applyNumberFormat="1" applyFont="1" applyBorder="1" applyAlignment="1">
      <alignment wrapText="1"/>
    </xf>
    <xf numFmtId="0" fontId="4" fillId="0" borderId="0" xfId="0" quotePrefix="1" applyFont="1" applyAlignment="1">
      <alignment wrapText="1"/>
    </xf>
    <xf numFmtId="0" fontId="4" fillId="0" borderId="0" xfId="0" quotePrefix="1" applyFont="1" applyFill="1" applyBorder="1" applyAlignment="1">
      <alignment wrapText="1"/>
    </xf>
    <xf numFmtId="0" fontId="4" fillId="0" borderId="0" xfId="0" applyFont="1" applyAlignment="1">
      <alignment wrapText="1"/>
    </xf>
    <xf numFmtId="0" fontId="4" fillId="3" borderId="1" xfId="0" applyFont="1" applyFill="1" applyBorder="1" applyAlignment="1">
      <alignment horizontal="center"/>
    </xf>
  </cellXfs>
  <cellStyles count="26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abSelected="1" topLeftCell="A3" zoomScale="150" zoomScaleNormal="150" zoomScalePageLayoutView="150" workbookViewId="0">
      <selection activeCell="A11" sqref="A11:XFD11"/>
    </sheetView>
  </sheetViews>
  <sheetFormatPr baseColWidth="10" defaultRowHeight="11" x14ac:dyDescent="0"/>
  <cols>
    <col min="1" max="1" width="5.33203125" style="15" bestFit="1" customWidth="1"/>
    <col min="2" max="2" width="15.83203125" style="15" bestFit="1" customWidth="1"/>
    <col min="3" max="3" width="25.6640625" style="15" bestFit="1" customWidth="1"/>
    <col min="4" max="4" width="10.6640625" style="15" bestFit="1" customWidth="1"/>
    <col min="5" max="5" width="8.6640625" style="35" customWidth="1"/>
    <col min="6" max="6" width="10.5" style="15" bestFit="1" customWidth="1"/>
    <col min="7" max="7" width="18.6640625" style="25" bestFit="1" customWidth="1"/>
    <col min="8" max="8" width="18.1640625" style="15" bestFit="1" customWidth="1"/>
    <col min="9" max="9" width="6.6640625" style="15" bestFit="1" customWidth="1"/>
    <col min="10" max="10" width="17.1640625" style="15" bestFit="1" customWidth="1"/>
    <col min="11" max="11" width="14.6640625" style="15" bestFit="1" customWidth="1"/>
    <col min="12" max="16384" width="10.83203125" style="15"/>
  </cols>
  <sheetData>
    <row r="1" spans="1:21">
      <c r="A1" s="36" t="s">
        <v>77</v>
      </c>
      <c r="B1" s="36"/>
      <c r="C1" s="36"/>
      <c r="D1" s="14"/>
      <c r="E1" s="29"/>
      <c r="F1" s="14"/>
      <c r="G1" s="19"/>
      <c r="H1" s="14"/>
      <c r="I1" s="14"/>
      <c r="J1" s="14"/>
      <c r="K1" s="14"/>
      <c r="L1" s="14"/>
      <c r="M1" s="14"/>
      <c r="N1" s="15" t="s">
        <v>43</v>
      </c>
      <c r="P1" s="15" t="s">
        <v>44</v>
      </c>
      <c r="R1" s="15" t="s">
        <v>46</v>
      </c>
      <c r="T1" s="15" t="s">
        <v>45</v>
      </c>
    </row>
    <row r="2" spans="1:21">
      <c r="A2" s="1" t="s">
        <v>0</v>
      </c>
      <c r="B2" s="1" t="s">
        <v>1</v>
      </c>
      <c r="C2" s="1" t="s">
        <v>2</v>
      </c>
      <c r="D2" s="1" t="s">
        <v>9</v>
      </c>
      <c r="E2" s="30" t="s">
        <v>10</v>
      </c>
      <c r="F2" s="1" t="s">
        <v>3</v>
      </c>
      <c r="G2" s="20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13</v>
      </c>
      <c r="M2" s="1" t="s">
        <v>12</v>
      </c>
    </row>
    <row r="3" spans="1:21" ht="22">
      <c r="A3" s="4">
        <f>1</f>
        <v>1</v>
      </c>
      <c r="B3" s="4" t="s">
        <v>54</v>
      </c>
      <c r="C3" s="12" t="s">
        <v>62</v>
      </c>
      <c r="D3" s="4" t="s">
        <v>11</v>
      </c>
      <c r="E3" s="31" t="s">
        <v>63</v>
      </c>
      <c r="F3" s="4" t="s">
        <v>126</v>
      </c>
      <c r="G3" s="21" t="s">
        <v>42</v>
      </c>
      <c r="H3" s="4" t="s">
        <v>64</v>
      </c>
      <c r="I3" s="5">
        <v>1</v>
      </c>
      <c r="J3" s="12" t="s">
        <v>20</v>
      </c>
      <c r="K3" s="4" t="s">
        <v>65</v>
      </c>
      <c r="L3" s="6">
        <v>0.55000000000000004</v>
      </c>
      <c r="M3" s="2">
        <f t="shared" ref="M3:M20" si="0">I3*L3</f>
        <v>0.55000000000000004</v>
      </c>
      <c r="N3" s="2">
        <v>0.30359999999999998</v>
      </c>
      <c r="O3" s="2">
        <f t="shared" ref="O3:Q20" si="1">$I3*N3</f>
        <v>0.30359999999999998</v>
      </c>
      <c r="P3" s="2">
        <v>0.19800000000000001</v>
      </c>
      <c r="Q3" s="2">
        <f t="shared" si="1"/>
        <v>0.19800000000000001</v>
      </c>
      <c r="R3" s="2">
        <v>0.1232</v>
      </c>
      <c r="S3" s="2">
        <f t="shared" ref="S3" si="2">$I3*R3</f>
        <v>0.1232</v>
      </c>
      <c r="T3" s="2">
        <v>0.1012</v>
      </c>
      <c r="U3" s="2">
        <f t="shared" ref="U3" si="3">$I3*T3</f>
        <v>0.1012</v>
      </c>
    </row>
    <row r="4" spans="1:21" ht="33">
      <c r="A4" s="4">
        <f>A3+1</f>
        <v>2</v>
      </c>
      <c r="B4" s="4" t="s">
        <v>49</v>
      </c>
      <c r="C4" s="12" t="s">
        <v>47</v>
      </c>
      <c r="D4" s="4" t="s">
        <v>11</v>
      </c>
      <c r="E4" s="12" t="s">
        <v>50</v>
      </c>
      <c r="F4" s="4" t="s">
        <v>38</v>
      </c>
      <c r="G4" s="21" t="s">
        <v>51</v>
      </c>
      <c r="H4" s="4" t="s">
        <v>52</v>
      </c>
      <c r="I4" s="5">
        <v>1</v>
      </c>
      <c r="J4" s="12" t="s">
        <v>20</v>
      </c>
      <c r="K4" s="4" t="s">
        <v>53</v>
      </c>
      <c r="L4" s="6">
        <v>0.56999999999999995</v>
      </c>
      <c r="M4" s="2">
        <f t="shared" si="0"/>
        <v>0.56999999999999995</v>
      </c>
      <c r="N4" s="2">
        <v>0.33560000000000001</v>
      </c>
      <c r="O4" s="2">
        <f t="shared" si="1"/>
        <v>0.33560000000000001</v>
      </c>
      <c r="P4" s="2">
        <v>0.26860000000000001</v>
      </c>
      <c r="Q4" s="2">
        <f t="shared" si="1"/>
        <v>0.26860000000000001</v>
      </c>
      <c r="R4" s="2">
        <v>0.19303999999999999</v>
      </c>
      <c r="S4" s="2">
        <f t="shared" ref="S4" si="4">$I4*R4</f>
        <v>0.19303999999999999</v>
      </c>
      <c r="T4" s="2">
        <v>0.15107000000000001</v>
      </c>
      <c r="U4" s="2">
        <f t="shared" ref="U4" si="5">$I4*T4</f>
        <v>0.15107000000000001</v>
      </c>
    </row>
    <row r="5" spans="1:21" ht="22">
      <c r="A5" s="4">
        <f t="shared" ref="A5:A20" si="6">A4+1</f>
        <v>3</v>
      </c>
      <c r="B5" s="7" t="s">
        <v>15</v>
      </c>
      <c r="C5" s="10" t="s">
        <v>17</v>
      </c>
      <c r="D5" s="7" t="s">
        <v>11</v>
      </c>
      <c r="E5" s="10" t="s">
        <v>16</v>
      </c>
      <c r="F5" s="11" t="s">
        <v>66</v>
      </c>
      <c r="G5" s="22" t="s">
        <v>25</v>
      </c>
      <c r="H5" s="3" t="s">
        <v>24</v>
      </c>
      <c r="I5" s="8">
        <v>2</v>
      </c>
      <c r="J5" s="12" t="s">
        <v>20</v>
      </c>
      <c r="K5" s="7" t="s">
        <v>23</v>
      </c>
      <c r="L5" s="6">
        <v>0.24</v>
      </c>
      <c r="M5" s="2">
        <f t="shared" si="0"/>
        <v>0.48</v>
      </c>
      <c r="N5" s="2">
        <v>0.2</v>
      </c>
      <c r="O5" s="2">
        <f t="shared" si="1"/>
        <v>0.4</v>
      </c>
      <c r="P5" s="2">
        <v>0.18</v>
      </c>
      <c r="Q5" s="2">
        <f t="shared" si="1"/>
        <v>0.36</v>
      </c>
      <c r="R5" s="2">
        <v>0.18</v>
      </c>
      <c r="S5" s="2">
        <f t="shared" ref="S5" si="7">$I5*R5</f>
        <v>0.36</v>
      </c>
      <c r="T5" s="2">
        <v>0.18</v>
      </c>
      <c r="U5" s="2">
        <f t="shared" ref="U5" si="8">$I5*T5</f>
        <v>0.36</v>
      </c>
    </row>
    <row r="6" spans="1:21" ht="22">
      <c r="A6" s="4">
        <f t="shared" si="6"/>
        <v>4</v>
      </c>
      <c r="B6" s="7" t="s">
        <v>26</v>
      </c>
      <c r="C6" s="10" t="s">
        <v>27</v>
      </c>
      <c r="D6" s="7" t="s">
        <v>11</v>
      </c>
      <c r="E6" s="10" t="s">
        <v>28</v>
      </c>
      <c r="F6" s="7" t="s">
        <v>29</v>
      </c>
      <c r="G6" s="22" t="s">
        <v>25</v>
      </c>
      <c r="H6" s="3" t="s">
        <v>30</v>
      </c>
      <c r="I6" s="3">
        <v>1</v>
      </c>
      <c r="J6" s="12" t="s">
        <v>20</v>
      </c>
      <c r="K6" s="7" t="s">
        <v>31</v>
      </c>
      <c r="L6" s="6">
        <v>0.44</v>
      </c>
      <c r="M6" s="2">
        <f t="shared" si="0"/>
        <v>0.44</v>
      </c>
      <c r="N6" s="2">
        <v>0.36</v>
      </c>
      <c r="O6" s="2">
        <f t="shared" si="1"/>
        <v>0.36</v>
      </c>
      <c r="P6" s="2">
        <v>0.33</v>
      </c>
      <c r="Q6" s="2">
        <f t="shared" si="1"/>
        <v>0.33</v>
      </c>
      <c r="R6" s="2">
        <v>0.33</v>
      </c>
      <c r="S6" s="2">
        <f t="shared" ref="S6" si="9">$I6*R6</f>
        <v>0.33</v>
      </c>
      <c r="T6" s="2">
        <v>0.33</v>
      </c>
      <c r="U6" s="2">
        <f t="shared" ref="U6" si="10">$I6*T6</f>
        <v>0.33</v>
      </c>
    </row>
    <row r="7" spans="1:21" ht="22">
      <c r="A7" s="4">
        <f t="shared" si="6"/>
        <v>5</v>
      </c>
      <c r="B7" s="7" t="s">
        <v>67</v>
      </c>
      <c r="C7" s="7" t="s">
        <v>68</v>
      </c>
      <c r="D7" s="7" t="s">
        <v>11</v>
      </c>
      <c r="E7" s="10" t="s">
        <v>69</v>
      </c>
      <c r="F7" s="7" t="s">
        <v>127</v>
      </c>
      <c r="G7" s="23" t="s">
        <v>74</v>
      </c>
      <c r="H7" s="16" t="s">
        <v>75</v>
      </c>
      <c r="I7" s="3">
        <v>1</v>
      </c>
      <c r="J7" s="12" t="s">
        <v>20</v>
      </c>
      <c r="K7" s="11" t="s">
        <v>76</v>
      </c>
      <c r="L7" s="6">
        <v>0.28000000000000003</v>
      </c>
      <c r="M7" s="2">
        <f t="shared" si="0"/>
        <v>0.28000000000000003</v>
      </c>
      <c r="N7" s="2">
        <v>0.25679999999999997</v>
      </c>
      <c r="O7" s="2">
        <f t="shared" si="1"/>
        <v>0.25679999999999997</v>
      </c>
      <c r="P7" s="2">
        <v>0.23300000000000001</v>
      </c>
      <c r="Q7" s="2">
        <f t="shared" si="1"/>
        <v>0.23300000000000001</v>
      </c>
      <c r="R7" s="2">
        <v>0.23300000000000001</v>
      </c>
      <c r="S7" s="2">
        <f t="shared" ref="S7" si="11">$I7*R7</f>
        <v>0.23300000000000001</v>
      </c>
      <c r="T7" s="2">
        <v>0.22875000000000001</v>
      </c>
      <c r="U7" s="2">
        <f t="shared" ref="U7" si="12">$I7*T7</f>
        <v>0.22875000000000001</v>
      </c>
    </row>
    <row r="8" spans="1:21">
      <c r="A8" s="4">
        <f t="shared" si="6"/>
        <v>6</v>
      </c>
      <c r="B8" s="7" t="s">
        <v>78</v>
      </c>
      <c r="C8" s="7" t="s">
        <v>79</v>
      </c>
      <c r="D8" s="7" t="s">
        <v>80</v>
      </c>
      <c r="E8" s="32" t="s">
        <v>81</v>
      </c>
      <c r="F8" s="7" t="s">
        <v>82</v>
      </c>
      <c r="G8" s="23" t="s">
        <v>83</v>
      </c>
      <c r="H8" s="16" t="s">
        <v>84</v>
      </c>
      <c r="I8" s="8">
        <v>1</v>
      </c>
      <c r="J8" s="12" t="s">
        <v>20</v>
      </c>
      <c r="K8" s="11" t="s">
        <v>85</v>
      </c>
      <c r="L8" s="6">
        <v>0.87</v>
      </c>
      <c r="M8" s="2">
        <f t="shared" si="0"/>
        <v>0.87</v>
      </c>
      <c r="N8" s="15">
        <v>0.63239999999999996</v>
      </c>
      <c r="O8" s="2">
        <f t="shared" si="1"/>
        <v>0.63239999999999996</v>
      </c>
      <c r="P8" s="15">
        <v>0.51749999999999996</v>
      </c>
      <c r="Q8" s="2">
        <f t="shared" si="1"/>
        <v>0.51749999999999996</v>
      </c>
      <c r="R8" s="15">
        <v>0.41399999999999998</v>
      </c>
      <c r="S8" s="2">
        <f t="shared" ref="S8" si="13">$I8*R8</f>
        <v>0.41399999999999998</v>
      </c>
      <c r="T8" s="15">
        <v>0.36799999999999999</v>
      </c>
      <c r="U8" s="2">
        <f t="shared" ref="U8" si="14">$I8*T8</f>
        <v>0.36799999999999999</v>
      </c>
    </row>
    <row r="9" spans="1:21">
      <c r="A9" s="4">
        <f t="shared" si="6"/>
        <v>7</v>
      </c>
      <c r="B9" s="7" t="s">
        <v>86</v>
      </c>
      <c r="C9" s="7" t="s">
        <v>87</v>
      </c>
      <c r="D9" s="7" t="s">
        <v>11</v>
      </c>
      <c r="E9" s="32" t="s">
        <v>63</v>
      </c>
      <c r="F9" s="7" t="s">
        <v>128</v>
      </c>
      <c r="G9" s="23" t="s">
        <v>89</v>
      </c>
      <c r="H9" s="16" t="s">
        <v>88</v>
      </c>
      <c r="I9" s="8">
        <v>19</v>
      </c>
      <c r="J9" s="12" t="s">
        <v>20</v>
      </c>
      <c r="K9" s="11" t="s">
        <v>90</v>
      </c>
      <c r="L9" s="6">
        <v>0.26200000000000001</v>
      </c>
      <c r="M9" s="2">
        <f t="shared" si="0"/>
        <v>4.9779999999999998</v>
      </c>
      <c r="N9" s="15">
        <v>0.19320000000000001</v>
      </c>
      <c r="O9" s="2">
        <f t="shared" si="1"/>
        <v>3.6708000000000003</v>
      </c>
      <c r="P9" s="15">
        <v>0.1381</v>
      </c>
      <c r="Q9" s="2">
        <f t="shared" si="1"/>
        <v>2.6238999999999999</v>
      </c>
      <c r="R9" s="15">
        <v>8.2839999999999997E-2</v>
      </c>
      <c r="S9" s="2">
        <f t="shared" ref="S9" si="15">$I9*R9</f>
        <v>1.57396</v>
      </c>
      <c r="T9" s="15">
        <v>6.4879999999999993E-2</v>
      </c>
      <c r="U9" s="2">
        <f t="shared" ref="U9" si="16">$I9*T9</f>
        <v>1.2327199999999998</v>
      </c>
    </row>
    <row r="10" spans="1:21">
      <c r="A10" s="4">
        <f t="shared" si="6"/>
        <v>8</v>
      </c>
      <c r="B10" s="7" t="s">
        <v>91</v>
      </c>
      <c r="C10" s="7" t="s">
        <v>92</v>
      </c>
      <c r="D10" s="7" t="s">
        <v>11</v>
      </c>
      <c r="E10" s="32" t="s">
        <v>93</v>
      </c>
      <c r="F10" s="7" t="s">
        <v>129</v>
      </c>
      <c r="G10" s="23" t="s">
        <v>94</v>
      </c>
      <c r="H10" s="16" t="s">
        <v>95</v>
      </c>
      <c r="I10" s="8">
        <v>1</v>
      </c>
      <c r="J10" s="12" t="s">
        <v>20</v>
      </c>
      <c r="K10" s="11" t="s">
        <v>96</v>
      </c>
      <c r="L10" s="6">
        <v>0.48</v>
      </c>
      <c r="M10" s="2">
        <f t="shared" si="0"/>
        <v>0.48</v>
      </c>
      <c r="N10" s="15">
        <v>0.45240000000000002</v>
      </c>
      <c r="O10" s="2">
        <f t="shared" si="1"/>
        <v>0.45240000000000002</v>
      </c>
      <c r="P10" s="15">
        <v>0.38500000000000001</v>
      </c>
      <c r="Q10" s="2">
        <f t="shared" si="1"/>
        <v>0.38500000000000001</v>
      </c>
      <c r="R10" s="15">
        <v>0.31762000000000001</v>
      </c>
      <c r="S10" s="2">
        <f t="shared" ref="S10" si="17">$I10*R10</f>
        <v>0.31762000000000001</v>
      </c>
      <c r="T10" s="15">
        <v>0.31762000000000001</v>
      </c>
      <c r="U10" s="2">
        <f t="shared" ref="U10" si="18">$I10*T10</f>
        <v>0.31762000000000001</v>
      </c>
    </row>
    <row r="11" spans="1:21">
      <c r="A11" s="4">
        <f t="shared" si="6"/>
        <v>9</v>
      </c>
      <c r="B11" s="7" t="s">
        <v>97</v>
      </c>
      <c r="C11" s="7" t="s">
        <v>98</v>
      </c>
      <c r="D11" s="7" t="s">
        <v>11</v>
      </c>
      <c r="E11" s="32" t="s">
        <v>99</v>
      </c>
      <c r="F11" s="7" t="s">
        <v>100</v>
      </c>
      <c r="G11" s="24" t="s">
        <v>101</v>
      </c>
      <c r="H11" s="16" t="s">
        <v>102</v>
      </c>
      <c r="I11" s="3">
        <v>1</v>
      </c>
      <c r="J11" s="12" t="s">
        <v>20</v>
      </c>
      <c r="K11" s="11" t="s">
        <v>103</v>
      </c>
      <c r="L11" s="6">
        <v>0.1</v>
      </c>
      <c r="M11" s="2">
        <f t="shared" si="0"/>
        <v>0.1</v>
      </c>
      <c r="N11" s="15">
        <v>3.1600000000000003E-2</v>
      </c>
      <c r="O11" s="2">
        <f t="shared" si="1"/>
        <v>3.1600000000000003E-2</v>
      </c>
      <c r="P11" s="15">
        <v>2.4400000000000002E-2</v>
      </c>
      <c r="Q11" s="2">
        <f t="shared" si="1"/>
        <v>2.4400000000000002E-2</v>
      </c>
      <c r="R11" s="15">
        <v>2.3060000000000001E-2</v>
      </c>
      <c r="S11" s="2">
        <f t="shared" ref="S11" si="19">$I11*R11</f>
        <v>2.3060000000000001E-2</v>
      </c>
      <c r="T11" s="15">
        <v>2.0959999999999999E-2</v>
      </c>
      <c r="U11" s="2">
        <f t="shared" ref="U11" si="20">$I11*T11</f>
        <v>2.0959999999999999E-2</v>
      </c>
    </row>
    <row r="12" spans="1:21" ht="22">
      <c r="A12" s="4">
        <f t="shared" si="6"/>
        <v>10</v>
      </c>
      <c r="B12" s="7" t="s">
        <v>32</v>
      </c>
      <c r="C12" s="8" t="s">
        <v>18</v>
      </c>
      <c r="D12" s="8" t="s">
        <v>11</v>
      </c>
      <c r="E12" s="33" t="s">
        <v>14</v>
      </c>
      <c r="F12" s="7" t="s">
        <v>131</v>
      </c>
      <c r="G12" s="21" t="s">
        <v>19</v>
      </c>
      <c r="H12" s="16" t="s">
        <v>140</v>
      </c>
      <c r="I12" s="8">
        <v>2</v>
      </c>
      <c r="J12" s="12" t="s">
        <v>20</v>
      </c>
      <c r="K12" s="11" t="s">
        <v>141</v>
      </c>
      <c r="L12" s="6">
        <v>0.1</v>
      </c>
      <c r="M12" s="2">
        <f t="shared" si="0"/>
        <v>0.2</v>
      </c>
      <c r="N12" s="15">
        <v>9.5999999999999992E-3</v>
      </c>
      <c r="O12" s="2">
        <f t="shared" si="1"/>
        <v>1.9199999999999998E-2</v>
      </c>
      <c r="P12" s="15">
        <v>5.4000000000000003E-3</v>
      </c>
      <c r="Q12" s="2">
        <f t="shared" si="1"/>
        <v>1.0800000000000001E-2</v>
      </c>
      <c r="R12" s="15">
        <v>3.2799999999999999E-3</v>
      </c>
      <c r="S12" s="2">
        <f t="shared" ref="S12" si="21">$I12*R12</f>
        <v>6.5599999999999999E-3</v>
      </c>
      <c r="T12" s="15">
        <v>2.4199999999999998E-3</v>
      </c>
      <c r="U12" s="2">
        <f>$I12*T12</f>
        <v>4.8399999999999997E-3</v>
      </c>
    </row>
    <row r="13" spans="1:21">
      <c r="A13" s="4">
        <f t="shared" si="6"/>
        <v>11</v>
      </c>
      <c r="B13" s="7" t="s">
        <v>33</v>
      </c>
      <c r="C13" s="7" t="s">
        <v>123</v>
      </c>
      <c r="D13" s="8" t="s">
        <v>11</v>
      </c>
      <c r="E13" s="33" t="s">
        <v>14</v>
      </c>
      <c r="F13" s="7" t="s">
        <v>132</v>
      </c>
      <c r="G13" s="23" t="s">
        <v>21</v>
      </c>
      <c r="H13" s="16" t="s">
        <v>124</v>
      </c>
      <c r="I13" s="7">
        <v>3</v>
      </c>
      <c r="J13" s="12" t="s">
        <v>20</v>
      </c>
      <c r="K13" s="11" t="s">
        <v>125</v>
      </c>
      <c r="L13" s="6">
        <v>0.1</v>
      </c>
      <c r="M13" s="2">
        <f t="shared" si="0"/>
        <v>0.30000000000000004</v>
      </c>
      <c r="N13" s="15">
        <v>1.2E-2</v>
      </c>
      <c r="O13" s="2">
        <f t="shared" si="1"/>
        <v>3.6000000000000004E-2</v>
      </c>
      <c r="P13" s="15">
        <v>5.4999999999999997E-3</v>
      </c>
      <c r="Q13" s="2">
        <f t="shared" si="1"/>
        <v>1.6500000000000001E-2</v>
      </c>
      <c r="R13" s="15">
        <v>3.8600000000000001E-3</v>
      </c>
      <c r="S13" s="2">
        <f t="shared" ref="S13" si="22">$I13*R13</f>
        <v>1.158E-2</v>
      </c>
      <c r="T13" s="15">
        <v>3.0000000000000001E-3</v>
      </c>
      <c r="U13" s="2">
        <f t="shared" ref="U13" si="23">$I13*T13</f>
        <v>9.0000000000000011E-3</v>
      </c>
    </row>
    <row r="14" spans="1:21">
      <c r="A14" s="4">
        <f t="shared" si="6"/>
        <v>12</v>
      </c>
      <c r="B14" s="7" t="s">
        <v>115</v>
      </c>
      <c r="C14" s="8" t="s">
        <v>18</v>
      </c>
      <c r="D14" s="8" t="s">
        <v>11</v>
      </c>
      <c r="E14" s="33" t="s">
        <v>14</v>
      </c>
      <c r="F14" s="7" t="s">
        <v>133</v>
      </c>
      <c r="G14" s="22" t="s">
        <v>22</v>
      </c>
      <c r="H14" s="16" t="s">
        <v>130</v>
      </c>
      <c r="I14" s="7">
        <v>3</v>
      </c>
      <c r="J14" s="12" t="s">
        <v>20</v>
      </c>
      <c r="K14" s="11" t="s">
        <v>116</v>
      </c>
      <c r="L14" s="6">
        <v>0.1</v>
      </c>
      <c r="M14" s="2">
        <f t="shared" si="0"/>
        <v>0.30000000000000004</v>
      </c>
      <c r="N14" s="15">
        <v>8.3999999999999995E-3</v>
      </c>
      <c r="O14" s="2">
        <f t="shared" si="1"/>
        <v>2.52E-2</v>
      </c>
      <c r="P14" s="15">
        <v>4.7999999999999996E-3</v>
      </c>
      <c r="Q14" s="2">
        <f t="shared" si="1"/>
        <v>1.44E-2</v>
      </c>
      <c r="R14" s="15">
        <v>2.9399999999999999E-3</v>
      </c>
      <c r="S14" s="2">
        <f t="shared" ref="S14" si="24">$I14*R14</f>
        <v>8.8199999999999997E-3</v>
      </c>
      <c r="T14" s="15">
        <v>2.16E-3</v>
      </c>
      <c r="U14" s="2">
        <f t="shared" ref="U14" si="25">$I14*T14</f>
        <v>6.4799999999999996E-3</v>
      </c>
    </row>
    <row r="15" spans="1:21">
      <c r="A15" s="4">
        <f t="shared" si="6"/>
        <v>13</v>
      </c>
      <c r="B15" s="7" t="s">
        <v>34</v>
      </c>
      <c r="C15" s="7" t="s">
        <v>117</v>
      </c>
      <c r="D15" s="8" t="s">
        <v>11</v>
      </c>
      <c r="E15" s="33" t="s">
        <v>14</v>
      </c>
      <c r="F15" s="7" t="s">
        <v>137</v>
      </c>
      <c r="G15" s="23" t="s">
        <v>19</v>
      </c>
      <c r="H15" s="11" t="s">
        <v>118</v>
      </c>
      <c r="I15" s="7">
        <v>6</v>
      </c>
      <c r="J15" s="12" t="s">
        <v>20</v>
      </c>
      <c r="K15" s="11" t="s">
        <v>119</v>
      </c>
      <c r="L15" s="6">
        <v>0.1</v>
      </c>
      <c r="M15" s="2">
        <f t="shared" si="0"/>
        <v>0.60000000000000009</v>
      </c>
      <c r="N15" s="2">
        <v>6.0000000000000001E-3</v>
      </c>
      <c r="O15" s="2">
        <f t="shared" si="1"/>
        <v>3.6000000000000004E-2</v>
      </c>
      <c r="P15" s="15">
        <v>3.5999999999999999E-3</v>
      </c>
      <c r="Q15" s="2">
        <f t="shared" si="1"/>
        <v>2.1600000000000001E-2</v>
      </c>
      <c r="R15" s="15">
        <v>2.5999999999999999E-3</v>
      </c>
      <c r="S15" s="2">
        <f t="shared" ref="S15" si="26">$I15*R15</f>
        <v>1.5599999999999999E-2</v>
      </c>
      <c r="T15" s="15">
        <v>2.0400000000000001E-3</v>
      </c>
      <c r="U15" s="2">
        <f t="shared" ref="U15" si="27">$I15*T15</f>
        <v>1.2240000000000001E-2</v>
      </c>
    </row>
    <row r="16" spans="1:21">
      <c r="A16" s="4">
        <f t="shared" si="6"/>
        <v>14</v>
      </c>
      <c r="B16" s="8" t="s">
        <v>104</v>
      </c>
      <c r="C16" s="8" t="s">
        <v>18</v>
      </c>
      <c r="D16" s="8" t="s">
        <v>11</v>
      </c>
      <c r="E16" s="33" t="s">
        <v>14</v>
      </c>
      <c r="F16" s="15" t="s">
        <v>138</v>
      </c>
      <c r="G16" s="25" t="s">
        <v>22</v>
      </c>
      <c r="H16" s="17" t="s">
        <v>108</v>
      </c>
      <c r="I16" s="8">
        <v>2</v>
      </c>
      <c r="J16" s="12" t="s">
        <v>20</v>
      </c>
      <c r="K16" s="17" t="s">
        <v>109</v>
      </c>
      <c r="L16" s="15">
        <v>0.08</v>
      </c>
      <c r="M16" s="2">
        <f t="shared" si="0"/>
        <v>0.16</v>
      </c>
      <c r="N16" s="2">
        <v>8.3999999999999995E-3</v>
      </c>
      <c r="O16" s="2">
        <f t="shared" si="1"/>
        <v>1.6799999999999999E-2</v>
      </c>
      <c r="P16" s="15">
        <v>4.7999999999999996E-3</v>
      </c>
      <c r="Q16" s="2">
        <f t="shared" si="1"/>
        <v>9.5999999999999992E-3</v>
      </c>
      <c r="R16" s="15">
        <v>2.9399999999999999E-3</v>
      </c>
      <c r="S16" s="2">
        <f t="shared" ref="S16" si="28">$I16*R16</f>
        <v>5.8799999999999998E-3</v>
      </c>
      <c r="T16" s="15">
        <v>2.16E-3</v>
      </c>
      <c r="U16" s="2">
        <f t="shared" ref="U16" si="29">$I16*T16</f>
        <v>4.3200000000000001E-3</v>
      </c>
    </row>
    <row r="17" spans="1:21">
      <c r="A17" s="4">
        <f t="shared" si="6"/>
        <v>15</v>
      </c>
      <c r="B17" s="8" t="s">
        <v>105</v>
      </c>
      <c r="C17" s="8" t="s">
        <v>18</v>
      </c>
      <c r="D17" s="8" t="s">
        <v>11</v>
      </c>
      <c r="E17" s="33" t="s">
        <v>14</v>
      </c>
      <c r="F17" s="15" t="s">
        <v>134</v>
      </c>
      <c r="G17" s="26" t="s">
        <v>19</v>
      </c>
      <c r="H17" s="16" t="s">
        <v>106</v>
      </c>
      <c r="I17" s="8">
        <v>3</v>
      </c>
      <c r="J17" s="12" t="s">
        <v>20</v>
      </c>
      <c r="K17" s="18" t="s">
        <v>107</v>
      </c>
      <c r="L17" s="9">
        <v>0.1</v>
      </c>
      <c r="M17" s="2">
        <f t="shared" si="0"/>
        <v>0.30000000000000004</v>
      </c>
      <c r="N17" s="15">
        <v>9.5999999999999992E-3</v>
      </c>
      <c r="O17" s="2">
        <f t="shared" si="1"/>
        <v>2.8799999999999999E-2</v>
      </c>
      <c r="P17" s="15">
        <v>5.4000000000000003E-3</v>
      </c>
      <c r="Q17" s="2">
        <f t="shared" si="1"/>
        <v>1.6199999999999999E-2</v>
      </c>
      <c r="R17" s="15">
        <v>3.2799999999999999E-3</v>
      </c>
      <c r="S17" s="2">
        <f t="shared" ref="S17" si="30">$I17*R17</f>
        <v>9.8399999999999998E-3</v>
      </c>
      <c r="T17" s="15">
        <v>2.4199999999999998E-3</v>
      </c>
      <c r="U17" s="2">
        <f t="shared" ref="U17" si="31">$I17*T17</f>
        <v>7.2599999999999991E-3</v>
      </c>
    </row>
    <row r="18" spans="1:21">
      <c r="A18" s="4">
        <f t="shared" si="6"/>
        <v>16</v>
      </c>
      <c r="B18" s="8" t="s">
        <v>35</v>
      </c>
      <c r="C18" s="8" t="s">
        <v>120</v>
      </c>
      <c r="D18" s="8" t="s">
        <v>11</v>
      </c>
      <c r="E18" s="34" t="s">
        <v>61</v>
      </c>
      <c r="F18" s="15" t="s">
        <v>135</v>
      </c>
      <c r="G18" s="26" t="s">
        <v>19</v>
      </c>
      <c r="H18" s="16" t="s">
        <v>121</v>
      </c>
      <c r="I18" s="8">
        <v>1</v>
      </c>
      <c r="J18" s="12" t="s">
        <v>20</v>
      </c>
      <c r="K18" s="18" t="s">
        <v>122</v>
      </c>
      <c r="L18" s="9">
        <v>0.11</v>
      </c>
      <c r="M18" s="2">
        <f t="shared" si="0"/>
        <v>0.11</v>
      </c>
      <c r="N18" s="15">
        <v>7.8E-2</v>
      </c>
      <c r="O18" s="2">
        <f t="shared" si="1"/>
        <v>7.8E-2</v>
      </c>
      <c r="P18" s="15">
        <v>3.7100000000000001E-2</v>
      </c>
      <c r="Q18" s="2">
        <f t="shared" si="1"/>
        <v>3.7100000000000001E-2</v>
      </c>
      <c r="R18" s="15">
        <v>2.6200000000000001E-2</v>
      </c>
      <c r="S18" s="2">
        <f t="shared" ref="S18" si="32">$I18*R18</f>
        <v>2.6200000000000001E-2</v>
      </c>
      <c r="T18" s="15">
        <v>2.1510000000000001E-2</v>
      </c>
      <c r="U18" s="2">
        <f t="shared" ref="U18" si="33">$I18*T18</f>
        <v>2.1510000000000001E-2</v>
      </c>
    </row>
    <row r="19" spans="1:21">
      <c r="A19" s="4">
        <f t="shared" si="6"/>
        <v>17</v>
      </c>
      <c r="B19" s="8" t="s">
        <v>36</v>
      </c>
      <c r="C19" s="8" t="s">
        <v>18</v>
      </c>
      <c r="D19" s="8" t="s">
        <v>11</v>
      </c>
      <c r="E19" s="33" t="s">
        <v>14</v>
      </c>
      <c r="F19" s="15" t="s">
        <v>139</v>
      </c>
      <c r="G19" s="27" t="s">
        <v>22</v>
      </c>
      <c r="H19" s="16" t="s">
        <v>110</v>
      </c>
      <c r="I19" s="8">
        <v>2</v>
      </c>
      <c r="J19" s="12" t="s">
        <v>20</v>
      </c>
      <c r="K19" s="18" t="s">
        <v>111</v>
      </c>
      <c r="L19" s="9">
        <v>0.1</v>
      </c>
      <c r="M19" s="2">
        <f t="shared" si="0"/>
        <v>0.2</v>
      </c>
      <c r="N19" s="15">
        <v>9.5999999999999992E-3</v>
      </c>
      <c r="O19" s="2">
        <f t="shared" si="1"/>
        <v>1.9199999999999998E-2</v>
      </c>
      <c r="P19" s="15">
        <v>5.4000000000000003E-3</v>
      </c>
      <c r="Q19" s="2">
        <f t="shared" si="1"/>
        <v>1.0800000000000001E-2</v>
      </c>
      <c r="R19" s="15">
        <v>3.2799999999999999E-3</v>
      </c>
      <c r="S19" s="2">
        <f t="shared" ref="S19" si="34">$I19*R19</f>
        <v>6.5599999999999999E-3</v>
      </c>
      <c r="T19" s="15">
        <v>2.4199999999999998E-3</v>
      </c>
      <c r="U19" s="2">
        <f t="shared" ref="U19" si="35">$I19*T19</f>
        <v>4.8399999999999997E-3</v>
      </c>
    </row>
    <row r="20" spans="1:21">
      <c r="A20" s="4">
        <f t="shared" si="6"/>
        <v>18</v>
      </c>
      <c r="B20" s="8" t="s">
        <v>112</v>
      </c>
      <c r="C20" s="8" t="s">
        <v>18</v>
      </c>
      <c r="D20" s="8" t="s">
        <v>11</v>
      </c>
      <c r="E20" s="33" t="s">
        <v>14</v>
      </c>
      <c r="F20" s="15" t="s">
        <v>136</v>
      </c>
      <c r="G20" s="27" t="s">
        <v>22</v>
      </c>
      <c r="H20" s="16" t="s">
        <v>113</v>
      </c>
      <c r="I20" s="8">
        <v>1</v>
      </c>
      <c r="J20" s="12" t="s">
        <v>20</v>
      </c>
      <c r="K20" s="18" t="s">
        <v>114</v>
      </c>
      <c r="L20" s="9">
        <v>0.1</v>
      </c>
      <c r="M20" s="2">
        <f t="shared" si="0"/>
        <v>0.1</v>
      </c>
      <c r="N20" s="15">
        <v>8.3999999999999995E-3</v>
      </c>
      <c r="O20" s="2">
        <f t="shared" si="1"/>
        <v>8.3999999999999995E-3</v>
      </c>
      <c r="P20" s="15">
        <v>4.7999999999999996E-3</v>
      </c>
      <c r="Q20" s="2">
        <f t="shared" si="1"/>
        <v>4.7999999999999996E-3</v>
      </c>
      <c r="R20" s="15">
        <v>2.9399999999999999E-3</v>
      </c>
      <c r="S20" s="2">
        <f t="shared" ref="S20" si="36">$I20*R20</f>
        <v>2.9399999999999999E-3</v>
      </c>
      <c r="T20" s="15">
        <v>2.16E-3</v>
      </c>
      <c r="U20" s="2">
        <f t="shared" ref="U20" si="37">$I20*T20</f>
        <v>2.16E-3</v>
      </c>
    </row>
    <row r="21" spans="1:21">
      <c r="M21" s="13">
        <f>SUM(M3:M20)</f>
        <v>11.017999999999999</v>
      </c>
      <c r="O21" s="13">
        <f>SUM(O3:O20)</f>
        <v>6.710799999999999</v>
      </c>
      <c r="Q21" s="13">
        <f>SUM(Q3:Q20)</f>
        <v>5.0822000000000003</v>
      </c>
      <c r="S21" s="13">
        <f>SUM(S3:S20)</f>
        <v>3.6618599999999999</v>
      </c>
      <c r="U21" s="13">
        <f>SUM(U3:U20)</f>
        <v>3.1829699999999992</v>
      </c>
    </row>
    <row r="22" spans="1:21">
      <c r="M22" s="2">
        <f>SUM(O3,O4,O5,O6,O7,O8,S9,O10,O11,Q12,O13,O14,Q15,O16,O17,O18,O19,O20)</f>
        <v>4.5911599999999995</v>
      </c>
      <c r="O22" s="2"/>
      <c r="Q22" s="2"/>
      <c r="S22" s="2"/>
      <c r="U22" s="2"/>
    </row>
    <row r="23" spans="1:21">
      <c r="O23" s="2"/>
      <c r="Q23" s="2"/>
      <c r="S23" s="2"/>
      <c r="U23" s="2"/>
    </row>
    <row r="24" spans="1:21">
      <c r="O24" s="2"/>
      <c r="Q24" s="2"/>
      <c r="S24" s="2"/>
      <c r="U24" s="2"/>
    </row>
    <row r="26" spans="1:21" ht="22">
      <c r="A26" s="4">
        <v>1</v>
      </c>
      <c r="B26" s="4" t="s">
        <v>54</v>
      </c>
      <c r="C26" s="12" t="s">
        <v>55</v>
      </c>
      <c r="D26" s="4" t="s">
        <v>11</v>
      </c>
      <c r="E26" s="31" t="s">
        <v>56</v>
      </c>
      <c r="F26" s="4" t="s">
        <v>37</v>
      </c>
      <c r="G26" s="21" t="s">
        <v>42</v>
      </c>
      <c r="H26" s="4" t="s">
        <v>57</v>
      </c>
      <c r="I26" s="5">
        <v>1</v>
      </c>
      <c r="J26" s="12" t="s">
        <v>20</v>
      </c>
      <c r="K26" s="4" t="s">
        <v>58</v>
      </c>
      <c r="L26" s="6">
        <v>0.5</v>
      </c>
      <c r="M26" s="2">
        <f>I26*L26</f>
        <v>0.5</v>
      </c>
      <c r="N26" s="2">
        <v>0.27560000000000001</v>
      </c>
      <c r="O26" s="2">
        <f>$I26*N26</f>
        <v>0.27560000000000001</v>
      </c>
      <c r="P26" s="2">
        <v>0.1797</v>
      </c>
      <c r="Q26" s="2">
        <f>$I26*P26</f>
        <v>0.1797</v>
      </c>
      <c r="R26" s="2">
        <v>0.1118</v>
      </c>
      <c r="S26" s="2">
        <f>$I26*R26</f>
        <v>0.1118</v>
      </c>
      <c r="T26" s="2">
        <v>9.1840000000000005E-2</v>
      </c>
      <c r="U26" s="2">
        <f>$I26*T26</f>
        <v>9.1840000000000005E-2</v>
      </c>
    </row>
    <row r="27" spans="1:21" ht="22">
      <c r="A27" s="4">
        <f>A26+1</f>
        <v>2</v>
      </c>
      <c r="B27" s="4" t="s">
        <v>54</v>
      </c>
      <c r="C27" s="12" t="s">
        <v>55</v>
      </c>
      <c r="D27" s="4" t="s">
        <v>11</v>
      </c>
      <c r="E27" s="31" t="s">
        <v>61</v>
      </c>
      <c r="F27" s="4" t="s">
        <v>37</v>
      </c>
      <c r="G27" s="21" t="s">
        <v>42</v>
      </c>
      <c r="H27" s="4" t="s">
        <v>59</v>
      </c>
      <c r="I27" s="5">
        <v>1</v>
      </c>
      <c r="J27" s="12" t="s">
        <v>20</v>
      </c>
      <c r="K27" s="4" t="s">
        <v>60</v>
      </c>
      <c r="L27" s="6">
        <v>0.52</v>
      </c>
      <c r="M27" s="2">
        <f t="shared" ref="M27:M32" si="38">I27*L27</f>
        <v>0.52</v>
      </c>
      <c r="N27" s="2">
        <v>0.2848</v>
      </c>
      <c r="O27" s="2">
        <f t="shared" ref="O27" si="39">$I27*N27</f>
        <v>0.2848</v>
      </c>
      <c r="P27" s="2">
        <v>0.18559999999999999</v>
      </c>
      <c r="Q27" s="2">
        <f t="shared" ref="Q27" si="40">$I27*P27</f>
        <v>0.18559999999999999</v>
      </c>
      <c r="R27" s="2">
        <v>0.11550000000000001</v>
      </c>
      <c r="S27" s="2">
        <f t="shared" ref="S27:S32" si="41">$I27*R27</f>
        <v>0.11550000000000001</v>
      </c>
      <c r="T27" s="2">
        <v>9.4880000000000006E-2</v>
      </c>
      <c r="U27" s="2">
        <f t="shared" ref="U27:U32" si="42">$I27*T27</f>
        <v>9.4880000000000006E-2</v>
      </c>
    </row>
    <row r="28" spans="1:21" ht="22">
      <c r="A28" s="4">
        <f t="shared" ref="A28:A32" si="43">A27+1</f>
        <v>3</v>
      </c>
      <c r="B28" s="4" t="s">
        <v>54</v>
      </c>
      <c r="C28" s="12" t="s">
        <v>62</v>
      </c>
      <c r="D28" s="4" t="s">
        <v>11</v>
      </c>
      <c r="E28" s="31" t="s">
        <v>63</v>
      </c>
      <c r="F28" s="4" t="s">
        <v>37</v>
      </c>
      <c r="G28" s="21" t="s">
        <v>42</v>
      </c>
      <c r="H28" s="4" t="s">
        <v>64</v>
      </c>
      <c r="I28" s="5">
        <v>1</v>
      </c>
      <c r="J28" s="12" t="s">
        <v>20</v>
      </c>
      <c r="K28" s="4" t="s">
        <v>65</v>
      </c>
      <c r="L28" s="6">
        <v>0.55000000000000004</v>
      </c>
      <c r="M28" s="2">
        <f t="shared" si="38"/>
        <v>0.55000000000000004</v>
      </c>
      <c r="N28" s="2">
        <v>0.30359999999999998</v>
      </c>
      <c r="O28" s="2">
        <f t="shared" ref="O28" si="44">$I28*N28</f>
        <v>0.30359999999999998</v>
      </c>
      <c r="P28" s="2">
        <v>0.19800000000000001</v>
      </c>
      <c r="Q28" s="2">
        <f t="shared" ref="Q28" si="45">$I28*P28</f>
        <v>0.19800000000000001</v>
      </c>
      <c r="R28" s="2">
        <v>0.1232</v>
      </c>
      <c r="S28" s="2">
        <f t="shared" si="41"/>
        <v>0.1232</v>
      </c>
      <c r="T28" s="2">
        <v>0.1012</v>
      </c>
      <c r="U28" s="2">
        <f t="shared" si="42"/>
        <v>0.1012</v>
      </c>
    </row>
    <row r="29" spans="1:21" ht="22">
      <c r="A29" s="4">
        <f t="shared" si="43"/>
        <v>4</v>
      </c>
      <c r="B29" s="4" t="s">
        <v>49</v>
      </c>
      <c r="C29" s="12" t="s">
        <v>47</v>
      </c>
      <c r="D29" s="4" t="s">
        <v>11</v>
      </c>
      <c r="E29" s="12" t="s">
        <v>48</v>
      </c>
      <c r="F29" s="4" t="s">
        <v>38</v>
      </c>
      <c r="G29" s="21" t="s">
        <v>42</v>
      </c>
      <c r="H29" s="4" t="s">
        <v>41</v>
      </c>
      <c r="I29" s="5">
        <v>1</v>
      </c>
      <c r="J29" s="12" t="s">
        <v>20</v>
      </c>
      <c r="K29" s="4" t="s">
        <v>40</v>
      </c>
      <c r="L29" s="6">
        <v>0.41</v>
      </c>
      <c r="M29" s="2">
        <f t="shared" si="38"/>
        <v>0.41</v>
      </c>
      <c r="N29" s="2">
        <v>0.25040000000000001</v>
      </c>
      <c r="O29" s="2">
        <f t="shared" ref="O29" si="46">$I29*N29</f>
        <v>0.25040000000000001</v>
      </c>
      <c r="P29" s="2">
        <v>0.19270000000000001</v>
      </c>
      <c r="Q29" s="2">
        <f t="shared" ref="Q29" si="47">$I29*P29</f>
        <v>0.19270000000000001</v>
      </c>
      <c r="R29" s="2">
        <v>0.11564000000000001</v>
      </c>
      <c r="S29" s="2">
        <f t="shared" si="41"/>
        <v>0.11564000000000001</v>
      </c>
      <c r="T29" s="2">
        <v>9.6360000000000001E-2</v>
      </c>
      <c r="U29" s="2">
        <f t="shared" si="42"/>
        <v>9.6360000000000001E-2</v>
      </c>
    </row>
    <row r="30" spans="1:21" ht="33">
      <c r="A30" s="4">
        <f t="shared" si="43"/>
        <v>5</v>
      </c>
      <c r="B30" s="4" t="s">
        <v>49</v>
      </c>
      <c r="C30" s="12" t="s">
        <v>47</v>
      </c>
      <c r="D30" s="4" t="s">
        <v>11</v>
      </c>
      <c r="E30" s="12" t="s">
        <v>50</v>
      </c>
      <c r="F30" s="4" t="s">
        <v>39</v>
      </c>
      <c r="G30" s="21" t="s">
        <v>51</v>
      </c>
      <c r="H30" s="4" t="s">
        <v>52</v>
      </c>
      <c r="I30" s="5">
        <v>1</v>
      </c>
      <c r="J30" s="12" t="s">
        <v>20</v>
      </c>
      <c r="K30" s="4" t="s">
        <v>53</v>
      </c>
      <c r="L30" s="6">
        <v>0.56999999999999995</v>
      </c>
      <c r="M30" s="2">
        <f t="shared" si="38"/>
        <v>0.56999999999999995</v>
      </c>
      <c r="N30" s="2">
        <v>0.33560000000000001</v>
      </c>
      <c r="O30" s="2">
        <f t="shared" ref="O30" si="48">$I30*N30</f>
        <v>0.33560000000000001</v>
      </c>
      <c r="P30" s="2">
        <v>0.26860000000000001</v>
      </c>
      <c r="Q30" s="2">
        <f t="shared" ref="Q30" si="49">$I30*P30</f>
        <v>0.26860000000000001</v>
      </c>
      <c r="R30" s="2">
        <v>0.19303999999999999</v>
      </c>
      <c r="S30" s="2">
        <f t="shared" si="41"/>
        <v>0.19303999999999999</v>
      </c>
      <c r="T30" s="2">
        <v>0.15107000000000001</v>
      </c>
      <c r="U30" s="2">
        <f t="shared" si="42"/>
        <v>0.15107000000000001</v>
      </c>
    </row>
    <row r="31" spans="1:21" ht="33">
      <c r="A31" s="4">
        <f t="shared" si="43"/>
        <v>6</v>
      </c>
      <c r="B31" s="7" t="s">
        <v>67</v>
      </c>
      <c r="C31" s="7" t="s">
        <v>68</v>
      </c>
      <c r="D31" s="7" t="s">
        <v>11</v>
      </c>
      <c r="E31" s="10" t="s">
        <v>69</v>
      </c>
      <c r="F31" s="7" t="s">
        <v>70</v>
      </c>
      <c r="G31" s="28" t="s">
        <v>71</v>
      </c>
      <c r="H31" s="16" t="s">
        <v>72</v>
      </c>
      <c r="I31" s="3">
        <v>1</v>
      </c>
      <c r="J31" s="12" t="s">
        <v>20</v>
      </c>
      <c r="K31" s="11" t="s">
        <v>73</v>
      </c>
      <c r="L31" s="6">
        <v>0.52</v>
      </c>
      <c r="M31" s="2">
        <f t="shared" si="38"/>
        <v>0.52</v>
      </c>
      <c r="N31" s="2">
        <v>0.52</v>
      </c>
      <c r="O31" s="2">
        <f t="shared" ref="O31" si="50">$I31*N31</f>
        <v>0.52</v>
      </c>
      <c r="P31" s="2">
        <v>0.46160000000000001</v>
      </c>
      <c r="Q31" s="2">
        <f t="shared" ref="Q31" si="51">$I31*P31</f>
        <v>0.46160000000000001</v>
      </c>
      <c r="R31" s="2">
        <v>0.46160000000000001</v>
      </c>
      <c r="S31" s="2">
        <f t="shared" si="41"/>
        <v>0.46160000000000001</v>
      </c>
      <c r="T31" s="2">
        <v>0.46160000000000001</v>
      </c>
      <c r="U31" s="2">
        <f t="shared" si="42"/>
        <v>0.46160000000000001</v>
      </c>
    </row>
    <row r="32" spans="1:21" ht="22">
      <c r="A32" s="4">
        <f t="shared" si="43"/>
        <v>7</v>
      </c>
      <c r="B32" s="7" t="s">
        <v>67</v>
      </c>
      <c r="C32" s="7" t="s">
        <v>68</v>
      </c>
      <c r="D32" s="7" t="s">
        <v>11</v>
      </c>
      <c r="E32" s="10" t="s">
        <v>69</v>
      </c>
      <c r="F32" s="7" t="s">
        <v>70</v>
      </c>
      <c r="G32" s="23" t="s">
        <v>74</v>
      </c>
      <c r="H32" s="16" t="s">
        <v>75</v>
      </c>
      <c r="I32" s="3">
        <v>1</v>
      </c>
      <c r="J32" s="12" t="s">
        <v>20</v>
      </c>
      <c r="K32" s="11" t="s">
        <v>76</v>
      </c>
      <c r="L32" s="6">
        <v>0.28000000000000003</v>
      </c>
      <c r="M32" s="2">
        <f t="shared" si="38"/>
        <v>0.28000000000000003</v>
      </c>
      <c r="N32" s="2">
        <v>0.25679999999999997</v>
      </c>
      <c r="O32" s="2">
        <f t="shared" ref="O32" si="52">$I32*N32</f>
        <v>0.25679999999999997</v>
      </c>
      <c r="P32" s="2">
        <v>0.23300000000000001</v>
      </c>
      <c r="Q32" s="2">
        <f t="shared" ref="Q32" si="53">$I32*P32</f>
        <v>0.23300000000000001</v>
      </c>
      <c r="R32" s="2">
        <v>0.23300000000000001</v>
      </c>
      <c r="S32" s="2">
        <f t="shared" si="41"/>
        <v>0.23300000000000001</v>
      </c>
      <c r="T32" s="2">
        <v>0.22875000000000001</v>
      </c>
      <c r="U32" s="2">
        <f t="shared" si="42"/>
        <v>0.22875000000000001</v>
      </c>
    </row>
    <row r="33" spans="10:10">
      <c r="J33" s="12"/>
    </row>
    <row r="34" spans="10:10">
      <c r="J34" s="12"/>
    </row>
    <row r="35" spans="10:10">
      <c r="J35" s="12"/>
    </row>
    <row r="36" spans="10:10">
      <c r="J36" s="12"/>
    </row>
    <row r="37" spans="10:10">
      <c r="J37" s="12"/>
    </row>
    <row r="38" spans="10:10">
      <c r="J38" s="12"/>
    </row>
    <row r="39" spans="10:10">
      <c r="J39" s="12"/>
    </row>
    <row r="40" spans="10:10">
      <c r="J40" s="12"/>
    </row>
  </sheetData>
  <mergeCells count="1">
    <mergeCell ref="A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Orlando Hoilett</cp:lastModifiedBy>
  <dcterms:created xsi:type="dcterms:W3CDTF">2015-10-06T19:06:42Z</dcterms:created>
  <dcterms:modified xsi:type="dcterms:W3CDTF">2016-08-24T18:38:04Z</dcterms:modified>
</cp:coreProperties>
</file>