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FE6A4D71-C37E-47E6-A7C9-881D7637E9BB}" xr6:coauthVersionLast="43" xr6:coauthVersionMax="43" xr10:uidLastSave="{00000000-0000-0000-0000-000000000000}"/>
  <bookViews>
    <workbookView xWindow="-120" yWindow="-120" windowWidth="20730" windowHeight="11160" activeTab="4" xr2:uid="{00000000-000D-0000-FFFF-FFFF00000000}"/>
  </bookViews>
  <sheets>
    <sheet name="DIARIOS" sheetId="1" r:id="rId1"/>
    <sheet name="LIBRO MAYOR" sheetId="2" r:id="rId2"/>
    <sheet name="KARDEX" sheetId="3" r:id="rId3"/>
    <sheet name="Prod. y ventas" sheetId="4" r:id="rId4"/>
    <sheet name="Hoja1" sheetId="5" r:id="rId5"/>
  </sheets>
  <definedNames>
    <definedName name="_xlnm._FilterDatabase" localSheetId="0" hidden="1">DIARIOS!$A$122:$I$147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" i="5" l="1"/>
  <c r="A29" i="5"/>
  <c r="C29" i="5" l="1"/>
  <c r="I7" i="4"/>
  <c r="I16" i="4" l="1"/>
  <c r="I10" i="4"/>
  <c r="I27" i="4" s="1"/>
  <c r="I31" i="4" l="1"/>
  <c r="I34" i="4" s="1"/>
  <c r="I38" i="4" s="1"/>
  <c r="I42" i="4" s="1"/>
  <c r="R57" i="2"/>
  <c r="Q57" i="2"/>
  <c r="P57" i="2"/>
  <c r="E40" i="2"/>
  <c r="S57" i="2"/>
  <c r="K65" i="2"/>
  <c r="H65" i="2"/>
  <c r="E65" i="2"/>
  <c r="K58" i="2"/>
  <c r="H58" i="2"/>
  <c r="E58" i="2"/>
  <c r="B58" i="2"/>
  <c r="K49" i="2"/>
  <c r="H49" i="2"/>
  <c r="E49" i="2"/>
  <c r="F49" i="2"/>
  <c r="K40" i="2"/>
  <c r="H40" i="2"/>
  <c r="I40" i="2"/>
  <c r="F40" i="2"/>
  <c r="C40" i="2"/>
  <c r="K29" i="2"/>
  <c r="L29" i="2"/>
  <c r="I29" i="2"/>
  <c r="F29" i="2"/>
  <c r="C29" i="2"/>
  <c r="L17" i="2"/>
  <c r="H17" i="2"/>
  <c r="E17" i="2"/>
  <c r="B17" i="2"/>
  <c r="K8" i="2"/>
  <c r="L8" i="2"/>
  <c r="H8" i="2"/>
  <c r="I8" i="2"/>
  <c r="E8" i="2"/>
  <c r="B10" i="2"/>
  <c r="C10" i="2"/>
  <c r="E10" i="3"/>
  <c r="E11" i="3"/>
  <c r="E12" i="3"/>
  <c r="E13" i="3"/>
  <c r="E14" i="3"/>
  <c r="E15" i="3"/>
  <c r="E16" i="3"/>
  <c r="E17" i="3"/>
  <c r="E18" i="3"/>
  <c r="E19" i="3"/>
  <c r="E20" i="3"/>
  <c r="E9" i="3"/>
  <c r="H10" i="3"/>
  <c r="H11" i="3"/>
  <c r="H12" i="3"/>
  <c r="H13" i="3"/>
  <c r="H14" i="3"/>
  <c r="H15" i="3"/>
  <c r="H16" i="3"/>
  <c r="H17" i="3"/>
  <c r="H18" i="3"/>
  <c r="H19" i="3"/>
  <c r="H20" i="3"/>
  <c r="H9" i="3"/>
  <c r="K9" i="3"/>
  <c r="K10" i="3"/>
  <c r="K11" i="3"/>
  <c r="K12" i="3"/>
  <c r="K13" i="3"/>
  <c r="K14" i="3"/>
  <c r="K15" i="3"/>
  <c r="K16" i="3"/>
  <c r="K17" i="3"/>
  <c r="K18" i="3"/>
  <c r="K19" i="3"/>
  <c r="K20" i="3"/>
  <c r="K8" i="3"/>
  <c r="C142" i="1"/>
  <c r="D142" i="1"/>
  <c r="K9" i="2" l="1"/>
  <c r="R59" i="2"/>
  <c r="P59" i="2"/>
  <c r="F41" i="2"/>
  <c r="B11" i="2"/>
  <c r="F50" i="2"/>
  <c r="L30" i="2"/>
  <c r="H41" i="2"/>
  <c r="H9" i="2"/>
  <c r="D198" i="1"/>
  <c r="D199" i="1" s="1"/>
  <c r="C23" i="1" l="1"/>
  <c r="I27" i="1" l="1"/>
  <c r="I28" i="1" s="1"/>
  <c r="I30" i="1" s="1"/>
</calcChain>
</file>

<file path=xl/sharedStrings.xml><?xml version="1.0" encoding="utf-8"?>
<sst xmlns="http://schemas.openxmlformats.org/spreadsheetml/2006/main" count="337" uniqueCount="203">
  <si>
    <t>Nº</t>
  </si>
  <si>
    <t>CUENTA</t>
  </si>
  <si>
    <t>USD</t>
  </si>
  <si>
    <t>BANCOS</t>
  </si>
  <si>
    <t>BENEFICIOS SOCIALES</t>
  </si>
  <si>
    <t>CAJA</t>
  </si>
  <si>
    <t>EQUIPOS DE OFICINA</t>
  </si>
  <si>
    <t>PRESTAMOS BANCARIOS POR PAGAR</t>
  </si>
  <si>
    <t>VEHICULOS</t>
  </si>
  <si>
    <t>ESTADO DE SITUACION FINANCIERA</t>
  </si>
  <si>
    <t>ACTIVOS</t>
  </si>
  <si>
    <t>PASIVOS</t>
  </si>
  <si>
    <t>PATRIMONIO</t>
  </si>
  <si>
    <t>CAPITAL</t>
  </si>
  <si>
    <t>PASIVO + PATRIMONIO</t>
  </si>
  <si>
    <t xml:space="preserve">LIBRO DIARIO </t>
  </si>
  <si>
    <t>SALDO INICIAL</t>
  </si>
  <si>
    <t>INGRESO POR SERVICIOS</t>
  </si>
  <si>
    <t>GASTO PUBLICIDAD</t>
  </si>
  <si>
    <t xml:space="preserve">GASTO GESTION </t>
  </si>
  <si>
    <t>OTROS SERVICIOS</t>
  </si>
  <si>
    <t>SERVICIOS BASICOS</t>
  </si>
  <si>
    <t>GASTO HONORARIO</t>
  </si>
  <si>
    <t>GASTO MANTENIMIENTO VEHICULAR</t>
  </si>
  <si>
    <t>GASTO ARRIENDO</t>
  </si>
  <si>
    <t>GASTO SUELDOS</t>
  </si>
  <si>
    <t>ACTIVO =PASIVO + RESERVA+UTILIDAD+CAPITAL</t>
  </si>
  <si>
    <t>DETALLE</t>
  </si>
  <si>
    <t>HABER</t>
  </si>
  <si>
    <t>DEUDOR</t>
  </si>
  <si>
    <t>ACREEDOR</t>
  </si>
  <si>
    <t xml:space="preserve">ESTADO DE RESULTADOS </t>
  </si>
  <si>
    <t>NOMBRE DE EMPRESA</t>
  </si>
  <si>
    <t>ESTADO DE RESULTADOS</t>
  </si>
  <si>
    <t>del 01 al 30 de Septiembre de 2017</t>
  </si>
  <si>
    <t>VENTAS</t>
  </si>
  <si>
    <t>GASTOS</t>
  </si>
  <si>
    <t>UTILIDAD DEL EJERCICIO</t>
  </si>
  <si>
    <t>GERENTE</t>
  </si>
  <si>
    <t>CONTADOR</t>
  </si>
  <si>
    <t xml:space="preserve">EJERCICIO DE CONTABILIDAD </t>
  </si>
  <si>
    <t>NOMBRE :</t>
  </si>
  <si>
    <t>GABRIEL FIERRO</t>
  </si>
  <si>
    <t>CLIENTES</t>
  </si>
  <si>
    <t>INVENTARIO</t>
  </si>
  <si>
    <t>IVA PAGADO</t>
  </si>
  <si>
    <t>TERRENO</t>
  </si>
  <si>
    <t>EDIFICIO</t>
  </si>
  <si>
    <t>PROVEEDORES</t>
  </si>
  <si>
    <t>IVA POR PAGAR</t>
  </si>
  <si>
    <t>INTERESES POR PAGAR</t>
  </si>
  <si>
    <t>IVA COBRADO</t>
  </si>
  <si>
    <t>INVENTARO</t>
  </si>
  <si>
    <t xml:space="preserve">TERRENO </t>
  </si>
  <si>
    <t>EDIFICIOS</t>
  </si>
  <si>
    <t xml:space="preserve">INTERESES POR PAGAR </t>
  </si>
  <si>
    <t>PRESTAMO</t>
  </si>
  <si>
    <t xml:space="preserve">CLIENTES </t>
  </si>
  <si>
    <t xml:space="preserve">DEBE </t>
  </si>
  <si>
    <t>INTERES POR PAGAR</t>
  </si>
  <si>
    <t>PRESTAMO BANCARIO</t>
  </si>
  <si>
    <t>VENTA MERCADERIA</t>
  </si>
  <si>
    <t>DOCUMENTOS</t>
  </si>
  <si>
    <t>COMPRA MERCADERIA</t>
  </si>
  <si>
    <t xml:space="preserve">  BANCO</t>
  </si>
  <si>
    <t>DEVOLUCION VENTAS</t>
  </si>
  <si>
    <t>TRANSPORTE</t>
  </si>
  <si>
    <t>GASTO CONSTITUCION</t>
  </si>
  <si>
    <t xml:space="preserve">CAJA CHICA </t>
  </si>
  <si>
    <t xml:space="preserve">BANCOS </t>
  </si>
  <si>
    <t>SUMINISTROS</t>
  </si>
  <si>
    <t xml:space="preserve">GASTO SUELDOS </t>
  </si>
  <si>
    <t>IESS POR PAGAR</t>
  </si>
  <si>
    <t>GASTO APORTE PATRONAL</t>
  </si>
  <si>
    <t>BENEFICIO SOCIAL</t>
  </si>
  <si>
    <t>GASTO DEP VEHICULOS</t>
  </si>
  <si>
    <t>33.33</t>
  </si>
  <si>
    <t>DEO ACUM VEHICULOS</t>
  </si>
  <si>
    <t>GASTO DEP EDIFICIOS</t>
  </si>
  <si>
    <t>541.66</t>
  </si>
  <si>
    <t>DEP ACUM EDIFICIOS</t>
  </si>
  <si>
    <t>GASTO DEP EQUIPOS OFICINA</t>
  </si>
  <si>
    <t>66.66</t>
  </si>
  <si>
    <t>DEP ACUM EQUIPOS OFICINA</t>
  </si>
  <si>
    <t>N°</t>
  </si>
  <si>
    <t>NOMBRES</t>
  </si>
  <si>
    <t>MARIA PILA</t>
  </si>
  <si>
    <t>JOSE PEREZ</t>
  </si>
  <si>
    <t xml:space="preserve">LUCIA JURADO </t>
  </si>
  <si>
    <t>LUIS MENA</t>
  </si>
  <si>
    <t>FRANCISCO LEON</t>
  </si>
  <si>
    <t>CARGO</t>
  </si>
  <si>
    <t>SECRETARIA</t>
  </si>
  <si>
    <t>MENSAJERO</t>
  </si>
  <si>
    <t>BODEGUERO</t>
  </si>
  <si>
    <t xml:space="preserve">SUELDO </t>
  </si>
  <si>
    <t>ORDINARIAS</t>
  </si>
  <si>
    <t>EXTRA</t>
  </si>
  <si>
    <t>BONOS</t>
  </si>
  <si>
    <t>58.40</t>
  </si>
  <si>
    <t>24.98</t>
  </si>
  <si>
    <t>24.6</t>
  </si>
  <si>
    <t>133.2</t>
  </si>
  <si>
    <t>145.6</t>
  </si>
  <si>
    <t xml:space="preserve">TOTAL </t>
  </si>
  <si>
    <t>9.45</t>
  </si>
  <si>
    <t>MULTAS</t>
  </si>
  <si>
    <t>COMISARIATO</t>
  </si>
  <si>
    <t>TOTAL</t>
  </si>
  <si>
    <t>458.40</t>
  </si>
  <si>
    <t>958.18</t>
  </si>
  <si>
    <t>418.6</t>
  </si>
  <si>
    <t>645.6</t>
  </si>
  <si>
    <t>43.31</t>
  </si>
  <si>
    <t>90.54</t>
  </si>
  <si>
    <t>141.75</t>
  </si>
  <si>
    <t>39.55</t>
  </si>
  <si>
    <t>61.01</t>
  </si>
  <si>
    <t>83.31</t>
  </si>
  <si>
    <t>49.55</t>
  </si>
  <si>
    <t>110.54</t>
  </si>
  <si>
    <t>201.75</t>
  </si>
  <si>
    <t>81.01</t>
  </si>
  <si>
    <t>375.09</t>
  </si>
  <si>
    <t>847.64</t>
  </si>
  <si>
    <t>1298.25</t>
  </si>
  <si>
    <t>369.05</t>
  </si>
  <si>
    <t>564.59</t>
  </si>
  <si>
    <t>EGRESOS</t>
  </si>
  <si>
    <t>INGRESOS</t>
  </si>
  <si>
    <t>KARDEX</t>
  </si>
  <si>
    <t>PRODUCTO</t>
  </si>
  <si>
    <t>METODO PROMEDIO PONDERADO</t>
  </si>
  <si>
    <t>CANT.</t>
  </si>
  <si>
    <t>V. UNT.</t>
  </si>
  <si>
    <t>V. TOTAL</t>
  </si>
  <si>
    <t>ENTRADA</t>
  </si>
  <si>
    <t>SALIDA</t>
  </si>
  <si>
    <t>EXISTENCIAS</t>
  </si>
  <si>
    <t>FECHA</t>
  </si>
  <si>
    <t>ENE. 2019</t>
  </si>
  <si>
    <t>INVENTARIO INICIAL</t>
  </si>
  <si>
    <t>VENTA</t>
  </si>
  <si>
    <t>COSTO DE VENTA</t>
  </si>
  <si>
    <t xml:space="preserve">INVENTARIO </t>
  </si>
  <si>
    <t>COMPRA</t>
  </si>
  <si>
    <t>2a</t>
  </si>
  <si>
    <t>4a</t>
  </si>
  <si>
    <t>DOCUMENTOS POR PAGAR</t>
  </si>
  <si>
    <t>12a</t>
  </si>
  <si>
    <t xml:space="preserve">DOCUMENTOS POR PAGAR </t>
  </si>
  <si>
    <t xml:space="preserve">IVA PAGADO </t>
  </si>
  <si>
    <t xml:space="preserve">TRANSPORTE </t>
  </si>
  <si>
    <t>CAJA CHICA</t>
  </si>
  <si>
    <t xml:space="preserve">SUMINISTOS </t>
  </si>
  <si>
    <t>TERRENOS</t>
  </si>
  <si>
    <t>PRESTAMOS BANCARIOS</t>
  </si>
  <si>
    <t>DEVOLUCION EN VENTAS</t>
  </si>
  <si>
    <t>GASTO CONSTRUCION</t>
  </si>
  <si>
    <t>VEHICULO</t>
  </si>
  <si>
    <t>SUMINISTRO</t>
  </si>
  <si>
    <t>GASTO SUELDO</t>
  </si>
  <si>
    <t>DASTO DEP. VEHICULOS</t>
  </si>
  <si>
    <t>DEO. ACUM. VEHICULOS</t>
  </si>
  <si>
    <t>GASTO DEP. EDIFICIOS</t>
  </si>
  <si>
    <t>DEP. ACUM EDIFICIOS</t>
  </si>
  <si>
    <t>GASTO DEP. EQUIPOS DE OFICINA</t>
  </si>
  <si>
    <t>DEP. ACUM. OFICINA</t>
  </si>
  <si>
    <t>ESTADO DE COSTOS DE PRODUCTOS VENDIDOS</t>
  </si>
  <si>
    <t>AL 31 DE MARZO 2019</t>
  </si>
  <si>
    <t>Inventario de materia prima directa</t>
  </si>
  <si>
    <t>(+)</t>
  </si>
  <si>
    <t>compras netas MPD</t>
  </si>
  <si>
    <t>Devolucion MPD</t>
  </si>
  <si>
    <t>(-)</t>
  </si>
  <si>
    <t>Compras</t>
  </si>
  <si>
    <t>Disponible para Procesar</t>
  </si>
  <si>
    <t>Inventario final de MPD</t>
  </si>
  <si>
    <t>(=)</t>
  </si>
  <si>
    <t>Materia prima utilizada</t>
  </si>
  <si>
    <t>mano de obra directa</t>
  </si>
  <si>
    <t>COSTO PRIMO</t>
  </si>
  <si>
    <t>Costo indirecto de fabricacion</t>
  </si>
  <si>
    <t>Arirriendos de la fabrica</t>
  </si>
  <si>
    <t>materiales indirectos</t>
  </si>
  <si>
    <t>energia electrica</t>
  </si>
  <si>
    <t>seguros de la fabrica</t>
  </si>
  <si>
    <t>alimentacion obreros</t>
  </si>
  <si>
    <t>ropa de trabajo</t>
  </si>
  <si>
    <t>mano de obra indirecta</t>
  </si>
  <si>
    <t>seguridad y viguilancia</t>
  </si>
  <si>
    <t>suministros y materiales</t>
  </si>
  <si>
    <t>deprec. Maquinaria y equipos</t>
  </si>
  <si>
    <t>costo de produccion</t>
  </si>
  <si>
    <t>inv. Inicial de prod. Proceso</t>
  </si>
  <si>
    <t>total de productos en proceso</t>
  </si>
  <si>
    <t>inv. Final de prod en proceso</t>
  </si>
  <si>
    <t>productos ternimados</t>
  </si>
  <si>
    <t>disponible para la venta</t>
  </si>
  <si>
    <t>inventario final de prod terminados</t>
  </si>
  <si>
    <t>costo de productos vendidos</t>
  </si>
  <si>
    <t>inv inicial de productos terminados</t>
  </si>
  <si>
    <t>EMPRESA SISTEM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</si>
</sst>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\ * #,##0_-;\-&quot;$&quot;\ * #,##0_-;_-&quot;$&quot;\ * &quot;-&quot;_-;_-@_-"/>
    <numFmt numFmtId="41" formatCode="_-* #,##0_-;\-* #,##0_-;_-* &quot;-&quot;_-;_-@_-"/>
    <numFmt numFmtId="164" formatCode="_-* #,##0.00\ _€_-;\-* #,##0.00\ _€_-;_-* &quot;-&quot;??\ _€_-;_-@_-"/>
    <numFmt numFmtId="165" formatCode="0.00;[Red]0.00"/>
    <numFmt numFmtId="166" formatCode="_-* #,##0.00_-;\-* #,##0.0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1" xfId="0" applyBorder="1"/>
    <xf numFmtId="164" fontId="0" fillId="0" borderId="1" xfId="1" applyFont="1" applyBorder="1"/>
    <xf numFmtId="164" fontId="0" fillId="0" borderId="0" xfId="0" applyNumberFormat="1"/>
    <xf numFmtId="164" fontId="0" fillId="2" borderId="0" xfId="0" applyNumberFormat="1" applyFill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Border="1" applyAlignment="1">
      <alignment horizontal="left"/>
    </xf>
    <xf numFmtId="164" fontId="0" fillId="0" borderId="0" xfId="1" applyFont="1" applyBorder="1"/>
    <xf numFmtId="164" fontId="0" fillId="0" borderId="0" xfId="1" applyFont="1"/>
    <xf numFmtId="164" fontId="0" fillId="0" borderId="2" xfId="1" applyFont="1" applyBorder="1"/>
    <xf numFmtId="164" fontId="2" fillId="0" borderId="0" xfId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2" fillId="0" borderId="6" xfId="0" applyFont="1" applyBorder="1"/>
    <xf numFmtId="164" fontId="0" fillId="0" borderId="7" xfId="1" applyFont="1" applyBorder="1"/>
    <xf numFmtId="0" fontId="0" fillId="0" borderId="6" xfId="0" applyBorder="1" applyAlignment="1">
      <alignment horizontal="left"/>
    </xf>
    <xf numFmtId="164" fontId="0" fillId="0" borderId="8" xfId="1" applyFont="1" applyBorder="1"/>
    <xf numFmtId="0" fontId="2" fillId="0" borderId="6" xfId="0" applyFont="1" applyFill="1" applyBorder="1" applyAlignment="1">
      <alignment horizontal="left"/>
    </xf>
    <xf numFmtId="164" fontId="2" fillId="0" borderId="7" xfId="1" applyFont="1" applyBorder="1"/>
    <xf numFmtId="0" fontId="2" fillId="0" borderId="4" xfId="0" applyFont="1" applyBorder="1"/>
    <xf numFmtId="164" fontId="2" fillId="0" borderId="5" xfId="1" applyFont="1" applyBorder="1"/>
    <xf numFmtId="0" fontId="0" fillId="0" borderId="9" xfId="0" applyBorder="1"/>
    <xf numFmtId="0" fontId="0" fillId="0" borderId="6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Font="1" applyFill="1" applyBorder="1"/>
    <xf numFmtId="164" fontId="1" fillId="0" borderId="10" xfId="1" applyFont="1" applyFill="1" applyBorder="1"/>
    <xf numFmtId="0" fontId="0" fillId="0" borderId="3" xfId="0" applyBorder="1"/>
    <xf numFmtId="14" fontId="0" fillId="0" borderId="1" xfId="0" applyNumberFormat="1" applyBorder="1"/>
    <xf numFmtId="0" fontId="0" fillId="0" borderId="1" xfId="0" applyFill="1" applyBorder="1" applyAlignment="1">
      <alignment horizontal="right"/>
    </xf>
    <xf numFmtId="0" fontId="0" fillId="0" borderId="1" xfId="0" applyFont="1" applyFill="1" applyBorder="1"/>
    <xf numFmtId="164" fontId="1" fillId="0" borderId="1" xfId="1" applyFont="1" applyFill="1" applyBorder="1"/>
    <xf numFmtId="0" fontId="0" fillId="0" borderId="0" xfId="0" applyFill="1" applyBorder="1"/>
    <xf numFmtId="165" fontId="0" fillId="0" borderId="1" xfId="2" applyNumberFormat="1" applyFont="1" applyBorder="1"/>
    <xf numFmtId="165" fontId="0" fillId="0" borderId="1" xfId="2" applyNumberFormat="1" applyFont="1" applyFill="1" applyBorder="1"/>
    <xf numFmtId="165" fontId="0" fillId="0" borderId="0" xfId="2" applyNumberFormat="1" applyFont="1"/>
    <xf numFmtId="165" fontId="0" fillId="0" borderId="0" xfId="0" applyNumberFormat="1"/>
    <xf numFmtId="165" fontId="0" fillId="0" borderId="1" xfId="2" applyNumberFormat="1" applyFont="1" applyBorder="1" applyAlignment="1">
      <alignment horizontal="right"/>
    </xf>
    <xf numFmtId="42" fontId="0" fillId="0" borderId="1" xfId="1" applyNumberFormat="1" applyFont="1" applyBorder="1"/>
    <xf numFmtId="42" fontId="0" fillId="0" borderId="1" xfId="0" applyNumberFormat="1" applyBorder="1"/>
    <xf numFmtId="42" fontId="0" fillId="2" borderId="0" xfId="0" applyNumberFormat="1" applyFill="1"/>
    <xf numFmtId="0" fontId="0" fillId="0" borderId="1" xfId="0" applyFill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left"/>
    </xf>
    <xf numFmtId="2" fontId="0" fillId="0" borderId="3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0" xfId="0" applyNumberFormat="1"/>
    <xf numFmtId="2" fontId="0" fillId="0" borderId="0" xfId="0" applyNumberFormat="1" applyFill="1" applyBorder="1"/>
    <xf numFmtId="2" fontId="0" fillId="0" borderId="0" xfId="2" applyNumberFormat="1" applyFont="1" applyBorder="1"/>
    <xf numFmtId="2" fontId="0" fillId="0" borderId="0" xfId="0" applyNumberFormat="1" applyBorder="1"/>
    <xf numFmtId="41" fontId="0" fillId="0" borderId="3" xfId="2" applyFont="1" applyBorder="1"/>
    <xf numFmtId="0" fontId="0" fillId="0" borderId="5" xfId="0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6" xfId="0" applyNumberFormat="1" applyFill="1" applyBorder="1"/>
    <xf numFmtId="165" fontId="0" fillId="0" borderId="5" xfId="2" applyNumberFormat="1" applyFont="1" applyBorder="1"/>
    <xf numFmtId="165" fontId="0" fillId="0" borderId="5" xfId="2" applyNumberFormat="1" applyFont="1" applyBorder="1" applyAlignment="1">
      <alignment horizontal="right"/>
    </xf>
    <xf numFmtId="165" fontId="0" fillId="0" borderId="3" xfId="2" applyNumberFormat="1" applyFont="1" applyBorder="1" applyAlignment="1">
      <alignment horizontal="right"/>
    </xf>
    <xf numFmtId="0" fontId="0" fillId="0" borderId="11" xfId="0" applyBorder="1" applyAlignment="1">
      <alignment horizontal="center"/>
    </xf>
    <xf numFmtId="2" fontId="0" fillId="0" borderId="1" xfId="0" applyNumberFormat="1" applyFill="1" applyBorder="1"/>
    <xf numFmtId="166" fontId="0" fillId="0" borderId="0" xfId="2" applyNumberFormat="1" applyFont="1"/>
    <xf numFmtId="166" fontId="0" fillId="0" borderId="2" xfId="2" applyNumberFormat="1" applyFont="1" applyBorder="1"/>
    <xf numFmtId="166" fontId="2" fillId="0" borderId="0" xfId="2" applyNumberFormat="1" applyFont="1"/>
    <xf numFmtId="166" fontId="2" fillId="0" borderId="3" xfId="2" applyNumberFormat="1" applyFont="1" applyBorder="1"/>
    <xf numFmtId="166" fontId="2" fillId="0" borderId="13" xfId="2" applyNumberFormat="1" applyFont="1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3">
    <cellStyle name="Millares" xfId="1" builtinId="3"/>
    <cellStyle name="Millares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04"/>
  <sheetViews>
    <sheetView topLeftCell="A14" zoomScale="71" zoomScaleNormal="71" workbookViewId="0">
      <selection activeCell="A30" sqref="A30:D174"/>
    </sheetView>
  </sheetViews>
  <sheetFormatPr baseColWidth="10" defaultRowHeight="15" x14ac:dyDescent="0.25"/>
  <cols>
    <col min="1" max="1" width="13.5703125" customWidth="1"/>
    <col min="2" max="2" width="29.5703125" customWidth="1"/>
    <col min="3" max="3" width="13" bestFit="1" customWidth="1"/>
    <col min="4" max="4" width="16.5703125" customWidth="1"/>
    <col min="5" max="5" width="16.42578125" customWidth="1"/>
    <col min="6" max="6" width="12.5703125" customWidth="1"/>
    <col min="7" max="7" width="4.140625" customWidth="1"/>
    <col min="8" max="8" width="16.5703125" customWidth="1"/>
    <col min="9" max="9" width="18" customWidth="1"/>
  </cols>
  <sheetData>
    <row r="2" spans="1:9" x14ac:dyDescent="0.25">
      <c r="A2" t="s">
        <v>40</v>
      </c>
      <c r="G2" s="6" t="s">
        <v>0</v>
      </c>
      <c r="H2" s="6" t="s">
        <v>1</v>
      </c>
      <c r="I2" s="6" t="s">
        <v>2</v>
      </c>
    </row>
    <row r="3" spans="1:9" x14ac:dyDescent="0.25">
      <c r="G3" s="1">
        <v>1</v>
      </c>
      <c r="H3" s="1" t="s">
        <v>3</v>
      </c>
      <c r="I3" s="2">
        <v>8704</v>
      </c>
    </row>
    <row r="4" spans="1:9" x14ac:dyDescent="0.25">
      <c r="A4" t="s">
        <v>41</v>
      </c>
      <c r="B4" t="s">
        <v>42</v>
      </c>
      <c r="G4" s="1">
        <v>2</v>
      </c>
      <c r="H4" s="1" t="s">
        <v>43</v>
      </c>
      <c r="I4" s="2">
        <v>8000</v>
      </c>
    </row>
    <row r="5" spans="1:9" x14ac:dyDescent="0.25">
      <c r="G5" s="1">
        <v>3</v>
      </c>
      <c r="H5" s="1" t="s">
        <v>44</v>
      </c>
      <c r="I5" s="2">
        <v>9000</v>
      </c>
    </row>
    <row r="6" spans="1:9" x14ac:dyDescent="0.25">
      <c r="G6" s="1">
        <v>4</v>
      </c>
      <c r="H6" s="1" t="s">
        <v>45</v>
      </c>
      <c r="I6" s="2">
        <v>1852</v>
      </c>
    </row>
    <row r="7" spans="1:9" x14ac:dyDescent="0.25">
      <c r="G7" s="1">
        <v>5</v>
      </c>
      <c r="H7" s="1" t="s">
        <v>46</v>
      </c>
      <c r="I7" s="2">
        <v>100000</v>
      </c>
    </row>
    <row r="8" spans="1:9" x14ac:dyDescent="0.25">
      <c r="G8" s="1">
        <v>6</v>
      </c>
      <c r="H8" s="1" t="s">
        <v>6</v>
      </c>
      <c r="I8" s="2">
        <v>8000</v>
      </c>
    </row>
    <row r="9" spans="1:9" x14ac:dyDescent="0.25">
      <c r="G9" s="1">
        <v>7</v>
      </c>
      <c r="H9" s="1" t="s">
        <v>7</v>
      </c>
      <c r="I9" s="2">
        <v>100000</v>
      </c>
    </row>
    <row r="10" spans="1:9" x14ac:dyDescent="0.25">
      <c r="G10" s="1">
        <v>8</v>
      </c>
      <c r="H10" s="1" t="s">
        <v>47</v>
      </c>
      <c r="I10" s="2">
        <v>130000</v>
      </c>
    </row>
    <row r="11" spans="1:9" x14ac:dyDescent="0.25">
      <c r="G11" s="1">
        <v>9</v>
      </c>
      <c r="H11" s="1" t="s">
        <v>48</v>
      </c>
      <c r="I11" s="2">
        <v>30000</v>
      </c>
    </row>
    <row r="12" spans="1:9" x14ac:dyDescent="0.25">
      <c r="G12" s="1">
        <v>10</v>
      </c>
      <c r="H12" s="1" t="s">
        <v>49</v>
      </c>
      <c r="I12" s="2">
        <v>3000</v>
      </c>
    </row>
    <row r="13" spans="1:9" x14ac:dyDescent="0.25">
      <c r="G13" s="30">
        <v>11</v>
      </c>
      <c r="H13" s="30" t="s">
        <v>50</v>
      </c>
      <c r="I13" s="31">
        <v>7500</v>
      </c>
    </row>
    <row r="14" spans="1:9" x14ac:dyDescent="0.25">
      <c r="B14" t="s">
        <v>9</v>
      </c>
      <c r="G14" s="35">
        <v>12</v>
      </c>
      <c r="H14" s="35" t="s">
        <v>51</v>
      </c>
      <c r="I14" s="36">
        <v>2556</v>
      </c>
    </row>
    <row r="15" spans="1:9" x14ac:dyDescent="0.25">
      <c r="B15" s="77" t="s">
        <v>10</v>
      </c>
      <c r="C15" s="77"/>
      <c r="D15" s="77" t="s">
        <v>11</v>
      </c>
      <c r="E15" s="77"/>
      <c r="G15" s="37"/>
    </row>
    <row r="16" spans="1:9" x14ac:dyDescent="0.25">
      <c r="B16" s="1" t="s">
        <v>3</v>
      </c>
      <c r="C16" s="43">
        <v>8704</v>
      </c>
      <c r="D16" s="1" t="s">
        <v>48</v>
      </c>
      <c r="E16" s="43">
        <v>30000</v>
      </c>
    </row>
    <row r="17" spans="1:9" x14ac:dyDescent="0.25">
      <c r="B17" s="1" t="s">
        <v>43</v>
      </c>
      <c r="C17" s="43">
        <v>8000</v>
      </c>
      <c r="D17" s="1" t="s">
        <v>49</v>
      </c>
      <c r="E17" s="43">
        <v>3000</v>
      </c>
    </row>
    <row r="18" spans="1:9" x14ac:dyDescent="0.25">
      <c r="B18" s="1" t="s">
        <v>52</v>
      </c>
      <c r="C18" s="43">
        <v>9000</v>
      </c>
      <c r="D18" s="1" t="s">
        <v>55</v>
      </c>
      <c r="E18" s="44">
        <v>7500</v>
      </c>
    </row>
    <row r="19" spans="1:9" x14ac:dyDescent="0.25">
      <c r="B19" s="1" t="s">
        <v>45</v>
      </c>
      <c r="C19" s="43">
        <v>1852</v>
      </c>
      <c r="D19" s="1" t="s">
        <v>56</v>
      </c>
      <c r="E19" s="44">
        <v>100000</v>
      </c>
      <c r="G19" s="75" t="s">
        <v>26</v>
      </c>
      <c r="H19" s="75"/>
      <c r="I19" s="75"/>
    </row>
    <row r="20" spans="1:9" x14ac:dyDescent="0.25">
      <c r="B20" s="1" t="s">
        <v>6</v>
      </c>
      <c r="C20" s="43">
        <v>8000</v>
      </c>
      <c r="D20" s="1" t="s">
        <v>51</v>
      </c>
      <c r="E20" s="44">
        <v>2556</v>
      </c>
      <c r="G20" s="76"/>
      <c r="H20" s="76"/>
      <c r="I20" s="76"/>
    </row>
    <row r="21" spans="1:9" x14ac:dyDescent="0.25">
      <c r="B21" s="1" t="s">
        <v>53</v>
      </c>
      <c r="C21" s="43">
        <v>100000</v>
      </c>
      <c r="E21" s="45">
        <v>143056</v>
      </c>
    </row>
    <row r="22" spans="1:9" x14ac:dyDescent="0.25">
      <c r="B22" s="1" t="s">
        <v>54</v>
      </c>
      <c r="C22" s="43">
        <v>130000</v>
      </c>
    </row>
    <row r="23" spans="1:9" x14ac:dyDescent="0.25">
      <c r="C23" s="45">
        <f>SUM(C16:C22)</f>
        <v>265556</v>
      </c>
    </row>
    <row r="25" spans="1:9" x14ac:dyDescent="0.25">
      <c r="H25" s="77" t="s">
        <v>12</v>
      </c>
      <c r="I25" s="77"/>
    </row>
    <row r="26" spans="1:9" x14ac:dyDescent="0.25">
      <c r="H26" s="1" t="s">
        <v>13</v>
      </c>
      <c r="I26" s="2">
        <v>122500</v>
      </c>
    </row>
    <row r="27" spans="1:9" x14ac:dyDescent="0.25">
      <c r="H27" s="1"/>
      <c r="I27" s="2">
        <f>G20</f>
        <v>0</v>
      </c>
    </row>
    <row r="28" spans="1:9" x14ac:dyDescent="0.25">
      <c r="I28" s="4">
        <f>SUM(I26:I27)</f>
        <v>122500</v>
      </c>
    </row>
    <row r="30" spans="1:9" x14ac:dyDescent="0.25">
      <c r="A30" s="1"/>
      <c r="B30" s="75" t="s">
        <v>15</v>
      </c>
      <c r="C30" s="75"/>
      <c r="D30" s="75"/>
      <c r="H30" s="5" t="s">
        <v>14</v>
      </c>
      <c r="I30" s="4">
        <f>E21+I28</f>
        <v>265556</v>
      </c>
    </row>
    <row r="31" spans="1:9" x14ac:dyDescent="0.25">
      <c r="A31" s="33">
        <v>43466</v>
      </c>
      <c r="B31" s="29">
        <v>1</v>
      </c>
      <c r="C31" s="29"/>
      <c r="D31" s="29"/>
      <c r="H31" s="5"/>
      <c r="I31" s="4"/>
    </row>
    <row r="32" spans="1:9" x14ac:dyDescent="0.25">
      <c r="A32" s="33"/>
      <c r="B32" s="1" t="s">
        <v>16</v>
      </c>
      <c r="C32" s="1" t="s">
        <v>58</v>
      </c>
      <c r="D32" s="1" t="s">
        <v>28</v>
      </c>
    </row>
    <row r="33" spans="1:17" x14ac:dyDescent="0.25">
      <c r="A33" s="1"/>
      <c r="B33" s="1" t="s">
        <v>3</v>
      </c>
      <c r="C33" s="38">
        <v>8704</v>
      </c>
      <c r="D33" s="38"/>
    </row>
    <row r="34" spans="1:17" x14ac:dyDescent="0.25">
      <c r="A34" s="1"/>
      <c r="B34" s="1" t="s">
        <v>57</v>
      </c>
      <c r="C34" s="38">
        <v>8000</v>
      </c>
      <c r="D34" s="38"/>
    </row>
    <row r="35" spans="1:17" x14ac:dyDescent="0.25">
      <c r="A35" s="1"/>
      <c r="B35" s="1" t="s">
        <v>44</v>
      </c>
      <c r="C35" s="38">
        <v>9000</v>
      </c>
      <c r="D35" s="38"/>
    </row>
    <row r="36" spans="1:17" x14ac:dyDescent="0.25">
      <c r="A36" s="1"/>
      <c r="B36" s="1" t="s">
        <v>45</v>
      </c>
      <c r="C36" s="38">
        <v>1852</v>
      </c>
      <c r="D36" s="38"/>
    </row>
    <row r="37" spans="1:17" x14ac:dyDescent="0.25">
      <c r="A37" s="1"/>
      <c r="B37" s="1" t="s">
        <v>6</v>
      </c>
      <c r="C37" s="38">
        <v>8000</v>
      </c>
      <c r="D37" s="38"/>
    </row>
    <row r="38" spans="1:17" x14ac:dyDescent="0.25">
      <c r="A38" s="1"/>
      <c r="B38" s="8" t="s">
        <v>46</v>
      </c>
      <c r="C38" s="38">
        <v>100000</v>
      </c>
      <c r="D38" s="38"/>
    </row>
    <row r="39" spans="1:17" x14ac:dyDescent="0.25">
      <c r="A39" s="1"/>
      <c r="B39" s="1" t="s">
        <v>54</v>
      </c>
      <c r="C39" s="38">
        <v>130000</v>
      </c>
      <c r="D39" s="38"/>
    </row>
    <row r="40" spans="1:17" x14ac:dyDescent="0.25">
      <c r="A40" s="1"/>
      <c r="B40" s="7" t="s">
        <v>13</v>
      </c>
      <c r="C40" s="38"/>
      <c r="D40" s="38">
        <v>122500</v>
      </c>
    </row>
    <row r="41" spans="1:17" x14ac:dyDescent="0.25">
      <c r="A41" s="1"/>
      <c r="B41" s="7" t="s">
        <v>49</v>
      </c>
      <c r="C41" s="38"/>
      <c r="D41" s="38">
        <v>3000</v>
      </c>
    </row>
    <row r="42" spans="1:17" x14ac:dyDescent="0.25">
      <c r="A42" s="1"/>
      <c r="B42" s="7" t="s">
        <v>59</v>
      </c>
      <c r="C42" s="38"/>
      <c r="D42" s="38">
        <v>7500</v>
      </c>
    </row>
    <row r="43" spans="1:17" x14ac:dyDescent="0.25">
      <c r="A43" s="1"/>
      <c r="B43" s="7" t="s">
        <v>60</v>
      </c>
      <c r="C43" s="38"/>
      <c r="D43" s="38">
        <v>100000</v>
      </c>
    </row>
    <row r="44" spans="1:17" x14ac:dyDescent="0.25">
      <c r="A44" s="1"/>
      <c r="B44" s="34" t="s">
        <v>51</v>
      </c>
      <c r="C44" s="38"/>
      <c r="D44" s="39">
        <v>2556</v>
      </c>
    </row>
    <row r="45" spans="1:17" x14ac:dyDescent="0.25">
      <c r="A45" s="1"/>
      <c r="B45" s="34" t="s">
        <v>48</v>
      </c>
      <c r="C45" s="38"/>
      <c r="D45" s="39">
        <v>30000</v>
      </c>
    </row>
    <row r="46" spans="1:17" x14ac:dyDescent="0.25">
      <c r="A46" s="1"/>
      <c r="B46" s="34"/>
      <c r="C46" s="38"/>
      <c r="D46" s="39"/>
    </row>
    <row r="47" spans="1:17" x14ac:dyDescent="0.25">
      <c r="A47" s="33">
        <v>43466</v>
      </c>
      <c r="B47" s="29">
        <v>2</v>
      </c>
      <c r="C47" s="38"/>
      <c r="D47" s="38"/>
    </row>
    <row r="48" spans="1:17" x14ac:dyDescent="0.25">
      <c r="A48" s="1"/>
      <c r="B48" s="7" t="s">
        <v>61</v>
      </c>
      <c r="C48" s="38"/>
      <c r="D48" s="38">
        <v>10000</v>
      </c>
      <c r="K48" s="1"/>
      <c r="L48" s="1" t="s">
        <v>129</v>
      </c>
      <c r="M48" s="1"/>
      <c r="O48" s="1"/>
      <c r="P48" s="1" t="s">
        <v>128</v>
      </c>
      <c r="Q48" s="1"/>
    </row>
    <row r="49" spans="1:19" x14ac:dyDescent="0.25">
      <c r="A49" s="1"/>
      <c r="B49" s="7" t="s">
        <v>51</v>
      </c>
      <c r="C49" s="38"/>
      <c r="D49" s="38">
        <v>1200</v>
      </c>
      <c r="G49" s="1" t="s">
        <v>84</v>
      </c>
      <c r="H49" s="1" t="s">
        <v>85</v>
      </c>
      <c r="I49" s="1" t="s">
        <v>91</v>
      </c>
      <c r="J49" s="1" t="s">
        <v>95</v>
      </c>
      <c r="K49" s="1" t="s">
        <v>96</v>
      </c>
      <c r="L49" s="1" t="s">
        <v>97</v>
      </c>
      <c r="M49" s="1" t="s">
        <v>98</v>
      </c>
      <c r="N49" s="1" t="s">
        <v>104</v>
      </c>
      <c r="O49" s="1" t="s">
        <v>105</v>
      </c>
      <c r="P49" s="1" t="s">
        <v>106</v>
      </c>
      <c r="Q49" s="1" t="s">
        <v>107</v>
      </c>
      <c r="R49" s="1" t="s">
        <v>108</v>
      </c>
      <c r="S49" s="1" t="s">
        <v>95</v>
      </c>
    </row>
    <row r="50" spans="1:19" x14ac:dyDescent="0.25">
      <c r="A50" s="1"/>
      <c r="B50" s="9" t="s">
        <v>62</v>
      </c>
      <c r="C50" s="38">
        <v>11200</v>
      </c>
      <c r="D50" s="38"/>
      <c r="G50" s="1">
        <v>1</v>
      </c>
      <c r="H50" s="1" t="s">
        <v>86</v>
      </c>
      <c r="I50" s="1" t="s">
        <v>92</v>
      </c>
      <c r="J50" s="47">
        <v>400</v>
      </c>
      <c r="K50" s="47" t="s">
        <v>99</v>
      </c>
      <c r="L50" s="47">
        <v>0</v>
      </c>
      <c r="M50" s="47">
        <v>0</v>
      </c>
      <c r="N50" s="47" t="s">
        <v>109</v>
      </c>
      <c r="O50" s="47" t="s">
        <v>113</v>
      </c>
      <c r="P50" s="47">
        <v>0</v>
      </c>
      <c r="Q50" s="47">
        <v>40</v>
      </c>
      <c r="R50" s="47" t="s">
        <v>118</v>
      </c>
      <c r="S50" s="47" t="s">
        <v>123</v>
      </c>
    </row>
    <row r="51" spans="1:19" x14ac:dyDescent="0.25">
      <c r="A51" s="1"/>
      <c r="B51" s="9"/>
      <c r="C51" s="38"/>
      <c r="D51" s="38"/>
      <c r="G51" s="1">
        <v>2</v>
      </c>
      <c r="H51" s="1" t="s">
        <v>87</v>
      </c>
      <c r="I51" s="1" t="s">
        <v>39</v>
      </c>
      <c r="J51" s="47">
        <v>800</v>
      </c>
      <c r="K51" s="47" t="s">
        <v>100</v>
      </c>
      <c r="L51" s="47" t="s">
        <v>102</v>
      </c>
      <c r="M51" s="47">
        <v>0</v>
      </c>
      <c r="N51" s="47" t="s">
        <v>110</v>
      </c>
      <c r="O51" s="47" t="s">
        <v>114</v>
      </c>
      <c r="P51" s="47">
        <v>0</v>
      </c>
      <c r="Q51" s="47">
        <v>20</v>
      </c>
      <c r="R51" s="47" t="s">
        <v>120</v>
      </c>
      <c r="S51" s="47" t="s">
        <v>124</v>
      </c>
    </row>
    <row r="52" spans="1:19" x14ac:dyDescent="0.25">
      <c r="A52" s="1"/>
      <c r="B52" s="29" t="s">
        <v>146</v>
      </c>
      <c r="C52" s="38"/>
      <c r="D52" s="38"/>
      <c r="G52" s="1">
        <v>3</v>
      </c>
      <c r="H52" s="1" t="s">
        <v>88</v>
      </c>
      <c r="I52" s="1" t="s">
        <v>38</v>
      </c>
      <c r="J52" s="47">
        <v>1500</v>
      </c>
      <c r="K52" s="47">
        <v>0</v>
      </c>
      <c r="L52" s="47">
        <v>0</v>
      </c>
      <c r="M52" s="47">
        <v>0</v>
      </c>
      <c r="N52" s="48">
        <v>1500</v>
      </c>
      <c r="O52" s="47" t="s">
        <v>115</v>
      </c>
      <c r="P52" s="47">
        <v>0</v>
      </c>
      <c r="Q52" s="47">
        <v>60</v>
      </c>
      <c r="R52" s="47" t="s">
        <v>121</v>
      </c>
      <c r="S52" s="47" t="s">
        <v>125</v>
      </c>
    </row>
    <row r="53" spans="1:19" x14ac:dyDescent="0.25">
      <c r="A53" s="33">
        <v>43466</v>
      </c>
      <c r="B53" s="1"/>
      <c r="C53" s="1"/>
      <c r="D53" s="38"/>
      <c r="G53" s="1">
        <v>4</v>
      </c>
      <c r="H53" s="1" t="s">
        <v>89</v>
      </c>
      <c r="I53" s="1" t="s">
        <v>93</v>
      </c>
      <c r="J53" s="47">
        <v>394</v>
      </c>
      <c r="K53" s="47" t="s">
        <v>101</v>
      </c>
      <c r="L53" s="47">
        <v>0</v>
      </c>
      <c r="M53" s="47">
        <v>0</v>
      </c>
      <c r="N53" s="47" t="s">
        <v>111</v>
      </c>
      <c r="O53" s="47" t="s">
        <v>116</v>
      </c>
      <c r="P53" s="47">
        <v>0</v>
      </c>
      <c r="Q53" s="47">
        <v>10</v>
      </c>
      <c r="R53" s="47" t="s">
        <v>119</v>
      </c>
      <c r="S53" s="47" t="s">
        <v>126</v>
      </c>
    </row>
    <row r="54" spans="1:19" x14ac:dyDescent="0.25">
      <c r="A54" s="1"/>
      <c r="B54" s="9" t="s">
        <v>143</v>
      </c>
      <c r="C54" s="38">
        <v>5000</v>
      </c>
      <c r="D54" s="38"/>
      <c r="G54" s="1">
        <v>5</v>
      </c>
      <c r="H54" s="1" t="s">
        <v>90</v>
      </c>
      <c r="I54" s="1" t="s">
        <v>94</v>
      </c>
      <c r="J54" s="47">
        <v>500</v>
      </c>
      <c r="K54" s="47">
        <v>0</v>
      </c>
      <c r="L54" s="47" t="s">
        <v>103</v>
      </c>
      <c r="M54" s="47">
        <v>0</v>
      </c>
      <c r="N54" s="47" t="s">
        <v>112</v>
      </c>
      <c r="O54" s="47" t="s">
        <v>117</v>
      </c>
      <c r="P54" s="47">
        <v>0</v>
      </c>
      <c r="Q54" s="47">
        <v>20</v>
      </c>
      <c r="R54" s="47" t="s">
        <v>122</v>
      </c>
      <c r="S54" s="47" t="s">
        <v>127</v>
      </c>
    </row>
    <row r="55" spans="1:19" x14ac:dyDescent="0.25">
      <c r="A55" s="1"/>
      <c r="B55" s="7" t="s">
        <v>144</v>
      </c>
      <c r="C55" s="38"/>
      <c r="D55" s="38">
        <v>5000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"/>
      <c r="B56" s="7"/>
      <c r="C56" s="38"/>
      <c r="D56" s="38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33">
        <v>43467</v>
      </c>
      <c r="B57" s="29">
        <v>3</v>
      </c>
      <c r="C57" s="38"/>
      <c r="D57" s="38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"/>
      <c r="B58" s="1" t="s">
        <v>3</v>
      </c>
      <c r="C58" s="38"/>
      <c r="D58" s="38">
        <v>5600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"/>
      <c r="B59" s="1" t="s">
        <v>63</v>
      </c>
      <c r="C59" s="38">
        <v>5000</v>
      </c>
      <c r="D59" s="38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"/>
      <c r="B60" s="7" t="s">
        <v>45</v>
      </c>
      <c r="C60" s="38">
        <v>600</v>
      </c>
      <c r="D60" s="38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"/>
      <c r="C61" s="38"/>
      <c r="D61" s="38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33">
        <v>43468</v>
      </c>
      <c r="B62" s="29">
        <v>4</v>
      </c>
      <c r="C62" s="38"/>
      <c r="D62" s="38"/>
    </row>
    <row r="63" spans="1:19" x14ac:dyDescent="0.25">
      <c r="A63" s="1"/>
      <c r="B63" s="1" t="s">
        <v>61</v>
      </c>
      <c r="C63" s="38"/>
      <c r="D63" s="38">
        <v>14850</v>
      </c>
    </row>
    <row r="64" spans="1:19" x14ac:dyDescent="0.25">
      <c r="A64" s="1"/>
      <c r="B64" s="1" t="s">
        <v>51</v>
      </c>
      <c r="C64" s="38"/>
      <c r="D64" s="38">
        <v>1782</v>
      </c>
    </row>
    <row r="65" spans="1:4" x14ac:dyDescent="0.25">
      <c r="A65" s="1"/>
      <c r="B65" s="7" t="s">
        <v>5</v>
      </c>
      <c r="C65" s="38">
        <v>16632</v>
      </c>
      <c r="D65" s="38"/>
    </row>
    <row r="66" spans="1:4" x14ac:dyDescent="0.25">
      <c r="A66" s="1"/>
      <c r="B66" s="7"/>
      <c r="C66" s="38"/>
      <c r="D66" s="38"/>
    </row>
    <row r="67" spans="1:4" x14ac:dyDescent="0.25">
      <c r="A67" s="33">
        <v>43468</v>
      </c>
      <c r="B67" s="29" t="s">
        <v>147</v>
      </c>
      <c r="C67" s="38"/>
      <c r="D67" s="38"/>
    </row>
    <row r="68" spans="1:4" x14ac:dyDescent="0.25">
      <c r="A68" s="1"/>
      <c r="B68" s="9" t="s">
        <v>143</v>
      </c>
      <c r="C68" s="38">
        <v>7425</v>
      </c>
      <c r="D68" s="38"/>
    </row>
    <row r="69" spans="1:4" x14ac:dyDescent="0.25">
      <c r="A69" s="1"/>
      <c r="B69" s="7" t="s">
        <v>44</v>
      </c>
      <c r="C69" s="38"/>
      <c r="D69" s="38">
        <v>7425</v>
      </c>
    </row>
    <row r="70" spans="1:4" x14ac:dyDescent="0.25">
      <c r="A70" s="1"/>
      <c r="B70" s="7"/>
      <c r="C70" s="38"/>
      <c r="D70" s="38"/>
    </row>
    <row r="71" spans="1:4" x14ac:dyDescent="0.25">
      <c r="A71" s="33">
        <v>43469</v>
      </c>
      <c r="B71" s="29">
        <v>5</v>
      </c>
      <c r="C71" s="38"/>
      <c r="D71" s="38"/>
    </row>
    <row r="72" spans="1:4" x14ac:dyDescent="0.25">
      <c r="A72" s="1"/>
      <c r="B72" s="1" t="s">
        <v>64</v>
      </c>
      <c r="C72" s="38">
        <v>27832</v>
      </c>
      <c r="D72" s="38"/>
    </row>
    <row r="73" spans="1:4" x14ac:dyDescent="0.25">
      <c r="A73" s="1"/>
      <c r="B73" s="7" t="s">
        <v>5</v>
      </c>
      <c r="C73" s="38"/>
      <c r="D73" s="38">
        <v>27832</v>
      </c>
    </row>
    <row r="74" spans="1:4" x14ac:dyDescent="0.25">
      <c r="A74" s="1"/>
      <c r="B74" s="7"/>
      <c r="C74" s="38"/>
      <c r="D74" s="38"/>
    </row>
    <row r="75" spans="1:4" x14ac:dyDescent="0.25">
      <c r="A75" s="33">
        <v>43470</v>
      </c>
      <c r="B75" s="29">
        <v>6</v>
      </c>
      <c r="C75" s="38"/>
      <c r="D75" s="38"/>
    </row>
    <row r="76" spans="1:4" x14ac:dyDescent="0.25">
      <c r="A76" s="1"/>
      <c r="B76" s="1" t="s">
        <v>65</v>
      </c>
      <c r="C76" s="38">
        <v>3000</v>
      </c>
      <c r="D76" s="38"/>
    </row>
    <row r="77" spans="1:4" x14ac:dyDescent="0.25">
      <c r="A77" s="1"/>
      <c r="B77" s="9" t="s">
        <v>51</v>
      </c>
      <c r="C77" s="38">
        <v>360</v>
      </c>
      <c r="D77" s="38"/>
    </row>
    <row r="78" spans="1:4" x14ac:dyDescent="0.25">
      <c r="A78" s="1"/>
      <c r="B78" s="34" t="s">
        <v>148</v>
      </c>
      <c r="C78" s="38"/>
      <c r="D78" s="38">
        <v>3360</v>
      </c>
    </row>
    <row r="79" spans="1:4" x14ac:dyDescent="0.25">
      <c r="A79" s="1"/>
      <c r="B79" s="46"/>
      <c r="C79" s="38"/>
      <c r="D79" s="38"/>
    </row>
    <row r="80" spans="1:4" x14ac:dyDescent="0.25">
      <c r="A80" s="33">
        <v>43471</v>
      </c>
      <c r="B80" s="46">
        <v>7</v>
      </c>
      <c r="C80" s="38"/>
      <c r="D80" s="38"/>
    </row>
    <row r="81" spans="1:4" x14ac:dyDescent="0.25">
      <c r="A81" s="33"/>
      <c r="B81" s="1" t="s">
        <v>24</v>
      </c>
      <c r="C81" s="38">
        <v>400</v>
      </c>
      <c r="D81" s="38"/>
    </row>
    <row r="82" spans="1:4" x14ac:dyDescent="0.25">
      <c r="A82" s="1"/>
      <c r="B82" s="9" t="s">
        <v>45</v>
      </c>
      <c r="C82" s="38">
        <v>48</v>
      </c>
      <c r="D82" s="38"/>
    </row>
    <row r="83" spans="1:4" x14ac:dyDescent="0.25">
      <c r="A83" s="1"/>
      <c r="B83" s="7" t="s">
        <v>3</v>
      </c>
      <c r="C83" s="38"/>
      <c r="D83" s="38">
        <v>448</v>
      </c>
    </row>
    <row r="84" spans="1:4" x14ac:dyDescent="0.25">
      <c r="A84" s="1"/>
      <c r="B84" s="7"/>
      <c r="C84" s="38"/>
      <c r="D84" s="38"/>
    </row>
    <row r="85" spans="1:4" x14ac:dyDescent="0.25">
      <c r="A85" s="33">
        <v>43472</v>
      </c>
      <c r="B85" s="29">
        <v>8</v>
      </c>
      <c r="C85" s="38"/>
      <c r="D85" s="38"/>
    </row>
    <row r="86" spans="1:4" x14ac:dyDescent="0.25">
      <c r="A86" s="1"/>
      <c r="B86" s="1" t="s">
        <v>21</v>
      </c>
      <c r="C86" s="38">
        <v>150</v>
      </c>
      <c r="D86" s="38"/>
    </row>
    <row r="87" spans="1:4" x14ac:dyDescent="0.25">
      <c r="A87" s="1"/>
      <c r="B87" s="7" t="s">
        <v>3</v>
      </c>
      <c r="C87" s="38"/>
      <c r="D87" s="38">
        <v>150</v>
      </c>
    </row>
    <row r="88" spans="1:4" x14ac:dyDescent="0.25">
      <c r="A88" s="1"/>
      <c r="B88" s="7"/>
      <c r="C88" s="38"/>
      <c r="D88" s="38"/>
    </row>
    <row r="89" spans="1:4" x14ac:dyDescent="0.25">
      <c r="A89" s="33">
        <v>43473</v>
      </c>
      <c r="B89" s="29">
        <v>9</v>
      </c>
      <c r="C89" s="38"/>
      <c r="D89" s="38"/>
    </row>
    <row r="90" spans="1:4" x14ac:dyDescent="0.25">
      <c r="A90" s="1"/>
      <c r="B90" s="1" t="s">
        <v>66</v>
      </c>
      <c r="C90" s="38">
        <v>50</v>
      </c>
      <c r="D90" s="38"/>
    </row>
    <row r="91" spans="1:4" x14ac:dyDescent="0.25">
      <c r="A91" s="1"/>
      <c r="B91" s="7" t="s">
        <v>5</v>
      </c>
      <c r="C91" s="38"/>
      <c r="D91" s="38">
        <v>50</v>
      </c>
    </row>
    <row r="92" spans="1:4" x14ac:dyDescent="0.25">
      <c r="A92" s="1"/>
      <c r="B92" s="7"/>
      <c r="C92" s="38"/>
      <c r="D92" s="38"/>
    </row>
    <row r="93" spans="1:4" x14ac:dyDescent="0.25">
      <c r="A93" s="33">
        <v>43474</v>
      </c>
      <c r="B93" s="29">
        <v>10</v>
      </c>
      <c r="C93" s="38"/>
      <c r="D93" s="38"/>
    </row>
    <row r="94" spans="1:4" x14ac:dyDescent="0.25">
      <c r="A94" s="1"/>
      <c r="B94" s="1" t="s">
        <v>18</v>
      </c>
      <c r="C94" s="38">
        <v>500</v>
      </c>
      <c r="D94" s="38"/>
    </row>
    <row r="95" spans="1:4" x14ac:dyDescent="0.25">
      <c r="A95" s="1"/>
      <c r="B95" s="9" t="s">
        <v>45</v>
      </c>
      <c r="C95" s="38">
        <v>60</v>
      </c>
      <c r="D95" s="38"/>
    </row>
    <row r="96" spans="1:4" x14ac:dyDescent="0.25">
      <c r="A96" s="1"/>
      <c r="B96" s="34" t="s">
        <v>3</v>
      </c>
      <c r="C96" s="38"/>
      <c r="D96" s="38">
        <v>560</v>
      </c>
    </row>
    <row r="97" spans="1:19" x14ac:dyDescent="0.25">
      <c r="A97" s="1"/>
      <c r="B97" s="8"/>
      <c r="C97" s="38"/>
      <c r="D97" s="38"/>
    </row>
    <row r="98" spans="1:19" x14ac:dyDescent="0.25">
      <c r="A98" s="33">
        <v>43475</v>
      </c>
      <c r="B98" s="29">
        <v>11</v>
      </c>
      <c r="C98" s="38"/>
      <c r="D98" s="38"/>
    </row>
    <row r="99" spans="1:19" x14ac:dyDescent="0.25">
      <c r="A99" s="1"/>
      <c r="B99" s="1" t="s">
        <v>67</v>
      </c>
      <c r="C99" s="38">
        <v>200</v>
      </c>
      <c r="D99" s="38"/>
    </row>
    <row r="100" spans="1:19" x14ac:dyDescent="0.25">
      <c r="A100" s="1"/>
      <c r="B100" s="7" t="s">
        <v>3</v>
      </c>
      <c r="C100" s="38"/>
      <c r="D100" s="38">
        <v>200</v>
      </c>
    </row>
    <row r="101" spans="1:19" x14ac:dyDescent="0.25">
      <c r="A101" s="1"/>
      <c r="B101" s="7"/>
      <c r="C101" s="38"/>
      <c r="D101" s="38"/>
    </row>
    <row r="102" spans="1:19" x14ac:dyDescent="0.25">
      <c r="A102" s="33">
        <v>43476</v>
      </c>
      <c r="B102" s="29">
        <v>12</v>
      </c>
      <c r="C102" s="38"/>
      <c r="D102" s="38"/>
    </row>
    <row r="103" spans="1:19" x14ac:dyDescent="0.25">
      <c r="A103" s="1"/>
      <c r="B103" s="7" t="s">
        <v>61</v>
      </c>
      <c r="C103" s="38"/>
      <c r="D103" s="38">
        <v>7000</v>
      </c>
    </row>
    <row r="104" spans="1:19" x14ac:dyDescent="0.25">
      <c r="A104" s="1"/>
      <c r="B104" s="7" t="s">
        <v>51</v>
      </c>
      <c r="C104" s="38"/>
      <c r="D104" s="38">
        <v>840</v>
      </c>
    </row>
    <row r="105" spans="1:19" x14ac:dyDescent="0.25">
      <c r="A105" s="1"/>
      <c r="B105" s="8" t="s">
        <v>5</v>
      </c>
      <c r="C105" s="38">
        <v>7840</v>
      </c>
      <c r="D105" s="38"/>
    </row>
    <row r="106" spans="1:19" x14ac:dyDescent="0.25">
      <c r="A106" s="1"/>
      <c r="B106" s="8"/>
      <c r="C106" s="38"/>
      <c r="D106" s="38"/>
    </row>
    <row r="107" spans="1:19" x14ac:dyDescent="0.25">
      <c r="A107" s="33">
        <v>43476</v>
      </c>
      <c r="B107" s="29" t="s">
        <v>149</v>
      </c>
      <c r="C107" s="1"/>
      <c r="D107" s="38"/>
    </row>
    <row r="108" spans="1:19" x14ac:dyDescent="0.25">
      <c r="A108" s="1"/>
      <c r="B108" s="9" t="s">
        <v>143</v>
      </c>
      <c r="C108" s="38">
        <v>1375</v>
      </c>
      <c r="D108" s="38"/>
    </row>
    <row r="109" spans="1:19" x14ac:dyDescent="0.25">
      <c r="A109" s="1"/>
      <c r="B109" s="7" t="s">
        <v>144</v>
      </c>
      <c r="C109" s="38"/>
      <c r="D109" s="38">
        <v>1375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"/>
      <c r="B110" s="7"/>
      <c r="C110" s="38"/>
      <c r="D110" s="38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33">
        <v>43477</v>
      </c>
      <c r="B111" s="29">
        <v>13</v>
      </c>
      <c r="C111" s="38"/>
      <c r="D111" s="38"/>
    </row>
    <row r="112" spans="1:19" x14ac:dyDescent="0.25">
      <c r="A112" s="1"/>
      <c r="B112" s="1" t="s">
        <v>5</v>
      </c>
      <c r="C112" s="38"/>
      <c r="D112" s="38">
        <v>7840</v>
      </c>
    </row>
    <row r="113" spans="1:4" x14ac:dyDescent="0.25">
      <c r="A113" s="1"/>
      <c r="B113" s="7" t="s">
        <v>3</v>
      </c>
      <c r="C113" s="38">
        <v>7840</v>
      </c>
      <c r="D113" s="38"/>
    </row>
    <row r="114" spans="1:4" x14ac:dyDescent="0.25">
      <c r="A114" s="1"/>
      <c r="B114" s="7"/>
      <c r="C114" s="38"/>
      <c r="D114" s="38"/>
    </row>
    <row r="115" spans="1:4" x14ac:dyDescent="0.25">
      <c r="A115" s="33">
        <v>43478</v>
      </c>
      <c r="B115" s="29">
        <v>14</v>
      </c>
      <c r="C115" s="38"/>
      <c r="D115" s="38"/>
    </row>
    <row r="116" spans="1:4" x14ac:dyDescent="0.25">
      <c r="A116" s="1"/>
      <c r="B116" s="1" t="s">
        <v>68</v>
      </c>
      <c r="C116" s="38">
        <v>200</v>
      </c>
      <c r="D116" s="38"/>
    </row>
    <row r="117" spans="1:4" x14ac:dyDescent="0.25">
      <c r="A117" s="1"/>
      <c r="B117" s="7" t="s">
        <v>69</v>
      </c>
      <c r="C117" s="38"/>
      <c r="D117" s="38">
        <v>200</v>
      </c>
    </row>
    <row r="118" spans="1:4" x14ac:dyDescent="0.25">
      <c r="A118" s="1"/>
      <c r="B118" s="7"/>
      <c r="C118" s="38"/>
      <c r="D118" s="38"/>
    </row>
    <row r="119" spans="1:4" x14ac:dyDescent="0.25">
      <c r="A119" s="33">
        <v>43479</v>
      </c>
      <c r="B119" s="29">
        <v>15</v>
      </c>
      <c r="C119" s="38"/>
      <c r="D119" s="38"/>
    </row>
    <row r="120" spans="1:4" x14ac:dyDescent="0.25">
      <c r="A120" s="1"/>
      <c r="B120" s="1" t="s">
        <v>8</v>
      </c>
      <c r="C120" s="38">
        <v>2000</v>
      </c>
      <c r="D120" s="38"/>
    </row>
    <row r="121" spans="1:4" x14ac:dyDescent="0.25">
      <c r="A121" s="1"/>
      <c r="B121" s="9" t="s">
        <v>45</v>
      </c>
      <c r="C121" s="38">
        <v>240</v>
      </c>
      <c r="D121" s="38"/>
    </row>
    <row r="122" spans="1:4" x14ac:dyDescent="0.25">
      <c r="A122" s="1"/>
      <c r="B122" s="7" t="s">
        <v>5</v>
      </c>
      <c r="C122" s="38"/>
      <c r="D122" s="38">
        <v>1120</v>
      </c>
    </row>
    <row r="123" spans="1:4" x14ac:dyDescent="0.25">
      <c r="A123" s="1"/>
      <c r="B123" s="7" t="s">
        <v>150</v>
      </c>
      <c r="C123" s="38"/>
      <c r="D123" s="38">
        <v>1120</v>
      </c>
    </row>
    <row r="124" spans="1:4" x14ac:dyDescent="0.25">
      <c r="A124" s="1"/>
      <c r="B124" s="1"/>
      <c r="C124" s="38"/>
      <c r="D124" s="38"/>
    </row>
    <row r="125" spans="1:4" x14ac:dyDescent="0.25">
      <c r="A125" s="33">
        <v>43480</v>
      </c>
      <c r="B125" s="29">
        <v>16</v>
      </c>
      <c r="C125" s="38"/>
      <c r="D125" s="38"/>
    </row>
    <row r="126" spans="1:4" x14ac:dyDescent="0.25">
      <c r="A126" s="1"/>
      <c r="B126" s="1" t="s">
        <v>70</v>
      </c>
      <c r="C126" s="38">
        <v>200</v>
      </c>
      <c r="D126" s="38"/>
    </row>
    <row r="127" spans="1:4" x14ac:dyDescent="0.25">
      <c r="A127" s="1"/>
      <c r="B127" s="1" t="s">
        <v>45</v>
      </c>
      <c r="C127" s="38">
        <v>24</v>
      </c>
      <c r="D127" s="38"/>
    </row>
    <row r="128" spans="1:4" x14ac:dyDescent="0.25">
      <c r="A128" s="1"/>
      <c r="B128" s="7" t="s">
        <v>3</v>
      </c>
      <c r="C128" s="38"/>
      <c r="D128" s="38">
        <v>224</v>
      </c>
    </row>
    <row r="129" spans="1:5" x14ac:dyDescent="0.25">
      <c r="A129" s="1"/>
      <c r="B129" s="1"/>
      <c r="C129" s="38"/>
      <c r="D129" s="38"/>
    </row>
    <row r="130" spans="1:5" x14ac:dyDescent="0.25">
      <c r="A130" s="33">
        <v>43494</v>
      </c>
      <c r="B130" s="29">
        <v>17</v>
      </c>
      <c r="C130" s="38"/>
      <c r="D130" s="38"/>
    </row>
    <row r="131" spans="1:5" x14ac:dyDescent="0.25">
      <c r="A131" s="1"/>
      <c r="B131" s="1" t="s">
        <v>71</v>
      </c>
      <c r="C131" s="38">
        <v>3980.38</v>
      </c>
      <c r="D131" s="38"/>
    </row>
    <row r="132" spans="1:5" x14ac:dyDescent="0.25">
      <c r="A132" s="1"/>
      <c r="B132" s="1" t="s">
        <v>72</v>
      </c>
      <c r="C132" s="38"/>
      <c r="D132" s="38">
        <v>376.16</v>
      </c>
    </row>
    <row r="133" spans="1:5" x14ac:dyDescent="0.25">
      <c r="A133" s="1"/>
      <c r="B133" s="1" t="s">
        <v>73</v>
      </c>
      <c r="C133" s="38">
        <v>443.84</v>
      </c>
      <c r="D133" s="38"/>
    </row>
    <row r="134" spans="1:5" x14ac:dyDescent="0.25">
      <c r="A134" s="1"/>
      <c r="B134" s="1" t="s">
        <v>74</v>
      </c>
      <c r="C134" s="38">
        <v>984.49</v>
      </c>
      <c r="D134" s="38"/>
    </row>
    <row r="135" spans="1:5" x14ac:dyDescent="0.25">
      <c r="A135" s="1"/>
      <c r="B135" s="1" t="s">
        <v>3</v>
      </c>
      <c r="C135" s="38"/>
      <c r="D135" s="38">
        <v>5032.55</v>
      </c>
    </row>
    <row r="136" spans="1:5" x14ac:dyDescent="0.25">
      <c r="A136" s="1"/>
      <c r="B136" s="1" t="s">
        <v>75</v>
      </c>
      <c r="C136" s="42" t="s">
        <v>76</v>
      </c>
      <c r="D136" s="42"/>
    </row>
    <row r="137" spans="1:5" x14ac:dyDescent="0.25">
      <c r="A137" s="1"/>
      <c r="B137" s="1" t="s">
        <v>77</v>
      </c>
      <c r="C137" s="42"/>
      <c r="D137" s="42" t="s">
        <v>76</v>
      </c>
    </row>
    <row r="138" spans="1:5" x14ac:dyDescent="0.25">
      <c r="A138" s="1"/>
      <c r="B138" s="1" t="s">
        <v>78</v>
      </c>
      <c r="C138" s="42" t="s">
        <v>79</v>
      </c>
      <c r="D138" s="42"/>
    </row>
    <row r="139" spans="1:5" x14ac:dyDescent="0.25">
      <c r="A139" s="1"/>
      <c r="B139" s="1" t="s">
        <v>80</v>
      </c>
      <c r="C139" s="42"/>
      <c r="D139" s="42" t="s">
        <v>79</v>
      </c>
    </row>
    <row r="140" spans="1:5" x14ac:dyDescent="0.25">
      <c r="A140" s="1"/>
      <c r="B140" s="1" t="s">
        <v>81</v>
      </c>
      <c r="C140" s="42" t="s">
        <v>82</v>
      </c>
      <c r="D140" s="42"/>
    </row>
    <row r="141" spans="1:5" x14ac:dyDescent="0.25">
      <c r="A141" s="1"/>
      <c r="B141" s="1" t="s">
        <v>83</v>
      </c>
      <c r="C141" s="42"/>
      <c r="D141" s="42" t="s">
        <v>82</v>
      </c>
      <c r="E141" s="41"/>
    </row>
    <row r="142" spans="1:5" x14ac:dyDescent="0.25">
      <c r="C142" s="40">
        <f>SUM(C33:C141)</f>
        <v>369140.71</v>
      </c>
      <c r="D142" s="40">
        <f>SUM(D33:D141)</f>
        <v>369140.70999999996</v>
      </c>
    </row>
    <row r="143" spans="1:5" x14ac:dyDescent="0.25">
      <c r="C143" s="41"/>
      <c r="D143" s="41"/>
      <c r="E143" s="3"/>
    </row>
    <row r="144" spans="1:5" x14ac:dyDescent="0.25">
      <c r="C144" s="41"/>
      <c r="D144" s="41"/>
    </row>
    <row r="145" spans="3:10" x14ac:dyDescent="0.25">
      <c r="C145" s="41"/>
      <c r="D145" s="41"/>
    </row>
    <row r="146" spans="3:10" x14ac:dyDescent="0.25">
      <c r="C146" s="41"/>
      <c r="D146" s="41"/>
    </row>
    <row r="147" spans="3:10" x14ac:dyDescent="0.25">
      <c r="C147" s="41"/>
      <c r="D147" s="41"/>
    </row>
    <row r="148" spans="3:10" x14ac:dyDescent="0.25">
      <c r="C148" s="41"/>
      <c r="D148" s="41"/>
    </row>
    <row r="149" spans="3:10" x14ac:dyDescent="0.25">
      <c r="C149" s="41"/>
      <c r="D149" s="41"/>
    </row>
    <row r="150" spans="3:10" x14ac:dyDescent="0.25">
      <c r="C150" s="41"/>
      <c r="D150" s="41"/>
    </row>
    <row r="151" spans="3:10" x14ac:dyDescent="0.25">
      <c r="C151" s="41"/>
      <c r="D151" s="41"/>
    </row>
    <row r="152" spans="3:10" x14ac:dyDescent="0.25">
      <c r="C152" s="41"/>
      <c r="D152" s="41"/>
    </row>
    <row r="153" spans="3:10" x14ac:dyDescent="0.25">
      <c r="C153" s="41"/>
      <c r="D153" s="41"/>
    </row>
    <row r="154" spans="3:10" x14ac:dyDescent="0.25">
      <c r="C154" s="41"/>
      <c r="D154" s="41"/>
    </row>
    <row r="155" spans="3:10" x14ac:dyDescent="0.25">
      <c r="C155" s="41"/>
      <c r="D155" s="41"/>
    </row>
    <row r="156" spans="3:10" x14ac:dyDescent="0.25">
      <c r="C156" s="41"/>
      <c r="D156" s="41"/>
    </row>
    <row r="157" spans="3:10" x14ac:dyDescent="0.25">
      <c r="C157" s="41"/>
      <c r="D157" s="41"/>
    </row>
    <row r="160" spans="3:10" x14ac:dyDescent="0.25">
      <c r="F160" s="27"/>
      <c r="G160" s="27"/>
      <c r="H160" s="27"/>
      <c r="I160" s="27"/>
      <c r="J160" s="27"/>
    </row>
    <row r="161" spans="6:10" x14ac:dyDescent="0.25">
      <c r="F161" s="27"/>
      <c r="G161" s="27"/>
      <c r="H161" s="27"/>
      <c r="I161" s="27"/>
      <c r="J161" s="27"/>
    </row>
    <row r="162" spans="6:10" x14ac:dyDescent="0.25">
      <c r="F162" s="28"/>
      <c r="G162" s="28"/>
      <c r="H162" s="28"/>
      <c r="I162" s="28"/>
      <c r="J162" s="28"/>
    </row>
    <row r="180" spans="2:4" x14ac:dyDescent="0.25">
      <c r="B180" t="s">
        <v>31</v>
      </c>
    </row>
    <row r="182" spans="2:4" x14ac:dyDescent="0.25">
      <c r="B182" s="78" t="s">
        <v>32</v>
      </c>
      <c r="C182" s="79"/>
      <c r="D182" s="80"/>
    </row>
    <row r="183" spans="2:4" x14ac:dyDescent="0.25">
      <c r="B183" s="81" t="s">
        <v>33</v>
      </c>
      <c r="C183" s="82"/>
      <c r="D183" s="83"/>
    </row>
    <row r="184" spans="2:4" x14ac:dyDescent="0.25">
      <c r="B184" s="72" t="s">
        <v>34</v>
      </c>
      <c r="C184" s="73"/>
      <c r="D184" s="74"/>
    </row>
    <row r="185" spans="2:4" x14ac:dyDescent="0.25">
      <c r="B185" s="14"/>
      <c r="C185" s="15"/>
      <c r="D185" s="16"/>
    </row>
    <row r="186" spans="2:4" x14ac:dyDescent="0.25">
      <c r="B186" s="17" t="s">
        <v>35</v>
      </c>
      <c r="C186" s="15"/>
      <c r="D186" s="16"/>
    </row>
    <row r="187" spans="2:4" x14ac:dyDescent="0.25">
      <c r="B187" s="14" t="s">
        <v>17</v>
      </c>
      <c r="C187" s="10"/>
      <c r="D187" s="18">
        <v>16354</v>
      </c>
    </row>
    <row r="188" spans="2:4" x14ac:dyDescent="0.25">
      <c r="B188" s="14"/>
      <c r="C188" s="10"/>
      <c r="D188" s="18"/>
    </row>
    <row r="189" spans="2:4" x14ac:dyDescent="0.25">
      <c r="B189" s="17" t="s">
        <v>36</v>
      </c>
      <c r="C189" s="10"/>
      <c r="D189" s="18"/>
    </row>
    <row r="190" spans="2:4" x14ac:dyDescent="0.25">
      <c r="B190" s="17"/>
      <c r="C190" s="10"/>
      <c r="D190" s="18"/>
    </row>
    <row r="191" spans="2:4" x14ac:dyDescent="0.25">
      <c r="B191" s="26" t="s">
        <v>20</v>
      </c>
      <c r="C191" s="10">
        <v>1200</v>
      </c>
      <c r="D191" s="18"/>
    </row>
    <row r="192" spans="2:4" x14ac:dyDescent="0.25">
      <c r="B192" s="19" t="s">
        <v>21</v>
      </c>
      <c r="C192" s="10">
        <v>988</v>
      </c>
      <c r="D192" s="18"/>
    </row>
    <row r="193" spans="2:4" x14ac:dyDescent="0.25">
      <c r="B193" s="19" t="s">
        <v>18</v>
      </c>
      <c r="C193" s="10">
        <v>3500</v>
      </c>
      <c r="D193" s="18"/>
    </row>
    <row r="194" spans="2:4" x14ac:dyDescent="0.25">
      <c r="B194" s="19" t="s">
        <v>19</v>
      </c>
      <c r="C194" s="10">
        <v>180</v>
      </c>
      <c r="D194" s="18"/>
    </row>
    <row r="195" spans="2:4" x14ac:dyDescent="0.25">
      <c r="B195" s="19" t="s">
        <v>22</v>
      </c>
      <c r="C195" s="10">
        <v>800</v>
      </c>
      <c r="D195" s="18"/>
    </row>
    <row r="196" spans="2:4" x14ac:dyDescent="0.25">
      <c r="B196" s="19" t="s">
        <v>23</v>
      </c>
      <c r="C196" s="10">
        <v>1500</v>
      </c>
      <c r="D196" s="18"/>
    </row>
    <row r="197" spans="2:4" x14ac:dyDescent="0.25">
      <c r="B197" s="19" t="s">
        <v>24</v>
      </c>
      <c r="C197" s="10">
        <v>1800</v>
      </c>
      <c r="D197" s="18"/>
    </row>
    <row r="198" spans="2:4" x14ac:dyDescent="0.25">
      <c r="B198" s="19" t="s">
        <v>25</v>
      </c>
      <c r="C198" s="12">
        <v>5500</v>
      </c>
      <c r="D198" s="20">
        <f>C191+C192+C193+C194+C195+C196+C197+C198</f>
        <v>15468</v>
      </c>
    </row>
    <row r="199" spans="2:4" x14ac:dyDescent="0.25">
      <c r="B199" s="21" t="s">
        <v>37</v>
      </c>
      <c r="C199" s="10"/>
      <c r="D199" s="22">
        <f>D187-D198</f>
        <v>886</v>
      </c>
    </row>
    <row r="200" spans="2:4" x14ac:dyDescent="0.25">
      <c r="B200" s="14"/>
      <c r="C200" s="10"/>
      <c r="D200" s="18"/>
    </row>
    <row r="201" spans="2:4" x14ac:dyDescent="0.25">
      <c r="B201" s="14"/>
      <c r="C201" s="10"/>
      <c r="D201" s="18"/>
    </row>
    <row r="202" spans="2:4" x14ac:dyDescent="0.25">
      <c r="B202" s="23" t="s">
        <v>38</v>
      </c>
      <c r="C202" s="13"/>
      <c r="D202" s="24" t="s">
        <v>39</v>
      </c>
    </row>
    <row r="203" spans="2:4" x14ac:dyDescent="0.25">
      <c r="B203" s="25"/>
      <c r="C203" s="12"/>
      <c r="D203" s="20"/>
    </row>
    <row r="204" spans="2:4" x14ac:dyDescent="0.25">
      <c r="C204" s="11"/>
      <c r="D204" s="11"/>
    </row>
  </sheetData>
  <mergeCells count="9">
    <mergeCell ref="B184:D184"/>
    <mergeCell ref="G19:I19"/>
    <mergeCell ref="G20:I20"/>
    <mergeCell ref="B15:C15"/>
    <mergeCell ref="D15:E15"/>
    <mergeCell ref="H25:I25"/>
    <mergeCell ref="B30:D30"/>
    <mergeCell ref="B182:D182"/>
    <mergeCell ref="B183:D183"/>
  </mergeCells>
  <pageMargins left="0.7" right="0.7" top="0.75" bottom="0.75" header="0.3" footer="0.3"/>
  <pageSetup paperSize="9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107"/>
  <sheetViews>
    <sheetView topLeftCell="G40" zoomScale="75" zoomScaleNormal="75" workbookViewId="0">
      <selection activeCell="Y47" sqref="X47:Y48"/>
    </sheetView>
  </sheetViews>
  <sheetFormatPr baseColWidth="10" defaultRowHeight="15" x14ac:dyDescent="0.25"/>
  <cols>
    <col min="2" max="2" width="22" customWidth="1"/>
    <col min="6" max="6" width="14.42578125" customWidth="1"/>
    <col min="9" max="9" width="13.28515625" customWidth="1"/>
    <col min="14" max="14" width="4.5703125" customWidth="1"/>
    <col min="15" max="15" width="27.7109375" customWidth="1"/>
    <col min="16" max="19" width="11.42578125" customWidth="1"/>
  </cols>
  <sheetData>
    <row r="1" spans="2:19" x14ac:dyDescent="0.25">
      <c r="B1" s="84" t="s">
        <v>3</v>
      </c>
      <c r="C1" s="84"/>
      <c r="E1" s="84" t="s">
        <v>43</v>
      </c>
      <c r="F1" s="84"/>
      <c r="H1" s="84" t="s">
        <v>44</v>
      </c>
      <c r="I1" s="84"/>
      <c r="K1" s="84" t="s">
        <v>151</v>
      </c>
      <c r="L1" s="84"/>
    </row>
    <row r="2" spans="2:19" x14ac:dyDescent="0.25">
      <c r="B2" s="49">
        <v>8704</v>
      </c>
      <c r="C2" s="50">
        <v>5600</v>
      </c>
      <c r="E2" s="49">
        <v>8000</v>
      </c>
      <c r="F2" s="50"/>
      <c r="G2" s="52"/>
      <c r="H2" s="49">
        <v>9000</v>
      </c>
      <c r="I2" s="50">
        <v>5000</v>
      </c>
      <c r="J2" s="52"/>
      <c r="K2" s="49">
        <v>1852</v>
      </c>
      <c r="L2" s="50">
        <v>0</v>
      </c>
    </row>
    <row r="3" spans="2:19" x14ac:dyDescent="0.25">
      <c r="B3" s="55">
        <v>27832</v>
      </c>
      <c r="C3" s="52">
        <v>448</v>
      </c>
      <c r="E3" s="52"/>
      <c r="F3" s="51"/>
      <c r="G3" s="52"/>
      <c r="H3" s="52">
        <v>5000</v>
      </c>
      <c r="I3" s="51">
        <v>7425</v>
      </c>
      <c r="J3" s="52"/>
      <c r="K3" s="52">
        <v>48</v>
      </c>
      <c r="L3" s="51"/>
    </row>
    <row r="4" spans="2:19" x14ac:dyDescent="0.25">
      <c r="B4" s="52">
        <v>7840</v>
      </c>
      <c r="C4" s="51">
        <v>150</v>
      </c>
      <c r="E4" s="52"/>
      <c r="F4" s="51"/>
      <c r="G4" s="52"/>
      <c r="H4" s="52"/>
      <c r="I4" s="51">
        <v>1375</v>
      </c>
      <c r="J4" s="52"/>
      <c r="K4" s="52">
        <v>60</v>
      </c>
      <c r="L4" s="51"/>
    </row>
    <row r="5" spans="2:19" x14ac:dyDescent="0.25">
      <c r="B5" s="52"/>
      <c r="C5" s="51">
        <v>560</v>
      </c>
      <c r="E5" s="52"/>
      <c r="F5" s="51"/>
      <c r="G5" s="52"/>
      <c r="H5" s="52"/>
      <c r="I5" s="51"/>
      <c r="J5" s="52"/>
      <c r="K5" s="52">
        <v>24</v>
      </c>
      <c r="L5" s="51"/>
    </row>
    <row r="6" spans="2:19" x14ac:dyDescent="0.25">
      <c r="B6" s="52"/>
      <c r="C6" s="51">
        <v>200</v>
      </c>
      <c r="E6" s="52"/>
      <c r="F6" s="51"/>
      <c r="G6" s="52"/>
      <c r="H6" s="52"/>
      <c r="I6" s="51"/>
      <c r="J6" s="52"/>
      <c r="K6" s="52">
        <v>600</v>
      </c>
      <c r="L6" s="51"/>
    </row>
    <row r="7" spans="2:19" x14ac:dyDescent="0.25">
      <c r="B7" s="52"/>
      <c r="C7" s="51">
        <v>200</v>
      </c>
      <c r="E7" s="52"/>
      <c r="F7" s="51"/>
      <c r="G7" s="52"/>
      <c r="H7" s="52"/>
      <c r="I7" s="51"/>
      <c r="J7" s="52"/>
      <c r="K7" s="52">
        <v>240</v>
      </c>
      <c r="L7" s="51"/>
    </row>
    <row r="8" spans="2:19" x14ac:dyDescent="0.25">
      <c r="B8" s="52"/>
      <c r="C8" s="53">
        <v>224</v>
      </c>
      <c r="E8" s="49">
        <f>SUM(E2:E7)</f>
        <v>8000</v>
      </c>
      <c r="F8" s="49"/>
      <c r="G8" s="52"/>
      <c r="H8" s="49">
        <f>SUM(H2:H7)</f>
        <v>14000</v>
      </c>
      <c r="I8" s="49">
        <f>SUM(I2:I7)</f>
        <v>13800</v>
      </c>
      <c r="J8" s="52"/>
      <c r="K8" s="49">
        <f>SUM(K2:K7)</f>
        <v>2824</v>
      </c>
      <c r="L8" s="49">
        <f>SUM(L2:L7)</f>
        <v>0</v>
      </c>
    </row>
    <row r="9" spans="2:19" x14ac:dyDescent="0.25">
      <c r="B9" s="52"/>
      <c r="C9" s="54">
        <v>5032.55</v>
      </c>
      <c r="E9" s="52"/>
      <c r="F9" s="52"/>
      <c r="G9" s="52"/>
      <c r="H9" s="49">
        <f>H8-I8</f>
        <v>200</v>
      </c>
      <c r="J9" s="52"/>
      <c r="K9" s="49">
        <f>K8-L8</f>
        <v>2824</v>
      </c>
      <c r="L9" s="49"/>
    </row>
    <row r="10" spans="2:19" x14ac:dyDescent="0.25">
      <c r="B10" s="49">
        <f>SUM(B2:B9)</f>
        <v>44376</v>
      </c>
      <c r="C10" s="49">
        <f>SUM(C2:C9)</f>
        <v>12414.55</v>
      </c>
    </row>
    <row r="11" spans="2:19" x14ac:dyDescent="0.25">
      <c r="B11" s="49">
        <f>B10-C10</f>
        <v>31961.45</v>
      </c>
      <c r="C11" s="32"/>
    </row>
    <row r="13" spans="2:19" x14ac:dyDescent="0.25">
      <c r="B13" s="84" t="s">
        <v>6</v>
      </c>
      <c r="C13" s="84"/>
      <c r="E13" s="84" t="s">
        <v>46</v>
      </c>
      <c r="F13" s="84"/>
      <c r="H13" s="84" t="s">
        <v>54</v>
      </c>
      <c r="I13" s="84"/>
      <c r="K13" s="84" t="s">
        <v>13</v>
      </c>
      <c r="L13" s="84"/>
    </row>
    <row r="14" spans="2:19" s="52" customFormat="1" x14ac:dyDescent="0.25">
      <c r="B14" s="49">
        <v>8000</v>
      </c>
      <c r="C14" s="50"/>
      <c r="E14" s="49">
        <v>100000</v>
      </c>
      <c r="F14" s="50"/>
      <c r="H14" s="49">
        <v>130000</v>
      </c>
      <c r="I14" s="50"/>
      <c r="K14" s="49"/>
      <c r="L14" s="50">
        <v>122500</v>
      </c>
      <c r="O14"/>
      <c r="P14"/>
      <c r="Q14"/>
      <c r="R14"/>
      <c r="S14"/>
    </row>
    <row r="15" spans="2:19" x14ac:dyDescent="0.25">
      <c r="C15" s="14"/>
      <c r="F15" s="14"/>
      <c r="I15" s="14"/>
      <c r="L15" s="14"/>
    </row>
    <row r="16" spans="2:19" x14ac:dyDescent="0.25">
      <c r="C16" s="14"/>
      <c r="F16" s="14"/>
      <c r="I16" s="14"/>
      <c r="L16" s="14"/>
      <c r="O16" s="75"/>
      <c r="P16" s="75"/>
      <c r="Q16" s="75"/>
    </row>
    <row r="17" spans="2:19" x14ac:dyDescent="0.25">
      <c r="B17" s="49">
        <f>SUM(B14:B16)</f>
        <v>8000</v>
      </c>
      <c r="C17" s="32"/>
      <c r="E17" s="56">
        <f>SUM(E14:E16)</f>
        <v>100000</v>
      </c>
      <c r="F17" s="56"/>
      <c r="H17" s="49">
        <f>SUM(H14:H16)</f>
        <v>130000</v>
      </c>
      <c r="I17" s="32"/>
      <c r="K17" s="32"/>
      <c r="L17" s="49">
        <f>SUM(L14:L16)</f>
        <v>122500</v>
      </c>
      <c r="O17" s="65"/>
      <c r="P17" s="65"/>
      <c r="Q17" s="65"/>
    </row>
    <row r="18" spans="2:19" x14ac:dyDescent="0.25">
      <c r="O18" s="1" t="s">
        <v>27</v>
      </c>
      <c r="P18" s="1" t="s">
        <v>58</v>
      </c>
      <c r="Q18" s="1" t="s">
        <v>28</v>
      </c>
      <c r="R18" s="8" t="s">
        <v>29</v>
      </c>
      <c r="S18" s="8" t="s">
        <v>30</v>
      </c>
    </row>
    <row r="19" spans="2:19" x14ac:dyDescent="0.25">
      <c r="O19" s="1" t="s">
        <v>3</v>
      </c>
      <c r="P19" s="47">
        <v>44376</v>
      </c>
      <c r="Q19" s="47">
        <v>12414.55</v>
      </c>
      <c r="R19" s="47">
        <v>31961.45</v>
      </c>
      <c r="S19" s="47">
        <v>0</v>
      </c>
    </row>
    <row r="20" spans="2:19" x14ac:dyDescent="0.25">
      <c r="O20" s="1" t="s">
        <v>43</v>
      </c>
      <c r="P20" s="47">
        <v>8000</v>
      </c>
      <c r="Q20" s="47"/>
      <c r="R20" s="47">
        <v>8000</v>
      </c>
      <c r="S20" s="47">
        <v>0</v>
      </c>
    </row>
    <row r="21" spans="2:19" x14ac:dyDescent="0.25">
      <c r="O21" s="1" t="s">
        <v>44</v>
      </c>
      <c r="P21" s="47">
        <v>14000</v>
      </c>
      <c r="Q21" s="47">
        <v>13800</v>
      </c>
      <c r="R21" s="66">
        <v>200</v>
      </c>
      <c r="S21" s="47">
        <v>0</v>
      </c>
    </row>
    <row r="22" spans="2:19" x14ac:dyDescent="0.25">
      <c r="O22" s="1" t="s">
        <v>45</v>
      </c>
      <c r="P22" s="47">
        <v>2824</v>
      </c>
      <c r="Q22" s="47">
        <v>0</v>
      </c>
      <c r="R22" s="47">
        <v>2824</v>
      </c>
      <c r="S22" s="47">
        <v>0</v>
      </c>
    </row>
    <row r="23" spans="2:19" x14ac:dyDescent="0.25">
      <c r="B23" s="84" t="s">
        <v>49</v>
      </c>
      <c r="C23" s="84"/>
      <c r="E23" s="84" t="s">
        <v>50</v>
      </c>
      <c r="F23" s="84"/>
      <c r="H23" s="84" t="s">
        <v>60</v>
      </c>
      <c r="I23" s="84"/>
      <c r="K23" s="84" t="s">
        <v>51</v>
      </c>
      <c r="L23" s="84"/>
      <c r="O23" s="1" t="s">
        <v>6</v>
      </c>
      <c r="P23" s="47">
        <v>8000</v>
      </c>
      <c r="Q23" s="47">
        <v>0</v>
      </c>
      <c r="R23" s="47">
        <v>8000</v>
      </c>
      <c r="S23" s="47">
        <v>0</v>
      </c>
    </row>
    <row r="24" spans="2:19" x14ac:dyDescent="0.25">
      <c r="B24" s="49"/>
      <c r="C24" s="50">
        <v>3000</v>
      </c>
      <c r="D24" s="52"/>
      <c r="E24" s="49"/>
      <c r="F24" s="50">
        <v>7500</v>
      </c>
      <c r="G24" s="52"/>
      <c r="H24" s="49"/>
      <c r="I24" s="50">
        <v>100000</v>
      </c>
      <c r="J24" s="52"/>
      <c r="K24" s="51">
        <v>360</v>
      </c>
      <c r="L24" s="50">
        <v>2556</v>
      </c>
      <c r="O24" s="1" t="s">
        <v>155</v>
      </c>
      <c r="P24" s="47">
        <v>100000</v>
      </c>
      <c r="Q24" s="47">
        <v>0</v>
      </c>
      <c r="R24" s="47">
        <v>100000</v>
      </c>
      <c r="S24" s="47">
        <v>0</v>
      </c>
    </row>
    <row r="25" spans="2:19" x14ac:dyDescent="0.25">
      <c r="B25" s="52"/>
      <c r="C25" s="51"/>
      <c r="D25" s="52"/>
      <c r="E25" s="52"/>
      <c r="F25" s="51"/>
      <c r="G25" s="52"/>
      <c r="H25" s="52"/>
      <c r="I25" s="51"/>
      <c r="J25" s="52"/>
      <c r="K25" s="52"/>
      <c r="L25" s="51">
        <v>1200</v>
      </c>
      <c r="O25" s="1" t="s">
        <v>54</v>
      </c>
      <c r="P25" s="47">
        <v>130000</v>
      </c>
      <c r="Q25" s="47">
        <v>0</v>
      </c>
      <c r="R25" s="47">
        <v>130000</v>
      </c>
      <c r="S25" s="47">
        <v>0</v>
      </c>
    </row>
    <row r="26" spans="2:19" x14ac:dyDescent="0.25">
      <c r="B26" s="52"/>
      <c r="C26" s="51"/>
      <c r="D26" s="52"/>
      <c r="E26" s="52"/>
      <c r="F26" s="51"/>
      <c r="G26" s="52"/>
      <c r="H26" s="52"/>
      <c r="I26" s="51"/>
      <c r="J26" s="52"/>
      <c r="K26" s="52"/>
      <c r="L26" s="51">
        <v>1782</v>
      </c>
      <c r="O26" s="1" t="s">
        <v>13</v>
      </c>
      <c r="P26" s="47">
        <v>0</v>
      </c>
      <c r="Q26" s="47">
        <v>122500</v>
      </c>
      <c r="R26" s="47">
        <v>0</v>
      </c>
      <c r="S26" s="47">
        <v>122500</v>
      </c>
    </row>
    <row r="27" spans="2:19" x14ac:dyDescent="0.25">
      <c r="B27" s="52"/>
      <c r="C27" s="51"/>
      <c r="D27" s="52"/>
      <c r="E27" s="52"/>
      <c r="F27" s="51"/>
      <c r="G27" s="52"/>
      <c r="H27" s="52"/>
      <c r="I27" s="51"/>
      <c r="J27" s="52"/>
      <c r="K27" s="52"/>
      <c r="L27" s="61">
        <v>840</v>
      </c>
      <c r="O27" s="1" t="s">
        <v>49</v>
      </c>
      <c r="P27" s="47">
        <v>0</v>
      </c>
      <c r="Q27" s="47">
        <v>3000</v>
      </c>
      <c r="R27" s="47">
        <v>0</v>
      </c>
      <c r="S27" s="47">
        <v>3000</v>
      </c>
    </row>
    <row r="28" spans="2:19" x14ac:dyDescent="0.25">
      <c r="B28" s="52"/>
      <c r="C28" s="51"/>
      <c r="D28" s="52"/>
      <c r="E28" s="52"/>
      <c r="F28" s="51"/>
      <c r="G28" s="52"/>
      <c r="H28" s="52"/>
      <c r="I28" s="51"/>
      <c r="J28" s="52"/>
      <c r="K28" s="52"/>
      <c r="L28" s="51"/>
      <c r="O28" s="47" t="s">
        <v>50</v>
      </c>
      <c r="P28" s="47">
        <v>0</v>
      </c>
      <c r="Q28" s="47">
        <v>7500</v>
      </c>
      <c r="R28" s="47">
        <v>0</v>
      </c>
      <c r="S28" s="47">
        <v>7500</v>
      </c>
    </row>
    <row r="29" spans="2:19" x14ac:dyDescent="0.25">
      <c r="B29" s="49"/>
      <c r="C29" s="50">
        <f>SUM(C24:C28)</f>
        <v>3000</v>
      </c>
      <c r="D29" s="52"/>
      <c r="E29" s="49"/>
      <c r="F29" s="50">
        <f>SUM(F24:F28)</f>
        <v>7500</v>
      </c>
      <c r="G29" s="52"/>
      <c r="H29" s="49"/>
      <c r="I29" s="50">
        <f>SUM(I24:I28)</f>
        <v>100000</v>
      </c>
      <c r="J29" s="52"/>
      <c r="K29" s="49">
        <f>SUM(K24:K28)</f>
        <v>360</v>
      </c>
      <c r="L29" s="50">
        <f>SUM(L24:L28)</f>
        <v>6378</v>
      </c>
      <c r="O29" s="1" t="s">
        <v>156</v>
      </c>
      <c r="P29" s="47">
        <v>0</v>
      </c>
      <c r="Q29" s="47">
        <v>100000</v>
      </c>
      <c r="R29" s="47">
        <v>0</v>
      </c>
      <c r="S29" s="47">
        <v>100000</v>
      </c>
    </row>
    <row r="30" spans="2:19" x14ac:dyDescent="0.25">
      <c r="B30" s="52"/>
      <c r="C30" s="52"/>
      <c r="D30" s="52"/>
      <c r="E30" s="52"/>
      <c r="F30" s="52"/>
      <c r="G30" s="52"/>
      <c r="H30" s="52"/>
      <c r="I30" s="52"/>
      <c r="J30" s="52"/>
      <c r="K30" s="49"/>
      <c r="L30" s="49">
        <f>K29-L29</f>
        <v>-6018</v>
      </c>
      <c r="O30" s="1" t="s">
        <v>51</v>
      </c>
      <c r="P30" s="47">
        <v>360</v>
      </c>
      <c r="Q30" s="47">
        <v>6378</v>
      </c>
      <c r="R30" s="47">
        <v>-6018</v>
      </c>
      <c r="S30" s="47">
        <v>0</v>
      </c>
    </row>
    <row r="31" spans="2:19" x14ac:dyDescent="0.25">
      <c r="O31" s="1" t="s">
        <v>48</v>
      </c>
      <c r="P31" s="47">
        <v>0</v>
      </c>
      <c r="Q31" s="47">
        <v>30000</v>
      </c>
      <c r="R31" s="47">
        <v>0</v>
      </c>
      <c r="S31" s="47">
        <v>30000</v>
      </c>
    </row>
    <row r="32" spans="2:19" x14ac:dyDescent="0.25">
      <c r="O32" s="1" t="s">
        <v>61</v>
      </c>
      <c r="P32" s="47">
        <v>7000</v>
      </c>
      <c r="Q32" s="47">
        <v>24850</v>
      </c>
      <c r="R32" s="47">
        <v>-17850</v>
      </c>
      <c r="S32" s="47">
        <v>0</v>
      </c>
    </row>
    <row r="33" spans="2:19" x14ac:dyDescent="0.25">
      <c r="O33" s="1" t="s">
        <v>62</v>
      </c>
      <c r="P33" s="47">
        <v>11200</v>
      </c>
      <c r="Q33" s="47">
        <v>4480</v>
      </c>
      <c r="R33" s="47">
        <v>6720</v>
      </c>
      <c r="S33" s="47">
        <v>0</v>
      </c>
    </row>
    <row r="34" spans="2:19" x14ac:dyDescent="0.25">
      <c r="B34" s="84" t="s">
        <v>48</v>
      </c>
      <c r="C34" s="84"/>
      <c r="E34" s="84" t="s">
        <v>61</v>
      </c>
      <c r="F34" s="84"/>
      <c r="H34" s="84" t="s">
        <v>62</v>
      </c>
      <c r="I34" s="84"/>
      <c r="K34" s="84" t="s">
        <v>143</v>
      </c>
      <c r="L34" s="84"/>
      <c r="O34" s="1" t="s">
        <v>143</v>
      </c>
      <c r="P34" s="47">
        <v>13800</v>
      </c>
      <c r="Q34" s="47">
        <v>0</v>
      </c>
      <c r="R34" s="47">
        <v>13800</v>
      </c>
      <c r="S34" s="47">
        <v>0</v>
      </c>
    </row>
    <row r="35" spans="2:19" x14ac:dyDescent="0.25">
      <c r="B35" s="49"/>
      <c r="C35" s="50">
        <v>30000</v>
      </c>
      <c r="D35" s="52"/>
      <c r="E35" s="49">
        <v>7000</v>
      </c>
      <c r="F35" s="50">
        <v>10000</v>
      </c>
      <c r="G35" s="52"/>
      <c r="H35" s="49">
        <v>11200</v>
      </c>
      <c r="I35" s="50">
        <v>3360</v>
      </c>
      <c r="J35" s="52"/>
      <c r="K35" s="49">
        <v>5000</v>
      </c>
      <c r="L35" s="50"/>
      <c r="O35" s="1"/>
      <c r="P35" s="47"/>
      <c r="Q35" s="47"/>
      <c r="R35" s="47"/>
      <c r="S35" s="47"/>
    </row>
    <row r="36" spans="2:19" x14ac:dyDescent="0.25">
      <c r="B36" s="52"/>
      <c r="C36" s="51"/>
      <c r="D36" s="52"/>
      <c r="E36" s="52"/>
      <c r="F36" s="51">
        <v>14850</v>
      </c>
      <c r="G36" s="52"/>
      <c r="H36" s="52"/>
      <c r="I36" s="51">
        <v>1120</v>
      </c>
      <c r="J36" s="52"/>
      <c r="K36" s="52">
        <v>7425</v>
      </c>
      <c r="L36" s="51"/>
      <c r="O36" s="1" t="s">
        <v>5</v>
      </c>
      <c r="P36" s="47">
        <v>24472</v>
      </c>
      <c r="Q36" s="47">
        <v>36842</v>
      </c>
      <c r="R36" s="47">
        <v>-12370</v>
      </c>
      <c r="S36" s="47">
        <v>0</v>
      </c>
    </row>
    <row r="37" spans="2:19" x14ac:dyDescent="0.25">
      <c r="B37" s="52"/>
      <c r="C37" s="51"/>
      <c r="D37" s="52"/>
      <c r="E37" s="52"/>
      <c r="F37" s="51"/>
      <c r="G37" s="52"/>
      <c r="H37" s="52"/>
      <c r="I37" s="51"/>
      <c r="J37" s="52"/>
      <c r="K37" s="52">
        <v>1375</v>
      </c>
      <c r="L37" s="51"/>
      <c r="O37" s="1" t="s">
        <v>157</v>
      </c>
      <c r="P37" s="47">
        <v>3000</v>
      </c>
      <c r="Q37" s="47">
        <v>0</v>
      </c>
      <c r="R37" s="47">
        <v>3000</v>
      </c>
      <c r="S37" s="47">
        <v>0</v>
      </c>
    </row>
    <row r="38" spans="2:19" x14ac:dyDescent="0.25">
      <c r="B38" s="52"/>
      <c r="C38" s="51"/>
      <c r="D38" s="52"/>
      <c r="E38" s="52"/>
      <c r="F38" s="51"/>
      <c r="G38" s="52"/>
      <c r="H38" s="52"/>
      <c r="I38" s="51"/>
      <c r="J38" s="52"/>
      <c r="K38" s="52"/>
      <c r="L38" s="51"/>
      <c r="O38" s="1" t="s">
        <v>24</v>
      </c>
      <c r="P38" s="47">
        <v>400</v>
      </c>
      <c r="Q38" s="47">
        <v>0</v>
      </c>
      <c r="R38" s="47">
        <v>400</v>
      </c>
      <c r="S38" s="47">
        <v>0</v>
      </c>
    </row>
    <row r="39" spans="2:19" x14ac:dyDescent="0.25">
      <c r="B39" s="52"/>
      <c r="C39" s="51"/>
      <c r="D39" s="52"/>
      <c r="E39" s="52"/>
      <c r="F39" s="51"/>
      <c r="G39" s="52"/>
      <c r="H39" s="52"/>
      <c r="I39" s="51"/>
      <c r="J39" s="52"/>
      <c r="K39" s="52"/>
      <c r="L39" s="51"/>
      <c r="O39" s="1" t="s">
        <v>21</v>
      </c>
      <c r="P39" s="47">
        <v>150</v>
      </c>
      <c r="Q39" s="47">
        <v>0</v>
      </c>
      <c r="R39" s="47">
        <v>150</v>
      </c>
      <c r="S39" s="47">
        <v>0</v>
      </c>
    </row>
    <row r="40" spans="2:19" x14ac:dyDescent="0.25">
      <c r="B40" s="49"/>
      <c r="C40" s="50">
        <f>SUM(C35:C39)</f>
        <v>30000</v>
      </c>
      <c r="D40" s="52"/>
      <c r="E40" s="49">
        <f>SUM(E35:E39)</f>
        <v>7000</v>
      </c>
      <c r="F40" s="50">
        <f>SUM(F35:F39)</f>
        <v>24850</v>
      </c>
      <c r="G40" s="52"/>
      <c r="H40" s="49">
        <f>SUM(H35:H39)</f>
        <v>11200</v>
      </c>
      <c r="I40" s="50">
        <f>SUM(I35:I39)</f>
        <v>4480</v>
      </c>
      <c r="J40" s="52"/>
      <c r="K40" s="49">
        <f>SUM(K35:K39)</f>
        <v>13800</v>
      </c>
      <c r="L40" s="50"/>
      <c r="O40" s="1" t="s">
        <v>66</v>
      </c>
      <c r="P40" s="47">
        <v>50</v>
      </c>
      <c r="Q40" s="47">
        <v>0</v>
      </c>
      <c r="R40" s="47">
        <v>50</v>
      </c>
      <c r="S40" s="47">
        <v>0</v>
      </c>
    </row>
    <row r="41" spans="2:19" x14ac:dyDescent="0.25">
      <c r="B41" s="52"/>
      <c r="C41" s="52"/>
      <c r="D41" s="52"/>
      <c r="E41" s="52"/>
      <c r="F41" s="52">
        <f>E40-F40</f>
        <v>-17850</v>
      </c>
      <c r="G41" s="52"/>
      <c r="H41" s="49">
        <f>H40-I40</f>
        <v>6720</v>
      </c>
      <c r="I41" s="49"/>
      <c r="J41" s="52"/>
      <c r="K41" s="52"/>
      <c r="L41" s="52"/>
      <c r="O41" s="1" t="s">
        <v>18</v>
      </c>
      <c r="P41" s="47">
        <v>500</v>
      </c>
      <c r="Q41" s="47">
        <v>0</v>
      </c>
      <c r="R41" s="47">
        <v>500</v>
      </c>
      <c r="S41" s="47">
        <v>0</v>
      </c>
    </row>
    <row r="42" spans="2:19" x14ac:dyDescent="0.25">
      <c r="O42" s="1" t="s">
        <v>158</v>
      </c>
      <c r="P42" s="47">
        <v>200</v>
      </c>
      <c r="Q42" s="47">
        <v>0</v>
      </c>
      <c r="R42" s="47">
        <v>200</v>
      </c>
      <c r="S42" s="47">
        <v>0</v>
      </c>
    </row>
    <row r="43" spans="2:19" x14ac:dyDescent="0.25">
      <c r="O43" s="1" t="s">
        <v>153</v>
      </c>
      <c r="P43" s="47">
        <v>200</v>
      </c>
      <c r="Q43" s="47">
        <v>0</v>
      </c>
      <c r="R43" s="47">
        <v>200</v>
      </c>
      <c r="S43" s="47">
        <v>0</v>
      </c>
    </row>
    <row r="44" spans="2:19" s="15" customFormat="1" x14ac:dyDescent="0.25">
      <c r="B44" s="73"/>
      <c r="C44" s="73"/>
      <c r="E44" s="73" t="s">
        <v>5</v>
      </c>
      <c r="F44" s="73"/>
      <c r="H44" s="73" t="s">
        <v>65</v>
      </c>
      <c r="I44" s="73"/>
      <c r="K44" s="73" t="s">
        <v>24</v>
      </c>
      <c r="L44" s="73"/>
      <c r="O44" s="1" t="s">
        <v>159</v>
      </c>
      <c r="P44" s="47">
        <v>2000</v>
      </c>
      <c r="Q44" s="47">
        <v>0</v>
      </c>
      <c r="R44" s="47">
        <v>2000</v>
      </c>
      <c r="S44" s="47">
        <v>0</v>
      </c>
    </row>
    <row r="45" spans="2:19" s="15" customFormat="1" x14ac:dyDescent="0.25">
      <c r="B45" s="58"/>
      <c r="C45" s="49"/>
      <c r="D45" s="55"/>
      <c r="E45" s="58">
        <v>16632</v>
      </c>
      <c r="F45" s="49">
        <v>27832</v>
      </c>
      <c r="G45" s="55"/>
      <c r="H45" s="58">
        <v>3000</v>
      </c>
      <c r="I45" s="49"/>
      <c r="J45" s="55"/>
      <c r="K45" s="58">
        <v>400</v>
      </c>
      <c r="L45" s="49"/>
      <c r="O45" s="1" t="s">
        <v>160</v>
      </c>
      <c r="P45" s="47">
        <v>200</v>
      </c>
      <c r="Q45" s="55">
        <v>0</v>
      </c>
      <c r="R45" s="47">
        <v>200</v>
      </c>
      <c r="S45" s="47">
        <v>0</v>
      </c>
    </row>
    <row r="46" spans="2:19" s="15" customFormat="1" x14ac:dyDescent="0.25">
      <c r="B46" s="59"/>
      <c r="C46" s="55"/>
      <c r="D46" s="55"/>
      <c r="E46" s="59">
        <v>7840</v>
      </c>
      <c r="F46" s="55">
        <v>50</v>
      </c>
      <c r="G46" s="55"/>
      <c r="H46" s="59"/>
      <c r="I46" s="55"/>
      <c r="J46" s="55"/>
      <c r="K46" s="59"/>
      <c r="L46" s="55"/>
      <c r="O46" s="1" t="s">
        <v>161</v>
      </c>
      <c r="P46" s="47">
        <v>3980.38</v>
      </c>
      <c r="Q46" s="47">
        <v>0</v>
      </c>
      <c r="R46" s="47">
        <v>3980.38</v>
      </c>
      <c r="S46" s="47">
        <v>0</v>
      </c>
    </row>
    <row r="47" spans="2:19" s="15" customFormat="1" x14ac:dyDescent="0.25">
      <c r="B47" s="59"/>
      <c r="C47" s="55"/>
      <c r="D47" s="55"/>
      <c r="E47" s="59"/>
      <c r="F47" s="55">
        <v>7840</v>
      </c>
      <c r="G47" s="55"/>
      <c r="H47" s="59"/>
      <c r="I47" s="55"/>
      <c r="J47" s="55"/>
      <c r="K47" s="59"/>
      <c r="L47" s="55"/>
      <c r="O47" s="1" t="s">
        <v>72</v>
      </c>
      <c r="P47" s="47">
        <v>0</v>
      </c>
      <c r="Q47" s="55">
        <v>376.16</v>
      </c>
      <c r="R47" s="47">
        <v>0</v>
      </c>
      <c r="S47" s="47">
        <v>376.16</v>
      </c>
    </row>
    <row r="48" spans="2:19" s="15" customFormat="1" x14ac:dyDescent="0.25">
      <c r="B48" s="60"/>
      <c r="C48" s="55"/>
      <c r="D48" s="55"/>
      <c r="E48" s="59"/>
      <c r="F48" s="55">
        <v>1120</v>
      </c>
      <c r="G48" s="55"/>
      <c r="H48" s="59"/>
      <c r="I48" s="55"/>
      <c r="J48" s="55"/>
      <c r="K48" s="59"/>
      <c r="L48" s="55"/>
      <c r="O48" s="1" t="s">
        <v>73</v>
      </c>
      <c r="P48" s="47">
        <v>0</v>
      </c>
      <c r="Q48" s="47">
        <v>443.84</v>
      </c>
      <c r="R48" s="47">
        <v>0</v>
      </c>
      <c r="S48" s="47">
        <v>443.84</v>
      </c>
    </row>
    <row r="49" spans="2:19" s="15" customFormat="1" x14ac:dyDescent="0.25">
      <c r="B49" s="49"/>
      <c r="C49" s="49"/>
      <c r="D49" s="55"/>
      <c r="E49" s="58">
        <f>SUM(E45:E48)</f>
        <v>24472</v>
      </c>
      <c r="F49" s="49">
        <f>SUM(F45:F48)</f>
        <v>36842</v>
      </c>
      <c r="G49" s="55"/>
      <c r="H49" s="58">
        <f>SUM(H45:H48)</f>
        <v>3000</v>
      </c>
      <c r="I49" s="49"/>
      <c r="J49" s="55"/>
      <c r="K49" s="58">
        <f>SUM(K45:K48)</f>
        <v>400</v>
      </c>
      <c r="L49" s="49"/>
      <c r="O49" s="1" t="s">
        <v>4</v>
      </c>
      <c r="P49" s="47">
        <v>984.49</v>
      </c>
      <c r="Q49" s="47">
        <v>0</v>
      </c>
      <c r="R49" s="47">
        <v>984.49</v>
      </c>
      <c r="S49" s="47">
        <v>0</v>
      </c>
    </row>
    <row r="50" spans="2:19" s="15" customFormat="1" x14ac:dyDescent="0.25">
      <c r="B50" s="55"/>
      <c r="C50" s="55"/>
      <c r="D50" s="55"/>
      <c r="E50" s="49"/>
      <c r="F50" s="49">
        <f>E49-F49</f>
        <v>-12370</v>
      </c>
      <c r="G50" s="55"/>
      <c r="H50" s="55"/>
      <c r="I50" s="55"/>
      <c r="J50" s="55"/>
      <c r="K50" s="55"/>
      <c r="L50" s="55"/>
      <c r="O50" s="1" t="s">
        <v>162</v>
      </c>
      <c r="P50" s="47">
        <v>33.33</v>
      </c>
      <c r="Q50" s="47">
        <v>0</v>
      </c>
      <c r="R50" s="47">
        <v>33.33</v>
      </c>
      <c r="S50" s="47">
        <v>0</v>
      </c>
    </row>
    <row r="51" spans="2:19" s="15" customFormat="1" x14ac:dyDescent="0.25">
      <c r="O51" s="1" t="s">
        <v>163</v>
      </c>
      <c r="P51" s="47">
        <v>0</v>
      </c>
      <c r="Q51" s="47">
        <v>33.33</v>
      </c>
      <c r="R51" s="47">
        <v>0</v>
      </c>
      <c r="S51" s="47">
        <v>33.33</v>
      </c>
    </row>
    <row r="52" spans="2:19" s="15" customFormat="1" x14ac:dyDescent="0.25">
      <c r="O52" s="1" t="s">
        <v>164</v>
      </c>
      <c r="P52" s="47">
        <v>541.66</v>
      </c>
      <c r="Q52" s="47">
        <v>0</v>
      </c>
      <c r="R52" s="47">
        <v>541.66</v>
      </c>
      <c r="S52" s="47">
        <v>0</v>
      </c>
    </row>
    <row r="53" spans="2:19" s="15" customFormat="1" x14ac:dyDescent="0.25">
      <c r="B53" s="73" t="s">
        <v>21</v>
      </c>
      <c r="C53" s="73"/>
      <c r="E53" s="73" t="s">
        <v>152</v>
      </c>
      <c r="F53" s="73"/>
      <c r="H53" s="73" t="s">
        <v>18</v>
      </c>
      <c r="I53" s="73"/>
      <c r="K53" s="73" t="s">
        <v>67</v>
      </c>
      <c r="L53" s="73"/>
      <c r="O53" s="1" t="s">
        <v>165</v>
      </c>
      <c r="P53" s="47">
        <v>0</v>
      </c>
      <c r="Q53" s="47">
        <v>541.66</v>
      </c>
      <c r="R53" s="47">
        <v>0</v>
      </c>
      <c r="S53" s="47">
        <v>541.66</v>
      </c>
    </row>
    <row r="54" spans="2:19" s="55" customFormat="1" x14ac:dyDescent="0.25">
      <c r="B54" s="58">
        <v>150</v>
      </c>
      <c r="C54" s="49"/>
      <c r="E54" s="58">
        <v>50</v>
      </c>
      <c r="F54" s="49"/>
      <c r="H54" s="58">
        <v>500</v>
      </c>
      <c r="I54" s="49"/>
      <c r="K54" s="58">
        <v>200</v>
      </c>
      <c r="L54" s="49"/>
      <c r="O54" s="1" t="s">
        <v>166</v>
      </c>
      <c r="P54" s="47">
        <v>66.66</v>
      </c>
      <c r="Q54" s="47">
        <v>0</v>
      </c>
      <c r="R54" s="47">
        <v>66.66</v>
      </c>
      <c r="S54" s="47"/>
    </row>
    <row r="55" spans="2:19" s="55" customFormat="1" x14ac:dyDescent="0.25">
      <c r="B55" s="59"/>
      <c r="E55" s="59"/>
      <c r="H55" s="59"/>
      <c r="K55" s="59"/>
      <c r="O55" s="1" t="s">
        <v>167</v>
      </c>
      <c r="P55" s="47">
        <v>0</v>
      </c>
      <c r="Q55" s="47">
        <v>66.66</v>
      </c>
      <c r="R55" s="47">
        <v>0</v>
      </c>
      <c r="S55" s="47">
        <v>66.66</v>
      </c>
    </row>
    <row r="56" spans="2:19" s="55" customFormat="1" x14ac:dyDescent="0.25">
      <c r="B56" s="59"/>
      <c r="E56" s="59"/>
      <c r="H56" s="59"/>
      <c r="K56" s="59"/>
      <c r="O56" s="1"/>
      <c r="P56" s="47"/>
      <c r="Q56" s="47"/>
      <c r="R56" s="47"/>
      <c r="S56" s="47"/>
    </row>
    <row r="57" spans="2:19" s="55" customFormat="1" x14ac:dyDescent="0.25">
      <c r="B57" s="59"/>
      <c r="E57" s="59"/>
      <c r="H57" s="59"/>
      <c r="K57" s="59"/>
      <c r="O57" s="1"/>
      <c r="P57" s="47">
        <f>SUM(P19:P56)</f>
        <v>376338.51999999996</v>
      </c>
      <c r="Q57" s="47">
        <f>SUM(Q19:Q56)</f>
        <v>363226.19999999995</v>
      </c>
      <c r="R57" s="47">
        <f>SUM(R19:R56)</f>
        <v>277573.96999999997</v>
      </c>
      <c r="S57" s="47">
        <f>SUM(S19:S56)</f>
        <v>264461.64999999997</v>
      </c>
    </row>
    <row r="58" spans="2:19" s="55" customFormat="1" x14ac:dyDescent="0.25">
      <c r="B58" s="58">
        <f>SUM(B54:B57)</f>
        <v>150</v>
      </c>
      <c r="C58" s="49"/>
      <c r="E58" s="58">
        <f>SUM(E54:E57)</f>
        <v>50</v>
      </c>
      <c r="F58" s="49"/>
      <c r="H58" s="58">
        <f>SUM(H54:H57)</f>
        <v>500</v>
      </c>
      <c r="I58" s="49"/>
      <c r="K58" s="58">
        <f>SUM(K54:K57)</f>
        <v>200</v>
      </c>
      <c r="L58" s="49"/>
      <c r="O58"/>
      <c r="P58"/>
      <c r="Q58"/>
      <c r="R58"/>
      <c r="S58"/>
    </row>
    <row r="59" spans="2:19" s="15" customFormat="1" x14ac:dyDescent="0.25">
      <c r="O59"/>
      <c r="P59" s="52">
        <f>P57-Q57</f>
        <v>13112.320000000007</v>
      </c>
      <c r="Q59"/>
      <c r="R59" s="52">
        <f>R57-S57</f>
        <v>13112.320000000007</v>
      </c>
      <c r="S59"/>
    </row>
    <row r="60" spans="2:19" s="15" customFormat="1" x14ac:dyDescent="0.25">
      <c r="O60"/>
      <c r="P60"/>
      <c r="Q60"/>
      <c r="R60"/>
      <c r="S60"/>
    </row>
    <row r="61" spans="2:19" s="15" customFormat="1" x14ac:dyDescent="0.25">
      <c r="B61" s="73"/>
      <c r="C61" s="73"/>
      <c r="E61" s="84" t="s">
        <v>153</v>
      </c>
      <c r="F61" s="84"/>
      <c r="H61" s="84" t="s">
        <v>8</v>
      </c>
      <c r="I61" s="84"/>
      <c r="K61" s="84" t="s">
        <v>154</v>
      </c>
      <c r="L61" s="84"/>
      <c r="O61"/>
      <c r="P61"/>
      <c r="Q61"/>
      <c r="R61"/>
      <c r="S61"/>
    </row>
    <row r="62" spans="2:19" s="55" customFormat="1" x14ac:dyDescent="0.25">
      <c r="B62" s="58"/>
      <c r="C62" s="49"/>
      <c r="E62" s="58">
        <v>200</v>
      </c>
      <c r="F62" s="49"/>
      <c r="H62" s="58">
        <v>2000</v>
      </c>
      <c r="I62" s="49"/>
      <c r="K62" s="58">
        <v>200</v>
      </c>
      <c r="L62" s="49"/>
      <c r="O62"/>
      <c r="P62"/>
      <c r="Q62"/>
      <c r="R62"/>
      <c r="S62"/>
    </row>
    <row r="63" spans="2:19" s="15" customFormat="1" x14ac:dyDescent="0.25">
      <c r="B63" s="16"/>
      <c r="E63" s="16"/>
      <c r="H63" s="16"/>
      <c r="K63" s="16"/>
      <c r="O63"/>
      <c r="P63"/>
      <c r="Q63"/>
      <c r="R63"/>
      <c r="S63"/>
    </row>
    <row r="64" spans="2:19" s="15" customFormat="1" x14ac:dyDescent="0.25">
      <c r="B64" s="16"/>
      <c r="E64" s="16"/>
      <c r="H64" s="16"/>
      <c r="K64" s="16"/>
    </row>
    <row r="65" spans="2:19" s="15" customFormat="1" x14ac:dyDescent="0.25">
      <c r="B65" s="58"/>
      <c r="C65" s="32"/>
      <c r="E65" s="58">
        <f>SUM(E62:E64)</f>
        <v>200</v>
      </c>
      <c r="F65" s="32"/>
      <c r="H65" s="58">
        <f>SUM(H62:H64)</f>
        <v>2000</v>
      </c>
      <c r="I65" s="32"/>
      <c r="K65" s="58">
        <f>SUM(K62:K64)</f>
        <v>200</v>
      </c>
      <c r="L65" s="32"/>
    </row>
    <row r="66" spans="2:19" s="15" customFormat="1" x14ac:dyDescent="0.25">
      <c r="B66" s="55"/>
      <c r="E66" s="55"/>
      <c r="H66" s="55"/>
      <c r="K66" s="55"/>
    </row>
    <row r="67" spans="2:19" s="15" customFormat="1" x14ac:dyDescent="0.25"/>
    <row r="68" spans="2:19" s="15" customFormat="1" x14ac:dyDescent="0.25">
      <c r="B68" s="73" t="s">
        <v>71</v>
      </c>
      <c r="C68" s="73"/>
      <c r="E68" s="73" t="s">
        <v>72</v>
      </c>
      <c r="F68" s="73"/>
      <c r="H68" s="73" t="s">
        <v>73</v>
      </c>
      <c r="I68" s="73"/>
      <c r="K68" s="73" t="s">
        <v>74</v>
      </c>
      <c r="L68" s="73"/>
    </row>
    <row r="69" spans="2:19" s="15" customFormat="1" x14ac:dyDescent="0.25">
      <c r="B69" s="62">
        <v>3980.38</v>
      </c>
      <c r="C69" s="57"/>
      <c r="E69" s="62"/>
      <c r="F69" s="32">
        <v>376.16</v>
      </c>
      <c r="H69" s="62">
        <v>443.84</v>
      </c>
      <c r="I69" s="32"/>
      <c r="K69" s="62">
        <v>984.49</v>
      </c>
      <c r="L69" s="32"/>
    </row>
    <row r="70" spans="2:19" s="15" customFormat="1" x14ac:dyDescent="0.25">
      <c r="B70" s="16"/>
      <c r="E70" s="16"/>
      <c r="H70" s="16"/>
      <c r="K70" s="16"/>
    </row>
    <row r="71" spans="2:19" s="15" customFormat="1" x14ac:dyDescent="0.25">
      <c r="B71" s="16"/>
      <c r="E71" s="16"/>
      <c r="H71" s="16"/>
      <c r="K71" s="16"/>
    </row>
    <row r="72" spans="2:19" s="15" customFormat="1" x14ac:dyDescent="0.25">
      <c r="B72" s="16"/>
      <c r="E72" s="16"/>
      <c r="H72" s="16"/>
      <c r="K72" s="16"/>
    </row>
    <row r="73" spans="2:19" s="15" customFormat="1" x14ac:dyDescent="0.25"/>
    <row r="74" spans="2:19" s="15" customFormat="1" x14ac:dyDescent="0.25">
      <c r="B74" s="73" t="s">
        <v>75</v>
      </c>
      <c r="C74" s="73"/>
      <c r="E74" s="73" t="s">
        <v>77</v>
      </c>
      <c r="F74" s="73"/>
      <c r="H74" s="73" t="s">
        <v>78</v>
      </c>
      <c r="I74" s="73"/>
      <c r="K74" s="73" t="s">
        <v>80</v>
      </c>
      <c r="L74" s="73"/>
      <c r="O74" s="55"/>
      <c r="P74" s="55"/>
      <c r="Q74" s="55"/>
      <c r="R74" s="55"/>
      <c r="S74" s="55"/>
    </row>
    <row r="75" spans="2:19" s="15" customFormat="1" x14ac:dyDescent="0.25">
      <c r="B75" s="63" t="s">
        <v>76</v>
      </c>
      <c r="C75" s="32"/>
      <c r="E75" s="63"/>
      <c r="F75" s="32">
        <v>33.33</v>
      </c>
      <c r="H75" s="63" t="s">
        <v>79</v>
      </c>
      <c r="I75" s="32"/>
      <c r="K75" s="57"/>
      <c r="L75" s="64" t="s">
        <v>79</v>
      </c>
      <c r="O75" s="55"/>
      <c r="P75" s="55"/>
      <c r="Q75" s="55"/>
      <c r="R75" s="55"/>
      <c r="S75" s="55"/>
    </row>
    <row r="76" spans="2:19" s="15" customFormat="1" x14ac:dyDescent="0.25">
      <c r="B76" s="16"/>
      <c r="E76" s="16"/>
      <c r="H76" s="16"/>
      <c r="K76" s="16"/>
      <c r="O76" s="55"/>
      <c r="P76" s="55"/>
      <c r="Q76" s="55"/>
      <c r="R76" s="55"/>
      <c r="S76" s="55"/>
    </row>
    <row r="77" spans="2:19" s="15" customFormat="1" x14ac:dyDescent="0.25">
      <c r="B77" s="16"/>
      <c r="E77" s="16"/>
      <c r="H77" s="16"/>
      <c r="K77" s="16"/>
      <c r="O77" s="55"/>
      <c r="P77" s="55"/>
      <c r="Q77" s="55"/>
      <c r="R77" s="55"/>
      <c r="S77" s="55"/>
    </row>
    <row r="78" spans="2:19" s="15" customFormat="1" x14ac:dyDescent="0.25">
      <c r="B78" s="16"/>
      <c r="E78" s="16"/>
      <c r="H78" s="16"/>
      <c r="K78" s="16"/>
      <c r="O78" s="55"/>
      <c r="P78" s="55"/>
      <c r="Q78" s="55"/>
      <c r="R78" s="55"/>
      <c r="S78" s="55"/>
    </row>
    <row r="79" spans="2:19" s="15" customFormat="1" x14ac:dyDescent="0.25"/>
    <row r="80" spans="2:19" s="15" customFormat="1" x14ac:dyDescent="0.25"/>
    <row r="81" spans="2:19" s="15" customFormat="1" x14ac:dyDescent="0.25">
      <c r="B81" s="73" t="s">
        <v>81</v>
      </c>
      <c r="C81" s="73"/>
      <c r="E81" s="73" t="s">
        <v>83</v>
      </c>
      <c r="F81" s="73"/>
    </row>
    <row r="82" spans="2:19" s="15" customFormat="1" x14ac:dyDescent="0.25">
      <c r="B82" s="63" t="s">
        <v>82</v>
      </c>
      <c r="C82" s="32"/>
      <c r="E82" s="57"/>
      <c r="F82" s="64" t="s">
        <v>82</v>
      </c>
      <c r="O82" s="55"/>
      <c r="P82" s="55"/>
      <c r="Q82" s="55"/>
      <c r="R82" s="55"/>
      <c r="S82" s="55"/>
    </row>
    <row r="83" spans="2:19" s="15" customFormat="1" x14ac:dyDescent="0.25">
      <c r="B83" s="16"/>
      <c r="E83" s="16"/>
    </row>
    <row r="84" spans="2:19" s="15" customFormat="1" x14ac:dyDescent="0.25">
      <c r="B84" s="16"/>
      <c r="E84" s="16"/>
    </row>
    <row r="85" spans="2:19" s="15" customFormat="1" x14ac:dyDescent="0.25">
      <c r="B85" s="16"/>
      <c r="E85" s="16"/>
    </row>
    <row r="86" spans="2:19" s="15" customFormat="1" x14ac:dyDescent="0.25"/>
    <row r="87" spans="2:19" s="15" customFormat="1" x14ac:dyDescent="0.25"/>
    <row r="88" spans="2:19" x14ac:dyDescent="0.25">
      <c r="B88" s="15"/>
      <c r="E88" s="15"/>
      <c r="H88" s="15"/>
      <c r="I88" s="15"/>
      <c r="J88" s="15"/>
      <c r="K88" s="15"/>
      <c r="L88" s="15"/>
      <c r="O88" s="15"/>
      <c r="P88" s="15"/>
      <c r="Q88" s="15"/>
      <c r="R88" s="15"/>
      <c r="S88" s="15"/>
    </row>
    <row r="89" spans="2:19" x14ac:dyDescent="0.25">
      <c r="B89" s="15"/>
      <c r="E89" s="15"/>
      <c r="H89" s="15"/>
      <c r="I89" s="15"/>
      <c r="J89" s="15"/>
      <c r="K89" s="15"/>
      <c r="L89" s="15"/>
      <c r="O89" s="15"/>
      <c r="P89" s="15"/>
      <c r="Q89" s="15"/>
      <c r="R89" s="15"/>
      <c r="S89" s="15"/>
    </row>
    <row r="90" spans="2:19" x14ac:dyDescent="0.25">
      <c r="B90" s="15"/>
      <c r="E90" s="15"/>
      <c r="H90" s="15"/>
      <c r="I90" s="15"/>
      <c r="K90" s="15"/>
      <c r="O90" s="15"/>
      <c r="P90" s="15"/>
      <c r="Q90" s="15"/>
      <c r="R90" s="15"/>
      <c r="S90" s="15"/>
    </row>
    <row r="91" spans="2:19" x14ac:dyDescent="0.25">
      <c r="B91" s="15"/>
      <c r="H91" s="15"/>
      <c r="I91" s="15"/>
      <c r="K91" s="15"/>
      <c r="O91" s="15"/>
      <c r="P91" s="15"/>
      <c r="Q91" s="15"/>
      <c r="R91" s="15"/>
      <c r="S91" s="15"/>
    </row>
    <row r="92" spans="2:19" x14ac:dyDescent="0.25">
      <c r="H92" s="15"/>
      <c r="O92" s="15"/>
      <c r="P92" s="15"/>
      <c r="Q92" s="15"/>
      <c r="R92" s="15"/>
      <c r="S92" s="15"/>
    </row>
    <row r="93" spans="2:19" x14ac:dyDescent="0.25">
      <c r="H93" s="15"/>
      <c r="O93" s="15"/>
      <c r="P93" s="15"/>
      <c r="Q93" s="15"/>
      <c r="R93" s="15"/>
      <c r="S93" s="15"/>
    </row>
    <row r="94" spans="2:19" x14ac:dyDescent="0.25">
      <c r="O94" s="15"/>
      <c r="P94" s="15"/>
      <c r="Q94" s="15"/>
      <c r="R94" s="15"/>
      <c r="S94" s="15"/>
    </row>
    <row r="95" spans="2:19" x14ac:dyDescent="0.25">
      <c r="O95" s="15"/>
      <c r="P95" s="15"/>
      <c r="Q95" s="15"/>
      <c r="R95" s="15"/>
      <c r="S95" s="15"/>
    </row>
    <row r="96" spans="2:19" x14ac:dyDescent="0.25">
      <c r="O96" s="15"/>
      <c r="P96" s="15"/>
      <c r="Q96" s="15"/>
      <c r="R96" s="15"/>
      <c r="S96" s="15"/>
    </row>
    <row r="97" spans="15:19" x14ac:dyDescent="0.25">
      <c r="O97" s="15"/>
      <c r="P97" s="15"/>
      <c r="Q97" s="15"/>
      <c r="R97" s="15"/>
      <c r="S97" s="15"/>
    </row>
    <row r="98" spans="15:19" x14ac:dyDescent="0.25">
      <c r="O98" s="15"/>
      <c r="P98" s="15"/>
      <c r="Q98" s="15"/>
      <c r="R98" s="15"/>
      <c r="S98" s="15"/>
    </row>
    <row r="99" spans="15:19" x14ac:dyDescent="0.25">
      <c r="O99" s="15"/>
      <c r="P99" s="15"/>
      <c r="Q99" s="15"/>
      <c r="R99" s="15"/>
      <c r="S99" s="15"/>
    </row>
    <row r="100" spans="15:19" x14ac:dyDescent="0.25">
      <c r="O100" s="15"/>
      <c r="P100" s="15"/>
      <c r="Q100" s="15"/>
      <c r="R100" s="15"/>
      <c r="S100" s="15"/>
    </row>
    <row r="101" spans="15:19" x14ac:dyDescent="0.25">
      <c r="O101" s="15"/>
      <c r="P101" s="15"/>
      <c r="Q101" s="15"/>
      <c r="R101" s="15"/>
      <c r="S101" s="15"/>
    </row>
    <row r="102" spans="15:19" x14ac:dyDescent="0.25">
      <c r="O102" s="15"/>
      <c r="P102" s="15"/>
      <c r="Q102" s="15"/>
      <c r="R102" s="15"/>
      <c r="S102" s="15"/>
    </row>
    <row r="103" spans="15:19" x14ac:dyDescent="0.25">
      <c r="O103" s="15"/>
      <c r="P103" s="15"/>
      <c r="Q103" s="15"/>
      <c r="R103" s="15"/>
      <c r="S103" s="15"/>
    </row>
    <row r="104" spans="15:19" x14ac:dyDescent="0.25">
      <c r="O104" s="15"/>
      <c r="P104" s="15"/>
      <c r="Q104" s="15"/>
      <c r="R104" s="15"/>
      <c r="S104" s="15"/>
    </row>
    <row r="105" spans="15:19" x14ac:dyDescent="0.25">
      <c r="O105" s="15"/>
      <c r="P105" s="15"/>
      <c r="Q105" s="15"/>
      <c r="R105" s="15"/>
      <c r="S105" s="15"/>
    </row>
    <row r="106" spans="15:19" x14ac:dyDescent="0.25">
      <c r="O106" s="15"/>
      <c r="P106" s="15"/>
      <c r="Q106" s="15"/>
      <c r="R106" s="15"/>
      <c r="S106" s="15"/>
    </row>
    <row r="107" spans="15:19" x14ac:dyDescent="0.25">
      <c r="O107" s="15"/>
      <c r="P107" s="15"/>
      <c r="Q107" s="15"/>
      <c r="R107" s="15"/>
      <c r="S107" s="15"/>
    </row>
  </sheetData>
  <mergeCells count="39">
    <mergeCell ref="B1:C1"/>
    <mergeCell ref="E1:F1"/>
    <mergeCell ref="H1:I1"/>
    <mergeCell ref="K1:L1"/>
    <mergeCell ref="B13:C13"/>
    <mergeCell ref="E13:F13"/>
    <mergeCell ref="H13:I13"/>
    <mergeCell ref="K13:L13"/>
    <mergeCell ref="E53:F53"/>
    <mergeCell ref="B23:C23"/>
    <mergeCell ref="E23:F23"/>
    <mergeCell ref="H23:I23"/>
    <mergeCell ref="K23:L23"/>
    <mergeCell ref="B34:C34"/>
    <mergeCell ref="E34:F34"/>
    <mergeCell ref="H34:I34"/>
    <mergeCell ref="K34:L34"/>
    <mergeCell ref="B81:C81"/>
    <mergeCell ref="E81:F81"/>
    <mergeCell ref="B61:C61"/>
    <mergeCell ref="B68:C68"/>
    <mergeCell ref="E61:F61"/>
    <mergeCell ref="E68:F68"/>
    <mergeCell ref="O16:Q16"/>
    <mergeCell ref="B74:C74"/>
    <mergeCell ref="E74:F74"/>
    <mergeCell ref="H74:I74"/>
    <mergeCell ref="K74:L74"/>
    <mergeCell ref="H61:I61"/>
    <mergeCell ref="K61:L61"/>
    <mergeCell ref="H68:I68"/>
    <mergeCell ref="K68:L68"/>
    <mergeCell ref="B44:C44"/>
    <mergeCell ref="E44:F44"/>
    <mergeCell ref="H44:I44"/>
    <mergeCell ref="K44:L44"/>
    <mergeCell ref="B53:C53"/>
    <mergeCell ref="H53:I53"/>
    <mergeCell ref="K53:L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workbookViewId="0">
      <selection activeCell="M10" sqref="M10"/>
    </sheetView>
  </sheetViews>
  <sheetFormatPr baseColWidth="10" defaultRowHeight="15" x14ac:dyDescent="0.25"/>
  <cols>
    <col min="2" max="2" width="34.7109375" customWidth="1"/>
  </cols>
  <sheetData>
    <row r="1" spans="1:11" s="5" customFormat="1" ht="21" x14ac:dyDescent="0.35">
      <c r="B1" s="85" t="s">
        <v>130</v>
      </c>
      <c r="C1" s="85"/>
      <c r="D1" s="85"/>
      <c r="E1" s="85"/>
      <c r="F1" s="85"/>
      <c r="G1" s="85"/>
      <c r="H1" s="85"/>
      <c r="I1" s="85"/>
      <c r="J1" s="85"/>
      <c r="K1" s="85"/>
    </row>
    <row r="2" spans="1:11" s="5" customFormat="1" x14ac:dyDescent="0.25"/>
    <row r="3" spans="1:11" s="5" customFormat="1" x14ac:dyDescent="0.25"/>
    <row r="4" spans="1:11" s="5" customFormat="1" x14ac:dyDescent="0.25">
      <c r="A4" s="5" t="s">
        <v>131</v>
      </c>
    </row>
    <row r="5" spans="1:11" s="5" customFormat="1" x14ac:dyDescent="0.25">
      <c r="A5" s="5" t="s">
        <v>132</v>
      </c>
    </row>
    <row r="6" spans="1:11" s="5" customFormat="1" x14ac:dyDescent="0.25">
      <c r="A6" s="86" t="s">
        <v>139</v>
      </c>
      <c r="B6" s="88" t="s">
        <v>27</v>
      </c>
      <c r="C6" s="77" t="s">
        <v>136</v>
      </c>
      <c r="D6" s="77"/>
      <c r="E6" s="77"/>
      <c r="F6" s="77" t="s">
        <v>137</v>
      </c>
      <c r="G6" s="77"/>
      <c r="H6" s="77"/>
      <c r="I6" s="77" t="s">
        <v>138</v>
      </c>
      <c r="J6" s="77"/>
      <c r="K6" s="77"/>
    </row>
    <row r="7" spans="1:11" s="5" customFormat="1" x14ac:dyDescent="0.25">
      <c r="A7" s="87"/>
      <c r="B7" s="88"/>
      <c r="C7" s="6" t="s">
        <v>133</v>
      </c>
      <c r="D7" s="6" t="s">
        <v>134</v>
      </c>
      <c r="E7" s="6" t="s">
        <v>135</v>
      </c>
      <c r="F7" s="6" t="s">
        <v>133</v>
      </c>
      <c r="G7" s="6" t="s">
        <v>134</v>
      </c>
      <c r="H7" s="6" t="s">
        <v>135</v>
      </c>
      <c r="I7" s="6" t="s">
        <v>133</v>
      </c>
      <c r="J7" s="6" t="s">
        <v>134</v>
      </c>
      <c r="K7" s="6" t="s">
        <v>135</v>
      </c>
    </row>
    <row r="8" spans="1:11" x14ac:dyDescent="0.25">
      <c r="A8" s="1" t="s">
        <v>140</v>
      </c>
      <c r="B8" s="1" t="s">
        <v>141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360</v>
      </c>
      <c r="J8" s="1">
        <v>25</v>
      </c>
      <c r="K8" s="1">
        <f>I8*J8</f>
        <v>9000</v>
      </c>
    </row>
    <row r="9" spans="1:11" x14ac:dyDescent="0.25">
      <c r="A9" s="33">
        <v>43466</v>
      </c>
      <c r="B9" s="1" t="s">
        <v>142</v>
      </c>
      <c r="C9" s="1">
        <v>0</v>
      </c>
      <c r="D9" s="1">
        <v>0</v>
      </c>
      <c r="E9" s="1">
        <f>C9*D9</f>
        <v>0</v>
      </c>
      <c r="F9" s="1">
        <v>200</v>
      </c>
      <c r="G9" s="1">
        <v>25</v>
      </c>
      <c r="H9" s="1">
        <f>F9*G9</f>
        <v>5000</v>
      </c>
      <c r="I9" s="1">
        <v>160</v>
      </c>
      <c r="J9" s="1">
        <v>25</v>
      </c>
      <c r="K9" s="1">
        <f t="shared" ref="K9:K20" si="0">I9*J9</f>
        <v>4000</v>
      </c>
    </row>
    <row r="10" spans="1:11" x14ac:dyDescent="0.25">
      <c r="A10" s="33">
        <v>43467</v>
      </c>
      <c r="B10" s="1" t="s">
        <v>145</v>
      </c>
      <c r="C10" s="1">
        <v>200</v>
      </c>
      <c r="D10" s="1">
        <v>25</v>
      </c>
      <c r="E10" s="1">
        <f t="shared" ref="E10:E20" si="1">C10*D10</f>
        <v>5000</v>
      </c>
      <c r="F10" s="1">
        <v>0</v>
      </c>
      <c r="G10" s="1">
        <v>0</v>
      </c>
      <c r="H10" s="1">
        <f t="shared" ref="H10:H20" si="2">F10*G10</f>
        <v>0</v>
      </c>
      <c r="I10" s="1">
        <v>360</v>
      </c>
      <c r="J10" s="1">
        <v>25</v>
      </c>
      <c r="K10" s="1">
        <f t="shared" si="0"/>
        <v>9000</v>
      </c>
    </row>
    <row r="11" spans="1:11" x14ac:dyDescent="0.25">
      <c r="A11" s="33">
        <v>43468</v>
      </c>
      <c r="B11" s="1" t="s">
        <v>142</v>
      </c>
      <c r="C11" s="1">
        <v>0</v>
      </c>
      <c r="D11" s="1">
        <v>0</v>
      </c>
      <c r="E11" s="1">
        <f t="shared" si="1"/>
        <v>0</v>
      </c>
      <c r="F11" s="1">
        <v>297</v>
      </c>
      <c r="G11" s="1">
        <v>25</v>
      </c>
      <c r="H11" s="1">
        <f t="shared" si="2"/>
        <v>7425</v>
      </c>
      <c r="I11" s="1">
        <v>63</v>
      </c>
      <c r="J11" s="1">
        <v>25</v>
      </c>
      <c r="K11" s="1">
        <f t="shared" si="0"/>
        <v>1575</v>
      </c>
    </row>
    <row r="12" spans="1:11" x14ac:dyDescent="0.25">
      <c r="A12" s="33">
        <v>43476</v>
      </c>
      <c r="B12" s="1" t="s">
        <v>142</v>
      </c>
      <c r="C12" s="1">
        <v>0</v>
      </c>
      <c r="D12" s="1">
        <v>0</v>
      </c>
      <c r="E12" s="1">
        <f t="shared" si="1"/>
        <v>0</v>
      </c>
      <c r="F12" s="1">
        <v>55</v>
      </c>
      <c r="G12" s="1">
        <v>25</v>
      </c>
      <c r="H12" s="1">
        <f t="shared" si="2"/>
        <v>1375</v>
      </c>
      <c r="I12" s="1">
        <v>8</v>
      </c>
      <c r="J12" s="1">
        <v>25</v>
      </c>
      <c r="K12" s="1">
        <f t="shared" si="0"/>
        <v>200</v>
      </c>
    </row>
    <row r="13" spans="1:11" x14ac:dyDescent="0.25">
      <c r="A13" s="1"/>
      <c r="B13" s="1"/>
      <c r="C13" s="1"/>
      <c r="D13" s="1"/>
      <c r="E13" s="1">
        <f t="shared" si="1"/>
        <v>0</v>
      </c>
      <c r="F13" s="1"/>
      <c r="G13" s="1"/>
      <c r="H13" s="1">
        <f t="shared" si="2"/>
        <v>0</v>
      </c>
      <c r="I13" s="1"/>
      <c r="J13" s="1"/>
      <c r="K13" s="1">
        <f t="shared" si="0"/>
        <v>0</v>
      </c>
    </row>
    <row r="14" spans="1:11" x14ac:dyDescent="0.25">
      <c r="A14" s="1"/>
      <c r="B14" s="1"/>
      <c r="C14" s="1"/>
      <c r="D14" s="1"/>
      <c r="E14" s="1">
        <f t="shared" si="1"/>
        <v>0</v>
      </c>
      <c r="F14" s="1"/>
      <c r="G14" s="1"/>
      <c r="H14" s="1">
        <f t="shared" si="2"/>
        <v>0</v>
      </c>
      <c r="I14" s="1"/>
      <c r="J14" s="1"/>
      <c r="K14" s="1">
        <f t="shared" si="0"/>
        <v>0</v>
      </c>
    </row>
    <row r="15" spans="1:11" x14ac:dyDescent="0.25">
      <c r="A15" s="1"/>
      <c r="B15" s="1"/>
      <c r="C15" s="1"/>
      <c r="D15" s="1"/>
      <c r="E15" s="1">
        <f t="shared" si="1"/>
        <v>0</v>
      </c>
      <c r="F15" s="1"/>
      <c r="G15" s="1"/>
      <c r="H15" s="1">
        <f t="shared" si="2"/>
        <v>0</v>
      </c>
      <c r="I15" s="1"/>
      <c r="J15" s="1"/>
      <c r="K15" s="1">
        <f t="shared" si="0"/>
        <v>0</v>
      </c>
    </row>
    <row r="16" spans="1:11" x14ac:dyDescent="0.25">
      <c r="A16" s="1"/>
      <c r="B16" s="1"/>
      <c r="C16" s="1"/>
      <c r="D16" s="1"/>
      <c r="E16" s="1">
        <f t="shared" si="1"/>
        <v>0</v>
      </c>
      <c r="F16" s="1"/>
      <c r="G16" s="1"/>
      <c r="H16" s="1">
        <f t="shared" si="2"/>
        <v>0</v>
      </c>
      <c r="I16" s="1"/>
      <c r="J16" s="1"/>
      <c r="K16" s="1">
        <f t="shared" si="0"/>
        <v>0</v>
      </c>
    </row>
    <row r="17" spans="1:11" x14ac:dyDescent="0.25">
      <c r="A17" s="1"/>
      <c r="B17" s="1"/>
      <c r="C17" s="1"/>
      <c r="D17" s="1"/>
      <c r="E17" s="1">
        <f t="shared" si="1"/>
        <v>0</v>
      </c>
      <c r="F17" s="1"/>
      <c r="G17" s="1"/>
      <c r="H17" s="1">
        <f t="shared" si="2"/>
        <v>0</v>
      </c>
      <c r="I17" s="1"/>
      <c r="J17" s="1"/>
      <c r="K17" s="1">
        <f t="shared" si="0"/>
        <v>0</v>
      </c>
    </row>
    <row r="18" spans="1:11" x14ac:dyDescent="0.25">
      <c r="A18" s="1"/>
      <c r="B18" s="1"/>
      <c r="C18" s="1"/>
      <c r="D18" s="1"/>
      <c r="E18" s="1">
        <f t="shared" si="1"/>
        <v>0</v>
      </c>
      <c r="F18" s="1"/>
      <c r="G18" s="1"/>
      <c r="H18" s="1">
        <f t="shared" si="2"/>
        <v>0</v>
      </c>
      <c r="I18" s="1"/>
      <c r="J18" s="1"/>
      <c r="K18" s="1">
        <f t="shared" si="0"/>
        <v>0</v>
      </c>
    </row>
    <row r="19" spans="1:11" x14ac:dyDescent="0.25">
      <c r="A19" s="1"/>
      <c r="B19" s="1"/>
      <c r="C19" s="1"/>
      <c r="D19" s="1"/>
      <c r="E19" s="1">
        <f t="shared" si="1"/>
        <v>0</v>
      </c>
      <c r="F19" s="1"/>
      <c r="G19" s="1"/>
      <c r="H19" s="1">
        <f t="shared" si="2"/>
        <v>0</v>
      </c>
      <c r="I19" s="1"/>
      <c r="J19" s="1"/>
      <c r="K19" s="1">
        <f t="shared" si="0"/>
        <v>0</v>
      </c>
    </row>
    <row r="20" spans="1:11" x14ac:dyDescent="0.25">
      <c r="A20" s="1"/>
      <c r="B20" s="1"/>
      <c r="C20" s="1"/>
      <c r="D20" s="1"/>
      <c r="E20" s="1">
        <f t="shared" si="1"/>
        <v>0</v>
      </c>
      <c r="F20" s="1"/>
      <c r="G20" s="1"/>
      <c r="H20" s="1">
        <f t="shared" si="2"/>
        <v>0</v>
      </c>
      <c r="I20" s="1"/>
      <c r="J20" s="1"/>
      <c r="K20" s="1">
        <f t="shared" si="0"/>
        <v>0</v>
      </c>
    </row>
  </sheetData>
  <mergeCells count="6">
    <mergeCell ref="B1:K1"/>
    <mergeCell ref="A6:A7"/>
    <mergeCell ref="B6:B7"/>
    <mergeCell ref="C6:E6"/>
    <mergeCell ref="F6:H6"/>
    <mergeCell ref="I6:K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7DB5-32F0-4E48-B5D2-5CF8EA27C654}">
  <dimension ref="B2:I43"/>
  <sheetViews>
    <sheetView topLeftCell="A10" zoomScale="106" zoomScaleNormal="106" workbookViewId="0">
      <selection activeCell="L16" sqref="L16"/>
    </sheetView>
  </sheetViews>
  <sheetFormatPr baseColWidth="10" defaultRowHeight="15" x14ac:dyDescent="0.25"/>
  <cols>
    <col min="2" max="2" width="3" customWidth="1"/>
    <col min="3" max="4" width="2.85546875" customWidth="1"/>
    <col min="9" max="9" width="18.28515625" customWidth="1"/>
  </cols>
  <sheetData>
    <row r="2" spans="2:9" x14ac:dyDescent="0.25">
      <c r="E2" s="5"/>
      <c r="F2" s="89" t="s">
        <v>202</v>
      </c>
      <c r="G2" s="89"/>
      <c r="H2" s="89"/>
      <c r="I2" s="5"/>
    </row>
    <row r="3" spans="2:9" x14ac:dyDescent="0.25">
      <c r="E3" s="89" t="s">
        <v>168</v>
      </c>
      <c r="F3" s="89"/>
      <c r="G3" s="89"/>
      <c r="H3" s="89"/>
      <c r="I3" s="89"/>
    </row>
    <row r="4" spans="2:9" x14ac:dyDescent="0.25">
      <c r="E4" s="5"/>
      <c r="F4" s="89" t="s">
        <v>169</v>
      </c>
      <c r="G4" s="89"/>
      <c r="H4" s="89"/>
      <c r="I4" s="5"/>
    </row>
    <row r="6" spans="2:9" x14ac:dyDescent="0.25">
      <c r="B6" t="s">
        <v>170</v>
      </c>
      <c r="G6" s="67"/>
      <c r="H6" s="67"/>
      <c r="I6" s="67">
        <v>31000</v>
      </c>
    </row>
    <row r="7" spans="2:9" x14ac:dyDescent="0.25">
      <c r="B7" t="s">
        <v>171</v>
      </c>
      <c r="C7" t="s">
        <v>172</v>
      </c>
      <c r="G7" s="67"/>
      <c r="H7" s="67"/>
      <c r="I7" s="67">
        <f>G8-G9</f>
        <v>69600</v>
      </c>
    </row>
    <row r="8" spans="2:9" x14ac:dyDescent="0.25">
      <c r="E8" t="s">
        <v>175</v>
      </c>
      <c r="G8" s="67">
        <v>72100</v>
      </c>
      <c r="H8" s="67"/>
      <c r="I8" s="67"/>
    </row>
    <row r="9" spans="2:9" x14ac:dyDescent="0.25">
      <c r="C9" t="s">
        <v>174</v>
      </c>
      <c r="E9" t="s">
        <v>173</v>
      </c>
      <c r="G9" s="67">
        <v>2500</v>
      </c>
      <c r="H9" s="67"/>
      <c r="I9" s="67"/>
    </row>
    <row r="10" spans="2:9" x14ac:dyDescent="0.25">
      <c r="B10" s="5" t="s">
        <v>176</v>
      </c>
      <c r="G10" s="67"/>
      <c r="H10" s="67"/>
      <c r="I10" s="70">
        <f>I6+I7</f>
        <v>100600</v>
      </c>
    </row>
    <row r="11" spans="2:9" x14ac:dyDescent="0.25">
      <c r="G11" s="67"/>
      <c r="H11" s="67"/>
      <c r="I11" s="67"/>
    </row>
    <row r="12" spans="2:9" x14ac:dyDescent="0.25">
      <c r="B12" t="s">
        <v>174</v>
      </c>
      <c r="C12" t="s">
        <v>177</v>
      </c>
      <c r="G12" s="67"/>
      <c r="H12" s="67"/>
      <c r="I12" s="68">
        <v>22600</v>
      </c>
    </row>
    <row r="13" spans="2:9" x14ac:dyDescent="0.25">
      <c r="B13" t="s">
        <v>178</v>
      </c>
      <c r="C13" s="5" t="s">
        <v>179</v>
      </c>
      <c r="G13" s="67"/>
      <c r="H13" s="67"/>
      <c r="I13" s="69">
        <v>78000</v>
      </c>
    </row>
    <row r="14" spans="2:9" x14ac:dyDescent="0.25">
      <c r="B14" t="s">
        <v>171</v>
      </c>
      <c r="C14" s="5" t="s">
        <v>180</v>
      </c>
      <c r="G14" s="67"/>
      <c r="H14" s="67"/>
      <c r="I14" s="69">
        <v>42000</v>
      </c>
    </row>
    <row r="15" spans="2:9" x14ac:dyDescent="0.25">
      <c r="C15" s="5" t="s">
        <v>181</v>
      </c>
      <c r="G15" s="67"/>
      <c r="H15" s="67"/>
      <c r="I15" s="70">
        <v>120000</v>
      </c>
    </row>
    <row r="16" spans="2:9" x14ac:dyDescent="0.25">
      <c r="B16" t="s">
        <v>171</v>
      </c>
      <c r="C16" s="5" t="s">
        <v>182</v>
      </c>
      <c r="G16" s="67">
        <v>18000</v>
      </c>
      <c r="H16" s="67"/>
      <c r="I16" s="69">
        <f>G17+G18+G19+G20+G21+G22+G23+G24+G25+G26+G16</f>
        <v>18000</v>
      </c>
    </row>
    <row r="17" spans="2:9" x14ac:dyDescent="0.25">
      <c r="D17" t="s">
        <v>183</v>
      </c>
      <c r="G17" s="67">
        <v>0</v>
      </c>
      <c r="H17" s="67"/>
      <c r="I17" s="67"/>
    </row>
    <row r="18" spans="2:9" x14ac:dyDescent="0.25">
      <c r="D18" t="s">
        <v>184</v>
      </c>
      <c r="G18" s="67">
        <v>0</v>
      </c>
      <c r="H18" s="67"/>
      <c r="I18" s="67"/>
    </row>
    <row r="19" spans="2:9" x14ac:dyDescent="0.25">
      <c r="D19" t="s">
        <v>185</v>
      </c>
      <c r="G19" s="67">
        <v>0</v>
      </c>
      <c r="H19" s="67"/>
      <c r="I19" s="67"/>
    </row>
    <row r="20" spans="2:9" x14ac:dyDescent="0.25">
      <c r="D20" t="s">
        <v>186</v>
      </c>
      <c r="G20" s="67">
        <v>0</v>
      </c>
      <c r="H20" s="67"/>
      <c r="I20" s="67"/>
    </row>
    <row r="21" spans="2:9" x14ac:dyDescent="0.25">
      <c r="D21" t="s">
        <v>187</v>
      </c>
      <c r="G21" s="67">
        <v>0</v>
      </c>
      <c r="H21" s="67"/>
      <c r="I21" s="67"/>
    </row>
    <row r="22" spans="2:9" x14ac:dyDescent="0.25">
      <c r="D22" t="s">
        <v>188</v>
      </c>
      <c r="G22" s="67">
        <v>0</v>
      </c>
      <c r="H22" s="67"/>
      <c r="I22" s="67"/>
    </row>
    <row r="23" spans="2:9" x14ac:dyDescent="0.25">
      <c r="D23" t="s">
        <v>189</v>
      </c>
      <c r="G23" s="67">
        <v>0</v>
      </c>
      <c r="H23" s="67"/>
      <c r="I23" s="67"/>
    </row>
    <row r="24" spans="2:9" x14ac:dyDescent="0.25">
      <c r="D24" t="s">
        <v>190</v>
      </c>
      <c r="G24" s="67">
        <v>0</v>
      </c>
      <c r="H24" s="67"/>
      <c r="I24" s="67"/>
    </row>
    <row r="25" spans="2:9" x14ac:dyDescent="0.25">
      <c r="D25" t="s">
        <v>191</v>
      </c>
      <c r="G25" s="67">
        <v>0</v>
      </c>
      <c r="H25" s="67"/>
      <c r="I25" s="67"/>
    </row>
    <row r="26" spans="2:9" x14ac:dyDescent="0.25">
      <c r="D26" t="s">
        <v>192</v>
      </c>
      <c r="G26" s="67">
        <v>0</v>
      </c>
      <c r="H26" s="67"/>
      <c r="I26" s="67"/>
    </row>
    <row r="27" spans="2:9" x14ac:dyDescent="0.25">
      <c r="C27" s="5" t="s">
        <v>193</v>
      </c>
      <c r="G27" s="67"/>
      <c r="H27" s="67"/>
      <c r="I27" s="70">
        <f>I15+I16</f>
        <v>138000</v>
      </c>
    </row>
    <row r="28" spans="2:9" x14ac:dyDescent="0.25">
      <c r="B28" t="s">
        <v>171</v>
      </c>
      <c r="C28" t="s">
        <v>194</v>
      </c>
      <c r="G28" s="67"/>
      <c r="H28" s="67"/>
      <c r="I28" s="67">
        <v>22000</v>
      </c>
    </row>
    <row r="29" spans="2:9" x14ac:dyDescent="0.25">
      <c r="G29" s="67"/>
      <c r="H29" s="67"/>
      <c r="I29" s="67"/>
    </row>
    <row r="30" spans="2:9" x14ac:dyDescent="0.25">
      <c r="G30" s="67"/>
      <c r="H30" s="67"/>
      <c r="I30" s="67"/>
    </row>
    <row r="31" spans="2:9" x14ac:dyDescent="0.25">
      <c r="B31" s="5" t="s">
        <v>195</v>
      </c>
      <c r="G31" s="67"/>
      <c r="H31" s="67"/>
      <c r="I31" s="70">
        <f>I27+I28</f>
        <v>160000</v>
      </c>
    </row>
    <row r="32" spans="2:9" x14ac:dyDescent="0.25">
      <c r="B32" t="s">
        <v>174</v>
      </c>
      <c r="C32" s="5" t="s">
        <v>196</v>
      </c>
      <c r="G32" s="67"/>
      <c r="H32" s="67"/>
      <c r="I32" s="67">
        <v>13000</v>
      </c>
    </row>
    <row r="33" spans="2:9" x14ac:dyDescent="0.25">
      <c r="G33" s="67"/>
      <c r="H33" s="67"/>
      <c r="I33" s="67"/>
    </row>
    <row r="34" spans="2:9" x14ac:dyDescent="0.25">
      <c r="B34" t="s">
        <v>178</v>
      </c>
      <c r="C34" s="5" t="s">
        <v>197</v>
      </c>
      <c r="G34" s="67"/>
      <c r="H34" s="67"/>
      <c r="I34" s="70">
        <f>I31-I32</f>
        <v>147000</v>
      </c>
    </row>
    <row r="35" spans="2:9" x14ac:dyDescent="0.25">
      <c r="G35" s="67"/>
      <c r="H35" s="67"/>
      <c r="I35" s="67"/>
    </row>
    <row r="36" spans="2:9" x14ac:dyDescent="0.25">
      <c r="B36" t="s">
        <v>171</v>
      </c>
      <c r="C36" t="s">
        <v>201</v>
      </c>
      <c r="G36" s="67"/>
      <c r="H36" s="67"/>
      <c r="I36" s="68">
        <v>32500</v>
      </c>
    </row>
    <row r="37" spans="2:9" x14ac:dyDescent="0.25">
      <c r="G37" s="67"/>
      <c r="H37" s="67"/>
      <c r="I37" s="67"/>
    </row>
    <row r="38" spans="2:9" x14ac:dyDescent="0.25">
      <c r="B38" t="s">
        <v>178</v>
      </c>
      <c r="C38" s="5" t="s">
        <v>198</v>
      </c>
      <c r="G38" s="67"/>
      <c r="H38" s="67"/>
      <c r="I38" s="69">
        <f>SUM(I34:I37)</f>
        <v>179500</v>
      </c>
    </row>
    <row r="39" spans="2:9" x14ac:dyDescent="0.25">
      <c r="G39" s="67"/>
      <c r="H39" s="67"/>
      <c r="I39" s="67"/>
    </row>
    <row r="40" spans="2:9" x14ac:dyDescent="0.25">
      <c r="B40" t="s">
        <v>174</v>
      </c>
      <c r="C40" t="s">
        <v>199</v>
      </c>
      <c r="G40" s="67"/>
      <c r="H40" s="67"/>
      <c r="I40" s="68">
        <v>42000</v>
      </c>
    </row>
    <row r="41" spans="2:9" x14ac:dyDescent="0.25">
      <c r="G41" s="67"/>
      <c r="H41" s="67"/>
      <c r="I41" s="67"/>
    </row>
    <row r="42" spans="2:9" ht="15.75" thickBot="1" x14ac:dyDescent="0.3">
      <c r="B42" t="s">
        <v>178</v>
      </c>
      <c r="C42" s="5" t="s">
        <v>200</v>
      </c>
      <c r="G42" s="67"/>
      <c r="H42" s="67"/>
      <c r="I42" s="71">
        <f>I38-I40</f>
        <v>137500</v>
      </c>
    </row>
    <row r="43" spans="2:9" ht="15.75" thickTop="1" x14ac:dyDescent="0.25"/>
  </sheetData>
  <mergeCells count="3">
    <mergeCell ref="F2:H2"/>
    <mergeCell ref="E3:I3"/>
    <mergeCell ref="F4:H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C617-F2DF-4D9D-AE93-91E56ADD559B}">
  <dimension ref="A1:I29"/>
  <sheetViews>
    <sheetView tabSelected="1" topLeftCell="A9" workbookViewId="0">
      <selection activeCell="F25" sqref="F25"/>
    </sheetView>
  </sheetViews>
  <sheetFormatPr baseColWidth="10" defaultRowHeight="15" x14ac:dyDescent="0.25"/>
  <sheetData>
    <row r="1" spans="1:2" x14ac:dyDescent="0.25">
      <c r="A1" s="1">
        <v>38000</v>
      </c>
      <c r="B1" s="1">
        <v>12768</v>
      </c>
    </row>
    <row r="2" spans="1:2" x14ac:dyDescent="0.25">
      <c r="A2" s="1">
        <v>4560</v>
      </c>
      <c r="B2" s="1">
        <v>29792</v>
      </c>
    </row>
    <row r="3" spans="1:2" x14ac:dyDescent="0.25">
      <c r="A3" s="1">
        <v>1960</v>
      </c>
      <c r="B3" s="1">
        <v>300</v>
      </c>
    </row>
    <row r="4" spans="1:2" x14ac:dyDescent="0.25">
      <c r="A4" s="1">
        <v>840</v>
      </c>
      <c r="B4" s="1">
        <v>2500</v>
      </c>
    </row>
    <row r="5" spans="1:2" x14ac:dyDescent="0.25">
      <c r="A5" s="1">
        <v>18000</v>
      </c>
      <c r="B5" s="1">
        <v>18000</v>
      </c>
    </row>
    <row r="6" spans="1:2" x14ac:dyDescent="0.25">
      <c r="A6" s="1">
        <v>1500</v>
      </c>
      <c r="B6" s="1">
        <v>1500</v>
      </c>
    </row>
    <row r="7" spans="1:2" x14ac:dyDescent="0.25">
      <c r="A7" s="1">
        <v>1000</v>
      </c>
      <c r="B7" s="1">
        <v>160</v>
      </c>
    </row>
    <row r="8" spans="1:2" x14ac:dyDescent="0.25">
      <c r="A8" s="1">
        <v>600</v>
      </c>
      <c r="B8" s="1">
        <v>240</v>
      </c>
    </row>
    <row r="9" spans="1:2" x14ac:dyDescent="0.25">
      <c r="A9" s="1">
        <v>400</v>
      </c>
      <c r="B9" s="1">
        <v>1840</v>
      </c>
    </row>
    <row r="10" spans="1:2" x14ac:dyDescent="0.25">
      <c r="A10" s="1">
        <v>240</v>
      </c>
      <c r="B10" s="1">
        <v>2160</v>
      </c>
    </row>
    <row r="11" spans="1:2" x14ac:dyDescent="0.25">
      <c r="A11" s="1">
        <v>7289.75</v>
      </c>
      <c r="B11" s="1">
        <v>9055</v>
      </c>
    </row>
    <row r="12" spans="1:2" x14ac:dyDescent="0.25">
      <c r="A12" s="1">
        <v>2803.75</v>
      </c>
      <c r="B12" s="1">
        <v>800</v>
      </c>
    </row>
    <row r="13" spans="1:2" x14ac:dyDescent="0.25">
      <c r="A13" s="1">
        <v>1121.5</v>
      </c>
      <c r="B13" s="1">
        <v>201.6</v>
      </c>
    </row>
    <row r="14" spans="1:2" x14ac:dyDescent="0.25">
      <c r="A14" s="1">
        <v>400</v>
      </c>
      <c r="B14" s="1">
        <v>2500</v>
      </c>
    </row>
    <row r="15" spans="1:2" x14ac:dyDescent="0.25">
      <c r="A15" s="1">
        <v>160</v>
      </c>
      <c r="B15" s="1">
        <v>8914.75</v>
      </c>
    </row>
    <row r="16" spans="1:2" x14ac:dyDescent="0.25">
      <c r="A16" s="1">
        <v>240</v>
      </c>
      <c r="B16" s="1">
        <v>1400</v>
      </c>
    </row>
    <row r="17" spans="1:9" x14ac:dyDescent="0.25">
      <c r="A17" s="1">
        <v>180</v>
      </c>
      <c r="B17" s="1"/>
    </row>
    <row r="18" spans="1:9" x14ac:dyDescent="0.25">
      <c r="A18" s="1">
        <v>21.6</v>
      </c>
      <c r="B18" s="1"/>
    </row>
    <row r="19" spans="1:9" x14ac:dyDescent="0.25">
      <c r="A19" s="1">
        <v>1625</v>
      </c>
      <c r="B19" s="1"/>
    </row>
    <row r="20" spans="1:9" x14ac:dyDescent="0.25">
      <c r="A20" s="1">
        <v>625</v>
      </c>
      <c r="B20" s="1"/>
    </row>
    <row r="21" spans="1:9" x14ac:dyDescent="0.25">
      <c r="A21" s="1">
        <v>250</v>
      </c>
      <c r="B21" s="1"/>
    </row>
    <row r="22" spans="1:9" x14ac:dyDescent="0.25">
      <c r="A22" s="1">
        <v>8914.75</v>
      </c>
      <c r="B22" s="1"/>
    </row>
    <row r="23" spans="1:9" x14ac:dyDescent="0.25">
      <c r="A23" s="1">
        <v>1400</v>
      </c>
      <c r="B23" s="1"/>
    </row>
    <row r="24" spans="1:9" x14ac:dyDescent="0.25">
      <c r="A24" s="1"/>
      <c r="B24" s="1"/>
      <c r="I24">
        <v>11215</v>
      </c>
    </row>
    <row r="25" spans="1:9" x14ac:dyDescent="0.25">
      <c r="A25" s="1"/>
      <c r="B25" s="1"/>
    </row>
    <row r="26" spans="1:9" x14ac:dyDescent="0.25">
      <c r="A26" s="1"/>
      <c r="B26" s="1"/>
    </row>
    <row r="27" spans="1:9" x14ac:dyDescent="0.25">
      <c r="A27" s="1"/>
      <c r="B27" s="1"/>
    </row>
    <row r="28" spans="1:9" x14ac:dyDescent="0.25">
      <c r="A28" s="1"/>
      <c r="B28" s="1"/>
    </row>
    <row r="29" spans="1:9" x14ac:dyDescent="0.25">
      <c r="A29">
        <f>SUM(A1:A28)</f>
        <v>92131.35</v>
      </c>
      <c r="B29">
        <f>SUM(B1:B28)</f>
        <v>92131.35</v>
      </c>
      <c r="C29">
        <f>A29-B29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DIARIOS</vt:lpstr>
      <vt:lpstr>LIBRO MAYOR</vt:lpstr>
      <vt:lpstr>KARDEX</vt:lpstr>
      <vt:lpstr>Prod. y ventas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contabilidad2</dc:creator>
  <cp:lastModifiedBy>HP</cp:lastModifiedBy>
  <dcterms:created xsi:type="dcterms:W3CDTF">2018-06-19T23:37:23Z</dcterms:created>
  <dcterms:modified xsi:type="dcterms:W3CDTF">2019-05-12T00:28:24Z</dcterms:modified>
</cp:coreProperties>
</file>