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defaultThemeVersion="124226"/>
  <mc:AlternateContent xmlns:mc="http://schemas.openxmlformats.org/markup-compatibility/2006">
    <mc:Choice Requires="x15">
      <x15ac:absPath xmlns:x15ac="http://schemas.microsoft.com/office/spreadsheetml/2010/11/ac" url="M:\YKY\OZEL\KAP\KAP\KAPİB\BÜLTEN DOSYALARI\Periyodik Takip Formları\2022 Mali Tablo Listeleri\"/>
    </mc:Choice>
  </mc:AlternateContent>
  <bookViews>
    <workbookView xWindow="0" yWindow="0" windowWidth="23040" windowHeight="9210" tabRatio="801" activeTab="2"/>
  </bookViews>
  <sheets>
    <sheet name="Şirket-Co." sheetId="1" r:id="rId1"/>
    <sheet name="Nitelikli-Qualified" sheetId="6" r:id="rId2"/>
    <sheet name="Yatırım Krlş.-Investment Co" sheetId="7" r:id="rId3"/>
    <sheet name="PYŞ-Portfolio M.C." sheetId="9" r:id="rId4"/>
    <sheet name="İşlemGörmeyenŞirketler" sheetId="8" r:id="rId5"/>
    <sheet name="SonGönderimTarihleri" sheetId="10" state="hidden" r:id="rId6"/>
  </sheets>
  <definedNames>
    <definedName name="_xlnm._FilterDatabase" localSheetId="4" hidden="1">İşlemGörmeyenŞirketler!$A$2:$V$2</definedName>
    <definedName name="_xlnm._FilterDatabase" localSheetId="1" hidden="1">'Nitelikli-Qualified'!$A$2:$V$77</definedName>
    <definedName name="_xlnm._FilterDatabase" localSheetId="3" hidden="1">'PYŞ-Portfolio M.C.'!$A$2:$V$2</definedName>
    <definedName name="_xlnm._FilterDatabase" localSheetId="5" hidden="1">SonGönderimTarihleri!$A$1:$C$52</definedName>
    <definedName name="_xlnm._FilterDatabase" localSheetId="0" hidden="1">'Şirket-Co.'!$A$2:$S$566</definedName>
    <definedName name="_xlnm._FilterDatabase" localSheetId="2" hidden="1">'Yatırım Krlş.-Investment Co'!$A$2:$U$114</definedName>
    <definedName name="N">'Şirket-Co.'!$K$370</definedName>
  </definedNames>
  <calcPr calcId="162913"/>
</workbook>
</file>

<file path=xl/calcChain.xml><?xml version="1.0" encoding="utf-8"?>
<calcChain xmlns="http://schemas.openxmlformats.org/spreadsheetml/2006/main">
  <c r="B29" i="8" l="1"/>
  <c r="B30" i="8"/>
  <c r="Q6" i="1" l="1"/>
  <c r="Q7" i="1"/>
  <c r="Q8" i="1"/>
  <c r="Q9" i="1"/>
  <c r="Q10" i="1"/>
  <c r="D12" i="1" l="1"/>
  <c r="D13" i="1"/>
  <c r="D7" i="1"/>
  <c r="D104" i="1"/>
  <c r="D103" i="1"/>
  <c r="D34" i="1"/>
  <c r="D33" i="1"/>
  <c r="B4" i="8" l="1"/>
  <c r="B7" i="7" l="1"/>
  <c r="B8" i="7"/>
  <c r="G8" i="7" s="1"/>
  <c r="Q331" i="1" l="1"/>
  <c r="B23" i="8" l="1"/>
  <c r="D105" i="1" l="1"/>
  <c r="B105" i="1"/>
  <c r="E105" i="1" s="1"/>
  <c r="G105" i="1" s="1"/>
  <c r="B72" i="6" l="1"/>
  <c r="F72" i="6" s="1"/>
  <c r="B313" i="1" l="1"/>
  <c r="E313" i="1" s="1"/>
  <c r="D313" i="1"/>
  <c r="B39" i="7" l="1"/>
  <c r="G39" i="7" s="1"/>
  <c r="D57" i="1" l="1"/>
  <c r="B57" i="1"/>
  <c r="E57" i="1" s="1"/>
  <c r="G57" i="1" s="1"/>
  <c r="B15" i="6" l="1"/>
  <c r="F15" i="6" s="1"/>
  <c r="B47" i="8"/>
  <c r="B26" i="8"/>
  <c r="B21" i="8"/>
  <c r="B15" i="8"/>
  <c r="B7" i="8"/>
  <c r="Q303" i="1"/>
  <c r="D303" i="1"/>
  <c r="B303" i="1"/>
  <c r="E303" i="1" s="1"/>
  <c r="G303" i="1" s="1"/>
  <c r="D438" i="1" l="1"/>
  <c r="B438" i="1"/>
  <c r="E438" i="1" s="1"/>
  <c r="G438" i="1" s="1"/>
  <c r="D461" i="1"/>
  <c r="B461" i="1"/>
  <c r="E461" i="1" s="1"/>
  <c r="G461" i="1" s="1"/>
  <c r="D185" i="1"/>
  <c r="B185" i="1"/>
  <c r="E185" i="1" s="1"/>
  <c r="D422" i="1" l="1"/>
  <c r="B422" i="1"/>
  <c r="E422" i="1" s="1"/>
  <c r="G422" i="1" s="1"/>
  <c r="D354" i="1"/>
  <c r="B354" i="1"/>
  <c r="E354" i="1" s="1"/>
  <c r="G354" i="1" s="1"/>
  <c r="B14" i="6" l="1"/>
  <c r="F14" i="6" s="1"/>
  <c r="B23" i="6" l="1"/>
  <c r="F23" i="6" s="1"/>
  <c r="B61" i="6" l="1"/>
  <c r="F61" i="6" s="1"/>
  <c r="D469" i="1" l="1"/>
  <c r="B469" i="1"/>
  <c r="E469" i="1" s="1"/>
  <c r="G469" i="1" s="1"/>
  <c r="B25" i="8"/>
  <c r="D184" i="1"/>
  <c r="B184" i="1"/>
  <c r="E184" i="1" s="1"/>
  <c r="G184" i="1" s="1"/>
  <c r="G185" i="1" s="1"/>
  <c r="D394" i="1"/>
  <c r="B394" i="1"/>
  <c r="E394" i="1" s="1"/>
  <c r="G394" i="1" s="1"/>
  <c r="B395" i="1"/>
  <c r="E395" i="1" s="1"/>
  <c r="G395" i="1" s="1"/>
  <c r="D395" i="1"/>
  <c r="D87" i="1"/>
  <c r="B87" i="1"/>
  <c r="E87" i="1" s="1"/>
  <c r="G87" i="1" s="1"/>
  <c r="D92" i="1"/>
  <c r="B92" i="1"/>
  <c r="E92" i="1" s="1"/>
  <c r="G92" i="1" s="1"/>
  <c r="D9" i="1" l="1"/>
  <c r="B9" i="1"/>
  <c r="E9" i="1" s="1"/>
  <c r="G9" i="1" s="1"/>
  <c r="B40" i="6"/>
  <c r="F40" i="6" s="1"/>
  <c r="D370" i="1"/>
  <c r="B370" i="1"/>
  <c r="E370" i="1" s="1"/>
  <c r="G370" i="1" s="1"/>
  <c r="B37" i="6" l="1"/>
  <c r="F37" i="6" s="1"/>
  <c r="B13" i="6"/>
  <c r="F13" i="6" s="1"/>
  <c r="B428" i="1" l="1"/>
  <c r="E428" i="1" s="1"/>
  <c r="D428" i="1"/>
  <c r="G428" i="1" l="1"/>
  <c r="D36" i="1"/>
  <c r="B36" i="1"/>
  <c r="E36" i="1" s="1"/>
  <c r="G36" i="1" s="1"/>
  <c r="D25" i="1" l="1"/>
  <c r="B25" i="1"/>
  <c r="E25" i="1" s="1"/>
  <c r="G25" i="1" l="1"/>
  <c r="G24" i="1" s="1"/>
  <c r="B12" i="6"/>
  <c r="F12" i="6" s="1"/>
  <c r="B5" i="6" l="1"/>
  <c r="F5" i="6" s="1"/>
  <c r="B19" i="8" l="1"/>
  <c r="B34" i="6"/>
  <c r="F34" i="6" s="1"/>
  <c r="B46" i="7" l="1"/>
  <c r="Q93" i="1" l="1"/>
  <c r="Q110" i="1"/>
  <c r="Q139" i="1"/>
  <c r="Q261" i="1"/>
  <c r="Q341" i="1"/>
  <c r="B24" i="6"/>
  <c r="F24" i="6" s="1"/>
  <c r="B22" i="6"/>
  <c r="B46" i="8" l="1"/>
  <c r="B45" i="8"/>
  <c r="B44" i="8"/>
  <c r="B41" i="8"/>
  <c r="B40" i="8"/>
  <c r="B39" i="8"/>
  <c r="B36" i="8"/>
  <c r="B35" i="8"/>
  <c r="B34" i="8"/>
  <c r="B33" i="8"/>
  <c r="B32" i="8"/>
  <c r="B31" i="8"/>
  <c r="B28" i="8"/>
  <c r="B24" i="8"/>
  <c r="B20" i="8"/>
  <c r="B18" i="8"/>
  <c r="B17" i="8"/>
  <c r="B16" i="8"/>
  <c r="B14" i="8"/>
  <c r="B13" i="8"/>
  <c r="B11" i="8"/>
  <c r="B10" i="8"/>
  <c r="B9" i="8"/>
  <c r="B8" i="8"/>
  <c r="B6" i="8"/>
  <c r="B5" i="8"/>
  <c r="B3" i="8"/>
  <c r="G61" i="9"/>
  <c r="B61" i="9"/>
  <c r="A61" i="9"/>
  <c r="G60" i="9"/>
  <c r="B60" i="9"/>
  <c r="A60" i="9"/>
  <c r="G59" i="9"/>
  <c r="B59" i="9"/>
  <c r="A59" i="9"/>
  <c r="G58" i="9"/>
  <c r="B58" i="9"/>
  <c r="A58" i="9"/>
  <c r="G57" i="9"/>
  <c r="B57" i="9"/>
  <c r="A57" i="9"/>
  <c r="G56" i="9"/>
  <c r="B56" i="9"/>
  <c r="A56" i="9"/>
  <c r="G55" i="9"/>
  <c r="B55" i="9"/>
  <c r="A55" i="9"/>
  <c r="G54" i="9"/>
  <c r="B54" i="9"/>
  <c r="A54" i="9"/>
  <c r="G53" i="9"/>
  <c r="B53" i="9"/>
  <c r="A53" i="9"/>
  <c r="G52" i="9"/>
  <c r="B52" i="9"/>
  <c r="A52" i="9"/>
  <c r="B51" i="9"/>
  <c r="G51" i="9" s="1"/>
  <c r="A51" i="9"/>
  <c r="G50" i="9"/>
  <c r="B50" i="9"/>
  <c r="A50" i="9"/>
  <c r="G49" i="9"/>
  <c r="B49" i="9"/>
  <c r="A49" i="9"/>
  <c r="G48" i="9"/>
  <c r="B48" i="9"/>
  <c r="A48" i="9"/>
  <c r="G47" i="9"/>
  <c r="B47" i="9"/>
  <c r="A47" i="9"/>
  <c r="G46" i="9"/>
  <c r="B46" i="9"/>
  <c r="A46" i="9"/>
  <c r="G45" i="9"/>
  <c r="B45" i="9"/>
  <c r="A45" i="9"/>
  <c r="G44" i="9"/>
  <c r="B44" i="9"/>
  <c r="A44" i="9"/>
  <c r="G43" i="9"/>
  <c r="B43" i="9"/>
  <c r="A43" i="9"/>
  <c r="G42" i="9"/>
  <c r="B42" i="9"/>
  <c r="A42" i="9"/>
  <c r="G41" i="9"/>
  <c r="B41" i="9"/>
  <c r="A41" i="9"/>
  <c r="G40" i="9"/>
  <c r="B40" i="9"/>
  <c r="A40" i="9"/>
  <c r="G39" i="9"/>
  <c r="B39" i="9"/>
  <c r="A39" i="9"/>
  <c r="G38" i="9"/>
  <c r="B38" i="9"/>
  <c r="A38" i="9"/>
  <c r="G37" i="9"/>
  <c r="B37" i="9"/>
  <c r="A37" i="9"/>
  <c r="G36" i="9"/>
  <c r="B36" i="9"/>
  <c r="A36" i="9"/>
  <c r="G35" i="9"/>
  <c r="B35" i="9"/>
  <c r="A35" i="9"/>
  <c r="G34" i="9"/>
  <c r="B34" i="9"/>
  <c r="A34" i="9"/>
  <c r="G33" i="9"/>
  <c r="B33" i="9"/>
  <c r="A33" i="9"/>
  <c r="G32" i="9"/>
  <c r="B32" i="9"/>
  <c r="A32" i="9"/>
  <c r="G31" i="9"/>
  <c r="B31" i="9"/>
  <c r="A31" i="9"/>
  <c r="G30" i="9"/>
  <c r="B30" i="9"/>
  <c r="A30" i="9"/>
  <c r="G29" i="9"/>
  <c r="B29" i="9"/>
  <c r="A29" i="9"/>
  <c r="G28" i="9"/>
  <c r="B28" i="9"/>
  <c r="A28" i="9"/>
  <c r="G27" i="9"/>
  <c r="B27" i="9"/>
  <c r="A27" i="9"/>
  <c r="G26" i="9"/>
  <c r="B26" i="9"/>
  <c r="A26" i="9"/>
  <c r="G25" i="9"/>
  <c r="B25" i="9"/>
  <c r="A25" i="9"/>
  <c r="G24" i="9"/>
  <c r="B24" i="9"/>
  <c r="A24" i="9"/>
  <c r="G23" i="9"/>
  <c r="B23" i="9"/>
  <c r="G22" i="9"/>
  <c r="B22" i="9"/>
  <c r="G21" i="9"/>
  <c r="B21" i="9"/>
  <c r="G20" i="9"/>
  <c r="B20" i="9"/>
  <c r="A20" i="9"/>
  <c r="G19" i="9"/>
  <c r="B19" i="9"/>
  <c r="G18" i="9"/>
  <c r="B18" i="9"/>
  <c r="G17" i="9"/>
  <c r="B17" i="9"/>
  <c r="G16" i="9"/>
  <c r="B16" i="9"/>
  <c r="G15" i="9"/>
  <c r="B15" i="9"/>
  <c r="G14" i="9"/>
  <c r="B14" i="9"/>
  <c r="G13" i="9"/>
  <c r="B13" i="9"/>
  <c r="G12" i="9"/>
  <c r="B12" i="9"/>
  <c r="A12" i="9"/>
  <c r="G11" i="9"/>
  <c r="B11" i="9"/>
  <c r="G10" i="9"/>
  <c r="B10" i="9"/>
  <c r="G9" i="9"/>
  <c r="B9" i="9"/>
  <c r="G8" i="9"/>
  <c r="B8" i="9"/>
  <c r="G7" i="9"/>
  <c r="B7" i="9"/>
  <c r="G6" i="9"/>
  <c r="B6" i="9"/>
  <c r="G5" i="9"/>
  <c r="B5" i="9"/>
  <c r="G4" i="9"/>
  <c r="B4" i="9"/>
  <c r="A4" i="9"/>
  <c r="G3" i="9"/>
  <c r="B3" i="9"/>
  <c r="B114" i="7"/>
  <c r="G114" i="7" s="1"/>
  <c r="B113" i="7"/>
  <c r="G113" i="7" s="1"/>
  <c r="G112" i="7" s="1"/>
  <c r="B112" i="7"/>
  <c r="B111" i="7"/>
  <c r="B110" i="7"/>
  <c r="B109" i="7"/>
  <c r="G109" i="7" s="1"/>
  <c r="B108" i="7"/>
  <c r="G108" i="7" s="1"/>
  <c r="B107" i="7"/>
  <c r="G107" i="7" s="1"/>
  <c r="G106" i="7" s="1"/>
  <c r="B106" i="7"/>
  <c r="B105" i="7"/>
  <c r="B104" i="7"/>
  <c r="G104" i="7" s="1"/>
  <c r="G103" i="7" s="1"/>
  <c r="B103" i="7"/>
  <c r="B102" i="7"/>
  <c r="B101" i="7"/>
  <c r="G101" i="7" s="1"/>
  <c r="G100" i="7" s="1"/>
  <c r="B100" i="7"/>
  <c r="B99" i="7"/>
  <c r="G99" i="7" s="1"/>
  <c r="B98" i="7"/>
  <c r="G98" i="7" s="1"/>
  <c r="B97" i="7"/>
  <c r="G97" i="7" s="1"/>
  <c r="B96" i="7"/>
  <c r="G96" i="7" s="1"/>
  <c r="B95" i="7"/>
  <c r="G95" i="7" s="1"/>
  <c r="G94" i="7" s="1"/>
  <c r="B94" i="7"/>
  <c r="B92" i="7"/>
  <c r="B91" i="7"/>
  <c r="B90" i="7"/>
  <c r="G90" i="7" s="1"/>
  <c r="G89" i="7" s="1"/>
  <c r="B89" i="7"/>
  <c r="B88" i="7"/>
  <c r="B87" i="7"/>
  <c r="G87" i="7" s="1"/>
  <c r="B86" i="7"/>
  <c r="G86" i="7" s="1"/>
  <c r="B85" i="7"/>
  <c r="G85" i="7" s="1"/>
  <c r="B84" i="7"/>
  <c r="G84" i="7" s="1"/>
  <c r="B83" i="7"/>
  <c r="G83" i="7" s="1"/>
  <c r="B82" i="7"/>
  <c r="B81" i="7"/>
  <c r="G81" i="7" s="1"/>
  <c r="B80" i="7"/>
  <c r="G80" i="7" s="1"/>
  <c r="B79" i="7"/>
  <c r="G79" i="7" s="1"/>
  <c r="B78" i="7"/>
  <c r="B77" i="7"/>
  <c r="G77" i="7" s="1"/>
  <c r="B76" i="7"/>
  <c r="B75" i="7"/>
  <c r="G75" i="7" s="1"/>
  <c r="B74" i="7"/>
  <c r="G73" i="7" s="1"/>
  <c r="B73" i="7"/>
  <c r="B72" i="7"/>
  <c r="G72" i="7" s="1"/>
  <c r="B71" i="7"/>
  <c r="G71" i="7" s="1"/>
  <c r="B70" i="7"/>
  <c r="G70" i="7" s="1"/>
  <c r="B69" i="7"/>
  <c r="G69" i="7" s="1"/>
  <c r="B68" i="7"/>
  <c r="G68" i="7" s="1"/>
  <c r="B67" i="7"/>
  <c r="G67" i="7" s="1"/>
  <c r="B66" i="7"/>
  <c r="B65" i="7"/>
  <c r="B64" i="7"/>
  <c r="G64" i="7" s="1"/>
  <c r="G63" i="7" s="1"/>
  <c r="B63" i="7"/>
  <c r="B62" i="7"/>
  <c r="G62" i="7" s="1"/>
  <c r="B61" i="7"/>
  <c r="G61" i="7" s="1"/>
  <c r="B60" i="7"/>
  <c r="G60" i="7" s="1"/>
  <c r="B59" i="7"/>
  <c r="G59" i="7" s="1"/>
  <c r="B58" i="7"/>
  <c r="G58" i="7" s="1"/>
  <c r="B93" i="7"/>
  <c r="B57" i="7"/>
  <c r="G57" i="7" s="1"/>
  <c r="B56" i="7"/>
  <c r="G56" i="7" s="1"/>
  <c r="B55" i="7"/>
  <c r="G54" i="7" s="1"/>
  <c r="B54" i="7"/>
  <c r="B53" i="7"/>
  <c r="G53" i="7" s="1"/>
  <c r="B52" i="7"/>
  <c r="G52" i="7" s="1"/>
  <c r="B51" i="7"/>
  <c r="B50" i="7"/>
  <c r="G51" i="7" s="1"/>
  <c r="B49" i="7"/>
  <c r="G49" i="7" s="1"/>
  <c r="B48" i="7"/>
  <c r="G48" i="7" s="1"/>
  <c r="B47" i="7"/>
  <c r="G47" i="7" s="1"/>
  <c r="G46" i="7" s="1"/>
  <c r="B45" i="7"/>
  <c r="G45" i="7" s="1"/>
  <c r="B44" i="7"/>
  <c r="G44" i="7" s="1"/>
  <c r="B43" i="7"/>
  <c r="G43" i="7" s="1"/>
  <c r="B42" i="7"/>
  <c r="G41" i="7" s="1"/>
  <c r="B41" i="7"/>
  <c r="B40" i="7"/>
  <c r="G40" i="7" s="1"/>
  <c r="B38" i="7"/>
  <c r="G38" i="7" s="1"/>
  <c r="B37" i="7"/>
  <c r="G37" i="7" s="1"/>
  <c r="B36" i="7"/>
  <c r="G36" i="7" s="1"/>
  <c r="S35" i="7"/>
  <c r="Q35" i="7"/>
  <c r="B35" i="7"/>
  <c r="G34" i="7" s="1"/>
  <c r="S34" i="7"/>
  <c r="Q34" i="7"/>
  <c r="B34" i="7"/>
  <c r="B33" i="7"/>
  <c r="B32" i="7"/>
  <c r="G32" i="7" s="1"/>
  <c r="B31" i="7"/>
  <c r="B30" i="7"/>
  <c r="B29" i="7"/>
  <c r="G29" i="7" s="1"/>
  <c r="B28" i="7"/>
  <c r="G28" i="7" s="1"/>
  <c r="B27" i="7"/>
  <c r="G27" i="7" s="1"/>
  <c r="B26" i="7"/>
  <c r="G26" i="7" s="1"/>
  <c r="B25" i="7"/>
  <c r="G25" i="7" s="1"/>
  <c r="G24" i="7" s="1"/>
  <c r="B24" i="7"/>
  <c r="B23" i="7"/>
  <c r="G23" i="7" s="1"/>
  <c r="B22" i="7"/>
  <c r="G22" i="7" s="1"/>
  <c r="B21" i="7"/>
  <c r="G21" i="7" s="1"/>
  <c r="B20" i="7"/>
  <c r="G20" i="7" s="1"/>
  <c r="B19" i="7"/>
  <c r="G19" i="7" s="1"/>
  <c r="B18" i="7"/>
  <c r="G18" i="7" s="1"/>
  <c r="B17" i="7"/>
  <c r="G17" i="7" s="1"/>
  <c r="B16" i="7"/>
  <c r="G16" i="7" s="1"/>
  <c r="B15" i="7"/>
  <c r="B14" i="7"/>
  <c r="B13" i="7"/>
  <c r="G13" i="7" s="1"/>
  <c r="G14" i="7" s="1"/>
  <c r="B12" i="7"/>
  <c r="G12" i="7" s="1"/>
  <c r="B11" i="7"/>
  <c r="G10" i="7" s="1"/>
  <c r="B10" i="7"/>
  <c r="B9" i="7"/>
  <c r="G9" i="7" s="1"/>
  <c r="B6" i="7"/>
  <c r="G6" i="7" s="1"/>
  <c r="B5" i="7"/>
  <c r="G5" i="7" s="1"/>
  <c r="B4" i="7"/>
  <c r="G4"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B3" i="7"/>
  <c r="B77" i="6"/>
  <c r="F77" i="6" s="1"/>
  <c r="B76" i="6"/>
  <c r="F76" i="6" s="1"/>
  <c r="B75" i="6"/>
  <c r="F75" i="6" s="1"/>
  <c r="B74" i="6"/>
  <c r="F74" i="6" s="1"/>
  <c r="B73" i="6"/>
  <c r="F73" i="6" s="1"/>
  <c r="B71" i="6"/>
  <c r="F71" i="6" s="1"/>
  <c r="B70" i="6"/>
  <c r="F70" i="6" s="1"/>
  <c r="B69" i="6"/>
  <c r="F69" i="6" s="1"/>
  <c r="B68" i="6"/>
  <c r="F68" i="6" s="1"/>
  <c r="B67" i="6"/>
  <c r="F67" i="6" s="1"/>
  <c r="B66" i="6"/>
  <c r="F66" i="6" s="1"/>
  <c r="B65" i="6"/>
  <c r="F65" i="6" s="1"/>
  <c r="B64" i="6"/>
  <c r="F64" i="6" s="1"/>
  <c r="B63" i="6"/>
  <c r="F63" i="6" s="1"/>
  <c r="B62" i="6"/>
  <c r="F62" i="6" s="1"/>
  <c r="B60" i="6"/>
  <c r="F60" i="6" s="1"/>
  <c r="B59" i="6"/>
  <c r="F59" i="6" s="1"/>
  <c r="B58" i="6"/>
  <c r="F58" i="6" s="1"/>
  <c r="B57" i="6"/>
  <c r="F57" i="6" s="1"/>
  <c r="B56" i="6"/>
  <c r="F56" i="6" s="1"/>
  <c r="B55" i="6"/>
  <c r="F55" i="6" s="1"/>
  <c r="B54" i="6"/>
  <c r="F54" i="6" s="1"/>
  <c r="B53" i="6"/>
  <c r="F53" i="6" s="1"/>
  <c r="B52" i="6"/>
  <c r="F52" i="6" s="1"/>
  <c r="B51" i="6"/>
  <c r="F51" i="6" s="1"/>
  <c r="B50" i="6"/>
  <c r="F50" i="6" s="1"/>
  <c r="B49" i="6"/>
  <c r="F49" i="6" s="1"/>
  <c r="B48" i="6"/>
  <c r="F48" i="6" s="1"/>
  <c r="B47" i="6"/>
  <c r="F47" i="6" s="1"/>
  <c r="B46" i="6"/>
  <c r="F46" i="6" s="1"/>
  <c r="B45" i="6"/>
  <c r="F45" i="6" s="1"/>
  <c r="B44" i="6"/>
  <c r="F44" i="6" s="1"/>
  <c r="B43" i="6"/>
  <c r="F43" i="6" s="1"/>
  <c r="B42" i="6"/>
  <c r="F42" i="6" s="1"/>
  <c r="B41" i="6"/>
  <c r="F41" i="6" s="1"/>
  <c r="B39" i="6"/>
  <c r="F39" i="6" s="1"/>
  <c r="B38" i="6"/>
  <c r="F38" i="6" s="1"/>
  <c r="B36" i="6"/>
  <c r="F36" i="6" s="1"/>
  <c r="B35" i="6"/>
  <c r="F35" i="6" s="1"/>
  <c r="B33" i="6"/>
  <c r="F33" i="6" s="1"/>
  <c r="B32" i="6"/>
  <c r="F32" i="6" s="1"/>
  <c r="B31" i="6"/>
  <c r="B30" i="6"/>
  <c r="F30" i="6" s="1"/>
  <c r="B29" i="6"/>
  <c r="F29" i="6" s="1"/>
  <c r="B28" i="6"/>
  <c r="F28" i="6" s="1"/>
  <c r="B27" i="6"/>
  <c r="F27" i="6" s="1"/>
  <c r="B26" i="6"/>
  <c r="F26" i="6" s="1"/>
  <c r="B25" i="6"/>
  <c r="F25" i="6" s="1"/>
  <c r="B21" i="6"/>
  <c r="F21" i="6" s="1"/>
  <c r="B20" i="6"/>
  <c r="F20" i="6" s="1"/>
  <c r="B19" i="6"/>
  <c r="F19" i="6" s="1"/>
  <c r="B18" i="6"/>
  <c r="B17" i="6"/>
  <c r="B16" i="6"/>
  <c r="F16" i="6" s="1"/>
  <c r="B11" i="6"/>
  <c r="F11" i="6" s="1"/>
  <c r="B10" i="6"/>
  <c r="F10" i="6" s="1"/>
  <c r="B9" i="6"/>
  <c r="F9" i="6" s="1"/>
  <c r="B8" i="6"/>
  <c r="F8" i="6" s="1"/>
  <c r="B7" i="6"/>
  <c r="F7" i="6" s="1"/>
  <c r="B6" i="6"/>
  <c r="F6" i="6" s="1"/>
  <c r="B4" i="6"/>
  <c r="F4" i="6" s="1"/>
  <c r="A4" i="6"/>
  <c r="A5" i="6" s="1"/>
  <c r="A6" i="6" s="1"/>
  <c r="A7" i="6" s="1"/>
  <c r="A8" i="6" s="1"/>
  <c r="A9" i="6" s="1"/>
  <c r="A10" i="6" s="1"/>
  <c r="B3" i="6"/>
  <c r="F3" i="6" s="1"/>
  <c r="D566" i="1"/>
  <c r="B566" i="1"/>
  <c r="E566" i="1" s="1"/>
  <c r="G566" i="1" s="1"/>
  <c r="D565" i="1"/>
  <c r="B565" i="1"/>
  <c r="E565" i="1" s="1"/>
  <c r="G565" i="1" s="1"/>
  <c r="D564" i="1"/>
  <c r="B564" i="1"/>
  <c r="E564" i="1" s="1"/>
  <c r="G564" i="1" s="1"/>
  <c r="D563" i="1"/>
  <c r="B563" i="1"/>
  <c r="E563" i="1" s="1"/>
  <c r="G563" i="1" s="1"/>
  <c r="D562" i="1"/>
  <c r="B562" i="1"/>
  <c r="E562" i="1" s="1"/>
  <c r="G562" i="1" s="1"/>
  <c r="D561" i="1"/>
  <c r="B561" i="1"/>
  <c r="E561" i="1" s="1"/>
  <c r="G561" i="1" s="1"/>
  <c r="D560" i="1"/>
  <c r="B560" i="1"/>
  <c r="E560" i="1" s="1"/>
  <c r="G560" i="1" s="1"/>
  <c r="D559" i="1"/>
  <c r="B559" i="1"/>
  <c r="E559" i="1" s="1"/>
  <c r="G559" i="1" s="1"/>
  <c r="D558" i="1"/>
  <c r="B558" i="1"/>
  <c r="E558" i="1" s="1"/>
  <c r="G558" i="1" s="1"/>
  <c r="D557" i="1"/>
  <c r="B557" i="1"/>
  <c r="E557" i="1" s="1"/>
  <c r="G557" i="1" s="1"/>
  <c r="D556" i="1"/>
  <c r="B556" i="1"/>
  <c r="E556" i="1" s="1"/>
  <c r="G556" i="1" s="1"/>
  <c r="D555" i="1"/>
  <c r="B555" i="1"/>
  <c r="E555" i="1" s="1"/>
  <c r="G555" i="1" s="1"/>
  <c r="D554" i="1"/>
  <c r="B554" i="1"/>
  <c r="E554" i="1" s="1"/>
  <c r="G554" i="1" s="1"/>
  <c r="D553" i="1"/>
  <c r="B553" i="1"/>
  <c r="E553" i="1" s="1"/>
  <c r="G553" i="1" s="1"/>
  <c r="D552" i="1"/>
  <c r="B552" i="1"/>
  <c r="E552" i="1" s="1"/>
  <c r="G552" i="1" s="1"/>
  <c r="D551" i="1"/>
  <c r="B551" i="1"/>
  <c r="E551" i="1" s="1"/>
  <c r="G551" i="1" s="1"/>
  <c r="D550" i="1"/>
  <c r="B550" i="1"/>
  <c r="E550" i="1" s="1"/>
  <c r="G550" i="1" s="1"/>
  <c r="D549" i="1"/>
  <c r="B549" i="1"/>
  <c r="E549" i="1" s="1"/>
  <c r="G549" i="1" s="1"/>
  <c r="D548" i="1"/>
  <c r="B548" i="1"/>
  <c r="E548" i="1" s="1"/>
  <c r="G548" i="1" s="1"/>
  <c r="D547" i="1"/>
  <c r="B547" i="1"/>
  <c r="E547" i="1" s="1"/>
  <c r="G547" i="1" s="1"/>
  <c r="D546" i="1"/>
  <c r="B546" i="1"/>
  <c r="E546" i="1" s="1"/>
  <c r="G546" i="1" s="1"/>
  <c r="D545" i="1"/>
  <c r="B545" i="1"/>
  <c r="E545" i="1" s="1"/>
  <c r="G545" i="1" s="1"/>
  <c r="D544" i="1"/>
  <c r="B544" i="1"/>
  <c r="E544" i="1" s="1"/>
  <c r="G544" i="1" s="1"/>
  <c r="D543" i="1"/>
  <c r="B543" i="1"/>
  <c r="E543" i="1" s="1"/>
  <c r="G543" i="1" s="1"/>
  <c r="D542" i="1"/>
  <c r="B542" i="1"/>
  <c r="E542" i="1" s="1"/>
  <c r="G542" i="1" s="1"/>
  <c r="D541" i="1"/>
  <c r="B541" i="1"/>
  <c r="E541" i="1" s="1"/>
  <c r="G541" i="1" s="1"/>
  <c r="D540" i="1"/>
  <c r="B540" i="1"/>
  <c r="E540" i="1" s="1"/>
  <c r="G540" i="1" s="1"/>
  <c r="D539" i="1"/>
  <c r="B539" i="1"/>
  <c r="E539" i="1" s="1"/>
  <c r="G539" i="1" s="1"/>
  <c r="Q538" i="1"/>
  <c r="D538" i="1"/>
  <c r="B538" i="1"/>
  <c r="E538" i="1" s="1"/>
  <c r="G538" i="1" s="1"/>
  <c r="D537" i="1"/>
  <c r="D536" i="1"/>
  <c r="B536" i="1"/>
  <c r="E536" i="1" s="1"/>
  <c r="Q534" i="1"/>
  <c r="D534" i="1"/>
  <c r="B534" i="1"/>
  <c r="E534" i="1" s="1"/>
  <c r="G534" i="1" s="1"/>
  <c r="D533" i="1"/>
  <c r="B533" i="1"/>
  <c r="E533" i="1" s="1"/>
  <c r="G533" i="1" s="1"/>
  <c r="Q532" i="1"/>
  <c r="D532" i="1"/>
  <c r="B532" i="1"/>
  <c r="E532" i="1" s="1"/>
  <c r="G532" i="1" s="1"/>
  <c r="Q531" i="1"/>
  <c r="D531" i="1"/>
  <c r="B531" i="1"/>
  <c r="E531" i="1" s="1"/>
  <c r="G531" i="1" s="1"/>
  <c r="D530" i="1"/>
  <c r="B530" i="1"/>
  <c r="E530" i="1" s="1"/>
  <c r="G530" i="1" s="1"/>
  <c r="Q529" i="1"/>
  <c r="D529" i="1"/>
  <c r="B529" i="1"/>
  <c r="E529" i="1" s="1"/>
  <c r="G529" i="1" s="1"/>
  <c r="Q528" i="1"/>
  <c r="D528" i="1"/>
  <c r="B528" i="1"/>
  <c r="E528" i="1" s="1"/>
  <c r="G528" i="1" s="1"/>
  <c r="Q527" i="1"/>
  <c r="D527" i="1"/>
  <c r="B527" i="1"/>
  <c r="Q526" i="1"/>
  <c r="D526" i="1"/>
  <c r="B526" i="1"/>
  <c r="E526" i="1" s="1"/>
  <c r="D525" i="1"/>
  <c r="B525" i="1"/>
  <c r="Q524" i="1"/>
  <c r="D524" i="1"/>
  <c r="B524" i="1"/>
  <c r="E524" i="1" s="1"/>
  <c r="G524" i="1" s="1"/>
  <c r="D523" i="1"/>
  <c r="B523" i="1"/>
  <c r="E523" i="1" s="1"/>
  <c r="G523" i="1" s="1"/>
  <c r="Q522" i="1"/>
  <c r="D522" i="1"/>
  <c r="B522" i="1"/>
  <c r="E522" i="1" s="1"/>
  <c r="G522" i="1" s="1"/>
  <c r="Q521" i="1"/>
  <c r="D521" i="1"/>
  <c r="B521" i="1"/>
  <c r="E521" i="1" s="1"/>
  <c r="G521" i="1" s="1"/>
  <c r="Q520" i="1"/>
  <c r="D520" i="1"/>
  <c r="B520" i="1"/>
  <c r="E520" i="1" s="1"/>
  <c r="G520" i="1" s="1"/>
  <c r="Q519" i="1"/>
  <c r="D519" i="1"/>
  <c r="B519" i="1"/>
  <c r="E519" i="1" s="1"/>
  <c r="E518" i="1" s="1"/>
  <c r="G518" i="1" s="1"/>
  <c r="Q518" i="1"/>
  <c r="D518" i="1"/>
  <c r="B518" i="1"/>
  <c r="Q517" i="1"/>
  <c r="D517" i="1"/>
  <c r="B517" i="1"/>
  <c r="E517" i="1" s="1"/>
  <c r="G517" i="1" s="1"/>
  <c r="Q516" i="1"/>
  <c r="D516" i="1"/>
  <c r="B516" i="1"/>
  <c r="E516" i="1" s="1"/>
  <c r="G516" i="1" s="1"/>
  <c r="Q515" i="1"/>
  <c r="D515" i="1"/>
  <c r="B515" i="1"/>
  <c r="E515" i="1" s="1"/>
  <c r="G515" i="1" s="1"/>
  <c r="Q514" i="1"/>
  <c r="D514" i="1"/>
  <c r="B514" i="1"/>
  <c r="E514" i="1" s="1"/>
  <c r="G514" i="1" s="1"/>
  <c r="Q513" i="1"/>
  <c r="D513" i="1"/>
  <c r="B513" i="1"/>
  <c r="E513" i="1" s="1"/>
  <c r="G513" i="1" s="1"/>
  <c r="D512" i="1"/>
  <c r="B512" i="1"/>
  <c r="E512" i="1" s="1"/>
  <c r="G512" i="1" s="1"/>
  <c r="D511" i="1"/>
  <c r="B511" i="1"/>
  <c r="E511" i="1" s="1"/>
  <c r="G511" i="1" s="1"/>
  <c r="Q510" i="1"/>
  <c r="D510" i="1"/>
  <c r="B510" i="1"/>
  <c r="E510" i="1" s="1"/>
  <c r="G510" i="1" s="1"/>
  <c r="Q509" i="1"/>
  <c r="D509" i="1"/>
  <c r="B509" i="1"/>
  <c r="E509" i="1" s="1"/>
  <c r="E508" i="1" s="1"/>
  <c r="G508" i="1" s="1"/>
  <c r="Q508" i="1"/>
  <c r="D508" i="1"/>
  <c r="B508" i="1"/>
  <c r="Q507" i="1"/>
  <c r="D507" i="1"/>
  <c r="B507" i="1"/>
  <c r="E507" i="1" s="1"/>
  <c r="G507" i="1" s="1"/>
  <c r="D506" i="1"/>
  <c r="B506" i="1"/>
  <c r="E506" i="1" s="1"/>
  <c r="G506" i="1" s="1"/>
  <c r="Q505" i="1"/>
  <c r="D505" i="1"/>
  <c r="B505" i="1"/>
  <c r="E505" i="1" s="1"/>
  <c r="G505" i="1" s="1"/>
  <c r="Q504" i="1"/>
  <c r="D504" i="1"/>
  <c r="B504" i="1"/>
  <c r="E504" i="1" s="1"/>
  <c r="G504" i="1" s="1"/>
  <c r="D503" i="1"/>
  <c r="B503" i="1"/>
  <c r="E503" i="1" s="1"/>
  <c r="G503" i="1" s="1"/>
  <c r="Q502" i="1"/>
  <c r="D502" i="1"/>
  <c r="B502" i="1"/>
  <c r="E502" i="1" s="1"/>
  <c r="G502" i="1" s="1"/>
  <c r="Q501" i="1"/>
  <c r="D501" i="1"/>
  <c r="B501" i="1"/>
  <c r="E501" i="1" s="1"/>
  <c r="G501" i="1" s="1"/>
  <c r="Q535" i="1"/>
  <c r="D535" i="1"/>
  <c r="B535" i="1"/>
  <c r="E535" i="1" s="1"/>
  <c r="G535" i="1" s="1"/>
  <c r="Q500" i="1"/>
  <c r="D500" i="1"/>
  <c r="B500" i="1"/>
  <c r="E500" i="1" s="1"/>
  <c r="G500" i="1" s="1"/>
  <c r="D499" i="1"/>
  <c r="B499" i="1"/>
  <c r="E499" i="1" s="1"/>
  <c r="G499" i="1" s="1"/>
  <c r="Q498" i="1"/>
  <c r="D498" i="1"/>
  <c r="B498" i="1"/>
  <c r="E498" i="1" s="1"/>
  <c r="G498" i="1" s="1"/>
  <c r="Q497" i="1"/>
  <c r="D497" i="1"/>
  <c r="B497" i="1"/>
  <c r="E497" i="1" s="1"/>
  <c r="G497" i="1" s="1"/>
  <c r="D496" i="1"/>
  <c r="B496" i="1"/>
  <c r="E496" i="1" s="1"/>
  <c r="G496" i="1" s="1"/>
  <c r="Q495" i="1"/>
  <c r="D495" i="1"/>
  <c r="B495" i="1"/>
  <c r="E495" i="1" s="1"/>
  <c r="G495" i="1" s="1"/>
  <c r="Q494" i="1"/>
  <c r="D494" i="1"/>
  <c r="B494" i="1"/>
  <c r="E494" i="1" s="1"/>
  <c r="G494" i="1" s="1"/>
  <c r="D493" i="1"/>
  <c r="B493" i="1"/>
  <c r="E493" i="1" s="1"/>
  <c r="G493" i="1" s="1"/>
  <c r="Q492" i="1"/>
  <c r="D492" i="1"/>
  <c r="B492" i="1"/>
  <c r="E492" i="1" s="1"/>
  <c r="G492" i="1" s="1"/>
  <c r="Q491" i="1"/>
  <c r="D491" i="1"/>
  <c r="B491" i="1"/>
  <c r="E491" i="1" s="1"/>
  <c r="G491" i="1" s="1"/>
  <c r="Q490" i="1"/>
  <c r="D490" i="1"/>
  <c r="B490" i="1"/>
  <c r="E490" i="1" s="1"/>
  <c r="Q489" i="1"/>
  <c r="D489" i="1"/>
  <c r="B489" i="1"/>
  <c r="E489" i="1" s="1"/>
  <c r="G489" i="1" s="1"/>
  <c r="Q488" i="1"/>
  <c r="D488" i="1"/>
  <c r="B488" i="1"/>
  <c r="E488" i="1" s="1"/>
  <c r="G488" i="1" s="1"/>
  <c r="Q487" i="1"/>
  <c r="D487" i="1"/>
  <c r="B487" i="1"/>
  <c r="E487" i="1" s="1"/>
  <c r="G487" i="1" s="1"/>
  <c r="Q486" i="1"/>
  <c r="D486" i="1"/>
  <c r="B486" i="1"/>
  <c r="E486" i="1" s="1"/>
  <c r="Q485" i="1"/>
  <c r="D485" i="1"/>
  <c r="B485" i="1"/>
  <c r="E485" i="1" s="1"/>
  <c r="G485" i="1" s="1"/>
  <c r="Q484" i="1"/>
  <c r="D484" i="1"/>
  <c r="B484" i="1"/>
  <c r="E484" i="1" s="1"/>
  <c r="G484" i="1" s="1"/>
  <c r="D483" i="1"/>
  <c r="B483" i="1"/>
  <c r="E483" i="1" s="1"/>
  <c r="G483" i="1" s="1"/>
  <c r="D482" i="1"/>
  <c r="B482" i="1"/>
  <c r="E482" i="1" s="1"/>
  <c r="G482" i="1" s="1"/>
  <c r="D481" i="1"/>
  <c r="B481" i="1"/>
  <c r="E481" i="1" s="1"/>
  <c r="G481" i="1" s="1"/>
  <c r="Q480" i="1"/>
  <c r="D480" i="1"/>
  <c r="B480" i="1"/>
  <c r="E480" i="1" s="1"/>
  <c r="G480" i="1" s="1"/>
  <c r="Q479" i="1"/>
  <c r="D479" i="1"/>
  <c r="B479" i="1"/>
  <c r="E479" i="1" s="1"/>
  <c r="G479" i="1" s="1"/>
  <c r="Q478" i="1"/>
  <c r="D478" i="1"/>
  <c r="B478" i="1"/>
  <c r="E478" i="1" s="1"/>
  <c r="G478" i="1" s="1"/>
  <c r="Q477" i="1"/>
  <c r="D477" i="1"/>
  <c r="B477" i="1"/>
  <c r="E477" i="1" s="1"/>
  <c r="D476" i="1"/>
  <c r="B476" i="1"/>
  <c r="E476" i="1" s="1"/>
  <c r="G476" i="1" s="1"/>
  <c r="Q475" i="1"/>
  <c r="D475" i="1"/>
  <c r="B475" i="1"/>
  <c r="E475" i="1" s="1"/>
  <c r="G475" i="1" s="1"/>
  <c r="Q474" i="1"/>
  <c r="D474" i="1"/>
  <c r="B474" i="1"/>
  <c r="E474" i="1" s="1"/>
  <c r="E473" i="1" s="1"/>
  <c r="G473" i="1" s="1"/>
  <c r="Q473" i="1"/>
  <c r="D473" i="1"/>
  <c r="B473" i="1"/>
  <c r="Q472" i="1"/>
  <c r="D472" i="1"/>
  <c r="B472" i="1"/>
  <c r="E472" i="1" s="1"/>
  <c r="Q471" i="1"/>
  <c r="D471" i="1"/>
  <c r="B471" i="1"/>
  <c r="E471" i="1" s="1"/>
  <c r="G471" i="1" s="1"/>
  <c r="Q470" i="1"/>
  <c r="D470" i="1"/>
  <c r="B470" i="1"/>
  <c r="E470" i="1" s="1"/>
  <c r="G470" i="1" s="1"/>
  <c r="Q468" i="1"/>
  <c r="D468" i="1"/>
  <c r="B468" i="1"/>
  <c r="E468" i="1" s="1"/>
  <c r="G468" i="1" s="1"/>
  <c r="Q467" i="1"/>
  <c r="D467" i="1"/>
  <c r="B467" i="1"/>
  <c r="E467" i="1" s="1"/>
  <c r="Q466" i="1"/>
  <c r="D466" i="1"/>
  <c r="B466" i="1"/>
  <c r="E466" i="1" s="1"/>
  <c r="G466" i="1" s="1"/>
  <c r="Q465" i="1"/>
  <c r="D465" i="1"/>
  <c r="B465" i="1"/>
  <c r="E465" i="1" s="1"/>
  <c r="G465" i="1" s="1"/>
  <c r="D464" i="1"/>
  <c r="B464" i="1"/>
  <c r="E464" i="1" s="1"/>
  <c r="G464" i="1" s="1"/>
  <c r="Q463" i="1"/>
  <c r="D463" i="1"/>
  <c r="B463" i="1"/>
  <c r="E463" i="1" s="1"/>
  <c r="G463" i="1" s="1"/>
  <c r="Q462" i="1"/>
  <c r="D462" i="1"/>
  <c r="B462" i="1"/>
  <c r="E462" i="1" s="1"/>
  <c r="Q361" i="1"/>
  <c r="D361" i="1"/>
  <c r="B361" i="1"/>
  <c r="E361" i="1" s="1"/>
  <c r="G361" i="1" s="1"/>
  <c r="D460" i="1"/>
  <c r="B460" i="1"/>
  <c r="E460" i="1" s="1"/>
  <c r="G460" i="1" s="1"/>
  <c r="Q459" i="1"/>
  <c r="D459" i="1"/>
  <c r="B459" i="1"/>
  <c r="E459" i="1" s="1"/>
  <c r="E458" i="1" s="1"/>
  <c r="Q458" i="1"/>
  <c r="D458" i="1"/>
  <c r="B458" i="1"/>
  <c r="D457" i="1"/>
  <c r="B457" i="1"/>
  <c r="D455" i="1"/>
  <c r="B455" i="1"/>
  <c r="E455" i="1" s="1"/>
  <c r="E454" i="1" s="1"/>
  <c r="D454" i="1"/>
  <c r="B454" i="1"/>
  <c r="Q453" i="1"/>
  <c r="D453" i="1"/>
  <c r="B453" i="1"/>
  <c r="E453" i="1" s="1"/>
  <c r="E452" i="1" s="1"/>
  <c r="G452" i="1" s="1"/>
  <c r="Q452" i="1"/>
  <c r="D452" i="1"/>
  <c r="B452" i="1"/>
  <c r="Q451" i="1"/>
  <c r="D451" i="1"/>
  <c r="B451" i="1"/>
  <c r="E451" i="1" s="1"/>
  <c r="G451" i="1" s="1"/>
  <c r="D450" i="1"/>
  <c r="B450" i="1"/>
  <c r="E450" i="1" s="1"/>
  <c r="G450" i="1" s="1"/>
  <c r="Q449" i="1"/>
  <c r="D449" i="1"/>
  <c r="B449" i="1"/>
  <c r="E449" i="1" s="1"/>
  <c r="G449" i="1" s="1"/>
  <c r="Q448" i="1"/>
  <c r="D448" i="1"/>
  <c r="B448" i="1"/>
  <c r="E448" i="1" s="1"/>
  <c r="Q447" i="1"/>
  <c r="D447" i="1"/>
  <c r="B447" i="1"/>
  <c r="D446" i="1"/>
  <c r="B446" i="1"/>
  <c r="E446" i="1" s="1"/>
  <c r="E445" i="1"/>
  <c r="D445" i="1"/>
  <c r="Q444" i="1"/>
  <c r="D444" i="1"/>
  <c r="B444" i="1"/>
  <c r="E444" i="1" s="1"/>
  <c r="G444" i="1" s="1"/>
  <c r="D443" i="1"/>
  <c r="B443" i="1"/>
  <c r="E443" i="1" s="1"/>
  <c r="G443" i="1" s="1"/>
  <c r="Q442" i="1"/>
  <c r="D442" i="1"/>
  <c r="B442" i="1"/>
  <c r="E442" i="1" s="1"/>
  <c r="G442" i="1" s="1"/>
  <c r="D441" i="1"/>
  <c r="B441" i="1"/>
  <c r="E441" i="1" s="1"/>
  <c r="G441" i="1" s="1"/>
  <c r="Q440" i="1"/>
  <c r="D440" i="1"/>
  <c r="B440" i="1"/>
  <c r="E440" i="1" s="1"/>
  <c r="G440" i="1" s="1"/>
  <c r="Q439" i="1"/>
  <c r="D439" i="1"/>
  <c r="B439" i="1"/>
  <c r="E439" i="1" s="1"/>
  <c r="G439" i="1" s="1"/>
  <c r="Q437" i="1"/>
  <c r="D437" i="1"/>
  <c r="B437" i="1"/>
  <c r="E437" i="1" s="1"/>
  <c r="G437" i="1" s="1"/>
  <c r="D436" i="1"/>
  <c r="B436" i="1"/>
  <c r="E436" i="1" s="1"/>
  <c r="G436" i="1" s="1"/>
  <c r="D435" i="1"/>
  <c r="B435" i="1"/>
  <c r="E435" i="1" s="1"/>
  <c r="G435" i="1" s="1"/>
  <c r="Q434" i="1"/>
  <c r="D434" i="1"/>
  <c r="B434" i="1"/>
  <c r="Q433" i="1"/>
  <c r="D433" i="1"/>
  <c r="B433" i="1"/>
  <c r="E433" i="1" s="1"/>
  <c r="G433" i="1" s="1"/>
  <c r="Q432" i="1"/>
  <c r="D432" i="1"/>
  <c r="B432" i="1"/>
  <c r="E432" i="1" s="1"/>
  <c r="G432" i="1" s="1"/>
  <c r="Q431" i="1"/>
  <c r="D431" i="1"/>
  <c r="B431" i="1"/>
  <c r="E431" i="1" s="1"/>
  <c r="G431" i="1" s="1"/>
  <c r="Q430" i="1"/>
  <c r="D430" i="1"/>
  <c r="B430" i="1"/>
  <c r="D429" i="1"/>
  <c r="B429" i="1"/>
  <c r="E429" i="1" s="1"/>
  <c r="Q427" i="1"/>
  <c r="D427" i="1"/>
  <c r="B427" i="1"/>
  <c r="E427" i="1" s="1"/>
  <c r="G427" i="1" s="1"/>
  <c r="D426" i="1"/>
  <c r="B426" i="1"/>
  <c r="E426" i="1" s="1"/>
  <c r="G426" i="1" s="1"/>
  <c r="Q425" i="1"/>
  <c r="D425" i="1"/>
  <c r="B425" i="1"/>
  <c r="E425" i="1" s="1"/>
  <c r="G425" i="1" s="1"/>
  <c r="Q424" i="1"/>
  <c r="D424" i="1"/>
  <c r="B424" i="1"/>
  <c r="E424" i="1" s="1"/>
  <c r="G424" i="1" s="1"/>
  <c r="Q423" i="1"/>
  <c r="D423" i="1"/>
  <c r="B423" i="1"/>
  <c r="E423" i="1" s="1"/>
  <c r="G423" i="1" s="1"/>
  <c r="Q421" i="1"/>
  <c r="D421" i="1"/>
  <c r="B421" i="1"/>
  <c r="E421" i="1" s="1"/>
  <c r="G421" i="1" s="1"/>
  <c r="Q420" i="1"/>
  <c r="D420" i="1"/>
  <c r="B420" i="1"/>
  <c r="E420" i="1" s="1"/>
  <c r="G420" i="1" s="1"/>
  <c r="Q419" i="1"/>
  <c r="D419" i="1"/>
  <c r="B419" i="1"/>
  <c r="E419" i="1" s="1"/>
  <c r="G419" i="1" s="1"/>
  <c r="Q418" i="1"/>
  <c r="D418" i="1"/>
  <c r="B418" i="1"/>
  <c r="E418" i="1" s="1"/>
  <c r="G418" i="1" s="1"/>
  <c r="Q417" i="1"/>
  <c r="D417" i="1"/>
  <c r="B417" i="1"/>
  <c r="E417" i="1" s="1"/>
  <c r="G417" i="1" s="1"/>
  <c r="Q416" i="1"/>
  <c r="D416" i="1"/>
  <c r="B416" i="1"/>
  <c r="E416" i="1" s="1"/>
  <c r="G416" i="1" s="1"/>
  <c r="D415" i="1"/>
  <c r="B415" i="1"/>
  <c r="E415" i="1" s="1"/>
  <c r="G415" i="1" s="1"/>
  <c r="Q414" i="1"/>
  <c r="D414" i="1"/>
  <c r="B414" i="1"/>
  <c r="E414" i="1" s="1"/>
  <c r="G414" i="1" s="1"/>
  <c r="Q413" i="1"/>
  <c r="D413" i="1"/>
  <c r="B413" i="1"/>
  <c r="E413" i="1" s="1"/>
  <c r="G413" i="1" s="1"/>
  <c r="D412" i="1"/>
  <c r="B412" i="1"/>
  <c r="E412" i="1" s="1"/>
  <c r="G412" i="1" s="1"/>
  <c r="Q411" i="1"/>
  <c r="D411" i="1"/>
  <c r="B411" i="1"/>
  <c r="E411" i="1" s="1"/>
  <c r="G411" i="1" s="1"/>
  <c r="Q410" i="1"/>
  <c r="D410" i="1"/>
  <c r="B410" i="1"/>
  <c r="E410" i="1" s="1"/>
  <c r="G410" i="1" s="1"/>
  <c r="D409" i="1"/>
  <c r="B409" i="1"/>
  <c r="E409" i="1" s="1"/>
  <c r="G409" i="1" s="1"/>
  <c r="Q408" i="1"/>
  <c r="D408" i="1"/>
  <c r="B408" i="1"/>
  <c r="E408" i="1" s="1"/>
  <c r="G408" i="1" s="1"/>
  <c r="Q407" i="1"/>
  <c r="D407" i="1"/>
  <c r="B407" i="1"/>
  <c r="E407" i="1" s="1"/>
  <c r="G407" i="1" s="1"/>
  <c r="Q406" i="1"/>
  <c r="D406" i="1"/>
  <c r="B406" i="1"/>
  <c r="E406" i="1" s="1"/>
  <c r="Q405" i="1"/>
  <c r="D405" i="1"/>
  <c r="B405" i="1"/>
  <c r="Q404" i="1"/>
  <c r="D404" i="1"/>
  <c r="B404" i="1"/>
  <c r="E404" i="1" s="1"/>
  <c r="G404" i="1" s="1"/>
  <c r="D403" i="1"/>
  <c r="B403" i="1"/>
  <c r="E403" i="1" s="1"/>
  <c r="G403" i="1" s="1"/>
  <c r="D402" i="1"/>
  <c r="B402" i="1"/>
  <c r="E402" i="1" s="1"/>
  <c r="G402" i="1" s="1"/>
  <c r="D401" i="1"/>
  <c r="B401" i="1"/>
  <c r="E401" i="1" s="1"/>
  <c r="G401" i="1" s="1"/>
  <c r="D400" i="1"/>
  <c r="B400" i="1"/>
  <c r="E400" i="1" s="1"/>
  <c r="D399" i="1"/>
  <c r="B399" i="1"/>
  <c r="D398" i="1"/>
  <c r="B398" i="1"/>
  <c r="E398" i="1" s="1"/>
  <c r="G398" i="1" s="1"/>
  <c r="Q397" i="1"/>
  <c r="D397" i="1"/>
  <c r="B397" i="1"/>
  <c r="E397" i="1" s="1"/>
  <c r="G397" i="1" s="1"/>
  <c r="D396" i="1"/>
  <c r="B396" i="1"/>
  <c r="E396" i="1" s="1"/>
  <c r="G396" i="1" s="1"/>
  <c r="Q395" i="1"/>
  <c r="Q393" i="1"/>
  <c r="D393" i="1"/>
  <c r="B393" i="1"/>
  <c r="E393" i="1" s="1"/>
  <c r="G393" i="1" s="1"/>
  <c r="Q392" i="1"/>
  <c r="D392" i="1"/>
  <c r="B392" i="1"/>
  <c r="E392" i="1" s="1"/>
  <c r="G392" i="1" s="1"/>
  <c r="Q391" i="1"/>
  <c r="D391" i="1"/>
  <c r="B391" i="1"/>
  <c r="E391" i="1" s="1"/>
  <c r="G391" i="1" s="1"/>
  <c r="Q390" i="1"/>
  <c r="D390" i="1"/>
  <c r="B390" i="1"/>
  <c r="E390" i="1" s="1"/>
  <c r="G390" i="1" s="1"/>
  <c r="Q389" i="1"/>
  <c r="D389" i="1"/>
  <c r="B389" i="1"/>
  <c r="E389" i="1" s="1"/>
  <c r="Q388" i="1"/>
  <c r="D388" i="1"/>
  <c r="B388" i="1"/>
  <c r="E388" i="1" s="1"/>
  <c r="G388" i="1" s="1"/>
  <c r="Q387" i="1"/>
  <c r="D387" i="1"/>
  <c r="B387" i="1"/>
  <c r="E387" i="1" s="1"/>
  <c r="G387" i="1" s="1"/>
  <c r="Q386" i="1"/>
  <c r="D386" i="1"/>
  <c r="B386" i="1"/>
  <c r="E386" i="1" s="1"/>
  <c r="G386" i="1" s="1"/>
  <c r="D385" i="1"/>
  <c r="B385" i="1"/>
  <c r="E385" i="1" s="1"/>
  <c r="G385" i="1" s="1"/>
  <c r="Q384" i="1"/>
  <c r="D384" i="1"/>
  <c r="B384" i="1"/>
  <c r="E384" i="1" s="1"/>
  <c r="Q383" i="1"/>
  <c r="D383" i="1"/>
  <c r="B383" i="1"/>
  <c r="Q382" i="1"/>
  <c r="D382" i="1"/>
  <c r="B382" i="1"/>
  <c r="E382" i="1" s="1"/>
  <c r="G382" i="1" s="1"/>
  <c r="Q381" i="1"/>
  <c r="D381" i="1"/>
  <c r="B381" i="1"/>
  <c r="E381" i="1" s="1"/>
  <c r="D380" i="1"/>
  <c r="B380" i="1"/>
  <c r="E380" i="1" s="1"/>
  <c r="G380" i="1" s="1"/>
  <c r="D379" i="1"/>
  <c r="B379" i="1"/>
  <c r="E379" i="1" s="1"/>
  <c r="G379" i="1" s="1"/>
  <c r="Q378" i="1"/>
  <c r="D378" i="1"/>
  <c r="B378" i="1"/>
  <c r="E378" i="1" s="1"/>
  <c r="G378" i="1" s="1"/>
  <c r="Q377" i="1"/>
  <c r="D377" i="1"/>
  <c r="B377" i="1"/>
  <c r="E377" i="1" s="1"/>
  <c r="G377" i="1" s="1"/>
  <c r="D376" i="1"/>
  <c r="B376" i="1"/>
  <c r="E376" i="1" s="1"/>
  <c r="G376" i="1" s="1"/>
  <c r="D375" i="1"/>
  <c r="B375" i="1"/>
  <c r="E375" i="1" s="1"/>
  <c r="G375" i="1" s="1"/>
  <c r="D374" i="1"/>
  <c r="B374" i="1"/>
  <c r="E374" i="1" s="1"/>
  <c r="G374" i="1" s="1"/>
  <c r="Q373" i="1"/>
  <c r="D373" i="1"/>
  <c r="B373" i="1"/>
  <c r="Q372" i="1"/>
  <c r="D372" i="1"/>
  <c r="B372" i="1"/>
  <c r="E372" i="1" s="1"/>
  <c r="D371" i="1"/>
  <c r="B371" i="1"/>
  <c r="E371" i="1" s="1"/>
  <c r="G371" i="1" s="1"/>
  <c r="D369" i="1"/>
  <c r="B369" i="1"/>
  <c r="E369" i="1" s="1"/>
  <c r="G369" i="1" s="1"/>
  <c r="D368" i="1"/>
  <c r="B368" i="1"/>
  <c r="E368" i="1" s="1"/>
  <c r="Q367" i="1"/>
  <c r="D367" i="1"/>
  <c r="B367" i="1"/>
  <c r="Q366" i="1"/>
  <c r="D366" i="1"/>
  <c r="B366" i="1"/>
  <c r="E366" i="1" s="1"/>
  <c r="Q365" i="1"/>
  <c r="D365" i="1"/>
  <c r="B365" i="1"/>
  <c r="E365" i="1" s="1"/>
  <c r="G365" i="1" s="1"/>
  <c r="Q364" i="1"/>
  <c r="D364" i="1"/>
  <c r="B364" i="1"/>
  <c r="E364" i="1" s="1"/>
  <c r="G364" i="1" s="1"/>
  <c r="D363" i="1"/>
  <c r="B363" i="1"/>
  <c r="E363" i="1" s="1"/>
  <c r="G363" i="1" s="1"/>
  <c r="Q362" i="1"/>
  <c r="D362" i="1"/>
  <c r="B362" i="1"/>
  <c r="E362" i="1" s="1"/>
  <c r="G362" i="1" s="1"/>
  <c r="Q360" i="1"/>
  <c r="D360" i="1"/>
  <c r="B360" i="1"/>
  <c r="E360" i="1" s="1"/>
  <c r="Q359" i="1"/>
  <c r="D359" i="1"/>
  <c r="B359" i="1"/>
  <c r="E359" i="1" s="1"/>
  <c r="G359" i="1" s="1"/>
  <c r="D358" i="1"/>
  <c r="B358" i="1"/>
  <c r="E358" i="1" s="1"/>
  <c r="G358" i="1" s="1"/>
  <c r="Q357" i="1"/>
  <c r="D357" i="1"/>
  <c r="B357" i="1"/>
  <c r="E357" i="1" s="1"/>
  <c r="G357" i="1" s="1"/>
  <c r="Q356" i="1"/>
  <c r="D356" i="1"/>
  <c r="B356" i="1"/>
  <c r="E356" i="1" s="1"/>
  <c r="G356" i="1" s="1"/>
  <c r="E355" i="1"/>
  <c r="G355" i="1" s="1"/>
  <c r="D355" i="1"/>
  <c r="Q353" i="1"/>
  <c r="D353" i="1"/>
  <c r="B353" i="1"/>
  <c r="E353" i="1" s="1"/>
  <c r="G353" i="1" s="1"/>
  <c r="D352" i="1"/>
  <c r="B352" i="1"/>
  <c r="E352" i="1" s="1"/>
  <c r="G352" i="1" s="1"/>
  <c r="Q351" i="1"/>
  <c r="D351" i="1"/>
  <c r="B351" i="1"/>
  <c r="E351" i="1" s="1"/>
  <c r="G351" i="1" s="1"/>
  <c r="Q350" i="1"/>
  <c r="D350" i="1"/>
  <c r="B350" i="1"/>
  <c r="E350" i="1" s="1"/>
  <c r="Q349" i="1"/>
  <c r="D349" i="1"/>
  <c r="B349" i="1"/>
  <c r="E349" i="1" s="1"/>
  <c r="G349" i="1" s="1"/>
  <c r="Q348" i="1"/>
  <c r="D348" i="1"/>
  <c r="B348" i="1"/>
  <c r="E348" i="1" s="1"/>
  <c r="G348" i="1" s="1"/>
  <c r="D347" i="1"/>
  <c r="B347" i="1"/>
  <c r="E347" i="1" s="1"/>
  <c r="G347" i="1" s="1"/>
  <c r="D346" i="1"/>
  <c r="B346" i="1"/>
  <c r="E346" i="1" s="1"/>
  <c r="G346" i="1" s="1"/>
  <c r="D345" i="1"/>
  <c r="B345" i="1"/>
  <c r="E345" i="1" s="1"/>
  <c r="G345" i="1" s="1"/>
  <c r="D344" i="1"/>
  <c r="B344" i="1"/>
  <c r="E344" i="1" s="1"/>
  <c r="G344" i="1" s="1"/>
  <c r="Q343" i="1"/>
  <c r="D343" i="1"/>
  <c r="B343" i="1"/>
  <c r="E343" i="1" s="1"/>
  <c r="G343" i="1" s="1"/>
  <c r="D342" i="1"/>
  <c r="B342" i="1"/>
  <c r="E342" i="1" s="1"/>
  <c r="G342" i="1" s="1"/>
  <c r="D341" i="1"/>
  <c r="B341" i="1"/>
  <c r="E341" i="1" s="1"/>
  <c r="G341" i="1" s="1"/>
  <c r="Q340" i="1"/>
  <c r="D340" i="1"/>
  <c r="B340" i="1"/>
  <c r="E340" i="1" s="1"/>
  <c r="G340" i="1" s="1"/>
  <c r="Q339" i="1"/>
  <c r="D339" i="1"/>
  <c r="B339" i="1"/>
  <c r="E339" i="1" s="1"/>
  <c r="G339" i="1" s="1"/>
  <c r="Q338" i="1"/>
  <c r="D338" i="1"/>
  <c r="B338" i="1"/>
  <c r="E338" i="1" s="1"/>
  <c r="G338" i="1" s="1"/>
  <c r="Q337" i="1"/>
  <c r="D337" i="1"/>
  <c r="B337" i="1"/>
  <c r="E337" i="1" s="1"/>
  <c r="G337" i="1" s="1"/>
  <c r="D336" i="1"/>
  <c r="B336" i="1"/>
  <c r="E336" i="1" s="1"/>
  <c r="G336" i="1" s="1"/>
  <c r="Q335" i="1"/>
  <c r="D335" i="1"/>
  <c r="B335" i="1"/>
  <c r="E335" i="1" s="1"/>
  <c r="G335" i="1" s="1"/>
  <c r="Q334" i="1"/>
  <c r="D334" i="1"/>
  <c r="B334" i="1"/>
  <c r="E334" i="1" s="1"/>
  <c r="G334" i="1" s="1"/>
  <c r="Q333" i="1"/>
  <c r="D333" i="1"/>
  <c r="B333" i="1"/>
  <c r="E333" i="1" s="1"/>
  <c r="G333" i="1" s="1"/>
  <c r="Q332" i="1"/>
  <c r="D332" i="1"/>
  <c r="B332" i="1"/>
  <c r="E332" i="1" s="1"/>
  <c r="G332" i="1" s="1"/>
  <c r="D331" i="1"/>
  <c r="B331" i="1"/>
  <c r="E331" i="1" s="1"/>
  <c r="G331" i="1" s="1"/>
  <c r="Q330" i="1"/>
  <c r="D330" i="1"/>
  <c r="B330" i="1"/>
  <c r="E330" i="1" s="1"/>
  <c r="G330" i="1" s="1"/>
  <c r="Q329" i="1"/>
  <c r="D329" i="1"/>
  <c r="B329" i="1"/>
  <c r="E329" i="1" s="1"/>
  <c r="G329" i="1" s="1"/>
  <c r="Q328" i="1"/>
  <c r="D328" i="1"/>
  <c r="B328" i="1"/>
  <c r="E328" i="1" s="1"/>
  <c r="G328" i="1" s="1"/>
  <c r="D327" i="1"/>
  <c r="B327" i="1"/>
  <c r="E327" i="1" s="1"/>
  <c r="G327" i="1" s="1"/>
  <c r="D326" i="1"/>
  <c r="B326" i="1"/>
  <c r="E326" i="1" s="1"/>
  <c r="Q325" i="1"/>
  <c r="D325" i="1"/>
  <c r="B325" i="1"/>
  <c r="E325" i="1" s="1"/>
  <c r="G325" i="1" s="1"/>
  <c r="Q324" i="1"/>
  <c r="D324" i="1"/>
  <c r="B324" i="1"/>
  <c r="E324" i="1" s="1"/>
  <c r="G324" i="1" s="1"/>
  <c r="D323" i="1"/>
  <c r="B323" i="1"/>
  <c r="E323" i="1" s="1"/>
  <c r="G323" i="1" s="1"/>
  <c r="D322" i="1"/>
  <c r="B322" i="1"/>
  <c r="E322" i="1" s="1"/>
  <c r="Q321" i="1"/>
  <c r="D321" i="1"/>
  <c r="B321" i="1"/>
  <c r="E321" i="1" s="1"/>
  <c r="G321" i="1" s="1"/>
  <c r="Q320" i="1"/>
  <c r="D320" i="1"/>
  <c r="B320" i="1"/>
  <c r="E320" i="1" s="1"/>
  <c r="G320" i="1" s="1"/>
  <c r="Q319" i="1"/>
  <c r="D319" i="1"/>
  <c r="B319" i="1"/>
  <c r="E319" i="1" s="1"/>
  <c r="Q318" i="1"/>
  <c r="D318" i="1"/>
  <c r="B318" i="1"/>
  <c r="E318" i="1" s="1"/>
  <c r="G318" i="1" s="1"/>
  <c r="D317" i="1"/>
  <c r="B317" i="1"/>
  <c r="E317" i="1" s="1"/>
  <c r="G317" i="1" s="1"/>
  <c r="Q316" i="1"/>
  <c r="D316" i="1"/>
  <c r="B316" i="1"/>
  <c r="E316" i="1" s="1"/>
  <c r="G316" i="1" s="1"/>
  <c r="Q315" i="1"/>
  <c r="D315" i="1"/>
  <c r="B315" i="1"/>
  <c r="E315" i="1" s="1"/>
  <c r="G315" i="1" s="1"/>
  <c r="D314" i="1"/>
  <c r="B314" i="1"/>
  <c r="E314" i="1" s="1"/>
  <c r="G314" i="1" s="1"/>
  <c r="Q312" i="1"/>
  <c r="D312" i="1"/>
  <c r="B312" i="1"/>
  <c r="E312" i="1" s="1"/>
  <c r="G312" i="1" s="1"/>
  <c r="Q311" i="1"/>
  <c r="D311" i="1"/>
  <c r="B311" i="1"/>
  <c r="E311" i="1" s="1"/>
  <c r="G311" i="1" s="1"/>
  <c r="Q310" i="1"/>
  <c r="D310" i="1"/>
  <c r="B310" i="1"/>
  <c r="E310" i="1" s="1"/>
  <c r="Q309" i="1"/>
  <c r="D309" i="1"/>
  <c r="B309" i="1"/>
  <c r="E309" i="1" s="1"/>
  <c r="G309" i="1" s="1"/>
  <c r="Q308" i="1"/>
  <c r="D308" i="1"/>
  <c r="B308" i="1"/>
  <c r="E308" i="1" s="1"/>
  <c r="G308" i="1" s="1"/>
  <c r="D307" i="1"/>
  <c r="B307" i="1"/>
  <c r="E307" i="1" s="1"/>
  <c r="G307" i="1" s="1"/>
  <c r="D306" i="1"/>
  <c r="B306" i="1"/>
  <c r="E306" i="1" s="1"/>
  <c r="G306" i="1" s="1"/>
  <c r="Q305" i="1"/>
  <c r="D305" i="1"/>
  <c r="B305" i="1"/>
  <c r="E305" i="1" s="1"/>
  <c r="G305" i="1" s="1"/>
  <c r="D304" i="1"/>
  <c r="B304" i="1"/>
  <c r="E304" i="1" s="1"/>
  <c r="G304" i="1" s="1"/>
  <c r="Q302" i="1"/>
  <c r="D302" i="1"/>
  <c r="B302" i="1"/>
  <c r="E302" i="1" s="1"/>
  <c r="G302" i="1" s="1"/>
  <c r="Q301" i="1"/>
  <c r="D301" i="1"/>
  <c r="B301" i="1"/>
  <c r="E301" i="1" s="1"/>
  <c r="G301" i="1" s="1"/>
  <c r="Q300" i="1"/>
  <c r="D300" i="1"/>
  <c r="B300" i="1"/>
  <c r="E300" i="1" s="1"/>
  <c r="G300" i="1" s="1"/>
  <c r="Q299" i="1"/>
  <c r="D299" i="1"/>
  <c r="B299" i="1"/>
  <c r="E299" i="1" s="1"/>
  <c r="G299" i="1" s="1"/>
  <c r="Q298" i="1"/>
  <c r="D298" i="1"/>
  <c r="B298" i="1"/>
  <c r="E298" i="1" s="1"/>
  <c r="G298" i="1" s="1"/>
  <c r="Q297" i="1"/>
  <c r="D297" i="1"/>
  <c r="B297" i="1"/>
  <c r="E297" i="1" s="1"/>
  <c r="G297" i="1" s="1"/>
  <c r="Q296" i="1"/>
  <c r="D296" i="1"/>
  <c r="B296" i="1"/>
  <c r="E296" i="1" s="1"/>
  <c r="G296" i="1" s="1"/>
  <c r="D295" i="1"/>
  <c r="B295" i="1"/>
  <c r="E295" i="1" s="1"/>
  <c r="G295" i="1" s="1"/>
  <c r="Q294" i="1"/>
  <c r="D294" i="1"/>
  <c r="B294" i="1"/>
  <c r="E294" i="1" s="1"/>
  <c r="G294" i="1" s="1"/>
  <c r="Q293" i="1"/>
  <c r="D293" i="1"/>
  <c r="B293" i="1"/>
  <c r="Q292" i="1"/>
  <c r="D292" i="1"/>
  <c r="B292" i="1"/>
  <c r="E292" i="1" s="1"/>
  <c r="E293" i="1" s="1"/>
  <c r="G293" i="1" s="1"/>
  <c r="D291" i="1"/>
  <c r="B291" i="1"/>
  <c r="E291" i="1" s="1"/>
  <c r="G291" i="1" s="1"/>
  <c r="Q290" i="1"/>
  <c r="D290" i="1"/>
  <c r="B290" i="1"/>
  <c r="E290" i="1" s="1"/>
  <c r="G290" i="1" s="1"/>
  <c r="D289" i="1"/>
  <c r="B289" i="1"/>
  <c r="E289" i="1" s="1"/>
  <c r="G289" i="1" s="1"/>
  <c r="Q288" i="1"/>
  <c r="D288" i="1"/>
  <c r="B288" i="1"/>
  <c r="E288" i="1" s="1"/>
  <c r="G288" i="1" s="1"/>
  <c r="D287" i="1"/>
  <c r="B287" i="1"/>
  <c r="E287" i="1" s="1"/>
  <c r="G287" i="1" s="1"/>
  <c r="Q286" i="1"/>
  <c r="D286" i="1"/>
  <c r="B286" i="1"/>
  <c r="E286" i="1" s="1"/>
  <c r="D285" i="1"/>
  <c r="B285" i="1"/>
  <c r="E285" i="1" s="1"/>
  <c r="G285" i="1" s="1"/>
  <c r="Q284" i="1"/>
  <c r="D284" i="1"/>
  <c r="B284" i="1"/>
  <c r="E284" i="1" s="1"/>
  <c r="G284" i="1" s="1"/>
  <c r="D283" i="1"/>
  <c r="B283" i="1"/>
  <c r="E283" i="1" s="1"/>
  <c r="G283" i="1" s="1"/>
  <c r="D282" i="1"/>
  <c r="B282" i="1"/>
  <c r="E282" i="1" s="1"/>
  <c r="G282" i="1" s="1"/>
  <c r="D281" i="1"/>
  <c r="B281" i="1"/>
  <c r="E281" i="1" s="1"/>
  <c r="G281" i="1" s="1"/>
  <c r="D280" i="1"/>
  <c r="B280" i="1"/>
  <c r="E280" i="1" s="1"/>
  <c r="G280" i="1" s="1"/>
  <c r="D279" i="1"/>
  <c r="B279" i="1"/>
  <c r="E279" i="1" s="1"/>
  <c r="G279" i="1" s="1"/>
  <c r="Q278" i="1"/>
  <c r="D278" i="1"/>
  <c r="B278" i="1"/>
  <c r="E278" i="1" s="1"/>
  <c r="G278" i="1" s="1"/>
  <c r="D277" i="1"/>
  <c r="B277" i="1"/>
  <c r="E277" i="1" s="1"/>
  <c r="G277" i="1" s="1"/>
  <c r="Q276" i="1"/>
  <c r="D276" i="1"/>
  <c r="B276" i="1"/>
  <c r="E276" i="1" s="1"/>
  <c r="G276" i="1" s="1"/>
  <c r="D275" i="1"/>
  <c r="B275" i="1"/>
  <c r="E275" i="1" s="1"/>
  <c r="G275" i="1" s="1"/>
  <c r="Q274" i="1"/>
  <c r="D274" i="1"/>
  <c r="B274" i="1"/>
  <c r="E274" i="1" s="1"/>
  <c r="G274" i="1" s="1"/>
  <c r="Q273" i="1"/>
  <c r="D273" i="1"/>
  <c r="B273" i="1"/>
  <c r="E273" i="1" s="1"/>
  <c r="D272" i="1"/>
  <c r="B272" i="1"/>
  <c r="E272" i="1" s="1"/>
  <c r="G272" i="1" s="1"/>
  <c r="Q271" i="1"/>
  <c r="D271" i="1"/>
  <c r="B271" i="1"/>
  <c r="E271" i="1" s="1"/>
  <c r="G271" i="1" s="1"/>
  <c r="Q270" i="1"/>
  <c r="D270" i="1"/>
  <c r="B270" i="1"/>
  <c r="E270" i="1" s="1"/>
  <c r="G270" i="1" s="1"/>
  <c r="Q269" i="1"/>
  <c r="D269" i="1"/>
  <c r="B269" i="1"/>
  <c r="E269" i="1" s="1"/>
  <c r="G269" i="1" s="1"/>
  <c r="Q268" i="1"/>
  <c r="D268" i="1"/>
  <c r="B268" i="1"/>
  <c r="E268" i="1" s="1"/>
  <c r="G268" i="1" s="1"/>
  <c r="Q267" i="1"/>
  <c r="D267" i="1"/>
  <c r="B267" i="1"/>
  <c r="E267" i="1" s="1"/>
  <c r="G267" i="1" s="1"/>
  <c r="D266" i="1"/>
  <c r="B266" i="1"/>
  <c r="E266" i="1" s="1"/>
  <c r="G266" i="1" s="1"/>
  <c r="Q265" i="1"/>
  <c r="D265" i="1"/>
  <c r="B265" i="1"/>
  <c r="E265" i="1" s="1"/>
  <c r="G265" i="1" s="1"/>
  <c r="Q264" i="1"/>
  <c r="D264" i="1"/>
  <c r="B264" i="1"/>
  <c r="E264" i="1" s="1"/>
  <c r="D263" i="1"/>
  <c r="B263" i="1"/>
  <c r="E263" i="1" s="1"/>
  <c r="G263" i="1" s="1"/>
  <c r="D262" i="1"/>
  <c r="B262" i="1"/>
  <c r="E262" i="1" s="1"/>
  <c r="G262" i="1" s="1"/>
  <c r="D261" i="1"/>
  <c r="B261" i="1"/>
  <c r="E261" i="1" s="1"/>
  <c r="G261" i="1" s="1"/>
  <c r="Q260" i="1"/>
  <c r="D260" i="1"/>
  <c r="B260" i="1"/>
  <c r="E260" i="1" s="1"/>
  <c r="G260" i="1" s="1"/>
  <c r="D259" i="1"/>
  <c r="B259" i="1"/>
  <c r="E259" i="1" s="1"/>
  <c r="G259" i="1" s="1"/>
  <c r="Q258" i="1"/>
  <c r="D258" i="1"/>
  <c r="B258" i="1"/>
  <c r="E258" i="1" s="1"/>
  <c r="G258" i="1" s="1"/>
  <c r="Q257" i="1"/>
  <c r="D257" i="1"/>
  <c r="B257" i="1"/>
  <c r="E257" i="1" s="1"/>
  <c r="G257" i="1" s="1"/>
  <c r="Q256" i="1"/>
  <c r="D256" i="1"/>
  <c r="B256" i="1"/>
  <c r="E256" i="1" s="1"/>
  <c r="G256" i="1" s="1"/>
  <c r="Q255" i="1"/>
  <c r="D255" i="1"/>
  <c r="B255" i="1"/>
  <c r="E255" i="1" s="1"/>
  <c r="G255" i="1" s="1"/>
  <c r="Q254" i="1"/>
  <c r="D254" i="1"/>
  <c r="B254" i="1"/>
  <c r="E254" i="1" s="1"/>
  <c r="Q253" i="1"/>
  <c r="D253" i="1"/>
  <c r="B253" i="1"/>
  <c r="E253" i="1" s="1"/>
  <c r="Q252" i="1"/>
  <c r="D252" i="1"/>
  <c r="B252" i="1"/>
  <c r="E252" i="1" s="1"/>
  <c r="E251" i="1" s="1"/>
  <c r="Q251" i="1"/>
  <c r="D251" i="1"/>
  <c r="B251" i="1"/>
  <c r="Q250" i="1"/>
  <c r="D250" i="1"/>
  <c r="B250" i="1"/>
  <c r="E250" i="1" s="1"/>
  <c r="G250" i="1" s="1"/>
  <c r="Q249" i="1"/>
  <c r="D249" i="1"/>
  <c r="B249" i="1"/>
  <c r="E249" i="1" s="1"/>
  <c r="G249" i="1" s="1"/>
  <c r="D248" i="1"/>
  <c r="B248" i="1"/>
  <c r="E248" i="1" s="1"/>
  <c r="G248" i="1" s="1"/>
  <c r="D247" i="1"/>
  <c r="B247" i="1"/>
  <c r="E247" i="1" s="1"/>
  <c r="G247" i="1" s="1"/>
  <c r="D246" i="1"/>
  <c r="B246" i="1"/>
  <c r="E246" i="1" s="1"/>
  <c r="G246" i="1" s="1"/>
  <c r="Q245" i="1"/>
  <c r="D245" i="1"/>
  <c r="B245" i="1"/>
  <c r="E245" i="1" s="1"/>
  <c r="G245" i="1" s="1"/>
  <c r="Q244" i="1"/>
  <c r="D244" i="1"/>
  <c r="B244" i="1"/>
  <c r="E244" i="1" s="1"/>
  <c r="G244" i="1" s="1"/>
  <c r="Q243" i="1"/>
  <c r="D243" i="1"/>
  <c r="B243" i="1"/>
  <c r="E243" i="1" s="1"/>
  <c r="G243" i="1" s="1"/>
  <c r="Q242" i="1"/>
  <c r="D242" i="1"/>
  <c r="B242" i="1"/>
  <c r="E242" i="1" s="1"/>
  <c r="G242" i="1" s="1"/>
  <c r="D241" i="1"/>
  <c r="B241" i="1"/>
  <c r="E241" i="1" s="1"/>
  <c r="G241" i="1" s="1"/>
  <c r="Q240" i="1"/>
  <c r="D240" i="1"/>
  <c r="B240" i="1"/>
  <c r="E240" i="1" s="1"/>
  <c r="G240" i="1" s="1"/>
  <c r="Q239" i="1"/>
  <c r="D239" i="1"/>
  <c r="B239" i="1"/>
  <c r="E239" i="1" s="1"/>
  <c r="G239" i="1" s="1"/>
  <c r="D238" i="1"/>
  <c r="B238" i="1"/>
  <c r="E238" i="1" s="1"/>
  <c r="Q237" i="1"/>
  <c r="D237" i="1"/>
  <c r="B237" i="1"/>
  <c r="E237" i="1" s="1"/>
  <c r="G237" i="1" s="1"/>
  <c r="Q236" i="1"/>
  <c r="D236" i="1"/>
  <c r="B236" i="1"/>
  <c r="E236" i="1" s="1"/>
  <c r="G236" i="1" s="1"/>
  <c r="Q235" i="1"/>
  <c r="D235" i="1"/>
  <c r="B235" i="1"/>
  <c r="E235" i="1" s="1"/>
  <c r="G235" i="1" s="1"/>
  <c r="Q234" i="1"/>
  <c r="D234" i="1"/>
  <c r="B234" i="1"/>
  <c r="E234" i="1" s="1"/>
  <c r="G234" i="1" s="1"/>
  <c r="D233" i="1"/>
  <c r="B233" i="1"/>
  <c r="E233" i="1" s="1"/>
  <c r="G233" i="1" s="1"/>
  <c r="Q232" i="1"/>
  <c r="D232" i="1"/>
  <c r="B232" i="1"/>
  <c r="E232" i="1" s="1"/>
  <c r="G232" i="1" s="1"/>
  <c r="Q231" i="1"/>
  <c r="D231" i="1"/>
  <c r="B231" i="1"/>
  <c r="Q230" i="1"/>
  <c r="D230" i="1"/>
  <c r="B230" i="1"/>
  <c r="E230" i="1" s="1"/>
  <c r="G230" i="1" s="1"/>
  <c r="D229" i="1"/>
  <c r="B229" i="1"/>
  <c r="E229" i="1" s="1"/>
  <c r="G229" i="1" s="1"/>
  <c r="Q228" i="1"/>
  <c r="D228" i="1"/>
  <c r="B228" i="1"/>
  <c r="E228" i="1" s="1"/>
  <c r="G228" i="1" s="1"/>
  <c r="D227" i="1"/>
  <c r="B227" i="1"/>
  <c r="E227" i="1" s="1"/>
  <c r="G227" i="1" s="1"/>
  <c r="D226" i="1"/>
  <c r="B226" i="1"/>
  <c r="E226" i="1" s="1"/>
  <c r="G226" i="1" s="1"/>
  <c r="Q225" i="1"/>
  <c r="D225" i="1"/>
  <c r="B225" i="1"/>
  <c r="E225" i="1" s="1"/>
  <c r="G225" i="1" s="1"/>
  <c r="D224" i="1"/>
  <c r="B224" i="1"/>
  <c r="E224" i="1" s="1"/>
  <c r="G224" i="1" s="1"/>
  <c r="Q223" i="1"/>
  <c r="D223" i="1"/>
  <c r="B223" i="1"/>
  <c r="E223" i="1" s="1"/>
  <c r="G223" i="1" s="1"/>
  <c r="Q222" i="1"/>
  <c r="D222" i="1"/>
  <c r="B222" i="1"/>
  <c r="E222" i="1" s="1"/>
  <c r="G222" i="1" s="1"/>
  <c r="Q221" i="1"/>
  <c r="D221" i="1"/>
  <c r="B221" i="1"/>
  <c r="D220" i="1"/>
  <c r="B220" i="1"/>
  <c r="E220" i="1" s="1"/>
  <c r="G220" i="1" s="1"/>
  <c r="G221" i="1" s="1"/>
  <c r="D219" i="1"/>
  <c r="B219" i="1"/>
  <c r="E219" i="1" s="1"/>
  <c r="G219" i="1" s="1"/>
  <c r="Q218" i="1"/>
  <c r="D218" i="1"/>
  <c r="B218" i="1"/>
  <c r="E218" i="1" s="1"/>
  <c r="G218" i="1" s="1"/>
  <c r="D217" i="1"/>
  <c r="B217" i="1"/>
  <c r="E217" i="1" s="1"/>
  <c r="G217" i="1" s="1"/>
  <c r="Q216" i="1"/>
  <c r="D216" i="1"/>
  <c r="B216" i="1"/>
  <c r="E216" i="1" s="1"/>
  <c r="G216" i="1" s="1"/>
  <c r="Q215" i="1"/>
  <c r="D215" i="1"/>
  <c r="B215" i="1"/>
  <c r="E215" i="1" s="1"/>
  <c r="G215" i="1" s="1"/>
  <c r="Q214" i="1"/>
  <c r="D214" i="1"/>
  <c r="B214" i="1"/>
  <c r="E214" i="1" s="1"/>
  <c r="G214" i="1" s="1"/>
  <c r="Q213" i="1"/>
  <c r="D213" i="1"/>
  <c r="B213" i="1"/>
  <c r="E213" i="1" s="1"/>
  <c r="G213" i="1" s="1"/>
  <c r="Q212" i="1"/>
  <c r="D212" i="1"/>
  <c r="B212" i="1"/>
  <c r="E212" i="1" s="1"/>
  <c r="G212" i="1" s="1"/>
  <c r="D211" i="1"/>
  <c r="B211" i="1"/>
  <c r="E211" i="1" s="1"/>
  <c r="Q210" i="1"/>
  <c r="D210" i="1"/>
  <c r="B210" i="1"/>
  <c r="E210" i="1" s="1"/>
  <c r="G210" i="1" s="1"/>
  <c r="Q209" i="1"/>
  <c r="D209" i="1"/>
  <c r="B209" i="1"/>
  <c r="E209" i="1" s="1"/>
  <c r="G209" i="1" s="1"/>
  <c r="D208" i="1"/>
  <c r="B208" i="1"/>
  <c r="E208" i="1" s="1"/>
  <c r="G208" i="1" s="1"/>
  <c r="D207" i="1"/>
  <c r="B207" i="1"/>
  <c r="E207" i="1" s="1"/>
  <c r="G207" i="1" s="1"/>
  <c r="D206" i="1"/>
  <c r="B206" i="1"/>
  <c r="E206" i="1" s="1"/>
  <c r="G206" i="1" s="1"/>
  <c r="Q205" i="1"/>
  <c r="D205" i="1"/>
  <c r="B205" i="1"/>
  <c r="E205" i="1" s="1"/>
  <c r="G205" i="1" s="1"/>
  <c r="D204" i="1"/>
  <c r="B204" i="1"/>
  <c r="E204" i="1" s="1"/>
  <c r="G204" i="1" s="1"/>
  <c r="Q203" i="1"/>
  <c r="D203" i="1"/>
  <c r="B203" i="1"/>
  <c r="E203" i="1" s="1"/>
  <c r="G203" i="1" s="1"/>
  <c r="D202" i="1"/>
  <c r="B202" i="1"/>
  <c r="E202" i="1" s="1"/>
  <c r="G202" i="1" s="1"/>
  <c r="Q201" i="1"/>
  <c r="D201" i="1"/>
  <c r="B201" i="1"/>
  <c r="E201" i="1" s="1"/>
  <c r="G201" i="1" s="1"/>
  <c r="Q200" i="1"/>
  <c r="D200" i="1"/>
  <c r="B200" i="1"/>
  <c r="E200" i="1" s="1"/>
  <c r="G200" i="1" s="1"/>
  <c r="Q199" i="1"/>
  <c r="D199" i="1"/>
  <c r="B199" i="1"/>
  <c r="E199" i="1" s="1"/>
  <c r="G199" i="1" s="1"/>
  <c r="Q198" i="1"/>
  <c r="D198" i="1"/>
  <c r="B198" i="1"/>
  <c r="E198" i="1" s="1"/>
  <c r="G198" i="1" s="1"/>
  <c r="Q197" i="1"/>
  <c r="D197" i="1"/>
  <c r="B197" i="1"/>
  <c r="E197" i="1" s="1"/>
  <c r="E196" i="1" s="1"/>
  <c r="G196" i="1" s="1"/>
  <c r="Q196" i="1"/>
  <c r="D196" i="1"/>
  <c r="B196" i="1"/>
  <c r="Q195" i="1"/>
  <c r="D195" i="1"/>
  <c r="B195" i="1"/>
  <c r="E195" i="1" s="1"/>
  <c r="G195" i="1" s="1"/>
  <c r="D194" i="1"/>
  <c r="B194" i="1"/>
  <c r="E194" i="1" s="1"/>
  <c r="G194" i="1" s="1"/>
  <c r="Q193" i="1"/>
  <c r="D193" i="1"/>
  <c r="B193" i="1"/>
  <c r="E193" i="1" s="1"/>
  <c r="G193" i="1" s="1"/>
  <c r="Q192" i="1"/>
  <c r="D192" i="1"/>
  <c r="B192" i="1"/>
  <c r="E192" i="1" s="1"/>
  <c r="G192" i="1" s="1"/>
  <c r="Q191" i="1"/>
  <c r="D191" i="1"/>
  <c r="B191" i="1"/>
  <c r="E191" i="1" s="1"/>
  <c r="Q190" i="1"/>
  <c r="D190" i="1"/>
  <c r="B190" i="1"/>
  <c r="E190" i="1" s="1"/>
  <c r="G190" i="1" s="1"/>
  <c r="Q189" i="1"/>
  <c r="D189" i="1"/>
  <c r="B189" i="1"/>
  <c r="E189" i="1" s="1"/>
  <c r="G189" i="1" s="1"/>
  <c r="Q188" i="1"/>
  <c r="D188" i="1"/>
  <c r="B188" i="1"/>
  <c r="E188" i="1" s="1"/>
  <c r="G188" i="1" s="1"/>
  <c r="Q187" i="1"/>
  <c r="D187" i="1"/>
  <c r="B187" i="1"/>
  <c r="E187" i="1" s="1"/>
  <c r="G187" i="1" s="1"/>
  <c r="E186" i="1"/>
  <c r="D186" i="1"/>
  <c r="D183" i="1"/>
  <c r="B183" i="1"/>
  <c r="E183" i="1" s="1"/>
  <c r="G183" i="1" s="1"/>
  <c r="D182" i="1"/>
  <c r="B182" i="1"/>
  <c r="E182" i="1" s="1"/>
  <c r="G182" i="1" s="1"/>
  <c r="Q181" i="1"/>
  <c r="D181" i="1"/>
  <c r="B181" i="1"/>
  <c r="E181" i="1" s="1"/>
  <c r="G181" i="1" s="1"/>
  <c r="Q180" i="1"/>
  <c r="D180" i="1"/>
  <c r="B180" i="1"/>
  <c r="E180" i="1" s="1"/>
  <c r="G180" i="1" s="1"/>
  <c r="Q179" i="1"/>
  <c r="D179" i="1"/>
  <c r="B179" i="1"/>
  <c r="E179" i="1" s="1"/>
  <c r="G179" i="1" s="1"/>
  <c r="Q178" i="1"/>
  <c r="D178" i="1"/>
  <c r="B178" i="1"/>
  <c r="E178" i="1" s="1"/>
  <c r="G178" i="1" s="1"/>
  <c r="Q177" i="1"/>
  <c r="D177" i="1"/>
  <c r="B177" i="1"/>
  <c r="E177" i="1" s="1"/>
  <c r="G177" i="1" s="1"/>
  <c r="D176" i="1"/>
  <c r="B176" i="1"/>
  <c r="E176" i="1" s="1"/>
  <c r="G176" i="1" s="1"/>
  <c r="Q175" i="1"/>
  <c r="D175" i="1"/>
  <c r="B175" i="1"/>
  <c r="E175" i="1" s="1"/>
  <c r="G175" i="1" s="1"/>
  <c r="D174" i="1"/>
  <c r="B174" i="1"/>
  <c r="E174" i="1" s="1"/>
  <c r="G174" i="1" s="1"/>
  <c r="Q173" i="1"/>
  <c r="D173" i="1"/>
  <c r="B173" i="1"/>
  <c r="E173" i="1" s="1"/>
  <c r="G173" i="1" s="1"/>
  <c r="Q172" i="1"/>
  <c r="D172" i="1"/>
  <c r="B172" i="1"/>
  <c r="E172" i="1" s="1"/>
  <c r="G172" i="1" s="1"/>
  <c r="E171" i="1"/>
  <c r="G171" i="1" s="1"/>
  <c r="D171" i="1"/>
  <c r="Q170" i="1"/>
  <c r="D170" i="1"/>
  <c r="B170" i="1"/>
  <c r="E170" i="1" s="1"/>
  <c r="G170" i="1" s="1"/>
  <c r="D169" i="1"/>
  <c r="B169" i="1"/>
  <c r="E169" i="1" s="1"/>
  <c r="G169" i="1" s="1"/>
  <c r="Q168" i="1"/>
  <c r="D168" i="1"/>
  <c r="B168" i="1"/>
  <c r="E168" i="1" s="1"/>
  <c r="G168" i="1" s="1"/>
  <c r="Q167" i="1"/>
  <c r="D167" i="1"/>
  <c r="B167" i="1"/>
  <c r="E167" i="1" s="1"/>
  <c r="G167" i="1" s="1"/>
  <c r="D166" i="1"/>
  <c r="B166" i="1"/>
  <c r="D165" i="1"/>
  <c r="B165" i="1"/>
  <c r="E165" i="1" s="1"/>
  <c r="Q164" i="1"/>
  <c r="D164" i="1"/>
  <c r="B164" i="1"/>
  <c r="E164" i="1" s="1"/>
  <c r="G164" i="1" s="1"/>
  <c r="Q163" i="1"/>
  <c r="D163" i="1"/>
  <c r="B163" i="1"/>
  <c r="E163" i="1" s="1"/>
  <c r="G163" i="1" s="1"/>
  <c r="D162" i="1"/>
  <c r="B162" i="1"/>
  <c r="E162" i="1" s="1"/>
  <c r="G162" i="1" s="1"/>
  <c r="Q161" i="1"/>
  <c r="D161" i="1"/>
  <c r="B161" i="1"/>
  <c r="E161" i="1" s="1"/>
  <c r="G161" i="1" s="1"/>
  <c r="Q160" i="1"/>
  <c r="D160" i="1"/>
  <c r="B160" i="1"/>
  <c r="E160" i="1" s="1"/>
  <c r="G160" i="1" s="1"/>
  <c r="Q159" i="1"/>
  <c r="D159" i="1"/>
  <c r="B159" i="1"/>
  <c r="E159" i="1" s="1"/>
  <c r="G159" i="1" s="1"/>
  <c r="Q158" i="1"/>
  <c r="D158" i="1"/>
  <c r="B158" i="1"/>
  <c r="E158" i="1" s="1"/>
  <c r="G158" i="1" s="1"/>
  <c r="Q157" i="1"/>
  <c r="D157" i="1"/>
  <c r="B157" i="1"/>
  <c r="E157" i="1" s="1"/>
  <c r="Q156" i="1"/>
  <c r="D156" i="1"/>
  <c r="B156" i="1"/>
  <c r="E156" i="1" s="1"/>
  <c r="G156" i="1" s="1"/>
  <c r="Q155" i="1"/>
  <c r="D155" i="1"/>
  <c r="B155" i="1"/>
  <c r="E155" i="1" s="1"/>
  <c r="G155" i="1" s="1"/>
  <c r="Q154" i="1"/>
  <c r="D154" i="1"/>
  <c r="B154" i="1"/>
  <c r="E154" i="1" s="1"/>
  <c r="G154" i="1" s="1"/>
  <c r="Q153" i="1"/>
  <c r="D153" i="1"/>
  <c r="B153" i="1"/>
  <c r="E153" i="1" s="1"/>
  <c r="G153" i="1" s="1"/>
  <c r="Q152" i="1"/>
  <c r="D152" i="1"/>
  <c r="B152" i="1"/>
  <c r="E152" i="1" s="1"/>
  <c r="G152" i="1" s="1"/>
  <c r="Q151" i="1"/>
  <c r="D151" i="1"/>
  <c r="B151" i="1"/>
  <c r="E151" i="1" s="1"/>
  <c r="G151" i="1" s="1"/>
  <c r="Q150" i="1"/>
  <c r="D150" i="1"/>
  <c r="B150" i="1"/>
  <c r="E150" i="1" s="1"/>
  <c r="G150" i="1" s="1"/>
  <c r="D149" i="1"/>
  <c r="B149" i="1"/>
  <c r="E149" i="1" s="1"/>
  <c r="G149" i="1" s="1"/>
  <c r="Q148" i="1"/>
  <c r="D148" i="1"/>
  <c r="B148" i="1"/>
  <c r="E148" i="1" s="1"/>
  <c r="G148" i="1" s="1"/>
  <c r="Q147" i="1"/>
  <c r="D147" i="1"/>
  <c r="B147" i="1"/>
  <c r="E147" i="1" s="1"/>
  <c r="G147" i="1" s="1"/>
  <c r="D146" i="1"/>
  <c r="B146" i="1"/>
  <c r="E146" i="1" s="1"/>
  <c r="G146" i="1" s="1"/>
  <c r="D145" i="1"/>
  <c r="B145" i="1"/>
  <c r="E145" i="1" s="1"/>
  <c r="G145" i="1" s="1"/>
  <c r="Q144" i="1"/>
  <c r="D144" i="1"/>
  <c r="B144" i="1"/>
  <c r="E144" i="1" s="1"/>
  <c r="G144" i="1" s="1"/>
  <c r="Q143" i="1"/>
  <c r="D143" i="1"/>
  <c r="B143" i="1"/>
  <c r="E143" i="1" s="1"/>
  <c r="G143" i="1" s="1"/>
  <c r="Q142" i="1"/>
  <c r="D142" i="1"/>
  <c r="B142" i="1"/>
  <c r="E142" i="1" s="1"/>
  <c r="G142" i="1" s="1"/>
  <c r="D141" i="1"/>
  <c r="B141" i="1"/>
  <c r="E141" i="1" s="1"/>
  <c r="G141" i="1" s="1"/>
  <c r="Q140" i="1"/>
  <c r="D140" i="1"/>
  <c r="B140" i="1"/>
  <c r="E140" i="1" s="1"/>
  <c r="G140" i="1" s="1"/>
  <c r="D139" i="1"/>
  <c r="B139" i="1"/>
  <c r="E139" i="1" s="1"/>
  <c r="G139" i="1" s="1"/>
  <c r="D138" i="1"/>
  <c r="B138" i="1"/>
  <c r="E138" i="1" s="1"/>
  <c r="G138" i="1" s="1"/>
  <c r="Q137" i="1"/>
  <c r="D137" i="1"/>
  <c r="B137" i="1"/>
  <c r="E137" i="1" s="1"/>
  <c r="G137" i="1" s="1"/>
  <c r="Q136" i="1"/>
  <c r="D136" i="1"/>
  <c r="B136" i="1"/>
  <c r="E136" i="1" s="1"/>
  <c r="G136" i="1" s="1"/>
  <c r="Q135" i="1"/>
  <c r="D135" i="1"/>
  <c r="B135" i="1"/>
  <c r="E135" i="1" s="1"/>
  <c r="D134" i="1"/>
  <c r="B134" i="1"/>
  <c r="E134" i="1" s="1"/>
  <c r="G134" i="1" s="1"/>
  <c r="Q133" i="1"/>
  <c r="D133" i="1"/>
  <c r="B133" i="1"/>
  <c r="E133" i="1" s="1"/>
  <c r="G133" i="1" s="1"/>
  <c r="Q132" i="1"/>
  <c r="D132" i="1"/>
  <c r="B132" i="1"/>
  <c r="E132" i="1" s="1"/>
  <c r="G132" i="1" s="1"/>
  <c r="Q131" i="1"/>
  <c r="D131" i="1"/>
  <c r="B131" i="1"/>
  <c r="E131" i="1" s="1"/>
  <c r="G131" i="1" s="1"/>
  <c r="Q130" i="1"/>
  <c r="D130" i="1"/>
  <c r="B130" i="1"/>
  <c r="E130" i="1" s="1"/>
  <c r="G130" i="1" s="1"/>
  <c r="Q129" i="1"/>
  <c r="D129" i="1"/>
  <c r="B129" i="1"/>
  <c r="E129" i="1" s="1"/>
  <c r="G129" i="1" s="1"/>
  <c r="Q128" i="1"/>
  <c r="D128" i="1"/>
  <c r="B128" i="1"/>
  <c r="E128" i="1" s="1"/>
  <c r="G128" i="1" s="1"/>
  <c r="D127" i="1"/>
  <c r="B127" i="1"/>
  <c r="E127" i="1" s="1"/>
  <c r="G127" i="1" s="1"/>
  <c r="Q126" i="1"/>
  <c r="D126" i="1"/>
  <c r="B126" i="1"/>
  <c r="E126" i="1" s="1"/>
  <c r="G126" i="1" s="1"/>
  <c r="Q125" i="1"/>
  <c r="D125" i="1"/>
  <c r="B125" i="1"/>
  <c r="E125" i="1" s="1"/>
  <c r="G125" i="1" s="1"/>
  <c r="Q124" i="1"/>
  <c r="D124" i="1"/>
  <c r="B124" i="1"/>
  <c r="E124" i="1" s="1"/>
  <c r="G124" i="1" s="1"/>
  <c r="Q123" i="1"/>
  <c r="D123" i="1"/>
  <c r="B123" i="1"/>
  <c r="E123" i="1" s="1"/>
  <c r="G123" i="1" s="1"/>
  <c r="D122" i="1"/>
  <c r="B122" i="1"/>
  <c r="E122" i="1" s="1"/>
  <c r="G122" i="1" s="1"/>
  <c r="Q121" i="1"/>
  <c r="D121" i="1"/>
  <c r="B121" i="1"/>
  <c r="E121" i="1" s="1"/>
  <c r="G121" i="1" s="1"/>
  <c r="Q120" i="1"/>
  <c r="D120" i="1"/>
  <c r="B120" i="1"/>
  <c r="E120" i="1" s="1"/>
  <c r="Q119" i="1"/>
  <c r="D119" i="1"/>
  <c r="B119" i="1"/>
  <c r="E119" i="1" s="1"/>
  <c r="G119" i="1" s="1"/>
  <c r="Q118" i="1"/>
  <c r="D118" i="1"/>
  <c r="B118" i="1"/>
  <c r="E118" i="1" s="1"/>
  <c r="G118" i="1" s="1"/>
  <c r="Q117" i="1"/>
  <c r="D117" i="1"/>
  <c r="B117" i="1"/>
  <c r="E117" i="1" s="1"/>
  <c r="G117" i="1" s="1"/>
  <c r="D116" i="1"/>
  <c r="B116" i="1"/>
  <c r="E116" i="1" s="1"/>
  <c r="Q115" i="1"/>
  <c r="D115" i="1"/>
  <c r="B115" i="1"/>
  <c r="E115" i="1" s="1"/>
  <c r="G115" i="1" s="1"/>
  <c r="Q114" i="1"/>
  <c r="D114" i="1"/>
  <c r="B114" i="1"/>
  <c r="E114" i="1" s="1"/>
  <c r="G114" i="1" s="1"/>
  <c r="D113" i="1"/>
  <c r="B113" i="1"/>
  <c r="E113" i="1" s="1"/>
  <c r="G113" i="1" s="1"/>
  <c r="D112" i="1"/>
  <c r="B112" i="1"/>
  <c r="E112" i="1" s="1"/>
  <c r="G112" i="1" s="1"/>
  <c r="Q111" i="1"/>
  <c r="D111" i="1"/>
  <c r="B111" i="1"/>
  <c r="E111" i="1" s="1"/>
  <c r="G111" i="1" s="1"/>
  <c r="D110" i="1"/>
  <c r="B110" i="1"/>
  <c r="E110" i="1" s="1"/>
  <c r="G110" i="1" s="1"/>
  <c r="Q109" i="1"/>
  <c r="D109" i="1"/>
  <c r="B109" i="1"/>
  <c r="E109" i="1" s="1"/>
  <c r="G109" i="1" s="1"/>
  <c r="D108" i="1"/>
  <c r="B108" i="1"/>
  <c r="E108" i="1" s="1"/>
  <c r="D107" i="1"/>
  <c r="B107" i="1"/>
  <c r="E107" i="1" s="1"/>
  <c r="G107" i="1" s="1"/>
  <c r="D106" i="1"/>
  <c r="B106" i="1"/>
  <c r="E106" i="1" s="1"/>
  <c r="G106" i="1" s="1"/>
  <c r="Q104" i="1"/>
  <c r="B104" i="1"/>
  <c r="E104" i="1" s="1"/>
  <c r="Q103" i="1"/>
  <c r="B103" i="1"/>
  <c r="E103" i="1" s="1"/>
  <c r="G103" i="1" s="1"/>
  <c r="Q102" i="1"/>
  <c r="D102" i="1"/>
  <c r="B102" i="1"/>
  <c r="E102" i="1" s="1"/>
  <c r="G102" i="1" s="1"/>
  <c r="Q101" i="1"/>
  <c r="D101" i="1"/>
  <c r="B101" i="1"/>
  <c r="E101" i="1" s="1"/>
  <c r="G101" i="1" s="1"/>
  <c r="Q100" i="1"/>
  <c r="D100" i="1"/>
  <c r="B100" i="1"/>
  <c r="E100" i="1" s="1"/>
  <c r="G100" i="1" s="1"/>
  <c r="D99" i="1"/>
  <c r="B99" i="1"/>
  <c r="E99" i="1" s="1"/>
  <c r="G99" i="1" s="1"/>
  <c r="D98" i="1"/>
  <c r="B98" i="1"/>
  <c r="E98" i="1" s="1"/>
  <c r="G98" i="1" s="1"/>
  <c r="D97" i="1"/>
  <c r="B97" i="1"/>
  <c r="E97" i="1" s="1"/>
  <c r="G97" i="1" s="1"/>
  <c r="Q96" i="1"/>
  <c r="D96" i="1"/>
  <c r="B96" i="1"/>
  <c r="E96" i="1" s="1"/>
  <c r="G96" i="1" s="1"/>
  <c r="Q95" i="1"/>
  <c r="D95" i="1"/>
  <c r="B95" i="1"/>
  <c r="E95" i="1" s="1"/>
  <c r="G95" i="1" s="1"/>
  <c r="Q94" i="1"/>
  <c r="D94" i="1"/>
  <c r="B94" i="1"/>
  <c r="E94" i="1" s="1"/>
  <c r="G94" i="1" s="1"/>
  <c r="D93" i="1"/>
  <c r="B93" i="1"/>
  <c r="E93" i="1" s="1"/>
  <c r="G93" i="1" s="1"/>
  <c r="Q91" i="1"/>
  <c r="D91" i="1"/>
  <c r="B91" i="1"/>
  <c r="E91" i="1" s="1"/>
  <c r="G91" i="1" s="1"/>
  <c r="Q90" i="1"/>
  <c r="D90" i="1"/>
  <c r="B90" i="1"/>
  <c r="E90" i="1" s="1"/>
  <c r="G90" i="1" s="1"/>
  <c r="Q89" i="1"/>
  <c r="D89" i="1"/>
  <c r="B89" i="1"/>
  <c r="E89" i="1" s="1"/>
  <c r="G89" i="1" s="1"/>
  <c r="Q88" i="1"/>
  <c r="D88" i="1"/>
  <c r="B88" i="1"/>
  <c r="E88" i="1" s="1"/>
  <c r="G88" i="1" s="1"/>
  <c r="Q87" i="1"/>
  <c r="Q86" i="1"/>
  <c r="D86" i="1"/>
  <c r="B86" i="1"/>
  <c r="E86" i="1" s="1"/>
  <c r="G86" i="1" s="1"/>
  <c r="Q85" i="1"/>
  <c r="D85" i="1"/>
  <c r="B85" i="1"/>
  <c r="E85" i="1" s="1"/>
  <c r="G85" i="1" s="1"/>
  <c r="D84" i="1"/>
  <c r="B84" i="1"/>
  <c r="E84" i="1" s="1"/>
  <c r="G84" i="1" s="1"/>
  <c r="D83" i="1"/>
  <c r="B83" i="1"/>
  <c r="E83" i="1" s="1"/>
  <c r="G83" i="1" s="1"/>
  <c r="D82" i="1"/>
  <c r="B82" i="1"/>
  <c r="E82" i="1" s="1"/>
  <c r="G82" i="1" s="1"/>
  <c r="Q81" i="1"/>
  <c r="D81" i="1"/>
  <c r="B81" i="1"/>
  <c r="E81" i="1" s="1"/>
  <c r="G81" i="1" s="1"/>
  <c r="D80" i="1"/>
  <c r="B80" i="1"/>
  <c r="E80" i="1" s="1"/>
  <c r="G80" i="1" s="1"/>
  <c r="D79" i="1"/>
  <c r="B79" i="1"/>
  <c r="E79" i="1" s="1"/>
  <c r="G79" i="1" s="1"/>
  <c r="Q78" i="1"/>
  <c r="D78" i="1"/>
  <c r="B78" i="1"/>
  <c r="E78" i="1" s="1"/>
  <c r="G78" i="1" s="1"/>
  <c r="Q77" i="1"/>
  <c r="D77" i="1"/>
  <c r="B77" i="1"/>
  <c r="E77" i="1" s="1"/>
  <c r="G77" i="1" s="1"/>
  <c r="Q76" i="1"/>
  <c r="D76" i="1"/>
  <c r="B76" i="1"/>
  <c r="E76" i="1" s="1"/>
  <c r="G76" i="1" s="1"/>
  <c r="Q75" i="1"/>
  <c r="D75" i="1"/>
  <c r="B75" i="1"/>
  <c r="E75" i="1" s="1"/>
  <c r="G75" i="1" s="1"/>
  <c r="Q74" i="1"/>
  <c r="D74" i="1"/>
  <c r="B74" i="1"/>
  <c r="E74" i="1" s="1"/>
  <c r="G74" i="1" s="1"/>
  <c r="D73" i="1"/>
  <c r="B73" i="1"/>
  <c r="E73" i="1" s="1"/>
  <c r="G73" i="1" s="1"/>
  <c r="Q72" i="1"/>
  <c r="D72" i="1"/>
  <c r="B72" i="1"/>
  <c r="E72" i="1" s="1"/>
  <c r="Q71" i="1"/>
  <c r="D71" i="1"/>
  <c r="B71" i="1"/>
  <c r="E71" i="1" s="1"/>
  <c r="G71" i="1" s="1"/>
  <c r="Q70" i="1"/>
  <c r="D70" i="1"/>
  <c r="B70" i="1"/>
  <c r="E70" i="1" s="1"/>
  <c r="G70" i="1" s="1"/>
  <c r="D69" i="1"/>
  <c r="B69" i="1"/>
  <c r="E69" i="1" s="1"/>
  <c r="G69" i="1" s="1"/>
  <c r="D68" i="1"/>
  <c r="B68" i="1"/>
  <c r="E68" i="1" s="1"/>
  <c r="G68" i="1" s="1"/>
  <c r="Q67" i="1"/>
  <c r="D67" i="1"/>
  <c r="B67" i="1"/>
  <c r="E67" i="1" s="1"/>
  <c r="G67" i="1" s="1"/>
  <c r="Q66" i="1"/>
  <c r="D66" i="1"/>
  <c r="B66" i="1"/>
  <c r="E66" i="1" s="1"/>
  <c r="E65" i="1" s="1"/>
  <c r="Q65" i="1"/>
  <c r="D65" i="1"/>
  <c r="B65" i="1"/>
  <c r="Q64" i="1"/>
  <c r="D64" i="1"/>
  <c r="B64" i="1"/>
  <c r="E64" i="1" s="1"/>
  <c r="G64" i="1" s="1"/>
  <c r="D8" i="1"/>
  <c r="B8" i="1"/>
  <c r="E8" i="1" s="1"/>
  <c r="B7" i="1"/>
  <c r="Q63" i="1"/>
  <c r="D63" i="1"/>
  <c r="B63" i="1"/>
  <c r="E63" i="1" s="1"/>
  <c r="G63" i="1" s="1"/>
  <c r="Q62" i="1"/>
  <c r="D62" i="1"/>
  <c r="B62" i="1"/>
  <c r="E62" i="1" s="1"/>
  <c r="G62" i="1" s="1"/>
  <c r="D61" i="1"/>
  <c r="B61" i="1"/>
  <c r="E61" i="1" s="1"/>
  <c r="G61" i="1" s="1"/>
  <c r="D60" i="1"/>
  <c r="B60" i="1"/>
  <c r="Q59" i="1"/>
  <c r="D59" i="1"/>
  <c r="B59" i="1"/>
  <c r="E59" i="1" s="1"/>
  <c r="E60" i="1" s="1"/>
  <c r="G60" i="1" s="1"/>
  <c r="Q58" i="1"/>
  <c r="D58" i="1"/>
  <c r="B58" i="1"/>
  <c r="E58" i="1" s="1"/>
  <c r="G58" i="1" s="1"/>
  <c r="Q56" i="1"/>
  <c r="D56" i="1"/>
  <c r="B56" i="1"/>
  <c r="E56" i="1" s="1"/>
  <c r="G56" i="1" s="1"/>
  <c r="D55" i="1"/>
  <c r="B55" i="1"/>
  <c r="E55" i="1" s="1"/>
  <c r="G55" i="1" s="1"/>
  <c r="Q54" i="1"/>
  <c r="D54" i="1"/>
  <c r="B54" i="1"/>
  <c r="E54" i="1" s="1"/>
  <c r="G54" i="1" s="1"/>
  <c r="Q53" i="1"/>
  <c r="D53" i="1"/>
  <c r="B53" i="1"/>
  <c r="E53" i="1" s="1"/>
  <c r="G53" i="1" s="1"/>
  <c r="Q52" i="1"/>
  <c r="D52" i="1"/>
  <c r="B52" i="1"/>
  <c r="E52" i="1" s="1"/>
  <c r="G52" i="1" s="1"/>
  <c r="Q51" i="1"/>
  <c r="D51" i="1"/>
  <c r="B51" i="1"/>
  <c r="E51" i="1" s="1"/>
  <c r="G51" i="1" s="1"/>
  <c r="Q50" i="1"/>
  <c r="D50" i="1"/>
  <c r="B50" i="1"/>
  <c r="E50" i="1" s="1"/>
  <c r="Q49" i="1"/>
  <c r="D49" i="1"/>
  <c r="B49" i="1"/>
  <c r="E49" i="1" s="1"/>
  <c r="G49" i="1" s="1"/>
  <c r="D48" i="1"/>
  <c r="B48" i="1"/>
  <c r="E48" i="1" s="1"/>
  <c r="G48" i="1" s="1"/>
  <c r="Q47" i="1"/>
  <c r="D47" i="1"/>
  <c r="B47" i="1"/>
  <c r="E47" i="1" s="1"/>
  <c r="G47" i="1" s="1"/>
  <c r="Q46" i="1"/>
  <c r="D46" i="1"/>
  <c r="B46" i="1"/>
  <c r="E46" i="1" s="1"/>
  <c r="G46" i="1" s="1"/>
  <c r="Q45" i="1"/>
  <c r="D45" i="1"/>
  <c r="B45" i="1"/>
  <c r="E45" i="1" s="1"/>
  <c r="G45" i="1" s="1"/>
  <c r="Q44" i="1"/>
  <c r="D44" i="1"/>
  <c r="B44" i="1"/>
  <c r="E44" i="1" s="1"/>
  <c r="G44" i="1" s="1"/>
  <c r="Q43" i="1"/>
  <c r="D43" i="1"/>
  <c r="B43" i="1"/>
  <c r="E43" i="1" s="1"/>
  <c r="G43" i="1" s="1"/>
  <c r="Q42" i="1"/>
  <c r="D42" i="1"/>
  <c r="B42" i="1"/>
  <c r="E42" i="1" s="1"/>
  <c r="G42" i="1" s="1"/>
  <c r="Q41" i="1"/>
  <c r="D41" i="1"/>
  <c r="B41" i="1"/>
  <c r="E41" i="1" s="1"/>
  <c r="G41" i="1" s="1"/>
  <c r="Q40" i="1"/>
  <c r="D40" i="1"/>
  <c r="B40" i="1"/>
  <c r="E40" i="1" s="1"/>
  <c r="G40" i="1" s="1"/>
  <c r="Q39" i="1"/>
  <c r="D39" i="1"/>
  <c r="E39" i="1"/>
  <c r="G39" i="1" s="1"/>
  <c r="Q38" i="1"/>
  <c r="D38" i="1"/>
  <c r="B38" i="1"/>
  <c r="E38" i="1" s="1"/>
  <c r="G38" i="1" s="1"/>
  <c r="Q37" i="1"/>
  <c r="D37" i="1"/>
  <c r="B37" i="1"/>
  <c r="E37" i="1" s="1"/>
  <c r="G37" i="1" s="1"/>
  <c r="Q35" i="1"/>
  <c r="D35" i="1"/>
  <c r="B35" i="1"/>
  <c r="E35" i="1" s="1"/>
  <c r="G35" i="1" s="1"/>
  <c r="Q34" i="1"/>
  <c r="B34" i="1"/>
  <c r="E34" i="1" s="1"/>
  <c r="Q33" i="1"/>
  <c r="B33" i="1"/>
  <c r="Q32" i="1"/>
  <c r="D32" i="1"/>
  <c r="B32" i="1"/>
  <c r="E32" i="1" s="1"/>
  <c r="G32" i="1" s="1"/>
  <c r="Q31" i="1"/>
  <c r="D31" i="1"/>
  <c r="B31" i="1"/>
  <c r="D30" i="1"/>
  <c r="B30" i="1"/>
  <c r="E30" i="1" s="1"/>
  <c r="E31" i="1" s="1"/>
  <c r="G31" i="1" s="1"/>
  <c r="Q29" i="1"/>
  <c r="D29" i="1"/>
  <c r="B29" i="1"/>
  <c r="E29" i="1" s="1"/>
  <c r="G29" i="1" s="1"/>
  <c r="D28" i="1"/>
  <c r="B28" i="1"/>
  <c r="D27" i="1"/>
  <c r="B27" i="1"/>
  <c r="E27" i="1" s="1"/>
  <c r="Q26" i="1"/>
  <c r="D26" i="1"/>
  <c r="B26" i="1"/>
  <c r="E26" i="1" s="1"/>
  <c r="G26" i="1" s="1"/>
  <c r="Q24" i="1"/>
  <c r="D24" i="1"/>
  <c r="B24" i="1"/>
  <c r="E24" i="1" s="1"/>
  <c r="Q23" i="1"/>
  <c r="D23" i="1"/>
  <c r="B23" i="1"/>
  <c r="E23" i="1" s="1"/>
  <c r="G23" i="1" s="1"/>
  <c r="Q22" i="1"/>
  <c r="D22" i="1"/>
  <c r="B22" i="1"/>
  <c r="E22" i="1" s="1"/>
  <c r="Q21" i="1"/>
  <c r="D21" i="1"/>
  <c r="B21" i="1"/>
  <c r="E21" i="1" s="1"/>
  <c r="G21" i="1" s="1"/>
  <c r="Q20" i="1"/>
  <c r="D20" i="1"/>
  <c r="B20" i="1"/>
  <c r="Q19" i="1"/>
  <c r="D19" i="1"/>
  <c r="B19" i="1"/>
  <c r="E19" i="1" s="1"/>
  <c r="Q18" i="1"/>
  <c r="D18" i="1"/>
  <c r="B18" i="1"/>
  <c r="E18" i="1" s="1"/>
  <c r="G18" i="1" s="1"/>
  <c r="Q17" i="1"/>
  <c r="D17" i="1"/>
  <c r="B17" i="1"/>
  <c r="Q16" i="1"/>
  <c r="D16" i="1"/>
  <c r="B16" i="1"/>
  <c r="E16" i="1" s="1"/>
  <c r="Q15" i="1"/>
  <c r="D15" i="1"/>
  <c r="B15" i="1"/>
  <c r="E15" i="1" s="1"/>
  <c r="G15" i="1" s="1"/>
  <c r="Q14" i="1"/>
  <c r="D14" i="1"/>
  <c r="B14" i="1"/>
  <c r="E14" i="1" s="1"/>
  <c r="G14" i="1" s="1"/>
  <c r="Q13" i="1"/>
  <c r="B13" i="1"/>
  <c r="E13" i="1" s="1"/>
  <c r="E12" i="1" s="1"/>
  <c r="Q12" i="1"/>
  <c r="B12" i="1"/>
  <c r="D11" i="1"/>
  <c r="B11" i="1"/>
  <c r="E11" i="1" s="1"/>
  <c r="G11" i="1" s="1"/>
  <c r="D10" i="1"/>
  <c r="B10" i="1"/>
  <c r="E10" i="1" s="1"/>
  <c r="G10" i="1" s="1"/>
  <c r="D6" i="1"/>
  <c r="B6" i="1"/>
  <c r="E6" i="1" s="1"/>
  <c r="G6" i="1" s="1"/>
  <c r="Q5" i="1"/>
  <c r="D5" i="1"/>
  <c r="B5" i="1"/>
  <c r="E5" i="1" s="1"/>
  <c r="G5" i="1" s="1"/>
  <c r="Q4" i="1"/>
  <c r="D4" i="1"/>
  <c r="B4" i="1"/>
  <c r="E4" i="1" s="1"/>
  <c r="G4"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Q3" i="1"/>
  <c r="D3" i="1"/>
  <c r="B3" i="1"/>
  <c r="E3" i="1" s="1"/>
  <c r="G3" i="1" s="1"/>
  <c r="G8" i="1" l="1"/>
  <c r="G446" i="1"/>
  <c r="G445" i="1"/>
  <c r="G273" i="1"/>
  <c r="G264" i="1"/>
  <c r="G22" i="1"/>
  <c r="G389" i="1"/>
  <c r="G12" i="1"/>
  <c r="G108" i="1"/>
  <c r="G381" i="1"/>
  <c r="G310" i="1"/>
  <c r="G253" i="1"/>
  <c r="G400" i="1"/>
  <c r="G286" i="1"/>
  <c r="G319" i="1"/>
  <c r="G458" i="1"/>
  <c r="G34" i="1"/>
  <c r="G116" i="1"/>
  <c r="G254" i="1"/>
  <c r="G157" i="1"/>
  <c r="G326" i="1"/>
  <c r="G120" i="1"/>
  <c r="G462" i="1"/>
  <c r="G104" i="1"/>
  <c r="G135" i="1"/>
  <c r="G467" i="1"/>
  <c r="G238" i="1"/>
  <c r="G472" i="1"/>
  <c r="G50" i="1"/>
  <c r="G191" i="1"/>
  <c r="G186" i="1"/>
  <c r="G72" i="1"/>
  <c r="G350" i="1"/>
  <c r="G368" i="1"/>
  <c r="G360" i="1"/>
  <c r="G477" i="1"/>
  <c r="G486" i="1"/>
  <c r="G490" i="1"/>
  <c r="G322" i="1"/>
  <c r="A11" i="6"/>
  <c r="A12" i="6" s="1"/>
  <c r="A13" i="6" s="1"/>
  <c r="A14" i="6" s="1"/>
  <c r="G526" i="1"/>
  <c r="E527" i="1"/>
  <c r="G527" i="1" s="1"/>
  <c r="E231" i="1"/>
  <c r="G231" i="1" s="1"/>
  <c r="E28" i="1"/>
  <c r="G28" i="1" s="1"/>
  <c r="G27" i="1" s="1"/>
  <c r="G459" i="1"/>
  <c r="G165" i="1"/>
  <c r="E166" i="1"/>
  <c r="G166" i="1" s="1"/>
  <c r="E367" i="1"/>
  <c r="G367" i="1" s="1"/>
  <c r="G366" i="1"/>
  <c r="E33" i="1"/>
  <c r="G33" i="1" s="1"/>
  <c r="G66" i="1"/>
  <c r="G65" i="1" s="1"/>
  <c r="G16" i="1"/>
  <c r="E17" i="1"/>
  <c r="G17" i="1" s="1"/>
  <c r="G406" i="1"/>
  <c r="G405" i="1" s="1"/>
  <c r="E405" i="1"/>
  <c r="E373" i="1"/>
  <c r="G373" i="1" s="1"/>
  <c r="G372" i="1"/>
  <c r="E383" i="1"/>
  <c r="G383" i="1" s="1"/>
  <c r="G384" i="1"/>
  <c r="G474" i="1"/>
  <c r="E537" i="1"/>
  <c r="G537" i="1" s="1"/>
  <c r="G536" i="1"/>
  <c r="E447" i="1"/>
  <c r="G447" i="1" s="1"/>
  <c r="G448" i="1"/>
  <c r="G453" i="1"/>
  <c r="G59" i="1"/>
  <c r="E221" i="1"/>
  <c r="E525" i="1"/>
  <c r="G525" i="1" s="1"/>
  <c r="E434" i="1"/>
  <c r="G434" i="1" s="1"/>
  <c r="E7" i="1"/>
  <c r="G7" i="1" s="1"/>
  <c r="G252" i="1"/>
  <c r="G251" i="1" s="1"/>
  <c r="G455" i="1"/>
  <c r="G454" i="1" s="1"/>
  <c r="G13" i="1"/>
  <c r="G292" i="1"/>
  <c r="E399" i="1"/>
  <c r="G399" i="1" s="1"/>
  <c r="E430" i="1"/>
  <c r="G430" i="1" s="1"/>
  <c r="G429" i="1"/>
  <c r="G30" i="1"/>
  <c r="E20" i="1"/>
  <c r="G20" i="1" s="1"/>
  <c r="G19" i="1"/>
  <c r="G509" i="1"/>
  <c r="G197" i="1"/>
  <c r="G519" i="1"/>
  <c r="A15" i="6" l="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alcChain>
</file>

<file path=xl/sharedStrings.xml><?xml version="1.0" encoding="utf-8"?>
<sst xmlns="http://schemas.openxmlformats.org/spreadsheetml/2006/main" count="4569" uniqueCount="1860">
  <si>
    <t>No</t>
  </si>
  <si>
    <r>
      <t xml:space="preserve">Finansal Tablo
</t>
    </r>
    <r>
      <rPr>
        <i/>
        <sz val="8"/>
        <color rgb="FF7030A0"/>
        <rFont val="Calibri"/>
        <family val="2"/>
        <charset val="162"/>
        <scheme val="minor"/>
      </rPr>
      <t>(Financial Statement)</t>
    </r>
  </si>
  <si>
    <r>
      <t xml:space="preserve">K/KO
</t>
    </r>
    <r>
      <rPr>
        <i/>
        <sz val="8"/>
        <color rgb="FF7030A0"/>
        <rFont val="Calibri"/>
        <family val="2"/>
        <charset val="162"/>
        <scheme val="minor"/>
      </rPr>
      <t>(C/UC)</t>
    </r>
  </si>
  <si>
    <r>
      <t xml:space="preserve">Şirket Tipi
</t>
    </r>
    <r>
      <rPr>
        <i/>
        <sz val="8"/>
        <color rgb="FF7030A0"/>
        <rFont val="Calibri"/>
        <family val="2"/>
        <charset val="162"/>
        <scheme val="minor"/>
      </rPr>
      <t>(Company Type)</t>
    </r>
  </si>
  <si>
    <r>
      <t xml:space="preserve">Kod
</t>
    </r>
    <r>
      <rPr>
        <i/>
        <sz val="8"/>
        <color rgb="FF7030A0"/>
        <rFont val="Calibri"/>
        <family val="2"/>
        <charset val="162"/>
        <scheme val="minor"/>
      </rPr>
      <t>(BIAS Code)</t>
    </r>
  </si>
  <si>
    <r>
      <t xml:space="preserve">Şirket
</t>
    </r>
    <r>
      <rPr>
        <i/>
        <sz val="8"/>
        <color rgb="FF7030A0"/>
        <rFont val="Calibri"/>
        <family val="2"/>
        <charset val="162"/>
        <scheme val="minor"/>
      </rPr>
      <t>(Company)</t>
    </r>
  </si>
  <si>
    <r>
      <t xml:space="preserve">Finansal Tablo Sorumluluk Beyanı
</t>
    </r>
    <r>
      <rPr>
        <i/>
        <sz val="8"/>
        <color rgb="FF7030A0"/>
        <rFont val="Calibri"/>
        <family val="2"/>
        <charset val="162"/>
        <scheme val="minor"/>
      </rPr>
      <t>(Representation Letter for Financial Statements )</t>
    </r>
  </si>
  <si>
    <r>
      <t xml:space="preserve">Faaliyet Raporu
</t>
    </r>
    <r>
      <rPr>
        <i/>
        <sz val="8"/>
        <color rgb="FF7030A0"/>
        <rFont val="Calibri"/>
        <family val="2"/>
        <charset val="162"/>
        <scheme val="minor"/>
      </rPr>
      <t>(Operating Review Report)</t>
    </r>
  </si>
  <si>
    <r>
      <t xml:space="preserve">Faaliyet Raporu Sorumluluk Beyanı
</t>
    </r>
    <r>
      <rPr>
        <i/>
        <sz val="8"/>
        <color rgb="FF7030A0"/>
        <rFont val="Calibri"/>
        <family val="2"/>
        <charset val="162"/>
        <scheme val="minor"/>
      </rPr>
      <t>(Representation Letter for Operating Review Report)</t>
    </r>
  </si>
  <si>
    <r>
      <t xml:space="preserve">Açıklama
</t>
    </r>
    <r>
      <rPr>
        <i/>
        <sz val="8"/>
        <color rgb="FF7030A0"/>
        <rFont val="Calibri"/>
        <family val="2"/>
        <charset val="162"/>
        <scheme val="minor"/>
      </rPr>
      <t>(Notes)</t>
    </r>
  </si>
  <si>
    <r>
      <t xml:space="preserve">Zorunlu Olmayan Ara Dönemde Bağımsız Denetim Olup Olmadığı
</t>
    </r>
    <r>
      <rPr>
        <i/>
        <sz val="8"/>
        <color rgb="FF7030A0"/>
        <rFont val="Calibri"/>
        <family val="2"/>
        <charset val="162"/>
        <scheme val="minor"/>
      </rPr>
      <t>(Whether Non-Obligatory Interim Periods Independently Audited or not)</t>
    </r>
  </si>
  <si>
    <r>
      <t xml:space="preserve">Borsa İstanbul'da İşlem Gören Sermaye Piyasası Aracı
</t>
    </r>
    <r>
      <rPr>
        <i/>
        <sz val="8"/>
        <color rgb="FF7030A0"/>
        <rFont val="Calibri"/>
        <family val="2"/>
        <charset val="162"/>
        <scheme val="minor"/>
      </rPr>
      <t>(Capital Market Instruments of Company Traded at Borsa İstanbul)</t>
    </r>
  </si>
  <si>
    <t>KO</t>
  </si>
  <si>
    <t>N</t>
  </si>
  <si>
    <t>ACSEL</t>
  </si>
  <si>
    <t>K</t>
  </si>
  <si>
    <t>ADEL</t>
  </si>
  <si>
    <t>ADESE</t>
  </si>
  <si>
    <t>AFYON</t>
  </si>
  <si>
    <t>AKENR</t>
  </si>
  <si>
    <t>B</t>
  </si>
  <si>
    <t>AKBNK</t>
  </si>
  <si>
    <t>AKCNS</t>
  </si>
  <si>
    <t>AKFGY</t>
  </si>
  <si>
    <t>AKFEN</t>
  </si>
  <si>
    <t>ATEKS</t>
  </si>
  <si>
    <t>AKSGY</t>
  </si>
  <si>
    <t>(AKMGY)</t>
  </si>
  <si>
    <t>AKMGY</t>
  </si>
  <si>
    <t>AKSA</t>
  </si>
  <si>
    <t>AKSEN</t>
  </si>
  <si>
    <t>S</t>
  </si>
  <si>
    <t>AKGRT</t>
  </si>
  <si>
    <t>AKSUE</t>
  </si>
  <si>
    <t>ALCAR</t>
  </si>
  <si>
    <t>ALARK</t>
  </si>
  <si>
    <t>ALBRK</t>
  </si>
  <si>
    <t>ALCTL</t>
  </si>
  <si>
    <t>ALKA</t>
  </si>
  <si>
    <t>ALKIM</t>
  </si>
  <si>
    <t>AYCES</t>
  </si>
  <si>
    <t>AEFES</t>
  </si>
  <si>
    <t>(ANHYT)</t>
  </si>
  <si>
    <t>ANHYT</t>
  </si>
  <si>
    <t>ASUZU</t>
  </si>
  <si>
    <t>(ANSGR)</t>
  </si>
  <si>
    <t>ANSGR</t>
  </si>
  <si>
    <t>ANELE</t>
  </si>
  <si>
    <t>D</t>
  </si>
  <si>
    <t>ARCLK</t>
  </si>
  <si>
    <t>ARENA</t>
  </si>
  <si>
    <t>ARMDA</t>
  </si>
  <si>
    <t>ARSAN</t>
  </si>
  <si>
    <t>ASELS</t>
  </si>
  <si>
    <t>ATAGY</t>
  </si>
  <si>
    <t>AGYO</t>
  </si>
  <si>
    <t>ATSYH</t>
  </si>
  <si>
    <t>ATLAS</t>
  </si>
  <si>
    <t>AVOD</t>
  </si>
  <si>
    <t>AVGYO</t>
  </si>
  <si>
    <t>AVTUR</t>
  </si>
  <si>
    <t>AVHOL</t>
  </si>
  <si>
    <t>AYEN</t>
  </si>
  <si>
    <t>AYES</t>
  </si>
  <si>
    <t>AYGAZ</t>
  </si>
  <si>
    <t>BAGFS</t>
  </si>
  <si>
    <t>BAKAB</t>
  </si>
  <si>
    <t>BALAT</t>
  </si>
  <si>
    <t>BNTAS</t>
  </si>
  <si>
    <t>BANVT</t>
  </si>
  <si>
    <t>BASCM</t>
  </si>
  <si>
    <t>BTCIM</t>
  </si>
  <si>
    <t>BSOKE</t>
  </si>
  <si>
    <t>BRKSN</t>
  </si>
  <si>
    <t>BJKAS</t>
  </si>
  <si>
    <t>BEYAZ</t>
  </si>
  <si>
    <t>BLCYT</t>
  </si>
  <si>
    <t>BIMAS</t>
  </si>
  <si>
    <t>BRKO</t>
  </si>
  <si>
    <t>BRMEN</t>
  </si>
  <si>
    <t>BIZIM</t>
  </si>
  <si>
    <t>BRSAN</t>
  </si>
  <si>
    <t>BRYAT</t>
  </si>
  <si>
    <t>BFREN</t>
  </si>
  <si>
    <t>BOSSA</t>
  </si>
  <si>
    <t>BRISA</t>
  </si>
  <si>
    <t>BURCE</t>
  </si>
  <si>
    <t>BURVA</t>
  </si>
  <si>
    <t>BUCIM</t>
  </si>
  <si>
    <t>CRFSA</t>
  </si>
  <si>
    <t>CCOLA</t>
  </si>
  <si>
    <t>COSMO</t>
  </si>
  <si>
    <t>CRDFA</t>
  </si>
  <si>
    <t>CLEBI</t>
  </si>
  <si>
    <t>CELHA</t>
  </si>
  <si>
    <t>CEMAS</t>
  </si>
  <si>
    <t>CEMTS</t>
  </si>
  <si>
    <t>CMBTN</t>
  </si>
  <si>
    <t>CMENT</t>
  </si>
  <si>
    <t>CIMSA</t>
  </si>
  <si>
    <t>CUSAN</t>
  </si>
  <si>
    <t>DAGI</t>
  </si>
  <si>
    <t>DAGHL</t>
  </si>
  <si>
    <t>DARDL</t>
  </si>
  <si>
    <t>DGATE</t>
  </si>
  <si>
    <t>DMSAS</t>
  </si>
  <si>
    <t>DENGE</t>
  </si>
  <si>
    <t>DZGYO</t>
  </si>
  <si>
    <t>DENIZ</t>
  </si>
  <si>
    <t>DERIM</t>
  </si>
  <si>
    <t>DESA</t>
  </si>
  <si>
    <t>DESPC</t>
  </si>
  <si>
    <t>DEVA</t>
  </si>
  <si>
    <t>DIRIT</t>
  </si>
  <si>
    <t>DITAS</t>
  </si>
  <si>
    <t>DOCO</t>
  </si>
  <si>
    <t>DOBUR</t>
  </si>
  <si>
    <t>DOHOL</t>
  </si>
  <si>
    <t>DOGUB</t>
  </si>
  <si>
    <t>DGGYO</t>
  </si>
  <si>
    <t>DOAS</t>
  </si>
  <si>
    <t>DURDO</t>
  </si>
  <si>
    <t>DYOBY</t>
  </si>
  <si>
    <t>ECILC</t>
  </si>
  <si>
    <t>ECZYT</t>
  </si>
  <si>
    <t>EDIP</t>
  </si>
  <si>
    <t>EGEEN</t>
  </si>
  <si>
    <t>EGGUB</t>
  </si>
  <si>
    <t>EGPRO</t>
  </si>
  <si>
    <t>EGSER</t>
  </si>
  <si>
    <t>EPLAS</t>
  </si>
  <si>
    <t>EKIZ</t>
  </si>
  <si>
    <t>EMKEL</t>
  </si>
  <si>
    <t>EMNIS</t>
  </si>
  <si>
    <t>EKGYO</t>
  </si>
  <si>
    <t>ENKAI</t>
  </si>
  <si>
    <t>ERBOS</t>
  </si>
  <si>
    <t>EREGL</t>
  </si>
  <si>
    <t>ERSU</t>
  </si>
  <si>
    <t>ESCOM</t>
  </si>
  <si>
    <t>ETILR</t>
  </si>
  <si>
    <t>EUKYO</t>
  </si>
  <si>
    <t>ETYAT</t>
  </si>
  <si>
    <t>EUYO</t>
  </si>
  <si>
    <t>EUHOL</t>
  </si>
  <si>
    <t>FENER</t>
  </si>
  <si>
    <t>FLAP</t>
  </si>
  <si>
    <t>FMIZP</t>
  </si>
  <si>
    <t>FROTO</t>
  </si>
  <si>
    <t>FRIGO</t>
  </si>
  <si>
    <t>GSRAY</t>
  </si>
  <si>
    <t>GARAN</t>
  </si>
  <si>
    <t>GARFA</t>
  </si>
  <si>
    <t>GRNYO</t>
  </si>
  <si>
    <t>GEDIK</t>
  </si>
  <si>
    <t>GEDZA</t>
  </si>
  <si>
    <t>GENTS</t>
  </si>
  <si>
    <t>GEREL</t>
  </si>
  <si>
    <t>GLBMD</t>
  </si>
  <si>
    <t>GLYHO</t>
  </si>
  <si>
    <t>GOODY</t>
  </si>
  <si>
    <t>GOLTS</t>
  </si>
  <si>
    <t>GOZDE</t>
  </si>
  <si>
    <t>GSDDE</t>
  </si>
  <si>
    <t>GSDHO</t>
  </si>
  <si>
    <t>GUBRF</t>
  </si>
  <si>
    <t>GLRYH</t>
  </si>
  <si>
    <t>HLGYO</t>
  </si>
  <si>
    <t>HATEK</t>
  </si>
  <si>
    <t>HDFGS</t>
  </si>
  <si>
    <t>HEKTS</t>
  </si>
  <si>
    <t>HURGZ</t>
  </si>
  <si>
    <t>ICBCT</t>
  </si>
  <si>
    <t>IEYHO</t>
  </si>
  <si>
    <t>IDGYO</t>
  </si>
  <si>
    <t>IHEVA</t>
  </si>
  <si>
    <t>IHGZT</t>
  </si>
  <si>
    <t>IHLAS</t>
  </si>
  <si>
    <t>IHYAY</t>
  </si>
  <si>
    <t>INDES</t>
  </si>
  <si>
    <t>INFO</t>
  </si>
  <si>
    <t>YK</t>
  </si>
  <si>
    <t>INGBN</t>
  </si>
  <si>
    <t>INTEM</t>
  </si>
  <si>
    <t>IPEKE</t>
  </si>
  <si>
    <t>ISDMR</t>
  </si>
  <si>
    <t>ISATR, ISBTR, ISCTR, ISKUR</t>
  </si>
  <si>
    <t>ISFIN</t>
  </si>
  <si>
    <t>ISGSY</t>
  </si>
  <si>
    <t>ISGYO</t>
  </si>
  <si>
    <t>ISMEN</t>
  </si>
  <si>
    <t>ISYAT</t>
  </si>
  <si>
    <t>ISBIR</t>
  </si>
  <si>
    <t>ITTFH</t>
  </si>
  <si>
    <t>IZMDC</t>
  </si>
  <si>
    <t>IZFAS</t>
  </si>
  <si>
    <t>JANTS</t>
  </si>
  <si>
    <t>KAPLM</t>
  </si>
  <si>
    <t>KRDMD</t>
  </si>
  <si>
    <t>KAREL</t>
  </si>
  <si>
    <t>KARSN</t>
  </si>
  <si>
    <t>KRTEK</t>
  </si>
  <si>
    <t>KARTN</t>
  </si>
  <si>
    <t>KATMR</t>
  </si>
  <si>
    <t>KENT</t>
  </si>
  <si>
    <t>KERVT</t>
  </si>
  <si>
    <t>KERVN</t>
  </si>
  <si>
    <t>KLGYO</t>
  </si>
  <si>
    <t>KLMSN</t>
  </si>
  <si>
    <t>KCHOL</t>
  </si>
  <si>
    <t>KNFRT</t>
  </si>
  <si>
    <t>KONYA</t>
  </si>
  <si>
    <t>KORDS</t>
  </si>
  <si>
    <t>KOZAL</t>
  </si>
  <si>
    <t>KOZAA</t>
  </si>
  <si>
    <t>KRGYO</t>
  </si>
  <si>
    <t>KRSTL</t>
  </si>
  <si>
    <t>KRONT</t>
  </si>
  <si>
    <t>KTKVK</t>
  </si>
  <si>
    <t>KSTUR</t>
  </si>
  <si>
    <t>KUYAS</t>
  </si>
  <si>
    <t>KUTPO</t>
  </si>
  <si>
    <t>LIDFA</t>
  </si>
  <si>
    <t>LINK</t>
  </si>
  <si>
    <t>LOGO</t>
  </si>
  <si>
    <t>LKMNH</t>
  </si>
  <si>
    <t>LUKSK</t>
  </si>
  <si>
    <t>MAKTK</t>
  </si>
  <si>
    <t>MAALT</t>
  </si>
  <si>
    <t>MRSHL</t>
  </si>
  <si>
    <t>MRGYO</t>
  </si>
  <si>
    <t>MARTI</t>
  </si>
  <si>
    <t>MZHLD</t>
  </si>
  <si>
    <t>MEGAP</t>
  </si>
  <si>
    <t>MNDRS</t>
  </si>
  <si>
    <t>MERIT</t>
  </si>
  <si>
    <t>MERKO</t>
  </si>
  <si>
    <t>METUR</t>
  </si>
  <si>
    <t>METRO</t>
  </si>
  <si>
    <t>MEPET</t>
  </si>
  <si>
    <t>MGROS</t>
  </si>
  <si>
    <t>MIPAZ</t>
  </si>
  <si>
    <t>MMCAS</t>
  </si>
  <si>
    <t>NTHOL</t>
  </si>
  <si>
    <t>NETAS</t>
  </si>
  <si>
    <t>NIBAS</t>
  </si>
  <si>
    <t>NUHCM</t>
  </si>
  <si>
    <t>NUGYO</t>
  </si>
  <si>
    <t>ODAS</t>
  </si>
  <si>
    <t>ORGE</t>
  </si>
  <si>
    <t>ORMA</t>
  </si>
  <si>
    <t>OSMEN</t>
  </si>
  <si>
    <t>OSTIM</t>
  </si>
  <si>
    <t>OTKAR</t>
  </si>
  <si>
    <t>OYAYO</t>
  </si>
  <si>
    <t>OYLUM</t>
  </si>
  <si>
    <t>OZKGY</t>
  </si>
  <si>
    <t>OZGYO</t>
  </si>
  <si>
    <t>OZRDN</t>
  </si>
  <si>
    <t>PAGYO</t>
  </si>
  <si>
    <t>PRKME</t>
  </si>
  <si>
    <t>PARSN</t>
  </si>
  <si>
    <t>PGSUS</t>
  </si>
  <si>
    <t>PENGD</t>
  </si>
  <si>
    <t>PEGYO</t>
  </si>
  <si>
    <t>PSDTC</t>
  </si>
  <si>
    <t>PETKM</t>
  </si>
  <si>
    <t>PKENT</t>
  </si>
  <si>
    <t>PETUN</t>
  </si>
  <si>
    <t>PINSU</t>
  </si>
  <si>
    <t>PNSUT</t>
  </si>
  <si>
    <t>PKART</t>
  </si>
  <si>
    <t>POLHO</t>
  </si>
  <si>
    <t>POLTK</t>
  </si>
  <si>
    <t>PRZMA</t>
  </si>
  <si>
    <t>RAYSG</t>
  </si>
  <si>
    <t>RYGYO</t>
  </si>
  <si>
    <t>RYSAS</t>
  </si>
  <si>
    <t>RHEAG</t>
  </si>
  <si>
    <t>RODRG</t>
  </si>
  <si>
    <t>ROYAL</t>
  </si>
  <si>
    <t>RTALB</t>
  </si>
  <si>
    <t>SAHOL</t>
  </si>
  <si>
    <t>SANEL</t>
  </si>
  <si>
    <t>SANFM</t>
  </si>
  <si>
    <t>SANKO</t>
  </si>
  <si>
    <t>SAMAT</t>
  </si>
  <si>
    <t>SARKY</t>
  </si>
  <si>
    <t>SASA</t>
  </si>
  <si>
    <t>SAYAS</t>
  </si>
  <si>
    <t>SEKUR</t>
  </si>
  <si>
    <t>SELEC</t>
  </si>
  <si>
    <t>SELGD</t>
  </si>
  <si>
    <t>SNKRN</t>
  </si>
  <si>
    <t>SRVGY</t>
  </si>
  <si>
    <t>SEYKM</t>
  </si>
  <si>
    <t>SILVR</t>
  </si>
  <si>
    <t>SNGYO</t>
  </si>
  <si>
    <t>SODSN</t>
  </si>
  <si>
    <t>SKTAS</t>
  </si>
  <si>
    <t>SONME</t>
  </si>
  <si>
    <t>SNPAM</t>
  </si>
  <si>
    <t>SEKFA</t>
  </si>
  <si>
    <t>SEKFK</t>
  </si>
  <si>
    <t>SKBNK</t>
  </si>
  <si>
    <t>SISE</t>
  </si>
  <si>
    <t>HALKB</t>
  </si>
  <si>
    <t>KLNMA</t>
  </si>
  <si>
    <t>TSKB</t>
  </si>
  <si>
    <t>TBORG</t>
  </si>
  <si>
    <t>TATGD</t>
  </si>
  <si>
    <t>TAVHL</t>
  </si>
  <si>
    <t>TEKTU</t>
  </si>
  <si>
    <t>TKFEN</t>
  </si>
  <si>
    <t>TKNSA</t>
  </si>
  <si>
    <t>TMPOL</t>
  </si>
  <si>
    <t>(TFNVK)</t>
  </si>
  <si>
    <t>TFNVK</t>
  </si>
  <si>
    <t>TGSAS</t>
  </si>
  <si>
    <t>TOASO</t>
  </si>
  <si>
    <t>TRGYO</t>
  </si>
  <si>
    <t>TSPOR</t>
  </si>
  <si>
    <t>TSGYO</t>
  </si>
  <si>
    <t>TUCLK</t>
  </si>
  <si>
    <t>TUKAS</t>
  </si>
  <si>
    <t>TRCAS</t>
  </si>
  <si>
    <t>TCELL</t>
  </si>
  <si>
    <t>TMSN</t>
  </si>
  <si>
    <t>TUPRS</t>
  </si>
  <si>
    <t>THYAO</t>
  </si>
  <si>
    <t>PRKAB</t>
  </si>
  <si>
    <t>TTKOM</t>
  </si>
  <si>
    <t>TTRAK</t>
  </si>
  <si>
    <t>TURGG</t>
  </si>
  <si>
    <t>ULAS</t>
  </si>
  <si>
    <t>ULUSE</t>
  </si>
  <si>
    <t>ULUUN</t>
  </si>
  <si>
    <t>UMPAS</t>
  </si>
  <si>
    <t>USAK</t>
  </si>
  <si>
    <t>UZERB</t>
  </si>
  <si>
    <t>ULKER</t>
  </si>
  <si>
    <t>VAKFN</t>
  </si>
  <si>
    <t>VKGYO</t>
  </si>
  <si>
    <t>VKFYO</t>
  </si>
  <si>
    <t>VAKBN</t>
  </si>
  <si>
    <t>VAKKO</t>
  </si>
  <si>
    <t>VANGD</t>
  </si>
  <si>
    <t>VERUS</t>
  </si>
  <si>
    <t>VERTU</t>
  </si>
  <si>
    <t>VESTL</t>
  </si>
  <si>
    <t>VESBE</t>
  </si>
  <si>
    <t>VKING</t>
  </si>
  <si>
    <t>YKBNK</t>
  </si>
  <si>
    <t>YAPRK</t>
  </si>
  <si>
    <t>YATAS</t>
  </si>
  <si>
    <t>(YAYLA)</t>
  </si>
  <si>
    <t>YAYLA</t>
  </si>
  <si>
    <t>YGGYO</t>
  </si>
  <si>
    <t>YGYO</t>
  </si>
  <si>
    <t>YYAPI</t>
  </si>
  <si>
    <t>YESIL</t>
  </si>
  <si>
    <t>YBTAS</t>
  </si>
  <si>
    <t>YONGA</t>
  </si>
  <si>
    <t>YUNSA</t>
  </si>
  <si>
    <t>ZOREN</t>
  </si>
  <si>
    <t>BYF</t>
  </si>
  <si>
    <t>USDTR</t>
  </si>
  <si>
    <t>GLDTR</t>
  </si>
  <si>
    <t>GMSTR</t>
  </si>
  <si>
    <t>KON</t>
  </si>
  <si>
    <t>KN</t>
  </si>
  <si>
    <t>KOB</t>
  </si>
  <si>
    <t>KB</t>
  </si>
  <si>
    <t>KO(AKMGY)</t>
  </si>
  <si>
    <t>KOS</t>
  </si>
  <si>
    <t>K(ANHYT)</t>
  </si>
  <si>
    <t>K(ANSGR)</t>
  </si>
  <si>
    <t>KD</t>
  </si>
  <si>
    <t>KOD</t>
  </si>
  <si>
    <t>KS</t>
  </si>
  <si>
    <t>KOYK</t>
  </si>
  <si>
    <t>KYK</t>
  </si>
  <si>
    <t>KO(TFNVK)</t>
  </si>
  <si>
    <t>KO(YAYLA)</t>
  </si>
  <si>
    <t>KOBYF</t>
  </si>
  <si>
    <t xml:space="preserve">ACIPAYAM SELÜLOZ </t>
  </si>
  <si>
    <t>AFYON ÇİMENTO</t>
  </si>
  <si>
    <t xml:space="preserve">AK ENERJİ </t>
  </si>
  <si>
    <t>AKFEN GMYO</t>
  </si>
  <si>
    <t>AKFEN HOLDİNG</t>
  </si>
  <si>
    <t xml:space="preserve">AKIN TEKSTİL </t>
  </si>
  <si>
    <t>AKİŞ GMYO</t>
  </si>
  <si>
    <t>AKMERKEZ GMYO</t>
  </si>
  <si>
    <t xml:space="preserve">AKSA </t>
  </si>
  <si>
    <t>AKSA ENERJİ</t>
  </si>
  <si>
    <t xml:space="preserve">AKSU ENERJİ </t>
  </si>
  <si>
    <t>ALBARAKA TÜRK</t>
  </si>
  <si>
    <t xml:space="preserve">ALCATEL LUCENT TELETAŞ </t>
  </si>
  <si>
    <t xml:space="preserve">ALKİM KAĞIT </t>
  </si>
  <si>
    <t xml:space="preserve">ALKİM KİMYA </t>
  </si>
  <si>
    <t xml:space="preserve">ALTINYUNUS ÇEŞME </t>
  </si>
  <si>
    <t>ANADOLU EFES</t>
  </si>
  <si>
    <t xml:space="preserve">ANADOLU HAYAT EMEK. </t>
  </si>
  <si>
    <t xml:space="preserve">ANADOLU ISUZU </t>
  </si>
  <si>
    <t xml:space="preserve">ANADOLU SİGORTA </t>
  </si>
  <si>
    <t>ANEL ELEKTRİK</t>
  </si>
  <si>
    <t xml:space="preserve">ARÇELİK </t>
  </si>
  <si>
    <t xml:space="preserve">ARENA BİLGİSAYAR </t>
  </si>
  <si>
    <t>ARMADA BİLGİSAYAR</t>
  </si>
  <si>
    <t xml:space="preserve">ARSAN TEKSTİL </t>
  </si>
  <si>
    <t xml:space="preserve">ASELSAN </t>
  </si>
  <si>
    <t>ATA GMYO</t>
  </si>
  <si>
    <t xml:space="preserve">ATAKULE GMYO </t>
  </si>
  <si>
    <t xml:space="preserve">ATLANTİS YATIRIM HOLDİNG </t>
  </si>
  <si>
    <t xml:space="preserve">ATLAS YAT. ORT. </t>
  </si>
  <si>
    <t>AVOD GIDA VE TARIM</t>
  </si>
  <si>
    <t xml:space="preserve">AVRASYA GMYO </t>
  </si>
  <si>
    <t>AVRASYA PETROL VE TURİSTİK</t>
  </si>
  <si>
    <t>AVRUPA YATIRIM HOLDİNG</t>
  </si>
  <si>
    <t xml:space="preserve">AYEN ENERJİ </t>
  </si>
  <si>
    <t>AYES ÇELİK HASIR VE ÇİT</t>
  </si>
  <si>
    <t xml:space="preserve">AYGAZ </t>
  </si>
  <si>
    <t xml:space="preserve">BAGFAŞ </t>
  </si>
  <si>
    <t xml:space="preserve">BAK AMBALAJ </t>
  </si>
  <si>
    <t>BALATACILAR BALATACILIK</t>
  </si>
  <si>
    <t>BANTAŞ AMBALAJ</t>
  </si>
  <si>
    <t xml:space="preserve">BANVİT </t>
  </si>
  <si>
    <t>BAŞTAŞ BAŞKENT ÇİMENTO</t>
  </si>
  <si>
    <t xml:space="preserve">BATI ÇİMENTO </t>
  </si>
  <si>
    <t xml:space="preserve">BATISÖKE ÇİMENTO </t>
  </si>
  <si>
    <t>BERKOSAN YALITIM</t>
  </si>
  <si>
    <t>BEYAZ FİLO</t>
  </si>
  <si>
    <t>BİLİCİ YATIRIM</t>
  </si>
  <si>
    <t>BİM MAĞAZALAR</t>
  </si>
  <si>
    <t>BİRKO MENSUCAT</t>
  </si>
  <si>
    <t xml:space="preserve">BİRLİK MENSUCAT </t>
  </si>
  <si>
    <t>BİZİM MAĞAZALAR</t>
  </si>
  <si>
    <t xml:space="preserve">BORUSAN MANNESMANN </t>
  </si>
  <si>
    <t xml:space="preserve">BORUSAN YAT. PAZ. </t>
  </si>
  <si>
    <t xml:space="preserve">BOSCH FREN SİSTEMLERİ </t>
  </si>
  <si>
    <t xml:space="preserve">BRİSA </t>
  </si>
  <si>
    <t>BURÇELİK DÖKÜM</t>
  </si>
  <si>
    <t>BURÇELİK VANA</t>
  </si>
  <si>
    <t xml:space="preserve">BURSA ÇİMENTO </t>
  </si>
  <si>
    <t>CARREFOURSA</t>
  </si>
  <si>
    <t>COCA COLA İÇECEK</t>
  </si>
  <si>
    <t>COSMOS YAT. HOLDİNG</t>
  </si>
  <si>
    <t xml:space="preserve">CREDITWEST FAKTORING </t>
  </si>
  <si>
    <t xml:space="preserve">ÇELEBİ </t>
  </si>
  <si>
    <t xml:space="preserve">ÇELİK HALAT </t>
  </si>
  <si>
    <t>ÇEMAŞ DÖKÜM</t>
  </si>
  <si>
    <t xml:space="preserve">ÇEMTAŞ </t>
  </si>
  <si>
    <t xml:space="preserve">ÇİMBETON </t>
  </si>
  <si>
    <t xml:space="preserve">ÇİMENTAŞ </t>
  </si>
  <si>
    <t xml:space="preserve">ÇİMSA </t>
  </si>
  <si>
    <t>ÇUHADAROĞLU METAL</t>
  </si>
  <si>
    <t>DAGİ GİYİM</t>
  </si>
  <si>
    <t xml:space="preserve">DAGİ YATIRIM HOLDİNG </t>
  </si>
  <si>
    <t xml:space="preserve">DARDANEL </t>
  </si>
  <si>
    <t>DATAGATE BİLGİSAYAR</t>
  </si>
  <si>
    <t xml:space="preserve">DEMISAŞ DÖKÜM </t>
  </si>
  <si>
    <t>DENGE YATIRIM HOLDİNG</t>
  </si>
  <si>
    <t>DENİZ GMYO</t>
  </si>
  <si>
    <t>DENİZBANK</t>
  </si>
  <si>
    <t xml:space="preserve">DERİMOD </t>
  </si>
  <si>
    <t>DESA DERİ</t>
  </si>
  <si>
    <t>DESPEC BİLGİSAYAR</t>
  </si>
  <si>
    <t xml:space="preserve">DEVA HOLDİNG </t>
  </si>
  <si>
    <t>DİRİTEKS DİRİLİŞ TEKSTİL</t>
  </si>
  <si>
    <t xml:space="preserve">DİTAŞ DOĞAN </t>
  </si>
  <si>
    <t>DO&amp;CO AKTİENGESELLSCHAFT</t>
  </si>
  <si>
    <t xml:space="preserve">DOĞAN BURDA </t>
  </si>
  <si>
    <t xml:space="preserve">DOĞAN HOLDİNG </t>
  </si>
  <si>
    <t xml:space="preserve">DOĞUSAN </t>
  </si>
  <si>
    <t xml:space="preserve">DOĞUŞ GMYO </t>
  </si>
  <si>
    <t>DOĞUŞ OTOMOTİV</t>
  </si>
  <si>
    <t xml:space="preserve">DURAN DOĞAN BASIM </t>
  </si>
  <si>
    <t xml:space="preserve">DYO BOYA </t>
  </si>
  <si>
    <t xml:space="preserve">ECZACIBAŞI İLAÇ </t>
  </si>
  <si>
    <t xml:space="preserve">ECZACIBAŞI YATIRIM </t>
  </si>
  <si>
    <t xml:space="preserve">EDİP GAYRİMENKUL </t>
  </si>
  <si>
    <t xml:space="preserve">EGE ENDÜSTRİ </t>
  </si>
  <si>
    <t xml:space="preserve">EGE PROFİL </t>
  </si>
  <si>
    <t xml:space="preserve">EGE SERAMİK </t>
  </si>
  <si>
    <t xml:space="preserve">EGEPLAST </t>
  </si>
  <si>
    <t>EKİZ KİMYA</t>
  </si>
  <si>
    <t xml:space="preserve">EMEK ELEKTRİK </t>
  </si>
  <si>
    <t>EMİNİŞ AMBALAJ</t>
  </si>
  <si>
    <t>EMLAK KONUT GMYO</t>
  </si>
  <si>
    <t xml:space="preserve">ENKA İNŞAAT </t>
  </si>
  <si>
    <t xml:space="preserve">ERBOSAN </t>
  </si>
  <si>
    <t xml:space="preserve">ERSU GIDA </t>
  </si>
  <si>
    <t>ESCORT TEKNOLOJİ</t>
  </si>
  <si>
    <t xml:space="preserve">EURO YAT. ORT. </t>
  </si>
  <si>
    <t>EURO YATIRIM HOLDİNG</t>
  </si>
  <si>
    <t>FENERBAHÇE FUTBOL</t>
  </si>
  <si>
    <t>FLAP KONGRE TOPLANTI HİZ.</t>
  </si>
  <si>
    <t xml:space="preserve">F-M İZMİT PİSTON </t>
  </si>
  <si>
    <t xml:space="preserve">FORD OTOSAN </t>
  </si>
  <si>
    <t xml:space="preserve">FRİGO PAK GIDA </t>
  </si>
  <si>
    <t xml:space="preserve">GALATASARAY SPORTIF </t>
  </si>
  <si>
    <t xml:space="preserve">GARANTİ BANKASI </t>
  </si>
  <si>
    <t xml:space="preserve">GARANTİ FAKTORİNG </t>
  </si>
  <si>
    <t xml:space="preserve">GARANTİ YAT. ORT. </t>
  </si>
  <si>
    <t>GEDİK Y. MEN. DEĞ</t>
  </si>
  <si>
    <t>GEDİZ AMBALAJ</t>
  </si>
  <si>
    <t xml:space="preserve">GENTAŞ </t>
  </si>
  <si>
    <t>GERSAN ELEKTRİK</t>
  </si>
  <si>
    <t>GLOBAL MENKUL DEĞERLER</t>
  </si>
  <si>
    <t xml:space="preserve">GLOBAL YAT. HOLDİNG </t>
  </si>
  <si>
    <t xml:space="preserve">GÖLTAŞ ÇİMENTO </t>
  </si>
  <si>
    <t>GÖZDE GİRİŞİM</t>
  </si>
  <si>
    <t>GSD DENİZCİLİK</t>
  </si>
  <si>
    <t xml:space="preserve">GSD HOLDİNG </t>
  </si>
  <si>
    <t xml:space="preserve">GÜBRE FABRİK. </t>
  </si>
  <si>
    <t>GÜLER YAT. HOLDİNG</t>
  </si>
  <si>
    <t>HALK GMYO</t>
  </si>
  <si>
    <t>HATAY TEKSTİL</t>
  </si>
  <si>
    <t>HEDEF GİRİŞİM</t>
  </si>
  <si>
    <t xml:space="preserve">HEKTAŞ </t>
  </si>
  <si>
    <t xml:space="preserve">HÜRRİYET GZT. </t>
  </si>
  <si>
    <t>ICBC TURKEY BANK</t>
  </si>
  <si>
    <t>İDEALİST GMYO</t>
  </si>
  <si>
    <t xml:space="preserve">İHLAS EV ALETLERİ </t>
  </si>
  <si>
    <t>İHLAS GAZETECİLİK</t>
  </si>
  <si>
    <t xml:space="preserve">İHLAS HOLDİNG </t>
  </si>
  <si>
    <t>İHLAS YAYIN HOLDİNG</t>
  </si>
  <si>
    <t>İNDEKS BİLGİSAYAR</t>
  </si>
  <si>
    <t>İNFO YATIRIM</t>
  </si>
  <si>
    <t xml:space="preserve">İNTEMA </t>
  </si>
  <si>
    <t>İPEK DOĞAL ENERJİ</t>
  </si>
  <si>
    <t>İŞ BANKASI</t>
  </si>
  <si>
    <t xml:space="preserve">İŞ FİN.KİR. </t>
  </si>
  <si>
    <t xml:space="preserve">İŞ GMYO </t>
  </si>
  <si>
    <t xml:space="preserve">İŞ Y. MEN. DEĞ. </t>
  </si>
  <si>
    <t xml:space="preserve">İŞ YAT. ORT. </t>
  </si>
  <si>
    <t>İŞBİR HOLDİNG</t>
  </si>
  <si>
    <t>İTTİFAK HOLDİNG</t>
  </si>
  <si>
    <t xml:space="preserve">İZMİR DEMİR ÇELİK </t>
  </si>
  <si>
    <t>İZMİR FIRÇA</t>
  </si>
  <si>
    <t xml:space="preserve">JANTSA JANT SANAYİ </t>
  </si>
  <si>
    <t xml:space="preserve">KAPLAMİN </t>
  </si>
  <si>
    <t>KARDEMİR</t>
  </si>
  <si>
    <t>KAREL ELEKTRONİK</t>
  </si>
  <si>
    <t xml:space="preserve">KARSAN OTOMOTİV </t>
  </si>
  <si>
    <t xml:space="preserve">KARSU TEKSTİL </t>
  </si>
  <si>
    <t xml:space="preserve">KARTONSAN </t>
  </si>
  <si>
    <t>KATMERCİLER EKİPMAN</t>
  </si>
  <si>
    <t xml:space="preserve">KENT GIDA </t>
  </si>
  <si>
    <t xml:space="preserve">KEREVİTAŞ GIDA </t>
  </si>
  <si>
    <t>KERVANSARAY YATIRIM HOLDİNG</t>
  </si>
  <si>
    <t>KİLER GMYO</t>
  </si>
  <si>
    <t xml:space="preserve">KLİMASAN KLİMA </t>
  </si>
  <si>
    <t xml:space="preserve">KOÇ HOLDİNG </t>
  </si>
  <si>
    <t xml:space="preserve">KONFRUT GIDA </t>
  </si>
  <si>
    <t>KORDSA</t>
  </si>
  <si>
    <t>KOZA ALTIN</t>
  </si>
  <si>
    <t>KOZA MADENCİLİK</t>
  </si>
  <si>
    <t>KÖRFEZ GMYO</t>
  </si>
  <si>
    <t xml:space="preserve">KRİSTAL KOLA </t>
  </si>
  <si>
    <t>KT KİRA SERTİFİKALARI</t>
  </si>
  <si>
    <t>KUŞTUR KUŞADASI TURİZM</t>
  </si>
  <si>
    <t xml:space="preserve">KÜTAHYA PORSELEN </t>
  </si>
  <si>
    <t xml:space="preserve">LİDER FAKTORİNG </t>
  </si>
  <si>
    <t xml:space="preserve">LİNK BİLGİSAYAR </t>
  </si>
  <si>
    <t xml:space="preserve">LOGO YAZILIM </t>
  </si>
  <si>
    <t>LOKMAN HEKİM SAĞLIK</t>
  </si>
  <si>
    <t xml:space="preserve">LÜKS KADIFE </t>
  </si>
  <si>
    <t xml:space="preserve">MAKİNA TAKIM </t>
  </si>
  <si>
    <t xml:space="preserve">MARSHALL </t>
  </si>
  <si>
    <t>MARTI GMYO</t>
  </si>
  <si>
    <t xml:space="preserve">MARTI OTEL </t>
  </si>
  <si>
    <t xml:space="preserve">MAZHAR ZORLU HOLDİNG </t>
  </si>
  <si>
    <t>MEGA POLİETİLEN</t>
  </si>
  <si>
    <t xml:space="preserve">MENDERES TEKSTİL </t>
  </si>
  <si>
    <t>MERİT TURİZM</t>
  </si>
  <si>
    <t xml:space="preserve">MERKO GIDA </t>
  </si>
  <si>
    <t>METRO HOLDİNG</t>
  </si>
  <si>
    <t>METRO PETROL VE TESİSLERİ</t>
  </si>
  <si>
    <t xml:space="preserve">MİGROS </t>
  </si>
  <si>
    <t>MİLPA</t>
  </si>
  <si>
    <t>MMC SAN. VE TİC. YAT.</t>
  </si>
  <si>
    <t xml:space="preserve">NET HOLDİNG </t>
  </si>
  <si>
    <t>NİĞBAŞ NİĞDE BETON</t>
  </si>
  <si>
    <t xml:space="preserve">NUH ÇİMENTO </t>
  </si>
  <si>
    <t xml:space="preserve">NUROL GMYO </t>
  </si>
  <si>
    <t>ODAŞ ELEKTRİK</t>
  </si>
  <si>
    <t>ORGE ENERJİ ELEKTRİK</t>
  </si>
  <si>
    <t>ORMA ORMAN MAHSULLERİ</t>
  </si>
  <si>
    <t>OSMANLI MENKUL</t>
  </si>
  <si>
    <t>OSTİM ENDÜSTRİYEL YAT.</t>
  </si>
  <si>
    <t xml:space="preserve">OTOKAR </t>
  </si>
  <si>
    <t xml:space="preserve">OYAK YAT. ORT. </t>
  </si>
  <si>
    <t>ÖZAK GMYO</t>
  </si>
  <si>
    <t xml:space="preserve">ÖZDERİCİ GMYO </t>
  </si>
  <si>
    <t>ÖZERDEN PLASTİK</t>
  </si>
  <si>
    <t>PANORA GMYO</t>
  </si>
  <si>
    <t xml:space="preserve">PARK ELEK.MADENCİLİK </t>
  </si>
  <si>
    <t xml:space="preserve">PARSAN </t>
  </si>
  <si>
    <t xml:space="preserve">PEGASUS </t>
  </si>
  <si>
    <t xml:space="preserve">PENGUEN GIDA </t>
  </si>
  <si>
    <t xml:space="preserve">PERA GMYO </t>
  </si>
  <si>
    <t>PERGAMON DIŞ TİCARET</t>
  </si>
  <si>
    <t xml:space="preserve">PETKİM </t>
  </si>
  <si>
    <t xml:space="preserve">PETROKENT TURİZM </t>
  </si>
  <si>
    <t xml:space="preserve">PINAR ET VE UN </t>
  </si>
  <si>
    <t xml:space="preserve">PINAR SU </t>
  </si>
  <si>
    <t xml:space="preserve">PINAR SÜT </t>
  </si>
  <si>
    <t>PLASTİKKART</t>
  </si>
  <si>
    <t>POLİSAN HOLDİNG</t>
  </si>
  <si>
    <t>POLİTEKNİK</t>
  </si>
  <si>
    <t>PRİZMA PRESS MATBAACILIK</t>
  </si>
  <si>
    <t xml:space="preserve">RAY SİGORTA </t>
  </si>
  <si>
    <t>REYSAŞ GMYO</t>
  </si>
  <si>
    <t>REYSAŞ LOJİSTİK</t>
  </si>
  <si>
    <t xml:space="preserve">RHEA GİRİŞİM </t>
  </si>
  <si>
    <t>RODRİGO TEKSTİL</t>
  </si>
  <si>
    <t>ROYAL HALI</t>
  </si>
  <si>
    <t>RTA LABORATUVARLARI</t>
  </si>
  <si>
    <t xml:space="preserve">SABANCI HOLDİNG </t>
  </si>
  <si>
    <t>SANEL MÜHENDİSLİK</t>
  </si>
  <si>
    <t xml:space="preserve">SANKO PAZARLAMA </t>
  </si>
  <si>
    <t>SARAY MATBAACILIK</t>
  </si>
  <si>
    <t xml:space="preserve">SARKUYSAN </t>
  </si>
  <si>
    <t>SASA POLYESTER</t>
  </si>
  <si>
    <t>SEKURO PLASTİK AMBALAJ</t>
  </si>
  <si>
    <t>SELÇUK ECZA DEPOSU</t>
  </si>
  <si>
    <t xml:space="preserve">SELÇUK GIDA </t>
  </si>
  <si>
    <t>SERVET GMYO</t>
  </si>
  <si>
    <t>SEYİTLER KİMYA</t>
  </si>
  <si>
    <t xml:space="preserve">SİLVERLİNE ENDÜSTRİ </t>
  </si>
  <si>
    <t>SİNPAŞ GMYO</t>
  </si>
  <si>
    <t>SODAŞ SODYUM SANAYİİ</t>
  </si>
  <si>
    <t xml:space="preserve">SÖKTAŞ </t>
  </si>
  <si>
    <t xml:space="preserve">SÖNMEZ FİLAMENT </t>
  </si>
  <si>
    <t xml:space="preserve">SÖNMEZ PAMUKLU </t>
  </si>
  <si>
    <t>ŞEKER FAKTORİNG</t>
  </si>
  <si>
    <t>ŞEKER FİN. KİR.</t>
  </si>
  <si>
    <t xml:space="preserve">ŞEKERBANK </t>
  </si>
  <si>
    <t xml:space="preserve">ŞİŞE CAM </t>
  </si>
  <si>
    <t xml:space="preserve">T. HALK BANKASI </t>
  </si>
  <si>
    <t xml:space="preserve">T. KALKINMA BANK. </t>
  </si>
  <si>
    <t xml:space="preserve">T.S.K.B. </t>
  </si>
  <si>
    <t xml:space="preserve">T.TUBORG </t>
  </si>
  <si>
    <t>TAT GIDA</t>
  </si>
  <si>
    <t xml:space="preserve">TEK-ART TURİZM </t>
  </si>
  <si>
    <t>TF VARLIK KİRALAMA</t>
  </si>
  <si>
    <t>TGS DIŞ TİCARET</t>
  </si>
  <si>
    <t xml:space="preserve">TOFAŞ OTO. FAB. </t>
  </si>
  <si>
    <t>TORUNLAR GMYO</t>
  </si>
  <si>
    <t>TRABZONSPOR SPORTIF</t>
  </si>
  <si>
    <t>TSKB GMYO</t>
  </si>
  <si>
    <t>TUĞÇELİK</t>
  </si>
  <si>
    <t xml:space="preserve">TUKAŞ </t>
  </si>
  <si>
    <t xml:space="preserve">TURCAS PETROL </t>
  </si>
  <si>
    <t>TÜMOSAN</t>
  </si>
  <si>
    <t xml:space="preserve">TÜPRAŞ </t>
  </si>
  <si>
    <t xml:space="preserve">TÜRK HAVA YOLLARI </t>
  </si>
  <si>
    <t xml:space="preserve">TÜRK PRYSMİAN KABLO  </t>
  </si>
  <si>
    <t xml:space="preserve">TÜRK TELEKOM </t>
  </si>
  <si>
    <t>TÜRK TRAKTÖR</t>
  </si>
  <si>
    <t>TÜRKER PROJE GAYRİMENKUL</t>
  </si>
  <si>
    <t>ULAŞLAR TURİZM YAT.</t>
  </si>
  <si>
    <t>ULUSOY ELEKTRİK</t>
  </si>
  <si>
    <t>ULUSOY UN</t>
  </si>
  <si>
    <t>UMPAŞ HOLDİNG</t>
  </si>
  <si>
    <t xml:space="preserve">UŞAK SERAMİK </t>
  </si>
  <si>
    <t>UZERTAŞ BOYA</t>
  </si>
  <si>
    <t>ÜLKER BİSKÜVİ</t>
  </si>
  <si>
    <t xml:space="preserve">VAKIF FİN. KİR. </t>
  </si>
  <si>
    <t xml:space="preserve">VAKIF GMYO </t>
  </si>
  <si>
    <t>VAKIFLAR BANKASI</t>
  </si>
  <si>
    <t xml:space="preserve">VAKKO TEKSTİL </t>
  </si>
  <si>
    <t>VANET GIDA</t>
  </si>
  <si>
    <t>VERUSA HOLDİNG</t>
  </si>
  <si>
    <t xml:space="preserve">VESTEL </t>
  </si>
  <si>
    <t>VESTEL BEYAZ EŞYA</t>
  </si>
  <si>
    <t xml:space="preserve">VİKİNG KAĞIT </t>
  </si>
  <si>
    <t xml:space="preserve">YAPI VE KREDİ BANK. </t>
  </si>
  <si>
    <t>YAPRAK SÜT VE BESİ ÇİFT.</t>
  </si>
  <si>
    <t xml:space="preserve">YATAŞ </t>
  </si>
  <si>
    <t>YENİ GİMAT GMYO</t>
  </si>
  <si>
    <t>YEŞİL GMYO</t>
  </si>
  <si>
    <t>YEŞİL YAPI</t>
  </si>
  <si>
    <t>YEŞİL YATIRIM HOLDİNG</t>
  </si>
  <si>
    <t>YİBİTAŞ İNŞAAT MALZEME</t>
  </si>
  <si>
    <t>YONGA MOBİLYA</t>
  </si>
  <si>
    <t xml:space="preserve">YÜNSA </t>
  </si>
  <si>
    <t xml:space="preserve">ZORLU ENERJİ </t>
  </si>
  <si>
    <t>BD</t>
  </si>
  <si>
    <t>NİP</t>
  </si>
  <si>
    <t>ARMAE</t>
  </si>
  <si>
    <t>AKSFA</t>
  </si>
  <si>
    <t>AKFK</t>
  </si>
  <si>
    <t>AK FİN. KİR.</t>
  </si>
  <si>
    <t>AKDFA</t>
  </si>
  <si>
    <t>AKDENİZ FAKTORİNG</t>
  </si>
  <si>
    <t>AKTVK</t>
  </si>
  <si>
    <t>AKTİF BANK SUKUK VARLIK KİRALAMA</t>
  </si>
  <si>
    <t>ALFIN</t>
  </si>
  <si>
    <t>ALTERNATİF FİNANSAL KİRALAMA</t>
  </si>
  <si>
    <t>ALJF</t>
  </si>
  <si>
    <t>ALJ FİNANSMAN</t>
  </si>
  <si>
    <t>ANLZF</t>
  </si>
  <si>
    <t>ANALİZ FAKTORİNG</t>
  </si>
  <si>
    <t>ARNFK</t>
  </si>
  <si>
    <t>ARENA FAKTORİNG</t>
  </si>
  <si>
    <t>ARZUM</t>
  </si>
  <si>
    <t>ATLFA</t>
  </si>
  <si>
    <t>ATILIM FAKTORİNG</t>
  </si>
  <si>
    <t>BSRFK</t>
  </si>
  <si>
    <t>BAŞER FAKTORİNG</t>
  </si>
  <si>
    <t>BSKNT</t>
  </si>
  <si>
    <t>BAŞKENT ELEKTRİK DAĞITIM</t>
  </si>
  <si>
    <t>BRKT</t>
  </si>
  <si>
    <t>BEREKET VARLIK KİRALAMA</t>
  </si>
  <si>
    <t>BDOGA</t>
  </si>
  <si>
    <t>BSENR</t>
  </si>
  <si>
    <t>BİS ENERJİ</t>
  </si>
  <si>
    <t>BRGFK</t>
  </si>
  <si>
    <t>CAGFA</t>
  </si>
  <si>
    <t>ÇAĞDAŞ FAKTORİNG</t>
  </si>
  <si>
    <t>CLKEN</t>
  </si>
  <si>
    <t>ÇALIK ENERJİ</t>
  </si>
  <si>
    <t>CLKLR</t>
  </si>
  <si>
    <t>DENFA</t>
  </si>
  <si>
    <t>DENİZ FAKTORİNG</t>
  </si>
  <si>
    <t>DNFIN</t>
  </si>
  <si>
    <t>DENİZ FİNANSAL KİRALAMA</t>
  </si>
  <si>
    <t>DSTKF</t>
  </si>
  <si>
    <t>DESTEK FAKTORİNG</t>
  </si>
  <si>
    <t>EKOFA</t>
  </si>
  <si>
    <t>EKO FAKTORİNG</t>
  </si>
  <si>
    <t>ERGLI</t>
  </si>
  <si>
    <t>FIBAF</t>
  </si>
  <si>
    <t>FİBA FAKTORİNG</t>
  </si>
  <si>
    <t>GARFL</t>
  </si>
  <si>
    <t>GARANTİ FİLO YÖNETİM HİZMETLERİ</t>
  </si>
  <si>
    <t>GRFIN</t>
  </si>
  <si>
    <t>GARANTİ FİN. KİR.</t>
  </si>
  <si>
    <t>HUZFA</t>
  </si>
  <si>
    <t>ISFAK</t>
  </si>
  <si>
    <t xml:space="preserve">İŞ FAKTORİNG </t>
  </si>
  <si>
    <t>KFKTF</t>
  </si>
  <si>
    <t>KOCFN</t>
  </si>
  <si>
    <t>KOÇ FİNANSMAN</t>
  </si>
  <si>
    <t>KORTS</t>
  </si>
  <si>
    <t>KORTEKS MENSUCAT</t>
  </si>
  <si>
    <t>MPARK</t>
  </si>
  <si>
    <t>MLP SAĞLIK HİZMETLERİ</t>
  </si>
  <si>
    <t>ORFIN</t>
  </si>
  <si>
    <t>ORFİN FİNANSMAN</t>
  </si>
  <si>
    <t>PAKPN</t>
  </si>
  <si>
    <t>PALEN</t>
  </si>
  <si>
    <t>PLGAZ</t>
  </si>
  <si>
    <t>PALMT</t>
  </si>
  <si>
    <t>PALMET ENERJİ</t>
  </si>
  <si>
    <t>RGYAS</t>
  </si>
  <si>
    <t>SARTN</t>
  </si>
  <si>
    <t>SARTEN AMBALAJ</t>
  </si>
  <si>
    <t>SMRFA</t>
  </si>
  <si>
    <t>SÜMER FAKTORİNG</t>
  </si>
  <si>
    <t>TAMFA</t>
  </si>
  <si>
    <t>TEBCE</t>
  </si>
  <si>
    <t>TEB FİNANSMAN</t>
  </si>
  <si>
    <t>VAKFA</t>
  </si>
  <si>
    <t>VAKIF FAKTORİNG</t>
  </si>
  <si>
    <t>YKFKT</t>
  </si>
  <si>
    <t>YKFIN</t>
  </si>
  <si>
    <t>YAPI KREDİ FİN. KİR.</t>
  </si>
  <si>
    <t>ZORLF</t>
  </si>
  <si>
    <t>ZORLU FAKTORİNG</t>
  </si>
  <si>
    <t>KNİP</t>
  </si>
  <si>
    <t>KONİP</t>
  </si>
  <si>
    <t>KOAK</t>
  </si>
  <si>
    <t>KOGK</t>
  </si>
  <si>
    <t>KAK</t>
  </si>
  <si>
    <t>KO(GCMMenkul)</t>
  </si>
  <si>
    <t>KO(HalkYatırım)</t>
  </si>
  <si>
    <t>KO(VakıfYatırım)</t>
  </si>
  <si>
    <t>KO(ZiraatYatırım)</t>
  </si>
  <si>
    <t>AK</t>
  </si>
  <si>
    <t>GK</t>
  </si>
  <si>
    <t>(GCMMenkul)</t>
  </si>
  <si>
    <t>(HalkYatırım)</t>
  </si>
  <si>
    <t>(VakıfYatırım)</t>
  </si>
  <si>
    <t>(ZiraatYatırım)</t>
  </si>
  <si>
    <t>ACAR MENKUL DEĞERLER A.Ş.</t>
  </si>
  <si>
    <t>ATIG YATIRIM MENKUL DEĞERLER A.Ş.</t>
  </si>
  <si>
    <t>BAHAR MENKUL DEĞERLER TİCARET A.Ş.</t>
  </si>
  <si>
    <t>BİZİM MENKUL DEĞERLER A.Ş.</t>
  </si>
  <si>
    <t>BURGAN YATIRIM MENKUL DEĞERLER A.Ş.</t>
  </si>
  <si>
    <t xml:space="preserve">CREDIT SUISSE İSTANBUL MENKUL DEĞERLER A.Ş.              </t>
  </si>
  <si>
    <t>DELTA MENKUL DEĞERLER A.Ş.</t>
  </si>
  <si>
    <t>DENİZ YATIRIM MENKUL KIYMETLER A.Ş.</t>
  </si>
  <si>
    <t>EURO FİNANS MENKUL DEĞERLER A.Ş.</t>
  </si>
  <si>
    <t>GALATA MENKUL DEĞERLER A.Ş.</t>
  </si>
  <si>
    <t>HALK YATIRIM MENKUL DEĞERLER A.Ş.</t>
  </si>
  <si>
    <t>HSBC YATIRIM MENKUL DEĞERLER A.Ş.</t>
  </si>
  <si>
    <t>INVEST AZ YATIRIM MENKUL DEĞERLER A.Ş.</t>
  </si>
  <si>
    <t>K MENKUL KIYMETLER A.Ş.</t>
  </si>
  <si>
    <t>MEKSA YATIRIM MENKUL DEĞERLER A.Ş.</t>
  </si>
  <si>
    <t>METRO YATIRIM MENKUL DEĞERLER A.Ş.</t>
  </si>
  <si>
    <t xml:space="preserve">PAY MENKUL DEĞERLER A.Ş.                 </t>
  </si>
  <si>
    <t xml:space="preserve">PİRAMİT MENKUL KIYMETLER A.Ş.            </t>
  </si>
  <si>
    <t>POLEN MENKUL DEĞERLER A.Ş.</t>
  </si>
  <si>
    <t xml:space="preserve">PRİM MENKUL DEĞERLER A.Ş.                </t>
  </si>
  <si>
    <t xml:space="preserve">SANKO YATIRIM MENKUL DEĞERLER A.Ş.               </t>
  </si>
  <si>
    <t>STRATEJİ MENKUL DEĞERLER A.Ş.</t>
  </si>
  <si>
    <t>ŞEKER YATIRIM MENKUL DEĞERLER A.Ş.</t>
  </si>
  <si>
    <t>TEB YATIRIM MENKUL DEĞERLER A.Ş.</t>
  </si>
  <si>
    <t>ICBC TURKEY YATIRIM MENKUL DEĞERLER A.Ş.</t>
  </si>
  <si>
    <t>TURKİSH YATIRIM MENKUL DEĞERLER A.Ş.</t>
  </si>
  <si>
    <t>ÜNLÜ MENKUL DEĞERLER A.Ş.</t>
  </si>
  <si>
    <t>VAKIF YATIRIM MENKUL DEĞERLER A.Ş.</t>
  </si>
  <si>
    <t>VENBEY YATIRIM MENKUL DEĞERLER A.Ş.</t>
  </si>
  <si>
    <t>YAPI KREDİ YATIRIM MENKUL DEĞERLER A.Ş.</t>
  </si>
  <si>
    <t>AKTİF YATIRIM BANKASI A.Ş.</t>
  </si>
  <si>
    <t>ANADOLUBANK A.Ş.</t>
  </si>
  <si>
    <t>BİRLEŞİK FON BANKASI A.Ş.</t>
  </si>
  <si>
    <t>BURGAN BANK A.Ş.</t>
  </si>
  <si>
    <t>CITIBANK A.Ş.</t>
  </si>
  <si>
    <t>DEUTSCHE BANK A.Ş.</t>
  </si>
  <si>
    <t>DİLER YATIRIM BANKASI A.Ş.</t>
  </si>
  <si>
    <t>GSD YATIRIM BANKASI A.Ş.</t>
  </si>
  <si>
    <t>HSBC BANK A.Ş.</t>
  </si>
  <si>
    <t>NUROL YATIRIM BANKASI A.Ş.</t>
  </si>
  <si>
    <t>ODEA BANK A.Ş.</t>
  </si>
  <si>
    <t>SOCIETE GENERALE S.A. PARİS MERKEZİ FRANSA İSTANBUL TÜRKİYE MERKEZ ŞUBESİ</t>
  </si>
  <si>
    <t>T.C. ZİRAAT BANKASI A.Ş.</t>
  </si>
  <si>
    <t>PASHA YATIRIM BANKASI A.Ş.</t>
  </si>
  <si>
    <t>RABOBANK A.Ş.</t>
  </si>
  <si>
    <t>TURKISH BANK A.Ş.</t>
  </si>
  <si>
    <t>TURKLAND BANK A.Ş.</t>
  </si>
  <si>
    <t>TÜRKİYE FİNANS KATILIM BANKASI A.Ş.</t>
  </si>
  <si>
    <t>TÜRKİYE İHRACAT KREDİ BANKASI A.Ş.</t>
  </si>
  <si>
    <t>HALKF</t>
  </si>
  <si>
    <t>HALK FİN. KİR.</t>
  </si>
  <si>
    <t>VDFAS</t>
  </si>
  <si>
    <t>VOLKSWAGEN DOĞUŞ FİNANSMAN</t>
  </si>
  <si>
    <t>OTOKC</t>
  </si>
  <si>
    <t>MBFTR</t>
  </si>
  <si>
    <t>SPA'ları itfa oldu, KAP Üyeliği devam ediyor</t>
  </si>
  <si>
    <t>KOPYŞ</t>
  </si>
  <si>
    <t>PYŞ</t>
  </si>
  <si>
    <t>YGP</t>
  </si>
  <si>
    <t>AKP</t>
  </si>
  <si>
    <t>AK PORTFÖY YÖNETİMİ A.Ş.                                </t>
  </si>
  <si>
    <t>ZRA</t>
  </si>
  <si>
    <t>APY</t>
  </si>
  <si>
    <t>ALA</t>
  </si>
  <si>
    <t>GPO</t>
  </si>
  <si>
    <t>AZİMUT PORTFÖY YÖNETİMİ A.Ş.</t>
  </si>
  <si>
    <t>EPY</t>
  </si>
  <si>
    <t>DENİZ PORTFÖY YÖNETİMİ A.Ş.</t>
  </si>
  <si>
    <t>PIE</t>
  </si>
  <si>
    <t>FIP</t>
  </si>
  <si>
    <t>FİBA PORTFÖY YÖNETİMİ A.Ş.</t>
  </si>
  <si>
    <t>FPY</t>
  </si>
  <si>
    <t>GPY</t>
  </si>
  <si>
    <t>GARANTİ PORTFÖY YÖNETİMİ A.Ş.</t>
  </si>
  <si>
    <t>GEP</t>
  </si>
  <si>
    <t>EUP</t>
  </si>
  <si>
    <t>GLOBAL MD PORTFÖY YÖNETİMİ A.Ş.</t>
  </si>
  <si>
    <t>HFP</t>
  </si>
  <si>
    <t>HEDEF PORTFÖY YÖNETİMİ A.Ş.</t>
  </si>
  <si>
    <t>HPY</t>
  </si>
  <si>
    <t>HSBC PORTFÖY YÖNETİMİ A.Ş.</t>
  </si>
  <si>
    <t>ICP</t>
  </si>
  <si>
    <t>ICBC TURKEY PORTFÖY YÖNETİMİ A.Ş.</t>
  </si>
  <si>
    <t>ISY</t>
  </si>
  <si>
    <t>İSTANBUL PORTFÖY YÖNETİMİ A.Ş.</t>
  </si>
  <si>
    <t>ISP</t>
  </si>
  <si>
    <t>İŞ PORTFÖY YÖNETİMİ A.Ş.</t>
  </si>
  <si>
    <t>KRP</t>
  </si>
  <si>
    <t>KARE PORTFÖY YÖNETİMİ A.Ş.</t>
  </si>
  <si>
    <t>KTP</t>
  </si>
  <si>
    <t>KT PORTFÖY YÖNETİMİ A.Ş.</t>
  </si>
  <si>
    <t>LPO</t>
  </si>
  <si>
    <t>LOGOS PORTFÖY YÖNETİMİ A.Ş.</t>
  </si>
  <si>
    <t>MPY</t>
  </si>
  <si>
    <t>MARMARA CAPİTAL PORTFÖY YÖNETİMİ A.Ş.</t>
  </si>
  <si>
    <t>MSP</t>
  </si>
  <si>
    <t>MEKSA PORTFÖY YÖNETİMİ A.Ş.</t>
  </si>
  <si>
    <t>OGP</t>
  </si>
  <si>
    <t>OMP</t>
  </si>
  <si>
    <t>OSMANLI PORTFÖY YÖNETİMİ A.Ş.</t>
  </si>
  <si>
    <t>OPO</t>
  </si>
  <si>
    <t>OYAK PORTFÖY YÖNETİMİ A.Ş.</t>
  </si>
  <si>
    <t>PER</t>
  </si>
  <si>
    <t>PERFORM PORTFÖY YÖNETİMİ A.Ş.</t>
  </si>
  <si>
    <t>IEP</t>
  </si>
  <si>
    <t>QINVEST PORTFÖY YÖNETİMİ A.Ş.</t>
  </si>
  <si>
    <t>STP</t>
  </si>
  <si>
    <t>STRATEJİ PORTFÖY YÖNETİMİ A.Ş.</t>
  </si>
  <si>
    <t>SKP</t>
  </si>
  <si>
    <t>TLR</t>
  </si>
  <si>
    <t>TCR</t>
  </si>
  <si>
    <t>TACİRLER PORTFÖY YÖNETİMİ A.Ş.</t>
  </si>
  <si>
    <t>TEY</t>
  </si>
  <si>
    <t>TEB PORTFÖY YÖNETİMİ A.Ş.</t>
  </si>
  <si>
    <t>UNP</t>
  </si>
  <si>
    <t>ÜNLÜ PORTFÖY YÖNETİM .A.Ş</t>
  </si>
  <si>
    <t>KCP</t>
  </si>
  <si>
    <t>YAPI KREDİ PORTFÖY YÖNETİMİ A.Ş.</t>
  </si>
  <si>
    <t>ZİRAAT PORTFÖY YÖNETİMİ A.Ş.</t>
  </si>
  <si>
    <t>Kısaltmalar:</t>
  </si>
  <si>
    <t>Konsolide Olmayan</t>
  </si>
  <si>
    <t>Konsolide</t>
  </si>
  <si>
    <t>Banka</t>
  </si>
  <si>
    <t>Sigorta</t>
  </si>
  <si>
    <t>Borsa Dışı</t>
  </si>
  <si>
    <t>F</t>
  </si>
  <si>
    <t>Özel Hesap Dönemi</t>
  </si>
  <si>
    <t>Diğer Şirketler</t>
  </si>
  <si>
    <t>Borsa Yatırım Fonu</t>
  </si>
  <si>
    <t>Ara Dönemde Bağımsız Denetim Olan</t>
  </si>
  <si>
    <t>Abbreviations:</t>
  </si>
  <si>
    <t>UC</t>
  </si>
  <si>
    <t>Unconsolidated</t>
  </si>
  <si>
    <t>C</t>
  </si>
  <si>
    <t>Consolidated</t>
  </si>
  <si>
    <t>Bank</t>
  </si>
  <si>
    <t>Insurance Company</t>
  </si>
  <si>
    <t>Off-the Exchange</t>
  </si>
  <si>
    <t>Special accounting period</t>
  </si>
  <si>
    <t>Other companies</t>
  </si>
  <si>
    <t>ETF</t>
  </si>
  <si>
    <t>Independently audited in interim periods Q1 and Q3</t>
  </si>
  <si>
    <t>(*)</t>
  </si>
  <si>
    <t>Aracı Kurum</t>
  </si>
  <si>
    <t>Geçici Kapalı Aracı Kurum</t>
  </si>
  <si>
    <t>Dönemi Farklı</t>
  </si>
  <si>
    <t>Yatırım Kuruluşu</t>
  </si>
  <si>
    <t>Brokerage House</t>
  </si>
  <si>
    <t>Temporarily nonoperating</t>
  </si>
  <si>
    <t>Investment Company</t>
  </si>
  <si>
    <t>Abbeviations:</t>
  </si>
  <si>
    <t>Mali Tablo Tipi</t>
  </si>
  <si>
    <t>Şirket-Konsolide Olmayan</t>
  </si>
  <si>
    <t>Şirket-Konsolide</t>
  </si>
  <si>
    <t>Sigorta-Konsolide Olmayan</t>
  </si>
  <si>
    <t>Sigorta-Konsolide</t>
  </si>
  <si>
    <t>Konsolide Martı</t>
  </si>
  <si>
    <t>Konsolide Olmayan MRGYO</t>
  </si>
  <si>
    <t>Konsolide DOCO</t>
  </si>
  <si>
    <t>Borsa Yatırım Fonları</t>
  </si>
  <si>
    <t>Aracı Kurum-Konsolide Olmayan</t>
  </si>
  <si>
    <t>Aracı Kurum-Konsolide</t>
  </si>
  <si>
    <t>PYŞ-Konsolide Olmayan</t>
  </si>
  <si>
    <t>KPYŞ</t>
  </si>
  <si>
    <t>PYŞ-Konsolide</t>
  </si>
  <si>
    <t>Yatırım Kuruluşu-Konsolide Olmayan (Banka)</t>
  </si>
  <si>
    <t>Yatırım Kuruluşu-Konsolide (Banka)</t>
  </si>
  <si>
    <t>Geçici Kapalı Aracı Kurum-Konsolide olmayan</t>
  </si>
  <si>
    <t>KGK</t>
  </si>
  <si>
    <t>Geçici Kapalı Aracı Kurum-Konsolide</t>
  </si>
  <si>
    <t>Nitelikli-Konsolide</t>
  </si>
  <si>
    <t>Nitelikli-Konsolide Olmayan</t>
  </si>
  <si>
    <t>KONSOLİDE OLMAYAN ZİRAAT YATIRIM</t>
  </si>
  <si>
    <t>KONSOLİDE OLMAYAN USAK</t>
  </si>
  <si>
    <t>KONSOLİDE OLMAYAN AKMGY</t>
  </si>
  <si>
    <t>KONSOLİDE OLMAYAN GCM MENKUL</t>
  </si>
  <si>
    <t>KONSOLİDE OLMAYAN YAYLA</t>
  </si>
  <si>
    <t>KONSOLİDE OLMAYAN TFNVK</t>
  </si>
  <si>
    <t xml:space="preserve">3 ve 9 aylıklarda BD olacak. (10/10/2014) </t>
  </si>
  <si>
    <t>KONSOLİDE SELGD</t>
  </si>
  <si>
    <t>KONSOLİDE ANHYT</t>
  </si>
  <si>
    <t>SPK'nın Konsolide şartlarına uymadıkları için süre açısından Solo olarak kabul ediliyor.</t>
  </si>
  <si>
    <t>KONSOLİDE ANSGR</t>
  </si>
  <si>
    <t>KONSOLİDE UMPAS</t>
  </si>
  <si>
    <t>NOTLAR:</t>
  </si>
  <si>
    <t>MİSTRAL GMYO</t>
  </si>
  <si>
    <t>UFUK YATIRIM YÖNETİM VE GAYRİMENKUL</t>
  </si>
  <si>
    <t>MSGYO</t>
  </si>
  <si>
    <t>UFUK</t>
  </si>
  <si>
    <t>ZİRAAT KATILIM BANKASI A.Ş.</t>
  </si>
  <si>
    <t>ZKBVK</t>
  </si>
  <si>
    <t>NOBEL</t>
  </si>
  <si>
    <t>NOBEL İLAÇ</t>
  </si>
  <si>
    <t>TEMAPOL</t>
  </si>
  <si>
    <t>ZİRAAT KATILIM VARLIK KİRALAMA</t>
  </si>
  <si>
    <t>TERA YATIRIM MENKUL DEĞERLER A.Ş.</t>
  </si>
  <si>
    <t>KONSOLİDE OLMAYAN ZİRAAT PORTFÖY</t>
  </si>
  <si>
    <t>KO(ZPY)</t>
  </si>
  <si>
    <t>14 10 da ÖDA gönderdi tüm FR'larda 3 6 9 da BD olacağına ilişkin</t>
  </si>
  <si>
    <t>AHLATCI YATIRIM MENKUL DEĞERLER A.Ş.</t>
  </si>
  <si>
    <t>ING BANK A.Ş.</t>
  </si>
  <si>
    <t>ALTERNATİFBANK A.Ş.</t>
  </si>
  <si>
    <t>FİBABANKA A.Ş.</t>
  </si>
  <si>
    <t>MUP</t>
  </si>
  <si>
    <t>TÜRK EKONOMİ BANKASI A.Ş.</t>
  </si>
  <si>
    <t>GK Tarihine Göre Son Gönderme Tarihi</t>
  </si>
  <si>
    <t>(*) Yılsonu finansal rapor gönderim tarihleri, raporların Olağan Genel Kurul'dan 3 hafta önce KAP'a gönderilme zorunluluğu nedeniyle farklılık göstermektedir.</t>
  </si>
  <si>
    <t xml:space="preserve">(*) Annual deadlines may differ, due to the obligation of reporting 3 weeks before annual meeting. </t>
  </si>
  <si>
    <t>İNTEGRAL YATIRIM MENKUL DEĞERLER A.Ş.</t>
  </si>
  <si>
    <r>
      <t xml:space="preserve">FR Son Gönderme Tarihi (*)
</t>
    </r>
    <r>
      <rPr>
        <i/>
        <sz val="8"/>
        <color rgb="FF7030A0"/>
        <rFont val="Calibri"/>
        <family val="2"/>
        <charset val="162"/>
        <scheme val="minor"/>
      </rPr>
      <t>(Deadlines) (*)</t>
    </r>
  </si>
  <si>
    <r>
      <t xml:space="preserve">FR Son Gönderme Tarihi
</t>
    </r>
    <r>
      <rPr>
        <i/>
        <sz val="8"/>
        <color rgb="FF7030A0"/>
        <rFont val="Calibri"/>
        <family val="2"/>
        <charset val="162"/>
        <scheme val="minor"/>
      </rPr>
      <t>(Deadlines)</t>
    </r>
  </si>
  <si>
    <t>DEVİR FAKTORİNG</t>
  </si>
  <si>
    <t>DEVIR</t>
  </si>
  <si>
    <t xml:space="preserve">  </t>
  </si>
  <si>
    <t>FNCLL</t>
  </si>
  <si>
    <r>
      <t xml:space="preserve">GK Tarihi 
</t>
    </r>
    <r>
      <rPr>
        <i/>
        <sz val="8"/>
        <color theme="7" tint="-0.249977111117893"/>
        <rFont val="Calibri"/>
        <family val="2"/>
        <charset val="162"/>
        <scheme val="minor"/>
      </rPr>
      <t>(AGM Date)</t>
    </r>
  </si>
  <si>
    <t>KAP Üyeliği devam ediyor</t>
  </si>
  <si>
    <t>PGA</t>
  </si>
  <si>
    <r>
      <t xml:space="preserve">İzahname/İhraç Belgesi Onay Tarihi
</t>
    </r>
    <r>
      <rPr>
        <i/>
        <sz val="8"/>
        <color rgb="FF7030A0"/>
        <rFont val="Calibri"/>
        <family val="2"/>
        <charset val="162"/>
        <scheme val="minor"/>
      </rPr>
      <t>(Approval Date of Prospectus)</t>
    </r>
  </si>
  <si>
    <t>KALESERAMİK ÇANAKKALE KALEBODUR</t>
  </si>
  <si>
    <t>Yeni Tebliğe Tabi mi?</t>
  </si>
  <si>
    <r>
      <t xml:space="preserve">Ek Süre
</t>
    </r>
    <r>
      <rPr>
        <i/>
        <sz val="8"/>
        <color rgb="FF7030A0"/>
        <rFont val="Calibri"/>
        <family val="2"/>
        <charset val="162"/>
        <scheme val="minor"/>
      </rPr>
      <t>(Specific Deadline Given By CMB)</t>
    </r>
  </si>
  <si>
    <t xml:space="preserve">60/70'e göre Son Gönderme Tarihi
</t>
  </si>
  <si>
    <t>---</t>
  </si>
  <si>
    <t>3 ve 9 aylıklarda da BD olacağını belirtmişler (28.03.2017 duyuru var)</t>
  </si>
  <si>
    <t>KO(USAK)</t>
  </si>
  <si>
    <t>(USAK)</t>
  </si>
  <si>
    <t>YAYLA ENERJİ</t>
  </si>
  <si>
    <t>KONSOLİDE OLMAYAN DESA</t>
  </si>
  <si>
    <t>KO(DESA)</t>
  </si>
  <si>
    <t>6 aylık ve yıllıklarda NİP süresine tabi</t>
  </si>
  <si>
    <t>İHLAS GAYRİMENKUL</t>
  </si>
  <si>
    <t>3 ve 9 aylıklarda BD olacak. 26/04/2017</t>
  </si>
  <si>
    <t>(HLGYO)</t>
  </si>
  <si>
    <t>IHLGM</t>
  </si>
  <si>
    <t>FONET BİLGİ TEKNOLOJİLERİ</t>
  </si>
  <si>
    <t>FONET</t>
  </si>
  <si>
    <t>VAKIF KATILIM BANKASI A.Ş.</t>
  </si>
  <si>
    <t>MARKA YATIRIM HOLDİNG</t>
  </si>
  <si>
    <t>MARKA</t>
  </si>
  <si>
    <t>MAVİ GİYİM</t>
  </si>
  <si>
    <t>MAVI</t>
  </si>
  <si>
    <t>Konsolide MAVI</t>
  </si>
  <si>
    <t>(ZPY)</t>
  </si>
  <si>
    <t>BERA HOLDİNG</t>
  </si>
  <si>
    <t>ARZ GAYRİMENKUL VE GİRİŞİM SERMAYESİ PORTFÖY YÖNETİMİ A.Ş.</t>
  </si>
  <si>
    <t>T.C. BAŞBAKANLIK TOPLU KONUT İDARESİ BAŞKANLIĞI</t>
  </si>
  <si>
    <t>TOKI</t>
  </si>
  <si>
    <t>ENJSA</t>
  </si>
  <si>
    <t>KTSVK</t>
  </si>
  <si>
    <t>Finansal raporlamadan muaf</t>
  </si>
  <si>
    <t>BERA</t>
  </si>
  <si>
    <t>DFKTR</t>
  </si>
  <si>
    <t>VAKVK</t>
  </si>
  <si>
    <t>Tabi</t>
  </si>
  <si>
    <t>OMURGA GAYRİMENKUL VE GİRİŞİM SERMAYESİ PORTFÖY YÖNETİMİ A.Ş.</t>
  </si>
  <si>
    <t>KATVK</t>
  </si>
  <si>
    <t>KATILIM VARLIK KİRALAMA</t>
  </si>
  <si>
    <t>OYLUM SINAİ YATIRIMLAR</t>
  </si>
  <si>
    <t>METRO PORTFÖY YÖNETİMİ A.Ş.</t>
  </si>
  <si>
    <t>MEP</t>
  </si>
  <si>
    <t>DORUK FAKTORİNG</t>
  </si>
  <si>
    <t>.</t>
  </si>
  <si>
    <t>ENERJİSA ENERJİ</t>
  </si>
  <si>
    <t>ZOROE</t>
  </si>
  <si>
    <t>HLVKS</t>
  </si>
  <si>
    <t>HALK VARLIK KİRALAMA</t>
  </si>
  <si>
    <t>SAFKAR EGE SOĞUTMACILIK</t>
  </si>
  <si>
    <t>SAFKR</t>
  </si>
  <si>
    <t>NUROL VARLIK KİRALAMA</t>
  </si>
  <si>
    <t>NURVK</t>
  </si>
  <si>
    <t>OPET PETROLCÜLÜK</t>
  </si>
  <si>
    <t>OPET</t>
  </si>
  <si>
    <t xml:space="preserve">ANADOLU GRUBU HOLDING </t>
  </si>
  <si>
    <t>AGHOL</t>
  </si>
  <si>
    <t>ALBARAKA PORTFÖY YÖNETİMİ A.Ş.</t>
  </si>
  <si>
    <t xml:space="preserve">QNB FİNANSBANK </t>
  </si>
  <si>
    <t>TRABZON LİMAN</t>
  </si>
  <si>
    <t>TLMAN</t>
  </si>
  <si>
    <t>QNBFB</t>
  </si>
  <si>
    <t>SÜMER VARLIK YÖNETİMİ</t>
  </si>
  <si>
    <t>SUMAŞ SUNİ TAHTA</t>
  </si>
  <si>
    <t>SUMAS</t>
  </si>
  <si>
    <t>KO(PÖİP)</t>
  </si>
  <si>
    <t>K(PÖİP)</t>
  </si>
  <si>
    <t>Konsolide Olmayan PÖİP</t>
  </si>
  <si>
    <t>(PÖİP)</t>
  </si>
  <si>
    <t>(PÖİP-UMPAS)</t>
  </si>
  <si>
    <t>K(PÖİP-UMPAS)</t>
  </si>
  <si>
    <t>PEKER GMYO</t>
  </si>
  <si>
    <t>PEKGY</t>
  </si>
  <si>
    <t>TREND GMYO</t>
  </si>
  <si>
    <t>TDGYO</t>
  </si>
  <si>
    <t>SMRVA</t>
  </si>
  <si>
    <t>RAL YATIRIM HOLDİNG</t>
  </si>
  <si>
    <t>MAP</t>
  </si>
  <si>
    <t>(DESA)</t>
  </si>
  <si>
    <t>QNB FİNANS FAKTORİNG</t>
  </si>
  <si>
    <t>QNB FİNANS PORTFÖY YÖNETİMİ A.Ş.</t>
  </si>
  <si>
    <t>MUFG BANK TURKEY A.Ş.</t>
  </si>
  <si>
    <t xml:space="preserve">QNB FİNANS FİN. KİR. </t>
  </si>
  <si>
    <t>QNBFL</t>
  </si>
  <si>
    <t>QNBFF</t>
  </si>
  <si>
    <t xml:space="preserve">DÖKTAŞ DÖKÜMCÜLÜK </t>
  </si>
  <si>
    <t>QNB FİNANS YATIRIM MENKUL DEĞERLER A.Ş.</t>
  </si>
  <si>
    <t>DOKTA</t>
  </si>
  <si>
    <t>KFEIN</t>
  </si>
  <si>
    <t>KAFEİN YAZILIM</t>
  </si>
  <si>
    <t>ŞOK MARKETLER TİCARET</t>
  </si>
  <si>
    <t>SOKM</t>
  </si>
  <si>
    <t>FORMT</t>
  </si>
  <si>
    <t xml:space="preserve">METRO YAT. ORT. </t>
  </si>
  <si>
    <t>MTRYO</t>
  </si>
  <si>
    <t>HUB GİRİŞİM</t>
  </si>
  <si>
    <t>HUBVC</t>
  </si>
  <si>
    <t>MGY</t>
  </si>
  <si>
    <t>Borsa Dışı Konsolide Olmayan (işlem sırası 30 günden fazla süreyle durdurulan)</t>
  </si>
  <si>
    <t>Borsa Dışı Konsolide  (işlem sırası 30 günden fazla süreyle durdurulan)</t>
  </si>
  <si>
    <t>MAXİS GİRİŞİM SERMAYESİ PORTFÖY YÖNETİMİ A.Ş.</t>
  </si>
  <si>
    <t>ALBARAKA PORTFÖY YÖNETİMİ A.Ş. BATIŞEHİR GMF</t>
  </si>
  <si>
    <t>ALBTS</t>
  </si>
  <si>
    <t>GMF</t>
  </si>
  <si>
    <t>Gayrimenkul Fonu</t>
  </si>
  <si>
    <t>Real Estate Investment Fund</t>
  </si>
  <si>
    <t>ALDUK</t>
  </si>
  <si>
    <t>ALBARAKA PORTFÖY YÖNETİMİ A.Ş. DÜKKAN GMF</t>
  </si>
  <si>
    <t>ALONE</t>
  </si>
  <si>
    <t>ALBARAKA PORTFÖY YÖNETİMİ A.Ş. ONE TOWER GMF</t>
  </si>
  <si>
    <t>RPAVS</t>
  </si>
  <si>
    <t xml:space="preserve">GARANTİ YATIRIM MENKUL KIYMETLER A.Ş.         </t>
  </si>
  <si>
    <t>KOÇ FIAT KREDİ FİNANSMAN</t>
  </si>
  <si>
    <t>AKFEN GAYRİMENKUL PORTFÖY YÖNETİMİ A.Ş.</t>
  </si>
  <si>
    <t>AXG</t>
  </si>
  <si>
    <t>RALYH</t>
  </si>
  <si>
    <t>ALARKO HOLDİNG</t>
  </si>
  <si>
    <t>IVT</t>
  </si>
  <si>
    <t>INVESTRADE PORTFÖY YÖNETİMİ A.Ş.</t>
  </si>
  <si>
    <t>DOFIN</t>
  </si>
  <si>
    <t>HALK FAKTORİNG</t>
  </si>
  <si>
    <t>HLKFA</t>
  </si>
  <si>
    <t>SUZUKİ MOTORLU ARAÇLAR</t>
  </si>
  <si>
    <t>SZUKI</t>
  </si>
  <si>
    <t>BİRİKİM VARLIK YÖNETİMİ</t>
  </si>
  <si>
    <t>ORA</t>
  </si>
  <si>
    <t>IDEAS</t>
  </si>
  <si>
    <t>ORAGON GAYRİMENKUL PORTFÖY YÖNETİMİ A.Ş.</t>
  </si>
  <si>
    <t>NRHOL</t>
  </si>
  <si>
    <t>BRKVY</t>
  </si>
  <si>
    <t>EXIMB</t>
  </si>
  <si>
    <t>ZKBVR</t>
  </si>
  <si>
    <t>KONYA ÇİMENTO</t>
  </si>
  <si>
    <t>DJIST</t>
  </si>
  <si>
    <t>ISTVY</t>
  </si>
  <si>
    <t>QNBVK</t>
  </si>
  <si>
    <t>BEYKOZ DOĞA ÖĞRETİM YATIRIM VE TİCARET A.Ş.</t>
  </si>
  <si>
    <t>ÇELİKLER TAAHHÜT İNŞAAT VE SANAYİ A.Ş.</t>
  </si>
  <si>
    <t>PAKPEN PLASTİK BORU VE YAPI ELEMANLARI SAN. VE TİC. A.Ş.</t>
  </si>
  <si>
    <t>RÖNESANS GAYRİMENKUL YATIRIM A.Ş.</t>
  </si>
  <si>
    <t>ZORLU OSMANGAZİ ENERJİ SANAYİ VE TİCARET A.Ş.</t>
  </si>
  <si>
    <t>PÖİP</t>
  </si>
  <si>
    <t>(DGGYO)</t>
  </si>
  <si>
    <t>KONSOLİDE OLMAYAN DOĞUŞ GMYO</t>
  </si>
  <si>
    <t>KO(DGGYO)</t>
  </si>
  <si>
    <t>KO(ERBOS)</t>
  </si>
  <si>
    <t>KONSOLİDE OLMAYAN ERBOS</t>
  </si>
  <si>
    <t>(ERBOS)</t>
  </si>
  <si>
    <t>K(LKMNH)</t>
  </si>
  <si>
    <t>KONSOLİDE LKMNH</t>
  </si>
  <si>
    <t>(LKMNH)</t>
  </si>
  <si>
    <t>GLCVY</t>
  </si>
  <si>
    <t>MPATA</t>
  </si>
  <si>
    <t>MÜKAFAT PORTFÖY YÖNETİMİ A.Ş. ATAŞEHİR METROPOL GAYRİMENKUL YATIRIM FONU</t>
  </si>
  <si>
    <t>MORGAN STANLEY MENKUL DEĞERLER A.Ş.</t>
  </si>
  <si>
    <t>ALAN YATIRIM MENKUL DEĞERLER A.Ş.</t>
  </si>
  <si>
    <t>NETA MENKUL DEĞERLER A.Ş.</t>
  </si>
  <si>
    <t>CITI MENKUL DEĞERLER A.Ş.</t>
  </si>
  <si>
    <t>ANADOLU YATIRIM MENKUL KIYMETLER A.Ş.</t>
  </si>
  <si>
    <t>MARBAŞ MENKUL DEĞERLER A.Ş.</t>
  </si>
  <si>
    <t>ALNUS YATIRIM MENKUL DEĞERLER A.Ş.</t>
  </si>
  <si>
    <t>QPERP</t>
  </si>
  <si>
    <t>SMART</t>
  </si>
  <si>
    <t>SMARTİKS YAZILIM</t>
  </si>
  <si>
    <t>GCM YATIRIM MENKUL DEĞERLER A.Ş.</t>
  </si>
  <si>
    <t>ALTERNATİF YATIRIM MENKUL DEĞERLER A.Ş.</t>
  </si>
  <si>
    <t>KONSOLİDE OLMAYAN VAKIF YATIRIM MENKUL</t>
  </si>
  <si>
    <t>CEOEM</t>
  </si>
  <si>
    <t>CEO EVENT MEDYA</t>
  </si>
  <si>
    <t>AURA PORTFÖY YÖNETİMİ A.Ş.</t>
  </si>
  <si>
    <t>NATUREL ENERJİ</t>
  </si>
  <si>
    <t>DORUK FİNANSMAN</t>
  </si>
  <si>
    <t>NATEN</t>
  </si>
  <si>
    <t xml:space="preserve">NUROL HOLDİNG </t>
  </si>
  <si>
    <t xml:space="preserve">KT SUKUK VARLIK KİRALAMA </t>
  </si>
  <si>
    <t xml:space="preserve">QNB FİNANS VARLIK KİRALAMA </t>
  </si>
  <si>
    <t xml:space="preserve">TURKCELL FİNANSMAN </t>
  </si>
  <si>
    <t xml:space="preserve">
ZKB VARLIK KİRALAMA </t>
  </si>
  <si>
    <t xml:space="preserve">AK FAKTORİNG </t>
  </si>
  <si>
    <t>QNB FINANSPORTFOY ALTIN BYF</t>
  </si>
  <si>
    <t>QNB FINANSPORTFOY GUMUS BYF</t>
  </si>
  <si>
    <t>QNB FINANSPORTFOY ABD DOLARI BYF</t>
  </si>
  <si>
    <t>QNB FINANSPORTFOY DJIST HSY BYF</t>
  </si>
  <si>
    <t>UNLUS</t>
  </si>
  <si>
    <t>PÖİP, Umpaş, bundan sonra 6 aylıklarını bağımsız denetimden geçirecek (11/08/2015 ÖDA)</t>
  </si>
  <si>
    <t>KIZILAY GAYRİMENKUL VE GİRİŞİM SERMAYESİ PORTFÖY YÖNETİMİ A.Ş.</t>
  </si>
  <si>
    <t>KPO</t>
  </si>
  <si>
    <t xml:space="preserve">AE ARMA ELEKTROPANÇ </t>
  </si>
  <si>
    <t>Nitelikli Yatırımcı İşlem Pazarı</t>
  </si>
  <si>
    <t>Market for Qualified Investors</t>
  </si>
  <si>
    <t xml:space="preserve">TURKCELL </t>
  </si>
  <si>
    <t xml:space="preserve">AKSİGORTA </t>
  </si>
  <si>
    <t xml:space="preserve">ALARKO GMYO </t>
  </si>
  <si>
    <t xml:space="preserve">BOSSA </t>
  </si>
  <si>
    <t xml:space="preserve">EGE GÜBRE </t>
  </si>
  <si>
    <t xml:space="preserve">EREĞLİ DEMİR CELİK </t>
  </si>
  <si>
    <t xml:space="preserve">GOODYEAR </t>
  </si>
  <si>
    <t>İSKENDERUN DEMİR ÇELİK</t>
  </si>
  <si>
    <t>İŞ GİRİŞİM</t>
  </si>
  <si>
    <t>KRON TELEKOMÜNİKASYON</t>
  </si>
  <si>
    <t xml:space="preserve">MARMARİS ALTINYUNUS </t>
  </si>
  <si>
    <t>TAV HAVALİMANLARI</t>
  </si>
  <si>
    <t xml:space="preserve">TEKFEN HOLDİNG </t>
  </si>
  <si>
    <t xml:space="preserve">VAKIF YAT. ORT. </t>
  </si>
  <si>
    <t>EURO KAPİTAL YAT. ORT.</t>
  </si>
  <si>
    <t xml:space="preserve">EURO TREND YAT. ORT. </t>
  </si>
  <si>
    <t>ATA PORTFÖY YÖNETİMİ A.Ş.</t>
  </si>
  <si>
    <t>YÜKSELEN ÇELİK</t>
  </si>
  <si>
    <t>YKSLN</t>
  </si>
  <si>
    <t>TÜRKİYE EMLAK KATILIM BANKASI A.Ş.</t>
  </si>
  <si>
    <t>PAPIL</t>
  </si>
  <si>
    <t>PAPILON SAVUNMA</t>
  </si>
  <si>
    <t>LETVEN CAPITAL GİRİŞİM SERMAYESİ PORTFÖY YÖNETİMİ A.Ş.</t>
  </si>
  <si>
    <t>YAPI KREDİ FAKTORİNG A.Ş</t>
  </si>
  <si>
    <t>YATVK</t>
  </si>
  <si>
    <t>YATIRIM VARLIK KİRALAMA</t>
  </si>
  <si>
    <t xml:space="preserve">HUZUR FAKTORİNG </t>
  </si>
  <si>
    <t>EREĞLİ TEKSTİL TURİZM</t>
  </si>
  <si>
    <t>ARD GRUP BİLİŞİM</t>
  </si>
  <si>
    <t>ARDYZ</t>
  </si>
  <si>
    <t>CASA EMTIA PETROL</t>
  </si>
  <si>
    <t>ZPX30</t>
  </si>
  <si>
    <t>ZİRAAT PORTFÖY BIST 30 ENDEKSİ HİSSE SENEDİ YOĞUN BYF</t>
  </si>
  <si>
    <t>ZPBDL</t>
  </si>
  <si>
    <t>ZİRAAT PORTFÖY BIST BANKA DIŞI LİKİT 10 ENDEKSİ HİSSE SENEDİ YOĞUN BYF</t>
  </si>
  <si>
    <t>ZPLIB</t>
  </si>
  <si>
    <t>ZİRAAT PORTFÖY BIST LİKİT BANKA ENDEKSİ HİSSE SENEDİ YOĞUN BBYF</t>
  </si>
  <si>
    <t>ZPY</t>
  </si>
  <si>
    <t>LCP</t>
  </si>
  <si>
    <t>TARKİM BİTKİ KORUMA SANAYİ VE TİCARET A.Ş.</t>
  </si>
  <si>
    <t>CASA</t>
  </si>
  <si>
    <t>EKTVK</t>
  </si>
  <si>
    <t>BANKPOZİTİF KREDİ VE KALKINMA BANKASI A.Ş.</t>
  </si>
  <si>
    <t>BOGVY</t>
  </si>
  <si>
    <t>BOĞAZİÇİ VARLIK YÖNETİM</t>
  </si>
  <si>
    <t>OYAKC</t>
  </si>
  <si>
    <t>ZGOLD</t>
  </si>
  <si>
    <t>BAYRAK EBT TABAN</t>
  </si>
  <si>
    <t>BAYRK</t>
  </si>
  <si>
    <t>VERUSATURK GİRİŞİM</t>
  </si>
  <si>
    <t>ZİRAAT PORTFÖY ALTIN KATILIM BYF</t>
  </si>
  <si>
    <t>TARKM</t>
  </si>
  <si>
    <t>INALR</t>
  </si>
  <si>
    <t>AKMEN</t>
  </si>
  <si>
    <t>AK YATIRIM MENKUL DEĞERLER</t>
  </si>
  <si>
    <t>EMLAK KATILIM VARLIK KİRALAMA</t>
  </si>
  <si>
    <t xml:space="preserve">OYAK ÇİMENTO </t>
  </si>
  <si>
    <t>DÜNYA VARLIK YÖNETİM</t>
  </si>
  <si>
    <t>DNYVA</t>
  </si>
  <si>
    <t>AKDENİZ YATIRIM HOLDİNG</t>
  </si>
  <si>
    <t>AKYHO</t>
  </si>
  <si>
    <t>Z30EA</t>
  </si>
  <si>
    <t>ZRE20</t>
  </si>
  <si>
    <t>ZTM15</t>
  </si>
  <si>
    <t>FADE</t>
  </si>
  <si>
    <t>FADE GIDA YATIRIM</t>
  </si>
  <si>
    <t>ALTINYAĞ MADENCİLİK VE ENERJİ</t>
  </si>
  <si>
    <t>YDATH</t>
  </si>
  <si>
    <t>Özel hesap dönemine geçti 01.07 - 30.06 yeni hesap dönemi
(2020 1. 3 aylık dönemi 01.07.2020 - 30.09.2020 )</t>
  </si>
  <si>
    <t>ALMAD</t>
  </si>
  <si>
    <t xml:space="preserve">TÜRKİYE SİGORTA </t>
  </si>
  <si>
    <t>TURSG</t>
  </si>
  <si>
    <t>DİNAMİK ISI MAKİNA YALITIM</t>
  </si>
  <si>
    <t>DNISI</t>
  </si>
  <si>
    <t>EMVAR</t>
  </si>
  <si>
    <t>INVEO YATIRIM HOLDING</t>
  </si>
  <si>
    <r>
      <t xml:space="preserve">Şirketin Duyurduğu "Planlanan KAP'ta Açıklama Tarihi" 
</t>
    </r>
    <r>
      <rPr>
        <b/>
        <i/>
        <sz val="8"/>
        <color theme="7"/>
        <rFont val="Calibri"/>
        <family val="2"/>
        <scheme val="minor"/>
      </rPr>
      <t>(Planned Announcement Date Disclosed by Company)</t>
    </r>
    <r>
      <rPr>
        <i/>
        <sz val="8"/>
        <color theme="7"/>
        <rFont val="Calibri"/>
        <family val="2"/>
        <scheme val="minor"/>
      </rPr>
      <t xml:space="preserve"> </t>
    </r>
  </si>
  <si>
    <t>Varantları işlem görmektedir.</t>
  </si>
  <si>
    <t>ESEN</t>
  </si>
  <si>
    <t>KONTR</t>
  </si>
  <si>
    <t>INVEO</t>
  </si>
  <si>
    <t>TERA PORTFÖY YÖNETİMİ A.Ş.</t>
  </si>
  <si>
    <t>ZİRAAT PORTFÖY BIST 30 EŞİT AĞIRLIKLI ENDEKSİ HİSSE SENEDİ YOĞUN BYF</t>
  </si>
  <si>
    <t>ZİRAAT PORTFOY RİSK EŞİT BANKA DIŞI 20 ENDEKSİ HİSSE SENEDİ YOĞUN BYF</t>
  </si>
  <si>
    <t>ZİRAAT PORTFÖY YILDIZ PAZAR LİKİT TEMETTÜ ENDEKSİ HİSSE SENEDİ YOĞUN BYF</t>
  </si>
  <si>
    <t>GOLDEN GLOBAL YATIRIM BANKASI A.Ş.</t>
  </si>
  <si>
    <t>SAY YENİLENEBİLİR ENERJİ</t>
  </si>
  <si>
    <t>RE-PIE PORTFÖY YÖNETİMİ A.Ş.</t>
  </si>
  <si>
    <t>ALARCO CARRIER</t>
  </si>
  <si>
    <t>ESENBOĞA ELEKTRİK</t>
  </si>
  <si>
    <t>GSYF</t>
  </si>
  <si>
    <t>APYVC</t>
  </si>
  <si>
    <t>ALBARAKA PORTFÖY YÖNETİMİ A.Ş. START-UP GİRİŞİM SERMAYESİ YATIRIM FONU</t>
  </si>
  <si>
    <t>KONTROLMATİK TEKNOLOJİ</t>
  </si>
  <si>
    <t>BANK OF AMERICA YATIRIM BANK A.Ş.</t>
  </si>
  <si>
    <t>ARZUM EV ALETLERİ</t>
  </si>
  <si>
    <t>TAM FİNANS FAKTORİNG</t>
  </si>
  <si>
    <t>Z30KP</t>
  </si>
  <si>
    <t>ZİRAAT PORTFÖY KATILIM 30 ENDEKSİ HİSSE SENEDİ YOĞUN BORSA YATIRIM FONU</t>
  </si>
  <si>
    <t>Z30KE</t>
  </si>
  <si>
    <t>ZİRAAT PORTFÖY KATILIM 30 EŞİT AĞIRLIKLI ENDEKSİ HİSSE SENEDİ YOĞUN BORSA YATIRIM FONU</t>
  </si>
  <si>
    <t>NEO PORTFÖY YÖNETİMİ A.Ş.</t>
  </si>
  <si>
    <t>VVP</t>
  </si>
  <si>
    <t>PAMEL</t>
  </si>
  <si>
    <t>KERVAN GIDA</t>
  </si>
  <si>
    <t>KRVGD</t>
  </si>
  <si>
    <t>Konsolide PÖİP</t>
  </si>
  <si>
    <t>Konsolide BJKAS-GSRAY-FB-TS</t>
  </si>
  <si>
    <t>MOGAN</t>
  </si>
  <si>
    <t>MOGAN ENERJİ YATIRIM HOLDİNG A.Ş.</t>
  </si>
  <si>
    <t>BNPFK</t>
  </si>
  <si>
    <t>BNP FIN. KIR.</t>
  </si>
  <si>
    <t>ISKPL</t>
  </si>
  <si>
    <t>IŞIK PLASTİK</t>
  </si>
  <si>
    <t>PALGAZ DOĞALGAZ</t>
  </si>
  <si>
    <t>ADEL KALEMCİLİK</t>
  </si>
  <si>
    <t>ETİLER GIDA VE TİCARET</t>
  </si>
  <si>
    <t>TRILC</t>
  </si>
  <si>
    <t>TURK İLAC SERUM</t>
  </si>
  <si>
    <t>IŞIKLAR ENERJİ YAPI HOL.</t>
  </si>
  <si>
    <t>3 ve 9 aylıklarda da BD olacağını belirtmişler (10.03.2020 duyuru var)</t>
  </si>
  <si>
    <t>İşlem Gören Banka-Konsolide Olmayan</t>
  </si>
  <si>
    <t>İşlem Gören Banka-Konsolide</t>
  </si>
  <si>
    <t>DERLÜKS YATIRIM HOLDİNG</t>
  </si>
  <si>
    <t>24.12.2020</t>
  </si>
  <si>
    <t>11.03.2021</t>
  </si>
  <si>
    <t>TARIM KREDİ HOLDİNG A.Ş.</t>
  </si>
  <si>
    <t>TKHOL</t>
  </si>
  <si>
    <t>NTGAZ</t>
  </si>
  <si>
    <t>MNGKA</t>
  </si>
  <si>
    <t>MNG KARGO YURTİÇİ VE YURTDIŞI TAŞIMACILIK A.Ş.</t>
  </si>
  <si>
    <t xml:space="preserve">Fon kullanıcısı olduğu için FR yükümlülüğü yok. </t>
  </si>
  <si>
    <t>KALKINMA GİRİŞİM SERMAYESİ PORTFÖY YÖNETİMİ A.Ş.</t>
  </si>
  <si>
    <t>DERHL</t>
  </si>
  <si>
    <t>QUA GRANITE HAYAL YAPI</t>
  </si>
  <si>
    <t>QUAGR</t>
  </si>
  <si>
    <t>MATRİKS BİLGİ DAĞITIM HİZMETLERİ</t>
  </si>
  <si>
    <t xml:space="preserve">TUREKS TURİZM </t>
  </si>
  <si>
    <t>TUREX</t>
  </si>
  <si>
    <t>MTRKS</t>
  </si>
  <si>
    <t>2021 ara dönemler BD olacak (03.03.2021 tarihli ÖDA)</t>
  </si>
  <si>
    <t>NATURELGAZ</t>
  </si>
  <si>
    <t>MİDAS MENKUL DEĞERLER A.Ş.</t>
  </si>
  <si>
    <t>ADESE GAYRİMENKUL</t>
  </si>
  <si>
    <t>AYDEM</t>
  </si>
  <si>
    <t>GWIND</t>
  </si>
  <si>
    <t>GALATA WIND ENERJİ</t>
  </si>
  <si>
    <t>ING YATIRIM MENKUL DEĞERLER A.Ş.</t>
  </si>
  <si>
    <t>UNLU</t>
  </si>
  <si>
    <t>BIOEN</t>
  </si>
  <si>
    <t>CANTE</t>
  </si>
  <si>
    <t>METEMTUR YATIRIM</t>
  </si>
  <si>
    <t>INVEO PORTFÖY YÖNETİMİ A.Ş.</t>
  </si>
  <si>
    <t>ZRGYO</t>
  </si>
  <si>
    <t>NUROL PORTFÖY YÖNETİMİ A.Ş.</t>
  </si>
  <si>
    <t>NRL</t>
  </si>
  <si>
    <t>KLKIM</t>
  </si>
  <si>
    <t>PENTA</t>
  </si>
  <si>
    <t>MERCN</t>
  </si>
  <si>
    <t>PHİLLİP PORTFÖY YÖNETİMİ A.Ş.</t>
  </si>
  <si>
    <t>PENTA TEKNOLOJI URUNLERI DAGITIM</t>
  </si>
  <si>
    <t>BOBET</t>
  </si>
  <si>
    <t>BOGAZICI BETON SANAYI</t>
  </si>
  <si>
    <t>ATATP</t>
  </si>
  <si>
    <t>ATP BILGISAYAR</t>
  </si>
  <si>
    <t>CLDNM</t>
  </si>
  <si>
    <t>GAPIN</t>
  </si>
  <si>
    <t>GAP INSAAT</t>
  </si>
  <si>
    <t>MERCAN KİMYA</t>
  </si>
  <si>
    <t>ZİRAAT GMYO</t>
  </si>
  <si>
    <t>BMS CELİK HASIR</t>
  </si>
  <si>
    <t>BMSCH</t>
  </si>
  <si>
    <t>BASKENT DOGALGAZ GMYO</t>
  </si>
  <si>
    <t>BASGZ</t>
  </si>
  <si>
    <t>BEŞİKTAŞ FUTBOL YAT.</t>
  </si>
  <si>
    <t>ALNUS</t>
  </si>
  <si>
    <t>RE-PIE PORTFÖY YÖNETİMİ A.Ş. AVRASYA STRATEJİK GMF</t>
  </si>
  <si>
    <t>QİNVEST PORtFÖY YÖNETİMİ A.Ş. RE-PİE GAYRİMENKUL YATIRIM FONU</t>
  </si>
  <si>
    <t>ÜNLÜ YATIRIM HOLDİNG</t>
  </si>
  <si>
    <t>OYYAT</t>
  </si>
  <si>
    <t xml:space="preserve">OYAK YATIRIM MENKUL               </t>
  </si>
  <si>
    <t>SELVA</t>
  </si>
  <si>
    <t>Son Gönderme Tarihi</t>
  </si>
  <si>
    <t xml:space="preserve">KORAY GMYO </t>
  </si>
  <si>
    <t>KGYO</t>
  </si>
  <si>
    <t>MEDTR</t>
  </si>
  <si>
    <t>MAQASID GAYRİMENKUL VE GİRİŞİM SERMAYESİ PORTFÖY YÖNETİMİ  A.Ş.</t>
  </si>
  <si>
    <t>PHP</t>
  </si>
  <si>
    <t>SELVA GIDA</t>
  </si>
  <si>
    <t>KTSKR</t>
  </si>
  <si>
    <t>KUTAHYA SEKER FABRIKASI</t>
  </si>
  <si>
    <t>EDATA</t>
  </si>
  <si>
    <t>E-DATA TEKNOLOJI</t>
  </si>
  <si>
    <t>VBT YAZILIM</t>
  </si>
  <si>
    <t>VBTYZ</t>
  </si>
  <si>
    <t xml:space="preserve">EROĞLU İNŞAAT </t>
  </si>
  <si>
    <t>EROGL</t>
  </si>
  <si>
    <t xml:space="preserve">İşlem gören BA yok. Dolayısıyla Pazar NİP silinmeli. </t>
  </si>
  <si>
    <t>ZPT10</t>
  </si>
  <si>
    <t>ZİRAAT PORTFÖY YILDIZ PAZAR TEKNOLOJİ VE İLETİŞİM 10 ENDEKSİ HİSSE SENEDİ YOĞUN BORSA YATIRIM FONU</t>
  </si>
  <si>
    <t>ZELOT</t>
  </si>
  <si>
    <t>ZİRAAT PORTFÖY BIST 50-30 ENDEKSİ HİSSE SENEDİ YOĞUN BORSA YATIRIM FONU</t>
  </si>
  <si>
    <t>MEDİTERA TIBBİ MALZEME</t>
  </si>
  <si>
    <t>ESCAR</t>
  </si>
  <si>
    <t>MANAS ENERJI YONETIMI</t>
  </si>
  <si>
    <t>MANAS</t>
  </si>
  <si>
    <t>KARYE</t>
  </si>
  <si>
    <t>GENIL</t>
  </si>
  <si>
    <t>AGESA EMEKLİLİK HAYAT</t>
  </si>
  <si>
    <t>KARTAL YEN.ENERJI</t>
  </si>
  <si>
    <t>KIZILBÜK GMYO</t>
  </si>
  <si>
    <t>KZBGY</t>
  </si>
  <si>
    <t>KGY</t>
  </si>
  <si>
    <t>AGESA</t>
  </si>
  <si>
    <t xml:space="preserve">GEN İLAÇ </t>
  </si>
  <si>
    <t>FORMET METAL VE CAM</t>
  </si>
  <si>
    <t>BRLSM</t>
  </si>
  <si>
    <t xml:space="preserve">BİRLEŞİM MÜHENDİSLİK </t>
  </si>
  <si>
    <t>GESAN</t>
  </si>
  <si>
    <t>GİRİŞİM ELEKTRİK SANAYİ</t>
  </si>
  <si>
    <t>KUYAS YATIRIM</t>
  </si>
  <si>
    <t>BIOTREND CEVRE VE ENERJI</t>
  </si>
  <si>
    <t>PAMEL ELEKTRİK</t>
  </si>
  <si>
    <t>NASMED EGEPOL</t>
  </si>
  <si>
    <t>EGEPO</t>
  </si>
  <si>
    <t>ORCAY ORTAKOY CAY SANAYI</t>
  </si>
  <si>
    <t>ORCAY</t>
  </si>
  <si>
    <t>YEO TEKNOLOJI ENERJI</t>
  </si>
  <si>
    <t>YEOTK</t>
  </si>
  <si>
    <t>EUROPAP TEZOL KAGIT</t>
  </si>
  <si>
    <t>TEZOL</t>
  </si>
  <si>
    <t>FNY, QNBFI</t>
  </si>
  <si>
    <t>KIMMR</t>
  </si>
  <si>
    <t>IDEAL FINANSAL TEKNOLOJILER</t>
  </si>
  <si>
    <t>KIM MARKET-ERSAN ALISVERIS</t>
  </si>
  <si>
    <t>ALGYO</t>
  </si>
  <si>
    <t>KLVKS</t>
  </si>
  <si>
    <t>ZİRAAT YATIRIM MENKUL DEĞERLER A.Ş.</t>
  </si>
  <si>
    <t xml:space="preserve">BAŞKENT MENKUL DEĞERLER A.Ş. </t>
  </si>
  <si>
    <t>JP MORGAN CHASE BANK N.A. MERKEZİ COLUMBUS OHIO - İSTANBUL TÜRKİYE ŞUBESİ</t>
  </si>
  <si>
    <t>KUVEYT TÜRK KATILIM BANKASI A.Ş.</t>
  </si>
  <si>
    <t>PHİLLİPCAPİTAL MENKUL DEĞERLER A.Ş.</t>
  </si>
  <si>
    <t>HEDEF</t>
  </si>
  <si>
    <t>ANGEN</t>
  </si>
  <si>
    <t>TETAMAT GIDA</t>
  </si>
  <si>
    <t>KALEKiM KIMYEVI MADDELER</t>
  </si>
  <si>
    <t>ANATOLIA TANI VE BIYOTEKNOLOJI</t>
  </si>
  <si>
    <t>HEDEF HOLDING</t>
  </si>
  <si>
    <t>GELECEK VARLIK YÖNETIMI</t>
  </si>
  <si>
    <t>IHAAS</t>
  </si>
  <si>
    <t>MAGEN</t>
  </si>
  <si>
    <t>TETMT</t>
  </si>
  <si>
    <t>ARASE</t>
  </si>
  <si>
    <t>ELITE</t>
  </si>
  <si>
    <t>ISSEN</t>
  </si>
  <si>
    <t>GMTAS</t>
  </si>
  <si>
    <t>DYBNK</t>
  </si>
  <si>
    <t>D YATIRIM BANKASI A.Ş.</t>
  </si>
  <si>
    <t>İHLAS HABER AJANSI</t>
  </si>
  <si>
    <t>ULUFA</t>
  </si>
  <si>
    <t>ELITE NATUREL ORGANIK GIDA</t>
  </si>
  <si>
    <t>KONKA</t>
  </si>
  <si>
    <t>MOBTL</t>
  </si>
  <si>
    <t>MIATK</t>
  </si>
  <si>
    <t>KONYA KAĞIT</t>
  </si>
  <si>
    <t>MOBİLTEL İLETİŞİM</t>
  </si>
  <si>
    <t>DTYGD</t>
  </si>
  <si>
    <t>RNPOL</t>
  </si>
  <si>
    <t>EMIRV</t>
  </si>
  <si>
    <t>PC ILETISIM MEDYA</t>
  </si>
  <si>
    <t>PCILT</t>
  </si>
  <si>
    <t>OTTO HOLDİNG</t>
  </si>
  <si>
    <t>07.12.2021 Ünvanı değişti</t>
  </si>
  <si>
    <t>OTTO</t>
  </si>
  <si>
    <t>ÇALIK DENİM TEKSTİL</t>
  </si>
  <si>
    <t>YDA İNŞAAT</t>
  </si>
  <si>
    <t xml:space="preserve">PALEN ENERJİ </t>
  </si>
  <si>
    <t>KMPUR</t>
  </si>
  <si>
    <t>PSGYO</t>
  </si>
  <si>
    <t>PASIFIK GMYO</t>
  </si>
  <si>
    <t>DGNMO</t>
  </si>
  <si>
    <t xml:space="preserve">DOGANLAR MOBILYA </t>
  </si>
  <si>
    <t>GOLDMAN SACHS INTERNATIONAL</t>
  </si>
  <si>
    <t>GSIPD</t>
  </si>
  <si>
    <t>TMKS</t>
  </si>
  <si>
    <t>BİRLEŞİK İPOTEK FİNANSMANI A.Ş.</t>
  </si>
  <si>
    <t>NUROL INSAAT</t>
  </si>
  <si>
    <t>NRLIN</t>
  </si>
  <si>
    <t>AYDEM ENERJI</t>
  </si>
  <si>
    <t>CAN2 TERMIK</t>
  </si>
  <si>
    <t>DOGU ARAS ENERJI</t>
  </si>
  <si>
    <t>GIMAT MAGAZACILIK</t>
  </si>
  <si>
    <t>ISBIR SENTETIK DOKUMA</t>
  </si>
  <si>
    <t>MARGUN ENERJI</t>
  </si>
  <si>
    <t>MIA TEKNOLOJI</t>
  </si>
  <si>
    <t>RAINBOW POLIKARBONAT</t>
  </si>
  <si>
    <t>INALLAR OTOMOTIV</t>
  </si>
  <si>
    <t>KALKINMA YAT. VAR. KIR.</t>
  </si>
  <si>
    <t>EMLAK VARLIK KIRALAMA</t>
  </si>
  <si>
    <t>MERCEDES-BENZ FINANSMAN TURK</t>
  </si>
  <si>
    <t>ISTANBUL VARLIK YONETIM</t>
  </si>
  <si>
    <t>ULUSAL FAKTORING</t>
  </si>
  <si>
    <t>ERCIYAS CELIK BORU</t>
  </si>
  <si>
    <t>ERCB</t>
  </si>
  <si>
    <t>TEBFA</t>
  </si>
  <si>
    <t>TEB FAKTORİNG A.Ş.</t>
  </si>
  <si>
    <t>AYTMZ</t>
  </si>
  <si>
    <t>PNLSN</t>
  </si>
  <si>
    <t>DİNAMİK YATIRIM MENKUL DEĞERLER A.Ş.</t>
  </si>
  <si>
    <t>APYKS</t>
  </si>
  <si>
    <t>GSF</t>
  </si>
  <si>
    <t>KOGSF</t>
  </si>
  <si>
    <t>Girişim Sermayesi Fonları</t>
  </si>
  <si>
    <r>
      <t>ALBARAKA PY KIRA SER. KAT. GSYF</t>
    </r>
    <r>
      <rPr>
        <b/>
        <sz val="12"/>
        <color theme="1"/>
        <rFont val="Calibri"/>
        <family val="2"/>
        <charset val="162"/>
        <scheme val="minor"/>
      </rPr>
      <t xml:space="preserve"> </t>
    </r>
  </si>
  <si>
    <t>HUNER</t>
  </si>
  <si>
    <t>DAPGM</t>
  </si>
  <si>
    <t>ROTA PORTFÖY YÖNETİMİ A.Ş.</t>
  </si>
  <si>
    <t>STATECH PORTFÖY YÖNETİMİ A.Ş.</t>
  </si>
  <si>
    <t>SENKRON SIBER GUVENLIK YAZILIM</t>
  </si>
  <si>
    <t>PANELSAN CATI CEPHE</t>
  </si>
  <si>
    <t>HUN YENİLENEBİLİR ENERJİ</t>
  </si>
  <si>
    <t>HTTBT</t>
  </si>
  <si>
    <t>INVES</t>
  </si>
  <si>
    <t>KLSYN</t>
  </si>
  <si>
    <t>AKCANSA</t>
  </si>
  <si>
    <t>AKBANK</t>
  </si>
  <si>
    <t>TEKNOSA IC VE DIS TICARET</t>
  </si>
  <si>
    <t>KNTFA</t>
  </si>
  <si>
    <t>GRSEL</t>
  </si>
  <si>
    <t>GZNMI</t>
  </si>
  <si>
    <t>YYZ</t>
  </si>
  <si>
    <t>A1 PORTFÖY YÖNETİMİ A.Ş.</t>
  </si>
  <si>
    <t>GRİ PORTFÖY YÖNETİMİ A.Ş.</t>
  </si>
  <si>
    <t>INVESTCO HOLDING</t>
  </si>
  <si>
    <t>A1CAP</t>
  </si>
  <si>
    <t>KOLEKSIYON MOBILYA</t>
  </si>
  <si>
    <t>ALLBATROSS PORTFÖY YÖNETİMİ A.Ş</t>
  </si>
  <si>
    <t>ABO</t>
  </si>
  <si>
    <t>GUR-SEL TURIZM TASIMACILIK</t>
  </si>
  <si>
    <t xml:space="preserve"> https://www.kap.org.tr/tr/Bildirim/1008898  ara dönem BD duyurusu</t>
  </si>
  <si>
    <t>AURA PORTFÖY YÖNETİMİ A.Ş. KONUT ALFA KATILIM GAYRİMENKUL YATIRIM FONU</t>
  </si>
  <si>
    <t>AUKAK</t>
  </si>
  <si>
    <t xml:space="preserve">2022/12 sayılı Kurul Bülteninde geçici kapalılıktan dar yetkiliye çevrildi. </t>
  </si>
  <si>
    <t>HITIT BILGISAYAR</t>
  </si>
  <si>
    <t>ENSARI DERI</t>
  </si>
  <si>
    <t>ENSRI</t>
  </si>
  <si>
    <t xml:space="preserve">SMART GUNES ENERJISI TEK. </t>
  </si>
  <si>
    <t>SMRTG</t>
  </si>
  <si>
    <t>LDR TURIZM</t>
  </si>
  <si>
    <t>LIDER</t>
  </si>
  <si>
    <t>2022 ara dönemler BD olacak https://www.kap.org.tr/tr/Bildirim/1013432</t>
  </si>
  <si>
    <t>SPK'nın 2020/63 sayılı Haftalık Bülteninde ilan edilen karar kapsamında, PÖİP'te işlem görmekle birlikte ara dönemde finansal raporlama yükümlülüğüne tabidir.</t>
  </si>
  <si>
    <t>ROP</t>
  </si>
  <si>
    <t>STE</t>
  </si>
  <si>
    <t>GEZINOMI SEYAHAT</t>
  </si>
  <si>
    <t>DAP GAYRİMENKUL GELİŞTİRME</t>
  </si>
  <si>
    <t>3 ve 9 aylıklarda BD olacak https://www.kap.org.tr/tr/Bildirim/1015061</t>
  </si>
  <si>
    <t>AKTIF</t>
  </si>
  <si>
    <t>IZ YATIRIM HOLDING</t>
  </si>
  <si>
    <t>3 ve 9 ayda BD olacak. (İşlem görmeyen +15 gün)</t>
  </si>
  <si>
    <t>3 ve 9 ayda BD olacak. (İşlem görmeyen +15 gün) 28.4.2014</t>
  </si>
  <si>
    <t>3 ve 9 ayda BD olacak. (İşlem görmeyen +15 gün) 22.4.2013</t>
  </si>
  <si>
    <t>ESCAR FILO</t>
  </si>
  <si>
    <t>CONSE</t>
  </si>
  <si>
    <t>SUWEN</t>
  </si>
  <si>
    <t>K(HLGYO)</t>
  </si>
  <si>
    <t>KONSOLİDE HLGYO</t>
  </si>
  <si>
    <t>BMSTL</t>
  </si>
  <si>
    <t>BMS BIRLESIK METAL</t>
  </si>
  <si>
    <t>KIMTEKS POLIURETAN</t>
  </si>
  <si>
    <t>IMAS MAKINA</t>
  </si>
  <si>
    <t>IMASM</t>
  </si>
  <si>
    <t>CONSUS ENERJI</t>
  </si>
  <si>
    <t>SUWEN TEKSTIL</t>
  </si>
  <si>
    <t>YYLGD</t>
  </si>
  <si>
    <t>SKY, SKYMD</t>
  </si>
  <si>
    <t>NETAŞ TELEKOM</t>
  </si>
  <si>
    <t>YKYAT</t>
  </si>
  <si>
    <t>SANIFOAM ENDUSTRI</t>
  </si>
  <si>
    <t>RPFGY</t>
  </si>
  <si>
    <t>SUNTK</t>
  </si>
  <si>
    <t>EMİR VARLIK YÖNETİM</t>
  </si>
  <si>
    <t>IZINV</t>
  </si>
  <si>
    <t>ATLAS PORTFÖY YÖNETİMİ A.Ş.</t>
  </si>
  <si>
    <t>24 GAYRİMENKUL VE GİRİŞİM SERMAYESİ PORTFÖY YÖNETİMİ A.Ş.</t>
  </si>
  <si>
    <t>SUN TEKSTIL</t>
  </si>
  <si>
    <t>YAYLA GIDA</t>
  </si>
  <si>
    <t>SEGYO</t>
  </si>
  <si>
    <t>EUREN</t>
  </si>
  <si>
    <t xml:space="preserve"> RE-PIE PORTFOY YÖNETİMİ A.Ş FIRSAT GYF</t>
  </si>
  <si>
    <t>MAKIM</t>
  </si>
  <si>
    <t>PRDGS</t>
  </si>
  <si>
    <t>MRBAS</t>
  </si>
  <si>
    <t>KCAER</t>
  </si>
  <si>
    <t>HAS PORTFÖY YÖNETİMİ A.Ş.</t>
  </si>
  <si>
    <t>HAO</t>
  </si>
  <si>
    <t>EUROPEN ENDUSTRI</t>
  </si>
  <si>
    <t>MAKIM MAKINE</t>
  </si>
  <si>
    <t xml:space="preserve">2022/29 sayılı Kurul Bülteninde geçici kapalılıktan dar yetkiliye çevrildi. </t>
  </si>
  <si>
    <t>COLENDİ MENKUL DEĞERLER A.Ş.</t>
  </si>
  <si>
    <t>DEĞER VARLIK KİRALAMA A.Ş.</t>
  </si>
  <si>
    <t>DGRVK</t>
  </si>
  <si>
    <t>RUBNS</t>
  </si>
  <si>
    <t>KLRHO</t>
  </si>
  <si>
    <t>ALB YATIRIM MENKUL DEĞERLER A.Ş.</t>
  </si>
  <si>
    <t xml:space="preserve">IKON MENKUL DEĞERLER A.Ş. </t>
  </si>
  <si>
    <t xml:space="preserve">J. P. MORGAN MENKUL DEĞERLER A.Ş. </t>
  </si>
  <si>
    <t>GRP</t>
  </si>
  <si>
    <t>KIG</t>
  </si>
  <si>
    <t>KOCAER CELIK</t>
  </si>
  <si>
    <t xml:space="preserve">2022 3 aylıklardan itibaren normal hesap dönemine geçti. Yıl sonunda genel mektupta hesap dönemi farklı listesinden silinecek. </t>
  </si>
  <si>
    <t>AUODK</t>
  </si>
  <si>
    <t>AURA PORTFÖY YÖNETİMİ A.Ş. ODAK KONUT GAYRİMENKUL YATIRIM FONU</t>
  </si>
  <si>
    <t>TPYGI</t>
  </si>
  <si>
    <t>TERA PORTFÖY YÖNETİMİ A.Ş. GAME INVEST GİRİŞİM SERMAYESİ YATIRIM FONU</t>
  </si>
  <si>
    <t>TERA PORTFÖY YÖNETİMİ A.Ş. TECH INVEST TEKNOLOJİ GİRİŞİM SERMAYESİ YATIRIM FONU</t>
  </si>
  <si>
    <t>KRPLS</t>
  </si>
  <si>
    <t>K(ALMAD)</t>
  </si>
  <si>
    <t>KONSOLİDE ALMAD</t>
  </si>
  <si>
    <t>ŞEKER GMYO</t>
  </si>
  <si>
    <t>PARDUS GIRISIM (GMYO)</t>
  </si>
  <si>
    <t>RUBENIS TEKSTIL</t>
  </si>
  <si>
    <t>KILER HOLDING</t>
  </si>
  <si>
    <t>BURGAN FİNANSAL KİRALAMA</t>
  </si>
  <si>
    <t>BIENF</t>
  </si>
  <si>
    <t>AYTEMİZ AKARYAKIT</t>
  </si>
  <si>
    <t>OBASE</t>
  </si>
  <si>
    <t>KOROPLAST TEMIZLIK AMBALAJ</t>
  </si>
  <si>
    <t>FASDAT GIDA</t>
  </si>
  <si>
    <t>FSDAT</t>
  </si>
  <si>
    <t>BARMA</t>
  </si>
  <si>
    <t>KUVVA GIDA</t>
  </si>
  <si>
    <t>OBASE BILGISAYAR</t>
  </si>
  <si>
    <t>HKTM</t>
  </si>
  <si>
    <t>AZTEK</t>
  </si>
  <si>
    <t>(TURSG)</t>
  </si>
  <si>
    <t>K(TURSG)</t>
  </si>
  <si>
    <t>KONSOLİDE TURSG</t>
  </si>
  <si>
    <t>BV PORTFÖY YÖNETİMİ A.Ş.</t>
  </si>
  <si>
    <t>BVP</t>
  </si>
  <si>
    <t>AZTEK TEKNOLOJI</t>
  </si>
  <si>
    <t>HIDROPAR HAREKET KONTROL</t>
  </si>
  <si>
    <t>DTRND</t>
  </si>
  <si>
    <t>TKYEM</t>
  </si>
  <si>
    <t>TARIM KREDİ YEM SANAYİ VE TİCARET A.Ş.</t>
  </si>
  <si>
    <t>TPYTI</t>
  </si>
  <si>
    <t>İNTEGRAL GİRİŞİM SERMAYESİ PORTFÖY YÖNETİMİ A.Ş.</t>
  </si>
  <si>
    <t>T.C. HAZİNE VE MALİYE BAKANLIĞI DARPHANE VE DAMGA MATBAASI GENEL MÜDÜRLÜĞÜ</t>
  </si>
  <si>
    <t>DRPHN</t>
  </si>
  <si>
    <t>DDTCR</t>
  </si>
  <si>
    <t>KENT FİNANS FAKTORİNG</t>
  </si>
  <si>
    <t>TRIVE YATIRIM MENKUL DEĞERLER A.Ş.</t>
  </si>
  <si>
    <t>YILLIKLARDA DİKKATE ALINACAK</t>
  </si>
  <si>
    <t>IGR</t>
  </si>
  <si>
    <t>DETAY GIDA</t>
  </si>
  <si>
    <t>DOGAN TREND</t>
  </si>
  <si>
    <t>KOGMF</t>
  </si>
  <si>
    <t>Gayrimenkul Yatırım Fonları</t>
  </si>
  <si>
    <t>KUVVA</t>
  </si>
  <si>
    <t>ZEDUR ENERJI</t>
  </si>
  <si>
    <t>ZEDUR</t>
  </si>
  <si>
    <t>KAYSERİ SEKER</t>
  </si>
  <si>
    <t>KAYSE</t>
  </si>
  <si>
    <t>MONDİ TURKEY</t>
  </si>
  <si>
    <t>2022 3 ve 9 aylıklarda BD olacak (https://www.kap.org.tr/tr/Bildirim/10113039</t>
  </si>
  <si>
    <t>DESTEK YATIRIM BANKASI A.Ş.</t>
  </si>
  <si>
    <t>DTBMK</t>
  </si>
  <si>
    <t>KONSOLİDE MERKO</t>
  </si>
  <si>
    <t>BİLKOM BİLİŞİM HİZMETLERİ A.Ş.</t>
  </si>
  <si>
    <t>Yeni Üye (7.10.2022)</t>
  </si>
  <si>
    <t>BLKOM</t>
  </si>
  <si>
    <t>MRMAG</t>
  </si>
  <si>
    <t>MARKA MAĞAZACILIK A.Ş.</t>
  </si>
  <si>
    <t xml:space="preserve">SUPERONLİNE İLETİŞİM HİZMETLERİ A.Ş. </t>
  </si>
  <si>
    <t>SUPER</t>
  </si>
  <si>
    <t>TARIM KREDİ BİRLİK TARIM ÜRÜNLERİ HAYVANCILIK AMBALAJ PETROL NAKLİYAT İTHALAT İHRACAT SANAYİ VE TİCARET A.Ş.</t>
  </si>
  <si>
    <t>TKBIR</t>
  </si>
  <si>
    <t>BAREM AMBALAJ</t>
  </si>
  <si>
    <t>VAKIF VARLIK KİRALAMA</t>
  </si>
  <si>
    <t>AKTİF YATIRIM BANKASI</t>
  </si>
  <si>
    <t xml:space="preserve">OTOKOÇ OTOMOTİV </t>
  </si>
  <si>
    <t>TURKCELL ÖDEME VE ELEKTRONİK PARA HİZMETLERİ A.Ş</t>
  </si>
  <si>
    <t>PYCELL</t>
  </si>
  <si>
    <t>3 ve 9 aylıklarda da BD olacağını belirtmişler (https://www.kap.org.tr/tr/Bildirim/595007)</t>
  </si>
  <si>
    <t>VESTA MENKUL DEĞERLER A.Ş.</t>
  </si>
  <si>
    <t>BIEN FINANS FAKTORING</t>
  </si>
  <si>
    <t>TOPRAK MAHSULLERİ OFİSİ A.Ş.</t>
  </si>
  <si>
    <t>TMOAS</t>
  </si>
  <si>
    <t>AKTİF PORTFÖY YÖNETİMİ A.Ş.</t>
  </si>
  <si>
    <t>HEDEF ARAÇ KİRALAMA VE SERVİS A.Ş.</t>
  </si>
  <si>
    <t>HDFFL</t>
  </si>
  <si>
    <t>TFG İSTANBUL MENKUL DEĞERLER A.Ş.</t>
  </si>
  <si>
    <t>MNDTR</t>
  </si>
  <si>
    <t xml:space="preserve">GOLDEN GLOBAL VARLIK KİRALAMA A.Ş. </t>
  </si>
  <si>
    <t>Yeni Üye (7.11.2022)</t>
  </si>
  <si>
    <t>SANİCA ISI SANAYİ A.Ş.</t>
  </si>
  <si>
    <t>SNICA</t>
  </si>
  <si>
    <t>OZSUB</t>
  </si>
  <si>
    <t>ÖZSU BALIK ÜRETİM A.Ş.</t>
  </si>
  <si>
    <t>NİP sayfasına eklenecek</t>
  </si>
  <si>
    <t>ALFA SOLAR ENERJI</t>
  </si>
  <si>
    <t>ALN</t>
  </si>
  <si>
    <t>https://www.kap.org.tr/tr/Bildirim/1081143</t>
  </si>
  <si>
    <t>Unvan değişikliği 11.11.2022</t>
  </si>
  <si>
    <t>3. ÇEYREK FR YAYINLAMA FİNANSAL TAKVİMİ</t>
  </si>
  <si>
    <t>4. ÇEYREK FR YAYINLAMA FİNANSAL TAKVİMİ</t>
  </si>
  <si>
    <t>CREAN</t>
  </si>
  <si>
    <t>TRIVE PORTFÖY YÖNETİMİ A.Ş.</t>
  </si>
  <si>
    <t>işlem görmeye başladı</t>
  </si>
  <si>
    <t>Eski Unvan</t>
  </si>
  <si>
    <t>KRON TEKNOLOJİ A.Ş.</t>
  </si>
  <si>
    <t>Yeni Unvan</t>
  </si>
  <si>
    <t>https://www.kap.org.tr/tr/Bildirim/1085119</t>
  </si>
  <si>
    <t>AHLATÇI DOĞALGAZ DAĞITIM ENERJİ VE YATIRIM A.Ş.</t>
  </si>
  <si>
    <t>AHGAZ</t>
  </si>
  <si>
    <t>Birikim Varlık, Payları işlem görmeye başlıyor - 15.12.2022</t>
  </si>
  <si>
    <r>
      <t>Platform Turizm</t>
    </r>
    <r>
      <rPr>
        <sz val="11"/>
        <color rgb="FF1F497D"/>
        <rFont val="Calibri"/>
        <family val="2"/>
        <charset val="162"/>
        <scheme val="minor"/>
      </rPr>
      <t>, Payları işlem görmeye başladı-14.12.22</t>
    </r>
  </si>
  <si>
    <t xml:space="preserve">https://www.kap.org.tr/tr/Bildirim/1086666 </t>
  </si>
  <si>
    <t>Cerean Enerji A.Ş.</t>
  </si>
  <si>
    <t>Borçlanma araçları işlem görmeye başladı, 15.12.22, nitelikli sayfasına eklenecek</t>
  </si>
  <si>
    <t>Payları işlem görmeye başladı</t>
  </si>
  <si>
    <t>Akbank finansal takvim</t>
  </si>
  <si>
    <t xml:space="preserve">https://www.kap.org.tr/tr/Bildirim/1087097 </t>
  </si>
  <si>
    <t>2023 tüm dönemlerde bakılacak</t>
  </si>
  <si>
    <t>ONCSM</t>
  </si>
  <si>
    <t>ONCOSEM ONKOLOJİK SİSTEMLER SANAYİ VE TİCARET A.Ş.</t>
  </si>
  <si>
    <t>İşlem görmeyen şirketler yeni şirket</t>
  </si>
  <si>
    <t>EYGYO</t>
  </si>
  <si>
    <t>EYG GAYRİMENKUL YATIRIM ORTAKLIĞI A.Ş.</t>
  </si>
  <si>
    <t>HST TARIM A.Ş.</t>
  </si>
  <si>
    <t>HSTAS</t>
  </si>
  <si>
    <t>PAYLARI İŞLEM GÖRMEYE BAŞLIYOR 22.12.2022</t>
  </si>
  <si>
    <t>TERA</t>
  </si>
  <si>
    <t>SÖKE DEĞİRMENCİLİK SANAYİ VE TİCARET A.Ş.</t>
  </si>
  <si>
    <t>SOKE</t>
  </si>
  <si>
    <t>Yeni Üye İşlem Görmeyen</t>
  </si>
  <si>
    <t>ASTOR ENERJİ A.Ş.</t>
  </si>
  <si>
    <t>ASTOR</t>
  </si>
  <si>
    <t>SDT UZAY VE SAVUNMA TEKNOLOJİLERİ A.Ş.</t>
  </si>
  <si>
    <t>SDTTR</t>
  </si>
  <si>
    <t>QYHOL</t>
  </si>
  <si>
    <t>Q YATIRIM HOLDİNG A.Ş.</t>
  </si>
  <si>
    <t>İşlem gören</t>
  </si>
  <si>
    <r>
      <rPr>
        <b/>
        <sz val="11"/>
        <color rgb="FFC00000"/>
        <rFont val="Calibri"/>
        <family val="2"/>
        <charset val="162"/>
        <scheme val="minor"/>
      </rPr>
      <t>2022/12 DÖNEMİ FİNANSAL RAPORLARIN KAP'TA YAYINLANMA TARİHLERİ</t>
    </r>
    <r>
      <rPr>
        <b/>
        <sz val="11"/>
        <color rgb="FFC30000"/>
        <rFont val="Calibri"/>
        <family val="2"/>
        <charset val="162"/>
        <scheme val="minor"/>
      </rPr>
      <t xml:space="preserve">
</t>
    </r>
    <r>
      <rPr>
        <i/>
        <sz val="11"/>
        <color rgb="FF7030A0"/>
        <rFont val="Calibri"/>
        <family val="2"/>
        <charset val="162"/>
        <scheme val="minor"/>
      </rPr>
      <t>(2022-Q4 Financial Reports' Announcement Dates on PDP)</t>
    </r>
  </si>
  <si>
    <t>KF(BJKAS-GSRAY-FB-TS) 2022/6 Aylık</t>
  </si>
  <si>
    <t>KF(MARTI) 2022/9 Aylık</t>
  </si>
  <si>
    <t>KOF(MRGYO) 2022/9 Aylık</t>
  </si>
  <si>
    <t>KF(DOCO) 2022/9 Aylık</t>
  </si>
  <si>
    <t>KF(MAVI) 2022/12 aylık</t>
  </si>
  <si>
    <t>KF(MERKO) 2022/6 Aylık</t>
  </si>
  <si>
    <t>https://www.kap.org.tr/tr/Bildirim/1081919</t>
  </si>
  <si>
    <t xml:space="preserve">https://www.kap.org.tr/tr/Bildirim/1081919 </t>
  </si>
  <si>
    <t xml:space="preserve"> </t>
  </si>
  <si>
    <t>KONSOLİDE OLMAYAN HALK YATIRIM NİP</t>
  </si>
  <si>
    <t>F(BJKAS-GSRAY-FB-TS) 2022/6 Aylık</t>
  </si>
  <si>
    <t>F(MRGYO) 2022/9 Aylık</t>
  </si>
  <si>
    <t>F(MARTI) 2022/9 Aylık</t>
  </si>
  <si>
    <t>F(MAVI) 2022/12 Aylık</t>
  </si>
  <si>
    <t>F(MERKO) 2022/6 Aylık</t>
  </si>
  <si>
    <t>GGBVK</t>
  </si>
  <si>
    <t>GOLDEN GLOBAL VARLIK KIRALAMA</t>
  </si>
  <si>
    <t xml:space="preserve">SANICA ISI SANAYI </t>
  </si>
  <si>
    <t>OZSU BALIK</t>
  </si>
  <si>
    <t>ALAN MENKUL DEĞERLER A.Ş.</t>
  </si>
  <si>
    <t>KRON TEKNOLOJI</t>
  </si>
  <si>
    <t>HEDEF FILO</t>
  </si>
  <si>
    <t>işlem görmeye başladı 8.12.22 nip</t>
  </si>
  <si>
    <t>AHLATCI DOĞALGAZ</t>
  </si>
  <si>
    <t>PLATFORM TURIZM</t>
  </si>
  <si>
    <t>PLTUR</t>
  </si>
  <si>
    <t>CEREAN ENERJI</t>
  </si>
  <si>
    <t>EYG GMYO</t>
  </si>
  <si>
    <t xml:space="preserve">HST TARIM A.Ş. </t>
  </si>
  <si>
    <t>İşlem görmeyen şirketler yeni şirket fon kullanıcısı</t>
  </si>
  <si>
    <t>Ak Yatırım, İş Yatırım, Gedik Yatırım, Global MD, İnfo Yatırım, Osmanlı Menkul, Oyak Yatırım, Aktifbank, Tera Yatırım  "Şirketler" kısmında yer almaktadır.</t>
  </si>
  <si>
    <t>TERA YATIRIM MENKUL DEGERLER</t>
  </si>
  <si>
    <t>F(DOCO) 2022/9 Aylık</t>
  </si>
  <si>
    <t xml:space="preserve">31.10.2023 vadeli bonoları, BAP'ta kesin alım satım pazarında işlem görüyor. </t>
  </si>
  <si>
    <t xml:space="preserve">31.10.2023 vadeli bonoları, BAP'ta kesin alım satım pazarında işlem görüyor. İtfa olana kadar  işlem gören süresine tabi. Itfa sonrasında 6 aylık ve yıllıklarda NİP süresine tabi olacak. </t>
  </si>
  <si>
    <t>Süre verildi</t>
  </si>
  <si>
    <t>2023-3 aylıklar ve sonrası için BD olmayacaktır, EK SÜRE VERİLMEYECEK</t>
  </si>
  <si>
    <t>SPA'ları NİP'te işlem gören bankalar ve aracı kurumlar 3 ve 9 aylıklarda banka ve yatırım kuruluşu sürelerine, 6 ve 12 de NİP'e göre olacaktır.</t>
  </si>
  <si>
    <t>6 aylıklarda NİPlere ihraç belgesi FR tarihi (mali tablo tarih bitişi) sonrasında onaylananların 6 aylıklarını KAP a göndereceği öncesinde onaylanmışların 6 aylık yükümlülüğü olmadığı hk.</t>
  </si>
  <si>
    <t>Her dönem TB list kontrolü yapılmalı</t>
  </si>
  <si>
    <t>Mali tablo tipi konsolide olacaktır</t>
  </si>
  <si>
    <t>Q YATIRIM HOLDING</t>
  </si>
  <si>
    <t>MACKO</t>
  </si>
  <si>
    <r>
      <t>VDF FİLO KİRALAMA A.Ş</t>
    </r>
    <r>
      <rPr>
        <b/>
        <sz val="11"/>
        <color rgb="FF1F497D"/>
        <rFont val="Calibri"/>
        <family val="2"/>
        <charset val="162"/>
        <scheme val="minor"/>
      </rPr>
      <t xml:space="preserve">. </t>
    </r>
  </si>
  <si>
    <t>VDFLO</t>
  </si>
  <si>
    <t>MACKOLİK</t>
  </si>
  <si>
    <t>Q Yatırım Holding</t>
  </si>
  <si>
    <t>ALB Yatırım Menkul</t>
  </si>
  <si>
    <t>Borçlanma araçları işlem görmeye başlıyor</t>
  </si>
  <si>
    <t xml:space="preserve">VDF FİLO KİRALAMA A.Ş. </t>
  </si>
  <si>
    <t>TACİRLER YATIRIM MENKUL DEĞERLER A.Ş.</t>
  </si>
  <si>
    <t>YATIRIM FİNANSMAN MENKUL DEĞERLER A.Ş.</t>
  </si>
  <si>
    <t>A1 CAPITAL YATIRIM MENKUL DEĞERLER A.Ş.</t>
  </si>
  <si>
    <t>ATA YATIRIM MENKUL KIYMETLER A.Ş.</t>
  </si>
  <si>
    <t>DOGAN DIS TICARET</t>
  </si>
  <si>
    <t>İhraç belgesi geçerlilik 31.03.2023 2023, 1Ç'de kontrol edilecek</t>
  </si>
  <si>
    <t>03.11.222</t>
  </si>
  <si>
    <t>TNZTP</t>
  </si>
  <si>
    <t>ONCOSEM ONKOLOJIK SISTEMLER</t>
  </si>
  <si>
    <t>SDT UZAY VE SAVUNMA</t>
  </si>
  <si>
    <t>ÇİMBETON HAZIRBETON VE PREFABRİK YAPI ELEMANLARI SANAYİ VE TİCARET A.Ş.</t>
  </si>
  <si>
    <t xml:space="preserve">3 aylıklardan itibaren solo olacak </t>
  </si>
  <si>
    <t>TAPDI TINAZTEPE</t>
  </si>
  <si>
    <t>NCM INVESTMENT MENKUL DEĞERLER A.Ş.</t>
  </si>
  <si>
    <t>A1 Capital, Alternatifbank, Aktif Yatırım Bankası, Denizbank, Fibabanka, Nurol Yatırım Bankası, Oyak Menkul, Pasha Yatırım Bankası , Şeker Yatırım, Tacirler Menkul Değerler, Tera Menkul Değerler, Ünlü Menkul, Yapı Kredi Menkul, Yatırım Finansman ve Ziraat Bankası "Yatırım Kuruluşları" kısmında yer almaktadır.</t>
  </si>
  <si>
    <t>SÖKE DEĞİRMENCİLİK</t>
  </si>
  <si>
    <t xml:space="preserve">ASTOR ENERJİ </t>
  </si>
  <si>
    <t xml:space="preserve">BİLKOM BİLİŞİM HİZMETLERİ </t>
  </si>
  <si>
    <t>A1 Capital, Alternatifbank, Aktif Yatırım Bankası, Denizbank, Fibabanka, Nurol Yatırım Bankası, Oyak Menkul, Pasha Yatırım Bankası, Şeker Yatırım, Tacirler Menkul Değerler, Tera Menkul Değerler, Ünlü Menkul, Yapı Kredi Menkul, Yatırım Finansman and Ziraat Bankası are included in "Investment Companies"  sheet</t>
  </si>
  <si>
    <t>Ak Yatırım, İş Yatırım, Gedik Yatırım, Global Menkul Değerler, İnfo Yatırım, Osmanlı Menkul, Oyak Yatırım, Aktifbank, Tera Yatırım are listed on the "Companies" worksheet .</t>
  </si>
  <si>
    <t>ELİPTİK YATIRIM MENKUL DEĞERLER A.Ş</t>
  </si>
  <si>
    <t>SPK tarafından ek süre verilmiştir!</t>
  </si>
  <si>
    <t xml:space="preserve">MACKOLİK İNTERNET HİZMETLERİ </t>
  </si>
  <si>
    <t>Finansal takvim</t>
  </si>
  <si>
    <t xml:space="preserve">https://www.kap.org.tr/tr/Bildirim/1104813 </t>
  </si>
  <si>
    <t xml:space="preserve">https://www.kap.org.tr/tr/Bildirim/1092655 </t>
  </si>
  <si>
    <t>MEKMD</t>
  </si>
  <si>
    <t>BULBULOGLU VINC</t>
  </si>
  <si>
    <t>BVSAN</t>
  </si>
  <si>
    <t>GOKNUR GIDA</t>
  </si>
  <si>
    <t>GOKNR</t>
  </si>
  <si>
    <t>Pay</t>
  </si>
  <si>
    <t>-</t>
  </si>
  <si>
    <t xml:space="preserve"> 20.02.2023</t>
  </si>
  <si>
    <t>7.02.2023 / 21.02.2023</t>
  </si>
  <si>
    <t>21.02.2023 / 22.02.2023</t>
  </si>
  <si>
    <t>23.02.2023 / 24.02.2023</t>
  </si>
  <si>
    <t>22.02.2023 / 28.02.2023</t>
  </si>
  <si>
    <t>28.02.2023 / 01.03.2023</t>
  </si>
  <si>
    <t>28.02.2023 / 1.03.2023</t>
  </si>
  <si>
    <t>BIENY</t>
  </si>
  <si>
    <t>BİEN YAPI ÜRÜNLERİ SANAYİ TURİZM VE TİCARET A.Ş.</t>
  </si>
  <si>
    <t>1.03.2023/02.03.2023</t>
  </si>
  <si>
    <t>27.02.2023/02.03.2023</t>
  </si>
  <si>
    <t>AKFYE</t>
  </si>
  <si>
    <t>AKFEN YENİLENEBİLİR ENERJİ A.Ş.</t>
  </si>
  <si>
    <t>1.03.2023/6.03.2023</t>
  </si>
  <si>
    <t>27.02.2023/7.03.2023</t>
  </si>
  <si>
    <t>https://www.kap.org.tr/tr/Bildirim/1120552</t>
  </si>
  <si>
    <t>GOKNUR GIDA- İşlem görene alınacak</t>
  </si>
  <si>
    <t>6.03.2023/8.03.2023</t>
  </si>
  <si>
    <t>https://www.kap.org.tr/tr/Bildirim/1122465</t>
  </si>
  <si>
    <t>İNFO YATIRIM MENKUL DEĞERLER A.Ş.</t>
  </si>
  <si>
    <t xml:space="preserve">3 aylıklardan itibaren konsolide olacak </t>
  </si>
  <si>
    <t>EKSUN GIDA TARIM SANAYİ VE TİCARET A.Ş.</t>
  </si>
  <si>
    <t>EKSUN</t>
  </si>
  <si>
    <t>9.03.2023/10.03.2023</t>
  </si>
  <si>
    <t>Bien Yapı Ürünleri Sanayi Turizm ve Ticaret A.Ş.</t>
  </si>
  <si>
    <t>https://www.kap.org.tr/tr/Bildirim/1122787</t>
  </si>
  <si>
    <t xml:space="preserve">MERCEDES BENZ KAMYON FİNANSMAN A.Ş. </t>
  </si>
  <si>
    <t>MRBKF</t>
  </si>
  <si>
    <t xml:space="preserve">Akfen Yenilenebilir Enerji A.Ş. </t>
  </si>
  <si>
    <t>payları işlem görmeye başlıyor.</t>
  </si>
  <si>
    <t xml:space="preserve">https://www.kap.org.tr/tr/Bildirim/1124554 </t>
  </si>
  <si>
    <t>13.03.2023/20.03.2023</t>
  </si>
  <si>
    <t>9.03.2023/21.03.2023</t>
  </si>
  <si>
    <t>ALFAS</t>
  </si>
  <si>
    <t>27.02.2023/29.03.2023</t>
  </si>
  <si>
    <t>2.03.2023/04.04.2023</t>
  </si>
  <si>
    <t>31.03.2023/13.04.2023/16.04.2023</t>
  </si>
  <si>
    <t>26.04.2023 /27.04.2023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</si>
</sst>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 #,##0_-;_-* &quot;-&quot;??_-;_-@_-"/>
  </numFmts>
  <fonts count="61"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b/>
      <sz val="11"/>
      <color rgb="FFC30000"/>
      <name val="Calibri"/>
      <family val="2"/>
      <charset val="162"/>
      <scheme val="minor"/>
    </font>
    <font>
      <b/>
      <sz val="11"/>
      <color rgb="FFC00000"/>
      <name val="Calibri"/>
      <family val="2"/>
      <charset val="162"/>
      <scheme val="minor"/>
    </font>
    <font>
      <b/>
      <sz val="8"/>
      <color rgb="FFC00000"/>
      <name val="Calibri"/>
      <family val="2"/>
      <charset val="162"/>
      <scheme val="minor"/>
    </font>
    <font>
      <i/>
      <sz val="8"/>
      <color rgb="FF7030A0"/>
      <name val="Calibri"/>
      <family val="2"/>
      <charset val="162"/>
      <scheme val="minor"/>
    </font>
    <font>
      <i/>
      <sz val="11"/>
      <color rgb="FF7030A0"/>
      <name val="Calibri"/>
      <family val="2"/>
      <charset val="162"/>
      <scheme val="minor"/>
    </font>
    <font>
      <sz val="8"/>
      <color theme="1"/>
      <name val="Arial"/>
      <family val="2"/>
      <charset val="162"/>
    </font>
    <font>
      <sz val="7"/>
      <color rgb="FFFF0000"/>
      <name val="Arial"/>
      <family val="2"/>
      <charset val="162"/>
    </font>
    <font>
      <sz val="8"/>
      <color theme="1"/>
      <name val="Calibri"/>
      <family val="2"/>
      <scheme val="minor"/>
    </font>
    <font>
      <sz val="8"/>
      <color rgb="FFFF0000"/>
      <name val="Calibri"/>
      <family val="2"/>
      <scheme val="minor"/>
    </font>
    <font>
      <b/>
      <sz val="8"/>
      <color rgb="FFC00000"/>
      <name val="Arial"/>
      <family val="2"/>
      <charset val="162"/>
    </font>
    <font>
      <i/>
      <sz val="7"/>
      <color rgb="FF7030A0"/>
      <name val="Arial"/>
      <family val="2"/>
      <charset val="162"/>
    </font>
    <font>
      <i/>
      <sz val="8"/>
      <color rgb="FF7030A0"/>
      <name val="Arial"/>
      <family val="2"/>
      <charset val="162"/>
    </font>
    <font>
      <sz val="7"/>
      <color theme="1"/>
      <name val="Arial"/>
      <family val="2"/>
      <charset val="162"/>
    </font>
    <font>
      <sz val="7"/>
      <color theme="1"/>
      <name val="Calibri"/>
      <family val="2"/>
      <scheme val="minor"/>
    </font>
    <font>
      <b/>
      <sz val="9"/>
      <color rgb="FF7030A0"/>
      <name val="Calibri"/>
      <family val="2"/>
      <charset val="162"/>
      <scheme val="minor"/>
    </font>
    <font>
      <sz val="9"/>
      <color theme="1"/>
      <name val="Calibri"/>
      <family val="2"/>
      <charset val="162"/>
      <scheme val="minor"/>
    </font>
    <font>
      <sz val="9"/>
      <name val="Calibri"/>
      <family val="2"/>
      <charset val="162"/>
      <scheme val="minor"/>
    </font>
    <font>
      <b/>
      <i/>
      <sz val="9"/>
      <color rgb="FF7030A0"/>
      <name val="Calibri"/>
      <family val="2"/>
      <charset val="162"/>
      <scheme val="minor"/>
    </font>
    <font>
      <sz val="11"/>
      <color rgb="FFFF0000"/>
      <name val="Calibri"/>
      <family val="2"/>
      <scheme val="minor"/>
    </font>
    <font>
      <b/>
      <sz val="7"/>
      <color rgb="FFFF0000"/>
      <name val="Arial"/>
      <family val="2"/>
      <charset val="162"/>
    </font>
    <font>
      <sz val="7"/>
      <color rgb="FFFF0000"/>
      <name val="Calibri"/>
      <family val="2"/>
      <scheme val="minor"/>
    </font>
    <font>
      <sz val="7"/>
      <color rgb="FFC00000"/>
      <name val="Arial"/>
      <family val="2"/>
      <charset val="162"/>
    </font>
    <font>
      <sz val="11"/>
      <color rgb="FF1F497D"/>
      <name val="Calibri"/>
      <family val="2"/>
      <charset val="162"/>
      <scheme val="minor"/>
    </font>
    <font>
      <sz val="7"/>
      <color rgb="FF7030A0"/>
      <name val="Calibri"/>
      <family val="2"/>
      <scheme val="minor"/>
    </font>
    <font>
      <sz val="8"/>
      <color theme="1"/>
      <name val="Calibri"/>
      <family val="2"/>
      <charset val="162"/>
      <scheme val="minor"/>
    </font>
    <font>
      <i/>
      <sz val="8"/>
      <color theme="7" tint="-0.249977111117893"/>
      <name val="Calibri"/>
      <family val="2"/>
      <charset val="162"/>
      <scheme val="minor"/>
    </font>
    <font>
      <sz val="8"/>
      <color rgb="FFFF0000"/>
      <name val="Calibri"/>
      <family val="2"/>
      <charset val="162"/>
      <scheme val="minor"/>
    </font>
    <font>
      <sz val="7"/>
      <name val="Arial"/>
      <family val="2"/>
      <charset val="162"/>
    </font>
    <font>
      <b/>
      <sz val="7"/>
      <color rgb="FFC00000"/>
      <name val="Arial"/>
      <family val="2"/>
      <charset val="162"/>
    </font>
    <font>
      <i/>
      <sz val="7"/>
      <color rgb="FFC00000"/>
      <name val="Arial"/>
      <family val="2"/>
      <charset val="162"/>
    </font>
    <font>
      <sz val="11"/>
      <name val="Calibri"/>
      <family val="2"/>
      <scheme val="minor"/>
    </font>
    <font>
      <sz val="8"/>
      <color rgb="FFFF0000"/>
      <name val="Calibri"/>
      <family val="2"/>
      <charset val="162"/>
    </font>
    <font>
      <sz val="7"/>
      <color rgb="FFC30000"/>
      <name val="Arial"/>
      <family val="2"/>
      <charset val="162"/>
    </font>
    <font>
      <sz val="8"/>
      <color rgb="FFC30000"/>
      <name val="Calibri"/>
      <family val="2"/>
      <scheme val="minor"/>
    </font>
    <font>
      <sz val="9"/>
      <color rgb="FFFF0000"/>
      <name val="Calibri"/>
      <family val="2"/>
      <charset val="162"/>
      <scheme val="minor"/>
    </font>
    <font>
      <b/>
      <i/>
      <sz val="8"/>
      <color theme="7"/>
      <name val="Calibri"/>
      <family val="2"/>
      <scheme val="minor"/>
    </font>
    <font>
      <i/>
      <sz val="8"/>
      <color theme="7"/>
      <name val="Calibri"/>
      <family val="2"/>
      <scheme val="minor"/>
    </font>
    <font>
      <sz val="7"/>
      <color rgb="FF000000"/>
      <name val="Arial"/>
      <family val="2"/>
      <charset val="162"/>
    </font>
    <font>
      <sz val="7"/>
      <color rgb="FF00B050"/>
      <name val="Arial"/>
      <family val="2"/>
      <charset val="162"/>
    </font>
    <font>
      <sz val="11"/>
      <color rgb="FF00B050"/>
      <name val="Calibri"/>
      <family val="2"/>
      <scheme val="minor"/>
    </font>
    <font>
      <u/>
      <sz val="11"/>
      <color theme="10"/>
      <name val="Calibri"/>
      <family val="2"/>
      <scheme val="minor"/>
    </font>
    <font>
      <b/>
      <sz val="11"/>
      <color rgb="FF000000"/>
      <name val="Calibri"/>
      <family val="2"/>
      <charset val="162"/>
    </font>
    <font>
      <strike/>
      <sz val="9"/>
      <color theme="1"/>
      <name val="Calibri"/>
      <family val="2"/>
      <charset val="162"/>
      <scheme val="minor"/>
    </font>
    <font>
      <strike/>
      <u/>
      <sz val="8"/>
      <color theme="10"/>
      <name val="Calibri"/>
      <family val="2"/>
      <charset val="162"/>
      <scheme val="minor"/>
    </font>
    <font>
      <b/>
      <sz val="12"/>
      <color theme="1"/>
      <name val="Calibri"/>
      <family val="2"/>
      <charset val="162"/>
      <scheme val="minor"/>
    </font>
    <font>
      <sz val="8"/>
      <name val="Calibri"/>
      <family val="2"/>
      <charset val="162"/>
      <scheme val="minor"/>
    </font>
    <font>
      <sz val="8"/>
      <color rgb="FFC00000"/>
      <name val="Calibri"/>
      <family val="2"/>
      <scheme val="minor"/>
    </font>
    <font>
      <sz val="11"/>
      <name val="Calibri"/>
      <family val="2"/>
      <charset val="162"/>
      <scheme val="minor"/>
    </font>
    <font>
      <b/>
      <sz val="11"/>
      <color rgb="FF1F497D"/>
      <name val="Calibri"/>
      <family val="2"/>
      <charset val="162"/>
      <scheme val="minor"/>
    </font>
    <font>
      <sz val="8"/>
      <color rgb="FF333333"/>
      <name val="Arial"/>
      <family val="2"/>
      <charset val="162"/>
    </font>
    <font>
      <b/>
      <sz val="9"/>
      <color rgb="FFFF0000"/>
      <name val="Calibri"/>
      <family val="2"/>
      <charset val="162"/>
      <scheme val="minor"/>
    </font>
    <font>
      <sz val="8"/>
      <name val="Calibri"/>
      <family val="2"/>
      <scheme val="minor"/>
    </font>
    <font>
      <sz val="11"/>
      <color theme="1"/>
      <name val="Calibri"/>
      <family val="2"/>
      <scheme val="minor"/>
    </font>
    <font>
      <b/>
      <sz val="7"/>
      <color rgb="FFFF0000"/>
      <name val="Calibri"/>
      <family val="2"/>
      <charset val="162"/>
      <scheme val="minor"/>
    </font>
    <font>
      <b/>
      <sz val="7"/>
      <color rgb="FF7030A0"/>
      <name val="Calibri"/>
      <family val="2"/>
      <charset val="162"/>
      <scheme val="minor"/>
    </font>
    <font>
      <i/>
      <sz val="10"/>
      <name val="Calibri"/>
      <family val="2"/>
      <charset val="162"/>
      <scheme val="minor"/>
    </font>
    <font>
      <i/>
      <sz val="9"/>
      <color theme="1"/>
      <name val="Calibri"/>
      <family val="2"/>
      <charset val="162"/>
      <scheme val="minor"/>
    </font>
    <font>
      <b/>
      <sz val="7"/>
      <name val="Arial"/>
      <family val="2"/>
      <charset val="16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EDEDED"/>
        <bgColor indexed="64"/>
      </patternFill>
    </fill>
    <fill>
      <patternFill patternType="solid">
        <fgColor rgb="FFFF0000"/>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807">
    <xf numFmtId="0" fontId="0" fillId="0" borderId="0"/>
    <xf numFmtId="0" fontId="43" fillId="0" borderId="0" applyNumberForma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cellStyleXfs>
  <cellXfs count="539">
    <xf numFmtId="0" fontId="0" fillId="0" borderId="0" xfId="0"/>
    <xf numFmtId="0" fontId="5"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Border="1"/>
    <xf numFmtId="0" fontId="13" fillId="0" borderId="0" xfId="0" applyFont="1"/>
    <xf numFmtId="0" fontId="12" fillId="0" borderId="0" xfId="0" applyFont="1"/>
    <xf numFmtId="0" fontId="14" fillId="0" borderId="0" xfId="0" applyFont="1"/>
    <xf numFmtId="0" fontId="9"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16" fillId="0" borderId="0" xfId="0" applyFont="1"/>
    <xf numFmtId="0" fontId="9" fillId="0" borderId="1" xfId="0" applyFont="1" applyBorder="1" applyAlignment="1">
      <alignment horizontal="center" vertical="center"/>
    </xf>
    <xf numFmtId="0" fontId="18" fillId="0" borderId="0" xfId="0" applyFont="1" applyFill="1"/>
    <xf numFmtId="0" fontId="5" fillId="2" borderId="1" xfId="0" applyFont="1" applyFill="1" applyBorder="1" applyAlignment="1">
      <alignment horizontal="center" vertical="center"/>
    </xf>
    <xf numFmtId="0" fontId="0" fillId="0" borderId="0" xfId="0" applyAlignment="1"/>
    <xf numFmtId="14" fontId="15" fillId="0" borderId="1" xfId="0" applyNumberFormat="1" applyFont="1" applyBorder="1" applyAlignment="1">
      <alignment horizontal="center"/>
    </xf>
    <xf numFmtId="0" fontId="16" fillId="0" borderId="0" xfId="0" applyFont="1" applyAlignment="1">
      <alignment horizontal="center"/>
    </xf>
    <xf numFmtId="0" fontId="0" fillId="0" borderId="0" xfId="0" applyAlignment="1">
      <alignment horizontal="center"/>
    </xf>
    <xf numFmtId="0" fontId="21" fillId="0" borderId="0" xfId="0" applyFont="1"/>
    <xf numFmtId="14" fontId="15" fillId="0" borderId="1" xfId="0" applyNumberFormat="1" applyFont="1" applyFill="1" applyBorder="1" applyAlignment="1">
      <alignment horizontal="center"/>
    </xf>
    <xf numFmtId="0" fontId="15" fillId="0" borderId="1" xfId="0" applyFont="1" applyFill="1" applyBorder="1"/>
    <xf numFmtId="0" fontId="15" fillId="0" borderId="1" xfId="0" applyFont="1" applyFill="1" applyBorder="1" applyAlignment="1">
      <alignment wrapText="1"/>
    </xf>
    <xf numFmtId="0" fontId="26" fillId="0" borderId="0" xfId="0" applyFont="1"/>
    <xf numFmtId="0" fontId="27" fillId="0" borderId="0" xfId="0" applyFont="1" applyAlignment="1">
      <alignment wrapText="1"/>
    </xf>
    <xf numFmtId="0" fontId="0" fillId="0" borderId="0" xfId="0" applyAlignment="1">
      <alignment wrapText="1"/>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14" fontId="31" fillId="0" borderId="0" xfId="0" applyNumberFormat="1" applyFont="1" applyFill="1" applyBorder="1" applyAlignment="1">
      <alignment horizontal="left"/>
    </xf>
    <xf numFmtId="14" fontId="31" fillId="0" borderId="0" xfId="0" applyNumberFormat="1" applyFont="1" applyFill="1" applyBorder="1" applyAlignment="1">
      <alignment horizontal="center"/>
    </xf>
    <xf numFmtId="0" fontId="24" fillId="0" borderId="0" xfId="0" applyFont="1"/>
    <xf numFmtId="0" fontId="31" fillId="0" borderId="0" xfId="0" applyFont="1" applyFill="1" applyBorder="1" applyAlignment="1">
      <alignment horizontal="center"/>
    </xf>
    <xf numFmtId="14" fontId="32" fillId="0" borderId="0" xfId="0" applyNumberFormat="1" applyFont="1" applyFill="1" applyBorder="1" applyAlignment="1">
      <alignment horizontal="center"/>
    </xf>
    <xf numFmtId="14" fontId="32" fillId="0" borderId="0" xfId="0" applyNumberFormat="1" applyFont="1" applyFill="1" applyBorder="1" applyAlignment="1">
      <alignment horizontal="left"/>
    </xf>
    <xf numFmtId="0" fontId="32" fillId="0" borderId="0" xfId="0" applyFont="1" applyFill="1" applyBorder="1" applyAlignment="1">
      <alignment horizontal="left"/>
    </xf>
    <xf numFmtId="14" fontId="32" fillId="0" borderId="0" xfId="0" applyNumberFormat="1" applyFont="1" applyFill="1" applyBorder="1" applyAlignment="1">
      <alignment horizontal="left" wrapText="1"/>
    </xf>
    <xf numFmtId="0" fontId="32" fillId="0" borderId="0" xfId="0" applyFont="1" applyFill="1" applyBorder="1" applyAlignment="1">
      <alignment horizontal="left" wrapText="1"/>
    </xf>
    <xf numFmtId="14" fontId="0" fillId="0" borderId="0" xfId="0" applyNumberFormat="1"/>
    <xf numFmtId="0" fontId="30" fillId="0" borderId="1" xfId="0" applyFont="1" applyFill="1" applyBorder="1"/>
    <xf numFmtId="0" fontId="9" fillId="0" borderId="1" xfId="0" applyFont="1" applyFill="1" applyBorder="1" applyAlignment="1">
      <alignment horizontal="left" wrapText="1"/>
    </xf>
    <xf numFmtId="0" fontId="0" fillId="0" borderId="1" xfId="0" applyFill="1" applyBorder="1"/>
    <xf numFmtId="0" fontId="0" fillId="0" borderId="1" xfId="0" applyFill="1" applyBorder="1" applyAlignment="1">
      <alignment horizontal="center"/>
    </xf>
    <xf numFmtId="0" fontId="0" fillId="0" borderId="0" xfId="0" applyFill="1"/>
    <xf numFmtId="0" fontId="30" fillId="0" borderId="1" xfId="0" applyFont="1" applyFill="1" applyBorder="1" applyAlignment="1">
      <alignment horizontal="center" vertical="center"/>
    </xf>
    <xf numFmtId="0" fontId="21" fillId="0" borderId="1" xfId="0" applyFont="1" applyFill="1" applyBorder="1"/>
    <xf numFmtId="14" fontId="30" fillId="0" borderId="1" xfId="0" applyNumberFormat="1" applyFont="1" applyFill="1" applyBorder="1" applyAlignment="1">
      <alignment horizontal="center"/>
    </xf>
    <xf numFmtId="0" fontId="30" fillId="0" borderId="1" xfId="0" applyFont="1" applyFill="1" applyBorder="1" applyAlignment="1">
      <alignment horizontal="left" wrapText="1"/>
    </xf>
    <xf numFmtId="0" fontId="0" fillId="0" borderId="1" xfId="0" applyFont="1" applyFill="1" applyBorder="1"/>
    <xf numFmtId="0" fontId="15" fillId="0" borderId="1" xfId="0" applyFont="1" applyFill="1" applyBorder="1" applyAlignment="1">
      <alignment vertical="center"/>
    </xf>
    <xf numFmtId="0" fontId="30" fillId="3" borderId="1" xfId="0" applyFont="1" applyFill="1" applyBorder="1" applyAlignment="1">
      <alignment horizontal="center" vertical="center"/>
    </xf>
    <xf numFmtId="14" fontId="30" fillId="0" borderId="1" xfId="0" applyNumberFormat="1" applyFont="1" applyFill="1" applyBorder="1" applyAlignment="1">
      <alignment horizontal="center" vertical="center"/>
    </xf>
    <xf numFmtId="0" fontId="21" fillId="0" borderId="0" xfId="0" applyFont="1" applyAlignment="1">
      <alignment vertical="center"/>
    </xf>
    <xf numFmtId="0" fontId="0" fillId="0" borderId="0" xfId="0" applyFont="1"/>
    <xf numFmtId="14" fontId="5" fillId="2" borderId="1" xfId="0" applyNumberFormat="1" applyFont="1" applyFill="1" applyBorder="1" applyAlignment="1">
      <alignment horizontal="center" vertical="center" wrapText="1"/>
    </xf>
    <xf numFmtId="14" fontId="0" fillId="0" borderId="0" xfId="0" applyNumberFormat="1" applyAlignment="1">
      <alignment horizontal="center"/>
    </xf>
    <xf numFmtId="0" fontId="18" fillId="0" borderId="0" xfId="0" applyFont="1" applyFill="1" applyAlignment="1">
      <alignment wrapText="1"/>
    </xf>
    <xf numFmtId="0" fontId="18" fillId="0" borderId="0" xfId="0" applyFont="1" applyFill="1" applyAlignment="1"/>
    <xf numFmtId="0" fontId="32" fillId="0" borderId="0" xfId="0" applyFont="1" applyFill="1" applyBorder="1" applyAlignment="1">
      <alignment horizontal="center"/>
    </xf>
    <xf numFmtId="0" fontId="32" fillId="0" borderId="0" xfId="0" applyFont="1" applyFill="1" applyBorder="1" applyAlignment="1">
      <alignment horizontal="center" wrapText="1"/>
    </xf>
    <xf numFmtId="0" fontId="9" fillId="3" borderId="1" xfId="0" applyFont="1" applyFill="1" applyBorder="1" applyAlignment="1">
      <alignment horizontal="center" vertical="center"/>
    </xf>
    <xf numFmtId="0" fontId="30" fillId="0" borderId="1" xfId="0" applyFont="1" applyBorder="1" applyAlignment="1">
      <alignment horizontal="center" vertical="center" wrapText="1"/>
    </xf>
    <xf numFmtId="14" fontId="30" fillId="3" borderId="1" xfId="0" applyNumberFormat="1" applyFont="1" applyFill="1" applyBorder="1" applyAlignment="1">
      <alignment horizontal="center" vertical="center"/>
    </xf>
    <xf numFmtId="0" fontId="30" fillId="0" borderId="1" xfId="0" applyFont="1" applyFill="1" applyBorder="1" applyAlignment="1">
      <alignment horizontal="center" vertical="center" wrapText="1"/>
    </xf>
    <xf numFmtId="14" fontId="30" fillId="0" borderId="1" xfId="0" quotePrefix="1" applyNumberFormat="1" applyFont="1" applyFill="1" applyBorder="1" applyAlignment="1">
      <alignment horizontal="center" vertical="center"/>
    </xf>
    <xf numFmtId="14" fontId="9" fillId="0" borderId="1" xfId="0" applyNumberFormat="1" applyFont="1" applyBorder="1" applyAlignment="1">
      <alignment horizontal="center" vertical="center"/>
    </xf>
    <xf numFmtId="0" fontId="34" fillId="0" borderId="1" xfId="0" applyFont="1" applyFill="1" applyBorder="1" applyAlignment="1">
      <alignment horizontal="left" wrapText="1"/>
    </xf>
    <xf numFmtId="0" fontId="16" fillId="0" borderId="1" xfId="0" applyFont="1" applyFill="1" applyBorder="1"/>
    <xf numFmtId="0" fontId="0" fillId="0" borderId="1" xfId="0" applyFill="1" applyBorder="1" applyAlignment="1"/>
    <xf numFmtId="14" fontId="16" fillId="0" borderId="1" xfId="0" applyNumberFormat="1" applyFont="1" applyFill="1" applyBorder="1"/>
    <xf numFmtId="14" fontId="18" fillId="0" borderId="0" xfId="0" applyNumberFormat="1" applyFont="1" applyFill="1" applyBorder="1" applyAlignment="1">
      <alignment horizontal="right"/>
    </xf>
    <xf numFmtId="0" fontId="30" fillId="0" borderId="0" xfId="0" applyFont="1" applyBorder="1" applyAlignment="1">
      <alignment horizontal="center" vertical="center"/>
    </xf>
    <xf numFmtId="14" fontId="30" fillId="0" borderId="0" xfId="0" applyNumberFormat="1" applyFont="1" applyBorder="1" applyAlignment="1">
      <alignment horizontal="center" vertical="center"/>
    </xf>
    <xf numFmtId="14" fontId="30" fillId="0" borderId="0" xfId="0" applyNumberFormat="1" applyFont="1" applyBorder="1" applyAlignment="1">
      <alignment horizontal="center"/>
    </xf>
    <xf numFmtId="0" fontId="29" fillId="0" borderId="0" xfId="0" applyFont="1" applyBorder="1" applyAlignment="1">
      <alignment wrapText="1"/>
    </xf>
    <xf numFmtId="0" fontId="31" fillId="2" borderId="1" xfId="0" applyFont="1" applyFill="1" applyBorder="1" applyAlignment="1">
      <alignment horizontal="center" vertical="center" wrapText="1"/>
    </xf>
    <xf numFmtId="0" fontId="15" fillId="0" borderId="0" xfId="0" applyFont="1"/>
    <xf numFmtId="14" fontId="15" fillId="3"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21" fillId="0" borderId="0" xfId="0" applyFont="1" applyFill="1"/>
    <xf numFmtId="0" fontId="19" fillId="0" borderId="0" xfId="0" applyFont="1" applyFill="1"/>
    <xf numFmtId="0" fontId="9" fillId="0" borderId="1" xfId="0" applyFont="1" applyBorder="1" applyAlignment="1">
      <alignment horizontal="center" wrapText="1"/>
    </xf>
    <xf numFmtId="0" fontId="0" fillId="0" borderId="0" xfId="0" applyAlignment="1">
      <alignment vertical="center"/>
    </xf>
    <xf numFmtId="0" fontId="9" fillId="0" borderId="1" xfId="0" applyFont="1" applyFill="1" applyBorder="1" applyAlignment="1">
      <alignment horizontal="center" vertical="center"/>
    </xf>
    <xf numFmtId="0" fontId="0" fillId="0" borderId="0" xfId="0" applyFill="1" applyAlignment="1">
      <alignment horizontal="center"/>
    </xf>
    <xf numFmtId="0" fontId="30" fillId="0" borderId="1" xfId="0" applyFont="1" applyFill="1" applyBorder="1" applyAlignment="1">
      <alignment vertical="center"/>
    </xf>
    <xf numFmtId="0" fontId="16" fillId="0" borderId="0" xfId="0" applyFont="1" applyFill="1"/>
    <xf numFmtId="14" fontId="9" fillId="0" borderId="1" xfId="0" applyNumberFormat="1" applyFont="1" applyFill="1" applyBorder="1" applyAlignment="1">
      <alignment horizontal="center" vertical="center"/>
    </xf>
    <xf numFmtId="0" fontId="30" fillId="0" borderId="1" xfId="0" applyFont="1" applyFill="1" applyBorder="1" applyAlignment="1"/>
    <xf numFmtId="14" fontId="35" fillId="0" borderId="1" xfId="0" applyNumberFormat="1" applyFont="1" applyFill="1" applyBorder="1" applyAlignment="1">
      <alignment horizontal="center" vertical="center"/>
    </xf>
    <xf numFmtId="14" fontId="35" fillId="0" borderId="1" xfId="0" applyNumberFormat="1" applyFont="1" applyFill="1" applyBorder="1" applyAlignment="1">
      <alignment horizontal="center"/>
    </xf>
    <xf numFmtId="0" fontId="35" fillId="0" borderId="1" xfId="0" applyFont="1" applyBorder="1" applyAlignment="1">
      <alignment horizontal="center" vertical="center"/>
    </xf>
    <xf numFmtId="0" fontId="15" fillId="0" borderId="5" xfId="0" applyFont="1" applyFill="1" applyBorder="1" applyAlignment="1">
      <alignment horizontal="center" vertical="center"/>
    </xf>
    <xf numFmtId="0" fontId="31" fillId="0" borderId="0" xfId="0" applyFont="1" applyFill="1" applyBorder="1" applyAlignment="1">
      <alignment horizontal="left"/>
    </xf>
    <xf numFmtId="0" fontId="31" fillId="0" borderId="0" xfId="0" applyFont="1" applyAlignment="1">
      <alignment horizontal="left"/>
    </xf>
    <xf numFmtId="0" fontId="19" fillId="0" borderId="0" xfId="0" applyFont="1" applyFill="1" applyBorder="1"/>
    <xf numFmtId="14" fontId="30" fillId="0" borderId="1" xfId="0" applyNumberFormat="1" applyFont="1" applyFill="1" applyBorder="1" applyAlignment="1">
      <alignment horizontal="left" wrapText="1"/>
    </xf>
    <xf numFmtId="0" fontId="0" fillId="0" borderId="0" xfId="0" applyAlignment="1">
      <alignment horizontal="left" vertical="top"/>
    </xf>
    <xf numFmtId="0" fontId="34" fillId="0" borderId="1" xfId="0" applyFont="1" applyFill="1" applyBorder="1" applyAlignment="1"/>
    <xf numFmtId="0" fontId="0" fillId="0" borderId="0" xfId="0" applyFill="1" applyAlignment="1">
      <alignment horizontal="left" vertical="top"/>
    </xf>
    <xf numFmtId="0" fontId="0" fillId="0" borderId="0" xfId="0" applyFont="1" applyFill="1"/>
    <xf numFmtId="0" fontId="0" fillId="0" borderId="0" xfId="0" applyFill="1" applyAlignment="1"/>
    <xf numFmtId="0" fontId="16" fillId="0" borderId="0" xfId="0" applyFont="1" applyFill="1" applyAlignment="1">
      <alignment horizontal="center"/>
    </xf>
    <xf numFmtId="0" fontId="30" fillId="0" borderId="1" xfId="0" applyFont="1" applyFill="1" applyBorder="1" applyAlignment="1">
      <alignment horizontal="left" vertical="center" wrapText="1"/>
    </xf>
    <xf numFmtId="0" fontId="21" fillId="0" borderId="0" xfId="0" applyFont="1" applyFill="1" applyAlignment="1">
      <alignment horizontal="center"/>
    </xf>
    <xf numFmtId="0" fontId="15" fillId="3" borderId="1" xfId="0" applyFont="1" applyFill="1" applyBorder="1"/>
    <xf numFmtId="0" fontId="30" fillId="3" borderId="1" xfId="0" applyFont="1" applyFill="1" applyBorder="1" applyAlignment="1">
      <alignment vertical="center"/>
    </xf>
    <xf numFmtId="0" fontId="12" fillId="0" borderId="0" xfId="0" applyFont="1" applyFill="1" applyAlignment="1">
      <alignment horizontal="center" vertical="center"/>
    </xf>
    <xf numFmtId="0" fontId="12" fillId="0" borderId="0" xfId="0" applyFont="1" applyFill="1"/>
    <xf numFmtId="0" fontId="4" fillId="0" borderId="0" xfId="0" applyFont="1" applyFill="1"/>
    <xf numFmtId="0" fontId="14" fillId="0" borderId="0" xfId="0" applyFont="1" applyFill="1" applyAlignment="1">
      <alignment horizontal="center" vertical="center"/>
    </xf>
    <xf numFmtId="0" fontId="14" fillId="0" borderId="0" xfId="0" applyFont="1" applyFill="1"/>
    <xf numFmtId="0" fontId="7" fillId="0" borderId="0" xfId="0" applyFont="1" applyFill="1"/>
    <xf numFmtId="0" fontId="19" fillId="0" borderId="1" xfId="0" applyFont="1" applyFill="1" applyBorder="1" applyAlignment="1">
      <alignment wrapText="1"/>
    </xf>
    <xf numFmtId="0" fontId="18" fillId="0" borderId="1" xfId="0" applyFont="1" applyFill="1" applyBorder="1" applyAlignment="1">
      <alignment wrapText="1"/>
    </xf>
    <xf numFmtId="0" fontId="18" fillId="0" borderId="1" xfId="0" applyFont="1" applyFill="1" applyBorder="1"/>
    <xf numFmtId="14" fontId="34" fillId="0" borderId="1" xfId="0" applyNumberFormat="1" applyFont="1" applyBorder="1" applyAlignment="1">
      <alignment horizontal="left" wrapText="1"/>
    </xf>
    <xf numFmtId="14" fontId="15" fillId="3" borderId="1" xfId="0" applyNumberFormat="1" applyFont="1" applyFill="1" applyBorder="1" applyAlignment="1">
      <alignment horizontal="center"/>
    </xf>
    <xf numFmtId="0" fontId="9" fillId="3" borderId="1" xfId="0" applyFont="1" applyFill="1" applyBorder="1" applyAlignment="1">
      <alignment wrapText="1"/>
    </xf>
    <xf numFmtId="14" fontId="30" fillId="3" borderId="1" xfId="0" applyNumberFormat="1" applyFont="1" applyFill="1" applyBorder="1" applyAlignment="1">
      <alignment horizontal="center"/>
    </xf>
    <xf numFmtId="0" fontId="15" fillId="3" borderId="1" xfId="0" applyFont="1" applyFill="1" applyBorder="1" applyAlignment="1">
      <alignment vertical="center"/>
    </xf>
    <xf numFmtId="0" fontId="30" fillId="3" borderId="1" xfId="0" applyFont="1" applyFill="1" applyBorder="1" applyAlignment="1">
      <alignment horizontal="center" vertical="center" wrapText="1"/>
    </xf>
    <xf numFmtId="14" fontId="30" fillId="3" borderId="1" xfId="0" quotePrefix="1" applyNumberFormat="1" applyFont="1" applyFill="1" applyBorder="1" applyAlignment="1">
      <alignment horizontal="center" vertical="center"/>
    </xf>
    <xf numFmtId="0" fontId="18" fillId="0" borderId="0" xfId="0" applyFont="1" applyFill="1" applyBorder="1"/>
    <xf numFmtId="0" fontId="37" fillId="0" borderId="0" xfId="0" applyFont="1" applyFill="1" applyBorder="1"/>
    <xf numFmtId="14" fontId="19" fillId="0" borderId="0" xfId="0" applyNumberFormat="1" applyFont="1" applyFill="1" applyBorder="1" applyAlignment="1">
      <alignment horizontal="right"/>
    </xf>
    <xf numFmtId="14" fontId="19" fillId="0" borderId="0" xfId="0" quotePrefix="1" applyNumberFormat="1" applyFont="1" applyFill="1" applyBorder="1" applyAlignment="1">
      <alignment horizontal="right"/>
    </xf>
    <xf numFmtId="14" fontId="18" fillId="0" borderId="0" xfId="0" quotePrefix="1" applyNumberFormat="1" applyFont="1" applyFill="1" applyBorder="1" applyAlignment="1">
      <alignment horizontal="right"/>
    </xf>
    <xf numFmtId="0" fontId="15" fillId="0" borderId="1" xfId="0" applyFont="1" applyFill="1" applyBorder="1" applyAlignment="1"/>
    <xf numFmtId="0" fontId="9" fillId="0" borderId="1" xfId="0" applyFont="1" applyBorder="1" applyAlignment="1"/>
    <xf numFmtId="0" fontId="9" fillId="3" borderId="1" xfId="0" applyFont="1" applyFill="1" applyBorder="1" applyAlignment="1"/>
    <xf numFmtId="0" fontId="16" fillId="0" borderId="1" xfId="0" applyFont="1" applyFill="1" applyBorder="1" applyAlignment="1"/>
    <xf numFmtId="0" fontId="9" fillId="0" borderId="1" xfId="0" applyFont="1" applyFill="1" applyBorder="1" applyAlignment="1">
      <alignment horizontal="left"/>
    </xf>
    <xf numFmtId="0" fontId="10" fillId="0" borderId="0" xfId="0" applyFont="1" applyAlignment="1">
      <alignment horizontal="center"/>
    </xf>
    <xf numFmtId="14" fontId="30" fillId="0"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0" borderId="0" xfId="0" applyAlignment="1">
      <alignment horizontal="center" vertical="center"/>
    </xf>
    <xf numFmtId="0" fontId="15" fillId="0" borderId="1" xfId="0" applyFont="1" applyFill="1" applyBorder="1" applyAlignment="1">
      <alignment vertical="center" wrapText="1"/>
    </xf>
    <xf numFmtId="0" fontId="0" fillId="0" borderId="0" xfId="0" applyFill="1" applyAlignment="1">
      <alignment vertical="center"/>
    </xf>
    <xf numFmtId="0" fontId="34"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0" fillId="0" borderId="0" xfId="0" applyFont="1" applyFill="1" applyAlignment="1">
      <alignment vertical="center"/>
    </xf>
    <xf numFmtId="0" fontId="0" fillId="0" borderId="1" xfId="0" applyFont="1" applyFill="1" applyBorder="1" applyAlignment="1">
      <alignment vertical="center"/>
    </xf>
    <xf numFmtId="0" fontId="21" fillId="0" borderId="0" xfId="0" applyFont="1" applyFill="1" applyAlignment="1">
      <alignment vertical="center"/>
    </xf>
    <xf numFmtId="0" fontId="30" fillId="0" borderId="1" xfId="0" applyFont="1" applyFill="1" applyBorder="1" applyAlignment="1">
      <alignment vertical="center" wrapText="1"/>
    </xf>
    <xf numFmtId="0" fontId="16" fillId="0" borderId="0" xfId="0" applyFont="1" applyFill="1" applyAlignment="1">
      <alignment vertical="center"/>
    </xf>
    <xf numFmtId="0" fontId="19" fillId="0" borderId="0" xfId="0" applyFont="1" applyFill="1" applyBorder="1" applyAlignment="1">
      <alignment wrapText="1"/>
    </xf>
    <xf numFmtId="0" fontId="30" fillId="0" borderId="1" xfId="0" applyNumberFormat="1" applyFont="1" applyFill="1" applyBorder="1" applyAlignment="1">
      <alignment horizontal="center" vertical="center"/>
    </xf>
    <xf numFmtId="0" fontId="29" fillId="0" borderId="1" xfId="0" applyFont="1" applyFill="1" applyBorder="1" applyAlignment="1">
      <alignment vertical="center" wrapText="1"/>
    </xf>
    <xf numFmtId="0" fontId="10" fillId="0" borderId="0" xfId="0" applyFont="1" applyFill="1" applyAlignment="1">
      <alignment vertical="center"/>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Border="1" applyAlignment="1">
      <alignment horizontal="center" vertical="center" wrapText="1"/>
    </xf>
    <xf numFmtId="0" fontId="16" fillId="0" borderId="0" xfId="0" applyFont="1" applyAlignment="1"/>
    <xf numFmtId="0" fontId="17" fillId="5" borderId="0" xfId="0" applyFont="1" applyFill="1" applyAlignment="1">
      <alignment wrapText="1"/>
    </xf>
    <xf numFmtId="0" fontId="17" fillId="5" borderId="0" xfId="0" applyFont="1" applyFill="1"/>
    <xf numFmtId="0" fontId="17" fillId="5" borderId="0" xfId="0" applyFont="1" applyFill="1" applyAlignment="1">
      <alignment horizontal="center" wrapText="1"/>
    </xf>
    <xf numFmtId="0" fontId="18" fillId="5" borderId="0" xfId="0" applyFont="1" applyFill="1"/>
    <xf numFmtId="0" fontId="40" fillId="0" borderId="1" xfId="0" applyFont="1" applyFill="1" applyBorder="1" applyAlignment="1">
      <alignment horizontal="center" vertical="center"/>
    </xf>
    <xf numFmtId="0" fontId="41" fillId="0" borderId="1" xfId="0" applyFont="1" applyBorder="1" applyAlignment="1">
      <alignment horizontal="center" vertical="center"/>
    </xf>
    <xf numFmtId="14" fontId="41" fillId="0" borderId="1" xfId="0" applyNumberFormat="1" applyFont="1" applyFill="1" applyBorder="1" applyAlignment="1">
      <alignment horizontal="center" vertical="center"/>
    </xf>
    <xf numFmtId="0" fontId="42" fillId="0" borderId="1" xfId="0" applyFont="1" applyFill="1" applyBorder="1" applyAlignment="1">
      <alignment vertical="center"/>
    </xf>
    <xf numFmtId="0" fontId="42" fillId="0" borderId="0" xfId="0" applyFont="1" applyAlignment="1">
      <alignment vertical="center"/>
    </xf>
    <xf numFmtId="14" fontId="41" fillId="0" borderId="1" xfId="0" quotePrefix="1" applyNumberFormat="1" applyFont="1" applyFill="1" applyBorder="1" applyAlignment="1">
      <alignment horizontal="center" vertical="center"/>
    </xf>
    <xf numFmtId="14" fontId="24" fillId="0" borderId="1" xfId="0" applyNumberFormat="1" applyFont="1" applyFill="1" applyBorder="1" applyAlignment="1">
      <alignment horizontal="left" vertical="center" wrapText="1"/>
    </xf>
    <xf numFmtId="0" fontId="25" fillId="0" borderId="0" xfId="0" applyFont="1" applyFill="1" applyAlignment="1">
      <alignment vertical="center"/>
    </xf>
    <xf numFmtId="0" fontId="33" fillId="0" borderId="1" xfId="0" applyFont="1" applyFill="1" applyBorder="1" applyAlignment="1">
      <alignment vertical="center"/>
    </xf>
    <xf numFmtId="0" fontId="33" fillId="0" borderId="0" xfId="0" applyFont="1" applyAlignment="1">
      <alignment vertical="center"/>
    </xf>
    <xf numFmtId="0" fontId="33" fillId="0" borderId="0" xfId="0" applyFont="1" applyAlignment="1">
      <alignment horizontal="center" vertical="center"/>
    </xf>
    <xf numFmtId="0" fontId="36" fillId="0"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36" fillId="0" borderId="0" xfId="0" applyFont="1" applyAlignment="1">
      <alignment horizontal="center"/>
    </xf>
    <xf numFmtId="0" fontId="30" fillId="3" borderId="1" xfId="0" applyNumberFormat="1" applyFont="1" applyFill="1" applyBorder="1" applyAlignment="1">
      <alignment horizontal="center" vertical="center"/>
    </xf>
    <xf numFmtId="0" fontId="15" fillId="3" borderId="1" xfId="0" applyFont="1" applyFill="1" applyBorder="1" applyAlignment="1">
      <alignment vertical="center" wrapText="1"/>
    </xf>
    <xf numFmtId="0" fontId="36" fillId="0" borderId="1" xfId="0" applyFont="1" applyBorder="1" applyAlignment="1">
      <alignment horizontal="center" vertical="center"/>
    </xf>
    <xf numFmtId="0" fontId="0" fillId="3" borderId="0" xfId="0" applyFill="1" applyAlignment="1">
      <alignment vertical="center"/>
    </xf>
    <xf numFmtId="0" fontId="33" fillId="3" borderId="0" xfId="0" applyFont="1" applyFill="1" applyAlignment="1">
      <alignment vertical="center"/>
    </xf>
    <xf numFmtId="0" fontId="36" fillId="0" borderId="1" xfId="0" applyFont="1" applyBorder="1" applyAlignment="1">
      <alignment horizontal="center" vertical="center" wrapText="1"/>
    </xf>
    <xf numFmtId="0" fontId="0" fillId="0" borderId="0" xfId="0" applyAlignment="1">
      <alignment horizontal="center" vertical="center" wrapText="1"/>
    </xf>
    <xf numFmtId="0" fontId="21" fillId="0" borderId="0" xfId="0" applyFont="1" applyAlignment="1">
      <alignment horizontal="center" vertical="center" wrapText="1"/>
    </xf>
    <xf numFmtId="0" fontId="29" fillId="0" borderId="1" xfId="0" applyFont="1" applyBorder="1" applyAlignment="1">
      <alignment vertical="center" wrapText="1"/>
    </xf>
    <xf numFmtId="0" fontId="22" fillId="0" borderId="1" xfId="0" applyFont="1" applyBorder="1" applyAlignment="1">
      <alignment vertical="center"/>
    </xf>
    <xf numFmtId="14" fontId="36" fillId="0" borderId="1" xfId="0" applyNumberFormat="1" applyFont="1" applyBorder="1" applyAlignment="1">
      <alignment horizontal="center" vertical="center"/>
    </xf>
    <xf numFmtId="0" fontId="22" fillId="0" borderId="1" xfId="0" applyFont="1" applyFill="1" applyBorder="1" applyAlignment="1">
      <alignment vertical="center"/>
    </xf>
    <xf numFmtId="0" fontId="35" fillId="0" borderId="1" xfId="0" applyFont="1" applyFill="1" applyBorder="1" applyAlignment="1">
      <alignment horizontal="center" vertical="center"/>
    </xf>
    <xf numFmtId="14" fontId="15" fillId="0" borderId="1" xfId="0" quotePrefix="1" applyNumberFormat="1" applyFont="1" applyFill="1" applyBorder="1" applyAlignment="1">
      <alignment horizontal="center" vertical="center"/>
    </xf>
    <xf numFmtId="14" fontId="36" fillId="0" borderId="1" xfId="0" applyNumberFormat="1" applyFont="1" applyFill="1" applyBorder="1" applyAlignment="1">
      <alignment horizontal="center" vertical="center"/>
    </xf>
    <xf numFmtId="0" fontId="29" fillId="3" borderId="1" xfId="0" applyFont="1" applyFill="1" applyBorder="1" applyAlignment="1">
      <alignment vertical="center" wrapText="1"/>
    </xf>
    <xf numFmtId="0" fontId="36" fillId="3" borderId="1" xfId="0" applyFont="1" applyFill="1" applyBorder="1" applyAlignment="1">
      <alignment horizontal="center" vertical="center"/>
    </xf>
    <xf numFmtId="0" fontId="21" fillId="3" borderId="0" xfId="0" applyFont="1" applyFill="1" applyAlignment="1">
      <alignment vertical="center"/>
    </xf>
    <xf numFmtId="14" fontId="36" fillId="3" borderId="1" xfId="0" applyNumberFormat="1" applyFont="1" applyFill="1" applyBorder="1" applyAlignment="1">
      <alignment horizontal="center" vertical="center"/>
    </xf>
    <xf numFmtId="0" fontId="33" fillId="0" borderId="0" xfId="0" applyFont="1" applyFill="1" applyAlignment="1">
      <alignment vertical="center"/>
    </xf>
    <xf numFmtId="14" fontId="36"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ont="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xf>
    <xf numFmtId="0" fontId="10" fillId="0" borderId="1" xfId="0" applyFont="1" applyBorder="1" applyAlignment="1">
      <alignment vertical="center"/>
    </xf>
    <xf numFmtId="0" fontId="11" fillId="3"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14" fontId="11" fillId="0" borderId="1" xfId="0" applyNumberFormat="1" applyFont="1" applyBorder="1" applyAlignment="1">
      <alignment horizontal="left" vertical="center" wrapText="1"/>
    </xf>
    <xf numFmtId="0" fontId="10" fillId="0" borderId="1" xfId="0" applyFont="1" applyFill="1" applyBorder="1" applyAlignment="1">
      <alignment vertical="center"/>
    </xf>
    <xf numFmtId="0" fontId="30" fillId="3"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14" fontId="30" fillId="0" borderId="1" xfId="0" quotePrefix="1" applyNumberFormat="1" applyFont="1" applyBorder="1" applyAlignment="1">
      <alignment horizontal="center" vertical="center"/>
    </xf>
    <xf numFmtId="0" fontId="0" fillId="0" borderId="2" xfId="0" applyFont="1" applyFill="1" applyBorder="1"/>
    <xf numFmtId="0" fontId="0" fillId="0" borderId="2" xfId="0" applyFill="1" applyBorder="1"/>
    <xf numFmtId="0" fontId="29" fillId="0" borderId="2" xfId="0" applyFont="1" applyFill="1" applyBorder="1" applyAlignment="1">
      <alignment wrapText="1"/>
    </xf>
    <xf numFmtId="0" fontId="21" fillId="0" borderId="2" xfId="0" applyFont="1" applyFill="1" applyBorder="1"/>
    <xf numFmtId="0" fontId="0" fillId="0" borderId="2" xfId="0" applyFill="1" applyBorder="1" applyAlignment="1">
      <alignment vertical="center"/>
    </xf>
    <xf numFmtId="0" fontId="20" fillId="0" borderId="0" xfId="0" applyFont="1" applyFill="1" applyBorder="1" applyAlignment="1">
      <alignment wrapText="1"/>
    </xf>
    <xf numFmtId="0" fontId="30" fillId="0" borderId="0" xfId="0" applyFont="1" applyBorder="1" applyAlignment="1">
      <alignment horizontal="center" vertical="center" wrapText="1"/>
    </xf>
    <xf numFmtId="0" fontId="16" fillId="0" borderId="0" xfId="0" applyFont="1" applyAlignment="1">
      <alignment wrapText="1"/>
    </xf>
    <xf numFmtId="0" fontId="12" fillId="0" borderId="0" xfId="0" applyFont="1" applyAlignment="1">
      <alignment wrapText="1"/>
    </xf>
    <xf numFmtId="0" fontId="14" fillId="0" borderId="0" xfId="0" applyFont="1" applyAlignment="1">
      <alignment wrapText="1"/>
    </xf>
    <xf numFmtId="0" fontId="13" fillId="0" borderId="0" xfId="0" applyFont="1" applyAlignment="1">
      <alignment wrapText="1"/>
    </xf>
    <xf numFmtId="14" fontId="11" fillId="0" borderId="1" xfId="0" applyNumberFormat="1" applyFont="1" applyFill="1" applyBorder="1" applyAlignment="1">
      <alignment horizontal="left" vertical="center" wrapText="1"/>
    </xf>
    <xf numFmtId="0" fontId="36" fillId="0" borderId="1" xfId="0" applyFont="1" applyFill="1" applyBorder="1" applyAlignment="1">
      <alignment horizontal="left" vertical="center" wrapText="1"/>
    </xf>
    <xf numFmtId="0" fontId="44" fillId="6" borderId="0" xfId="0" applyFont="1" applyFill="1" applyAlignment="1">
      <alignment vertical="center"/>
    </xf>
    <xf numFmtId="0" fontId="1" fillId="0" borderId="0" xfId="0" applyFont="1" applyAlignment="1">
      <alignment vertical="center"/>
    </xf>
    <xf numFmtId="0" fontId="25" fillId="0" borderId="0" xfId="0" applyFont="1" applyAlignment="1">
      <alignment vertical="center"/>
    </xf>
    <xf numFmtId="0" fontId="40" fillId="7" borderId="8" xfId="0" applyFont="1" applyFill="1" applyBorder="1" applyAlignment="1">
      <alignment vertical="center"/>
    </xf>
    <xf numFmtId="0" fontId="40" fillId="7" borderId="9" xfId="0" applyFont="1" applyFill="1" applyBorder="1" applyAlignment="1">
      <alignment vertical="center"/>
    </xf>
    <xf numFmtId="0" fontId="30" fillId="7" borderId="1" xfId="0" applyFont="1" applyFill="1" applyBorder="1" applyAlignment="1">
      <alignment vertical="center"/>
    </xf>
    <xf numFmtId="0" fontId="33" fillId="0" borderId="0" xfId="0" applyFont="1"/>
    <xf numFmtId="0" fontId="33" fillId="0" borderId="0" xfId="0" applyFont="1" applyAlignment="1">
      <alignment horizontal="center"/>
    </xf>
    <xf numFmtId="14" fontId="9" fillId="3" borderId="1" xfId="0" applyNumberFormat="1" applyFont="1" applyFill="1" applyBorder="1" applyAlignment="1">
      <alignment horizontal="center" vertical="center"/>
    </xf>
    <xf numFmtId="16" fontId="18" fillId="0" borderId="0" xfId="0" applyNumberFormat="1" applyFont="1" applyFill="1"/>
    <xf numFmtId="0" fontId="43" fillId="8" borderId="0" xfId="1" applyFill="1"/>
    <xf numFmtId="0" fontId="18" fillId="3" borderId="0" xfId="0" applyFont="1" applyFill="1"/>
    <xf numFmtId="14" fontId="34" fillId="0" borderId="1" xfId="0" applyNumberFormat="1" applyFont="1" applyFill="1" applyBorder="1" applyAlignment="1">
      <alignment wrapText="1"/>
    </xf>
    <xf numFmtId="14" fontId="15" fillId="0" borderId="1" xfId="0" applyNumberFormat="1" applyFont="1" applyFill="1" applyBorder="1" applyAlignment="1">
      <alignment vertical="center"/>
    </xf>
    <xf numFmtId="0" fontId="12" fillId="0" borderId="0" xfId="0" applyFont="1" applyAlignment="1">
      <alignment horizontal="left"/>
    </xf>
    <xf numFmtId="0" fontId="14" fillId="0" borderId="0" xfId="0" applyFont="1" applyAlignment="1">
      <alignment horizontal="left"/>
    </xf>
    <xf numFmtId="0" fontId="13" fillId="0" borderId="0" xfId="0" applyFont="1" applyAlignment="1">
      <alignment horizontal="left"/>
    </xf>
    <xf numFmtId="0" fontId="48" fillId="3" borderId="1" xfId="0" applyFont="1" applyFill="1" applyBorder="1" applyAlignment="1">
      <alignment vertical="center" wrapText="1"/>
    </xf>
    <xf numFmtId="0" fontId="10" fillId="3" borderId="1" xfId="0" applyFont="1" applyFill="1" applyBorder="1" applyAlignment="1">
      <alignment vertical="center"/>
    </xf>
    <xf numFmtId="0" fontId="30" fillId="3" borderId="1" xfId="0" applyFont="1" applyFill="1" applyBorder="1" applyAlignment="1">
      <alignment horizontal="left" wrapText="1"/>
    </xf>
    <xf numFmtId="0" fontId="0" fillId="3" borderId="0" xfId="0" applyFont="1" applyFill="1"/>
    <xf numFmtId="0" fontId="9" fillId="3" borderId="1" xfId="0" applyFont="1" applyFill="1" applyBorder="1" applyAlignment="1">
      <alignment horizontal="left" vertical="center" wrapText="1"/>
    </xf>
    <xf numFmtId="0" fontId="29" fillId="3" borderId="1" xfId="0" applyFont="1" applyFill="1" applyBorder="1" applyAlignment="1">
      <alignment vertical="center"/>
    </xf>
    <xf numFmtId="0" fontId="0" fillId="3" borderId="1" xfId="0" applyFill="1" applyBorder="1"/>
    <xf numFmtId="14" fontId="9" fillId="3" borderId="1" xfId="0" applyNumberFormat="1" applyFont="1" applyFill="1" applyBorder="1" applyAlignment="1">
      <alignment horizontal="left" vertical="center"/>
    </xf>
    <xf numFmtId="1" fontId="30" fillId="3" borderId="1" xfId="0" applyNumberFormat="1" applyFont="1" applyFill="1" applyBorder="1" applyAlignment="1">
      <alignment horizontal="center" vertical="center"/>
    </xf>
    <xf numFmtId="0" fontId="0" fillId="3" borderId="1" xfId="0" applyFill="1" applyBorder="1" applyAlignment="1">
      <alignment vertical="center"/>
    </xf>
    <xf numFmtId="14" fontId="30" fillId="3" borderId="1" xfId="0" applyNumberFormat="1" applyFont="1" applyFill="1" applyBorder="1" applyAlignment="1">
      <alignment horizontal="left" vertical="center" wrapText="1"/>
    </xf>
    <xf numFmtId="0" fontId="0" fillId="3" borderId="1" xfId="0" applyFont="1" applyFill="1" applyBorder="1" applyAlignment="1">
      <alignment vertical="center" wrapText="1"/>
    </xf>
    <xf numFmtId="0" fontId="30" fillId="3" borderId="1" xfId="0" applyFont="1" applyFill="1" applyBorder="1" applyAlignment="1">
      <alignment horizontal="left" vertical="center" wrapText="1"/>
    </xf>
    <xf numFmtId="0" fontId="0" fillId="3" borderId="2" xfId="0" applyFill="1" applyBorder="1"/>
    <xf numFmtId="0" fontId="19" fillId="0" borderId="1" xfId="0" applyFont="1" applyFill="1" applyBorder="1"/>
    <xf numFmtId="0" fontId="0" fillId="0" borderId="1" xfId="0" applyFill="1" applyBorder="1" applyAlignment="1">
      <alignment vertical="center" wrapText="1"/>
    </xf>
    <xf numFmtId="0" fontId="0" fillId="0" borderId="1" xfId="0" applyFill="1" applyBorder="1" applyAlignment="1">
      <alignment horizontal="center" vertical="center"/>
    </xf>
    <xf numFmtId="0" fontId="21" fillId="0" borderId="1" xfId="0" applyFont="1" applyBorder="1" applyAlignment="1">
      <alignment vertical="center"/>
    </xf>
    <xf numFmtId="14" fontId="49" fillId="3" borderId="1" xfId="0" applyNumberFormat="1" applyFont="1" applyFill="1" applyBorder="1" applyAlignment="1">
      <alignment horizontal="center" vertical="center"/>
    </xf>
    <xf numFmtId="14" fontId="15" fillId="3" borderId="1" xfId="0" quotePrefix="1"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0" fontId="23" fillId="0" borderId="1" xfId="0" applyFont="1" applyFill="1" applyBorder="1"/>
    <xf numFmtId="0" fontId="15" fillId="0" borderId="1" xfId="0" applyFont="1" applyFill="1" applyBorder="1" applyAlignment="1">
      <alignment horizontal="left" vertical="center" wrapText="1"/>
    </xf>
    <xf numFmtId="0" fontId="33" fillId="0" borderId="2" xfId="0" applyFont="1" applyFill="1" applyBorder="1"/>
    <xf numFmtId="0" fontId="9" fillId="0" borderId="2" xfId="0" applyFont="1" applyFill="1" applyBorder="1" applyAlignment="1">
      <alignment horizontal="left" wrapText="1"/>
    </xf>
    <xf numFmtId="14" fontId="15" fillId="0" borderId="1" xfId="0" applyNumberFormat="1" applyFont="1" applyFill="1" applyBorder="1" applyAlignment="1">
      <alignment horizontal="center" vertical="center"/>
    </xf>
    <xf numFmtId="0" fontId="0" fillId="0" borderId="2" xfId="0" applyFill="1" applyBorder="1"/>
    <xf numFmtId="0" fontId="0" fillId="3" borderId="2" xfId="0" applyFont="1" applyFill="1" applyBorder="1"/>
    <xf numFmtId="0" fontId="9" fillId="0" borderId="2" xfId="0" applyFont="1" applyFill="1" applyBorder="1" applyAlignment="1">
      <alignment horizontal="left"/>
    </xf>
    <xf numFmtId="14" fontId="30" fillId="3" borderId="1" xfId="0" quotePrefix="1" applyNumberFormat="1" applyFont="1" applyFill="1" applyBorder="1" applyAlignment="1">
      <alignment horizontal="left" vertical="center" wrapText="1"/>
    </xf>
    <xf numFmtId="0" fontId="30" fillId="3" borderId="0" xfId="0" applyFont="1" applyFill="1" applyBorder="1" applyAlignment="1">
      <alignment wrapText="1"/>
    </xf>
    <xf numFmtId="0" fontId="16" fillId="3" borderId="0" xfId="0" applyFont="1" applyFill="1" applyAlignment="1">
      <alignment wrapText="1"/>
    </xf>
    <xf numFmtId="0" fontId="0" fillId="3" borderId="0" xfId="0" applyFill="1" applyAlignment="1">
      <alignment wrapText="1"/>
    </xf>
    <xf numFmtId="0" fontId="11" fillId="0" borderId="1" xfId="0" applyFont="1" applyFill="1" applyBorder="1" applyAlignment="1">
      <alignment vertical="center" wrapText="1"/>
    </xf>
    <xf numFmtId="0" fontId="29" fillId="0" borderId="1" xfId="0" applyFont="1" applyFill="1" applyBorder="1" applyAlignment="1">
      <alignment horizontal="center" vertical="center" wrapText="1"/>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xf>
    <xf numFmtId="14" fontId="30" fillId="3"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0" fontId="0" fillId="0" borderId="0" xfId="0"/>
    <xf numFmtId="0" fontId="9"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15" fillId="0" borderId="1" xfId="0" applyFont="1" applyFill="1" applyBorder="1"/>
    <xf numFmtId="14" fontId="30" fillId="0"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0" fontId="9" fillId="0" borderId="1" xfId="0" applyFont="1" applyFill="1" applyBorder="1" applyAlignment="1"/>
    <xf numFmtId="14" fontId="30" fillId="3" borderId="1" xfId="0" applyNumberFormat="1" applyFont="1" applyFill="1" applyBorder="1" applyAlignment="1">
      <alignment horizontal="center" vertical="center"/>
    </xf>
    <xf numFmtId="0" fontId="18" fillId="3" borderId="1" xfId="0" applyFont="1" applyFill="1" applyBorder="1"/>
    <xf numFmtId="0" fontId="45" fillId="0" borderId="0" xfId="0" applyFont="1" applyFill="1" applyAlignment="1">
      <alignment wrapText="1"/>
    </xf>
    <xf numFmtId="0" fontId="45" fillId="0" borderId="0" xfId="0" applyFont="1" applyFill="1"/>
    <xf numFmtId="0" fontId="46" fillId="0" borderId="0" xfId="1" applyFont="1" applyFill="1" applyAlignment="1">
      <alignment wrapText="1"/>
    </xf>
    <xf numFmtId="0" fontId="43" fillId="0" borderId="0" xfId="1" applyFill="1" applyBorder="1"/>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0" fontId="18" fillId="4" borderId="1" xfId="0" applyFont="1" applyFill="1" applyBorder="1" applyAlignment="1">
      <alignment wrapText="1"/>
    </xf>
    <xf numFmtId="0" fontId="43" fillId="0" borderId="7" xfId="1" applyFill="1" applyBorder="1"/>
    <xf numFmtId="0" fontId="9"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0" fontId="43" fillId="0" borderId="0" xfId="1" applyFill="1" applyAlignment="1">
      <alignment wrapText="1"/>
    </xf>
    <xf numFmtId="0" fontId="43" fillId="0" borderId="0" xfId="1" applyFill="1"/>
    <xf numFmtId="14" fontId="18" fillId="8" borderId="1" xfId="0" applyNumberFormat="1" applyFont="1" applyFill="1" applyBorder="1"/>
    <xf numFmtId="14" fontId="18" fillId="8" borderId="1" xfId="0" quotePrefix="1" applyNumberFormat="1" applyFont="1" applyFill="1" applyBorder="1" applyAlignment="1">
      <alignment horizontal="right"/>
    </xf>
    <xf numFmtId="14" fontId="19" fillId="8" borderId="1" xfId="0" quotePrefix="1" applyNumberFormat="1" applyFont="1" applyFill="1" applyBorder="1" applyAlignment="1">
      <alignment horizontal="right"/>
    </xf>
    <xf numFmtId="14" fontId="18" fillId="4" borderId="1" xfId="0" applyNumberFormat="1" applyFont="1" applyFill="1" applyBorder="1"/>
    <xf numFmtId="0" fontId="18" fillId="8" borderId="1" xfId="0" applyFont="1" applyFill="1" applyBorder="1" applyAlignment="1">
      <alignment wrapText="1"/>
    </xf>
    <xf numFmtId="0" fontId="18" fillId="8" borderId="1" xfId="0" applyFont="1" applyFill="1" applyBorder="1"/>
    <xf numFmtId="0" fontId="53" fillId="0" borderId="1" xfId="0" applyFont="1" applyFill="1" applyBorder="1"/>
    <xf numFmtId="0" fontId="54" fillId="0" borderId="1" xfId="0" applyFont="1" applyBorder="1" applyAlignment="1">
      <alignment horizontal="center" vertical="center"/>
    </xf>
    <xf numFmtId="0" fontId="19" fillId="4" borderId="1" xfId="0" applyFont="1" applyFill="1" applyBorder="1"/>
    <xf numFmtId="0" fontId="19" fillId="4" borderId="1" xfId="0" applyFont="1" applyFill="1" applyBorder="1" applyAlignment="1">
      <alignment wrapText="1"/>
    </xf>
    <xf numFmtId="0" fontId="15" fillId="8" borderId="1" xfId="0" applyFont="1" applyFill="1" applyBorder="1" applyAlignment="1">
      <alignment vertical="center"/>
    </xf>
    <xf numFmtId="0" fontId="0" fillId="8" borderId="1" xfId="0" applyFill="1" applyBorder="1"/>
    <xf numFmtId="0" fontId="51" fillId="8" borderId="1" xfId="0" applyFont="1" applyFill="1" applyBorder="1"/>
    <xf numFmtId="0" fontId="52" fillId="8" borderId="1" xfId="0" applyFont="1" applyFill="1" applyBorder="1"/>
    <xf numFmtId="0" fontId="0" fillId="8" borderId="1" xfId="0" applyFill="1" applyBorder="1" applyAlignment="1">
      <alignment wrapText="1"/>
    </xf>
    <xf numFmtId="0" fontId="56" fillId="0" borderId="0" xfId="0" applyFont="1"/>
    <xf numFmtId="0" fontId="57" fillId="0" borderId="0" xfId="0" applyFont="1"/>
    <xf numFmtId="165" fontId="0" fillId="0" borderId="0" xfId="2" applyNumberFormat="1" applyFont="1" applyFill="1"/>
    <xf numFmtId="0" fontId="30" fillId="8" borderId="1" xfId="0" applyFont="1" applyFill="1" applyBorder="1" applyAlignment="1">
      <alignment vertical="center" wrapText="1"/>
    </xf>
    <xf numFmtId="0" fontId="11" fillId="8" borderId="1" xfId="0" applyFont="1" applyFill="1" applyBorder="1" applyAlignment="1">
      <alignment horizontal="left" vertical="center" wrapText="1"/>
    </xf>
    <xf numFmtId="0" fontId="37" fillId="4" borderId="1" xfId="0" applyFont="1" applyFill="1" applyBorder="1" applyAlignment="1">
      <alignment wrapText="1"/>
    </xf>
    <xf numFmtId="0" fontId="18" fillId="4" borderId="1" xfId="0" applyFont="1" applyFill="1" applyBorder="1"/>
    <xf numFmtId="0" fontId="58" fillId="0" borderId="0" xfId="0" applyFont="1" applyFill="1" applyAlignment="1">
      <alignment vertical="center"/>
    </xf>
    <xf numFmtId="0" fontId="59" fillId="0" borderId="0" xfId="0" applyFont="1" applyFill="1"/>
    <xf numFmtId="0" fontId="59" fillId="0" borderId="0" xfId="0" applyFont="1" applyFill="1" applyAlignment="1"/>
    <xf numFmtId="0" fontId="50" fillId="8" borderId="1" xfId="0" applyFont="1" applyFill="1" applyBorder="1" applyAlignment="1">
      <alignment vertical="center"/>
    </xf>
    <xf numFmtId="0" fontId="19" fillId="8" borderId="1" xfId="0" applyFont="1" applyFill="1" applyBorder="1"/>
    <xf numFmtId="0" fontId="18" fillId="4" borderId="0" xfId="0" applyFont="1" applyFill="1"/>
    <xf numFmtId="0" fontId="60" fillId="4" borderId="1" xfId="0" applyFont="1" applyFill="1" applyBorder="1" applyAlignment="1">
      <alignment vertical="center"/>
    </xf>
    <xf numFmtId="14" fontId="18" fillId="4" borderId="1" xfId="0" quotePrefix="1" applyNumberFormat="1" applyFont="1" applyFill="1" applyBorder="1" applyAlignment="1">
      <alignment horizontal="right"/>
    </xf>
    <xf numFmtId="14" fontId="19" fillId="4" borderId="1" xfId="0" quotePrefix="1" applyNumberFormat="1" applyFont="1" applyFill="1" applyBorder="1" applyAlignment="1">
      <alignment horizontal="right"/>
    </xf>
    <xf numFmtId="14" fontId="18" fillId="7" borderId="1" xfId="0" applyNumberFormat="1" applyFont="1" applyFill="1" applyBorder="1"/>
    <xf numFmtId="14" fontId="18" fillId="7" borderId="1" xfId="0" quotePrefix="1" applyNumberFormat="1" applyFont="1" applyFill="1" applyBorder="1" applyAlignment="1">
      <alignment horizontal="right"/>
    </xf>
    <xf numFmtId="14" fontId="40"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9" fillId="0" borderId="1" xfId="0" applyNumberFormat="1" applyFont="1" applyFill="1" applyBorder="1" applyAlignment="1">
      <alignment horizontal="center" vertical="center"/>
    </xf>
    <xf numFmtId="0" fontId="30" fillId="0" borderId="1" xfId="0" applyFont="1" applyBorder="1" applyAlignment="1">
      <alignment horizontal="center"/>
    </xf>
    <xf numFmtId="14" fontId="15" fillId="0" borderId="1" xfId="0" quotePrefix="1" applyNumberFormat="1" applyFont="1" applyFill="1" applyBorder="1" applyAlignment="1">
      <alignment horizontal="center"/>
    </xf>
    <xf numFmtId="0" fontId="29" fillId="3" borderId="1" xfId="0" applyFont="1" applyFill="1" applyBorder="1" applyAlignment="1">
      <alignment wrapText="1"/>
    </xf>
    <xf numFmtId="0" fontId="33" fillId="0" borderId="2" xfId="0" applyFont="1" applyFill="1" applyBorder="1" applyAlignment="1"/>
    <xf numFmtId="165" fontId="0" fillId="0" borderId="0" xfId="2" applyNumberFormat="1" applyFont="1" applyFill="1" applyAlignment="1"/>
    <xf numFmtId="0" fontId="33" fillId="0" borderId="0" xfId="0" applyFont="1" applyAlignment="1"/>
    <xf numFmtId="14" fontId="15"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Border="1" applyAlignment="1">
      <alignment horizontal="center" vertical="center"/>
    </xf>
    <xf numFmtId="14" fontId="15" fillId="0" borderId="1" xfId="0" applyNumberFormat="1" applyFont="1" applyFill="1" applyBorder="1" applyAlignment="1">
      <alignment horizontal="center"/>
    </xf>
    <xf numFmtId="14" fontId="30"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0" fontId="36" fillId="0" borderId="1" xfId="0" applyFont="1" applyBorder="1" applyAlignment="1">
      <alignment horizontal="center" wrapText="1"/>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9" fillId="0" borderId="1" xfId="0" applyNumberFormat="1" applyFont="1" applyFill="1" applyBorder="1" applyAlignment="1">
      <alignment horizontal="left" wrapText="1"/>
    </xf>
    <xf numFmtId="0" fontId="30" fillId="0" borderId="1" xfId="0" applyFont="1" applyFill="1" applyBorder="1" applyAlignment="1">
      <alignment horizontal="left" vertical="center"/>
    </xf>
    <xf numFmtId="14" fontId="21" fillId="0" borderId="1" xfId="0" applyNumberFormat="1" applyFont="1" applyFill="1" applyBorder="1" applyAlignment="1">
      <alignment horizontal="center" vertical="center"/>
    </xf>
    <xf numFmtId="0" fontId="29" fillId="0" borderId="1" xfId="0" applyFont="1" applyFill="1" applyBorder="1" applyAlignment="1">
      <alignment horizontal="left" vertical="center" wrapText="1"/>
    </xf>
    <xf numFmtId="0" fontId="30" fillId="4" borderId="1" xfId="0" applyFont="1" applyFill="1" applyBorder="1" applyAlignment="1">
      <alignment horizontal="center" vertical="center"/>
    </xf>
    <xf numFmtId="0" fontId="30" fillId="4" borderId="1" xfId="0" applyNumberFormat="1" applyFont="1" applyFill="1" applyBorder="1" applyAlignment="1">
      <alignment horizontal="center" vertical="center"/>
    </xf>
    <xf numFmtId="14" fontId="30" fillId="4" borderId="1" xfId="0" applyNumberFormat="1" applyFont="1" applyFill="1" applyBorder="1" applyAlignment="1">
      <alignment horizontal="center" vertical="center"/>
    </xf>
    <xf numFmtId="0" fontId="15" fillId="4" borderId="1" xfId="0" applyFont="1" applyFill="1" applyBorder="1" applyAlignment="1">
      <alignment horizontal="center" vertical="center" wrapText="1"/>
    </xf>
    <xf numFmtId="0" fontId="0" fillId="4" borderId="0" xfId="0" applyFill="1" applyAlignment="1">
      <alignment vertical="center"/>
    </xf>
    <xf numFmtId="0" fontId="33" fillId="4" borderId="0" xfId="0" applyFont="1" applyFill="1" applyAlignment="1">
      <alignment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vertical="center"/>
    </xf>
    <xf numFmtId="0" fontId="0" fillId="0" borderId="1" xfId="0" applyFont="1" applyBorder="1" applyAlignment="1">
      <alignment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cellXfs>
  <cellStyles count="2807">
    <cellStyle name="Köprü" xfId="1" builtinId="8"/>
    <cellStyle name="Normal" xfId="0" builtinId="0"/>
    <cellStyle name="Virgül" xfId="2" builtinId="3"/>
    <cellStyle name="Virgül 2" xfId="3"/>
    <cellStyle name="Virgül 2 2" xfId="4"/>
    <cellStyle name="Virgül 2 2 2" xfId="6"/>
    <cellStyle name="Virgül 2 2 2 2" xfId="11"/>
    <cellStyle name="Virgül 2 2 2 2 2" xfId="16"/>
    <cellStyle name="Virgül 2 2 2 2 2 2" xfId="26"/>
    <cellStyle name="Virgül 2 2 2 2 2 2 2" xfId="46"/>
    <cellStyle name="Virgül 2 2 2 2 2 2 2 2" xfId="86"/>
    <cellStyle name="Virgül 2 2 2 2 2 2 2 2 2" xfId="171"/>
    <cellStyle name="Virgül 2 2 2 2 2 2 2 2 2 2" xfId="256"/>
    <cellStyle name="Virgül 2 2 2 2 2 2 2 2 2 2 2" xfId="426"/>
    <cellStyle name="Virgül 2 2 2 2 2 2 2 2 2 2 2 2" xfId="766"/>
    <cellStyle name="Virgül 2 2 2 2 2 2 2 2 2 2 2 2 2" xfId="1446"/>
    <cellStyle name="Virgül 2 2 2 2 2 2 2 2 2 2 2 2 2 2" xfId="2806"/>
    <cellStyle name="Virgül 2 2 2 2 2 2 2 2 2 2 2 2 3" xfId="2126"/>
    <cellStyle name="Virgül 2 2 2 2 2 2 2 2 2 2 2 3" xfId="1106"/>
    <cellStyle name="Virgül 2 2 2 2 2 2 2 2 2 2 2 3 2" xfId="2466"/>
    <cellStyle name="Virgül 2 2 2 2 2 2 2 2 2 2 2 4" xfId="1786"/>
    <cellStyle name="Virgül 2 2 2 2 2 2 2 2 2 2 3" xfId="596"/>
    <cellStyle name="Virgül 2 2 2 2 2 2 2 2 2 2 3 2" xfId="1276"/>
    <cellStyle name="Virgül 2 2 2 2 2 2 2 2 2 2 3 2 2" xfId="2636"/>
    <cellStyle name="Virgül 2 2 2 2 2 2 2 2 2 2 3 3" xfId="1956"/>
    <cellStyle name="Virgül 2 2 2 2 2 2 2 2 2 2 4" xfId="936"/>
    <cellStyle name="Virgül 2 2 2 2 2 2 2 2 2 2 4 2" xfId="2296"/>
    <cellStyle name="Virgül 2 2 2 2 2 2 2 2 2 2 5" xfId="1616"/>
    <cellStyle name="Virgül 2 2 2 2 2 2 2 2 2 3" xfId="341"/>
    <cellStyle name="Virgül 2 2 2 2 2 2 2 2 2 3 2" xfId="681"/>
    <cellStyle name="Virgül 2 2 2 2 2 2 2 2 2 3 2 2" xfId="1361"/>
    <cellStyle name="Virgül 2 2 2 2 2 2 2 2 2 3 2 2 2" xfId="2721"/>
    <cellStyle name="Virgül 2 2 2 2 2 2 2 2 2 3 2 3" xfId="2041"/>
    <cellStyle name="Virgül 2 2 2 2 2 2 2 2 2 3 3" xfId="1021"/>
    <cellStyle name="Virgül 2 2 2 2 2 2 2 2 2 3 3 2" xfId="2381"/>
    <cellStyle name="Virgül 2 2 2 2 2 2 2 2 2 3 4" xfId="1701"/>
    <cellStyle name="Virgül 2 2 2 2 2 2 2 2 2 4" xfId="511"/>
    <cellStyle name="Virgül 2 2 2 2 2 2 2 2 2 4 2" xfId="1191"/>
    <cellStyle name="Virgül 2 2 2 2 2 2 2 2 2 4 2 2" xfId="2551"/>
    <cellStyle name="Virgül 2 2 2 2 2 2 2 2 2 4 3" xfId="1871"/>
    <cellStyle name="Virgül 2 2 2 2 2 2 2 2 2 5" xfId="851"/>
    <cellStyle name="Virgül 2 2 2 2 2 2 2 2 2 5 2" xfId="2211"/>
    <cellStyle name="Virgül 2 2 2 2 2 2 2 2 2 6" xfId="1531"/>
    <cellStyle name="Virgül 2 2 2 2 2 2 2 3" xfId="131"/>
    <cellStyle name="Virgül 2 2 2 2 2 2 2 3 2" xfId="216"/>
    <cellStyle name="Virgül 2 2 2 2 2 2 2 3 2 2" xfId="386"/>
    <cellStyle name="Virgül 2 2 2 2 2 2 2 3 2 2 2" xfId="726"/>
    <cellStyle name="Virgül 2 2 2 2 2 2 2 3 2 2 2 2" xfId="1406"/>
    <cellStyle name="Virgül 2 2 2 2 2 2 2 3 2 2 2 2 2" xfId="2766"/>
    <cellStyle name="Virgül 2 2 2 2 2 2 2 3 2 2 2 3" xfId="2086"/>
    <cellStyle name="Virgül 2 2 2 2 2 2 2 3 2 2 3" xfId="1066"/>
    <cellStyle name="Virgül 2 2 2 2 2 2 2 3 2 2 3 2" xfId="2426"/>
    <cellStyle name="Virgül 2 2 2 2 2 2 2 3 2 2 4" xfId="1746"/>
    <cellStyle name="Virgül 2 2 2 2 2 2 2 3 2 3" xfId="556"/>
    <cellStyle name="Virgül 2 2 2 2 2 2 2 3 2 3 2" xfId="1236"/>
    <cellStyle name="Virgül 2 2 2 2 2 2 2 3 2 3 2 2" xfId="2596"/>
    <cellStyle name="Virgül 2 2 2 2 2 2 2 3 2 3 3" xfId="1916"/>
    <cellStyle name="Virgül 2 2 2 2 2 2 2 3 2 4" xfId="896"/>
    <cellStyle name="Virgül 2 2 2 2 2 2 2 3 2 4 2" xfId="2256"/>
    <cellStyle name="Virgül 2 2 2 2 2 2 2 3 2 5" xfId="1576"/>
    <cellStyle name="Virgül 2 2 2 2 2 2 2 3 3" xfId="301"/>
    <cellStyle name="Virgül 2 2 2 2 2 2 2 3 3 2" xfId="641"/>
    <cellStyle name="Virgül 2 2 2 2 2 2 2 3 3 2 2" xfId="1321"/>
    <cellStyle name="Virgül 2 2 2 2 2 2 2 3 3 2 2 2" xfId="2681"/>
    <cellStyle name="Virgül 2 2 2 2 2 2 2 3 3 2 3" xfId="2001"/>
    <cellStyle name="Virgül 2 2 2 2 2 2 2 3 3 3" xfId="981"/>
    <cellStyle name="Virgül 2 2 2 2 2 2 2 3 3 3 2" xfId="2341"/>
    <cellStyle name="Virgül 2 2 2 2 2 2 2 3 3 4" xfId="1661"/>
    <cellStyle name="Virgül 2 2 2 2 2 2 2 3 4" xfId="471"/>
    <cellStyle name="Virgül 2 2 2 2 2 2 2 3 4 2" xfId="1151"/>
    <cellStyle name="Virgül 2 2 2 2 2 2 2 3 4 2 2" xfId="2511"/>
    <cellStyle name="Virgül 2 2 2 2 2 2 2 3 4 3" xfId="1831"/>
    <cellStyle name="Virgül 2 2 2 2 2 2 2 3 5" xfId="811"/>
    <cellStyle name="Virgül 2 2 2 2 2 2 2 3 5 2" xfId="2171"/>
    <cellStyle name="Virgül 2 2 2 2 2 2 2 3 6" xfId="1491"/>
    <cellStyle name="Virgül 2 2 2 2 2 2 3" xfId="66"/>
    <cellStyle name="Virgül 2 2 2 2 2 2 3 2" xfId="151"/>
    <cellStyle name="Virgül 2 2 2 2 2 2 3 2 2" xfId="236"/>
    <cellStyle name="Virgül 2 2 2 2 2 2 3 2 2 2" xfId="406"/>
    <cellStyle name="Virgül 2 2 2 2 2 2 3 2 2 2 2" xfId="746"/>
    <cellStyle name="Virgül 2 2 2 2 2 2 3 2 2 2 2 2" xfId="1426"/>
    <cellStyle name="Virgül 2 2 2 2 2 2 3 2 2 2 2 2 2" xfId="2786"/>
    <cellStyle name="Virgül 2 2 2 2 2 2 3 2 2 2 2 3" xfId="2106"/>
    <cellStyle name="Virgül 2 2 2 2 2 2 3 2 2 2 3" xfId="1086"/>
    <cellStyle name="Virgül 2 2 2 2 2 2 3 2 2 2 3 2" xfId="2446"/>
    <cellStyle name="Virgül 2 2 2 2 2 2 3 2 2 2 4" xfId="1766"/>
    <cellStyle name="Virgül 2 2 2 2 2 2 3 2 2 3" xfId="576"/>
    <cellStyle name="Virgül 2 2 2 2 2 2 3 2 2 3 2" xfId="1256"/>
    <cellStyle name="Virgül 2 2 2 2 2 2 3 2 2 3 2 2" xfId="2616"/>
    <cellStyle name="Virgül 2 2 2 2 2 2 3 2 2 3 3" xfId="1936"/>
    <cellStyle name="Virgül 2 2 2 2 2 2 3 2 2 4" xfId="916"/>
    <cellStyle name="Virgül 2 2 2 2 2 2 3 2 2 4 2" xfId="2276"/>
    <cellStyle name="Virgül 2 2 2 2 2 2 3 2 2 5" xfId="1596"/>
    <cellStyle name="Virgül 2 2 2 2 2 2 3 2 3" xfId="321"/>
    <cellStyle name="Virgül 2 2 2 2 2 2 3 2 3 2" xfId="661"/>
    <cellStyle name="Virgül 2 2 2 2 2 2 3 2 3 2 2" xfId="1341"/>
    <cellStyle name="Virgül 2 2 2 2 2 2 3 2 3 2 2 2" xfId="2701"/>
    <cellStyle name="Virgül 2 2 2 2 2 2 3 2 3 2 3" xfId="2021"/>
    <cellStyle name="Virgül 2 2 2 2 2 2 3 2 3 3" xfId="1001"/>
    <cellStyle name="Virgül 2 2 2 2 2 2 3 2 3 3 2" xfId="2361"/>
    <cellStyle name="Virgül 2 2 2 2 2 2 3 2 3 4" xfId="1681"/>
    <cellStyle name="Virgül 2 2 2 2 2 2 3 2 4" xfId="491"/>
    <cellStyle name="Virgül 2 2 2 2 2 2 3 2 4 2" xfId="1171"/>
    <cellStyle name="Virgül 2 2 2 2 2 2 3 2 4 2 2" xfId="2531"/>
    <cellStyle name="Virgül 2 2 2 2 2 2 3 2 4 3" xfId="1851"/>
    <cellStyle name="Virgül 2 2 2 2 2 2 3 2 5" xfId="831"/>
    <cellStyle name="Virgül 2 2 2 2 2 2 3 2 5 2" xfId="2191"/>
    <cellStyle name="Virgül 2 2 2 2 2 2 3 2 6" xfId="1511"/>
    <cellStyle name="Virgül 2 2 2 2 2 2 4" xfId="111"/>
    <cellStyle name="Virgül 2 2 2 2 2 2 4 2" xfId="196"/>
    <cellStyle name="Virgül 2 2 2 2 2 2 4 2 2" xfId="366"/>
    <cellStyle name="Virgül 2 2 2 2 2 2 4 2 2 2" xfId="706"/>
    <cellStyle name="Virgül 2 2 2 2 2 2 4 2 2 2 2" xfId="1386"/>
    <cellStyle name="Virgül 2 2 2 2 2 2 4 2 2 2 2 2" xfId="2746"/>
    <cellStyle name="Virgül 2 2 2 2 2 2 4 2 2 2 3" xfId="2066"/>
    <cellStyle name="Virgül 2 2 2 2 2 2 4 2 2 3" xfId="1046"/>
    <cellStyle name="Virgül 2 2 2 2 2 2 4 2 2 3 2" xfId="2406"/>
    <cellStyle name="Virgül 2 2 2 2 2 2 4 2 2 4" xfId="1726"/>
    <cellStyle name="Virgül 2 2 2 2 2 2 4 2 3" xfId="536"/>
    <cellStyle name="Virgül 2 2 2 2 2 2 4 2 3 2" xfId="1216"/>
    <cellStyle name="Virgül 2 2 2 2 2 2 4 2 3 2 2" xfId="2576"/>
    <cellStyle name="Virgül 2 2 2 2 2 2 4 2 3 3" xfId="1896"/>
    <cellStyle name="Virgül 2 2 2 2 2 2 4 2 4" xfId="876"/>
    <cellStyle name="Virgül 2 2 2 2 2 2 4 2 4 2" xfId="2236"/>
    <cellStyle name="Virgül 2 2 2 2 2 2 4 2 5" xfId="1556"/>
    <cellStyle name="Virgül 2 2 2 2 2 2 4 3" xfId="281"/>
    <cellStyle name="Virgül 2 2 2 2 2 2 4 3 2" xfId="621"/>
    <cellStyle name="Virgül 2 2 2 2 2 2 4 3 2 2" xfId="1301"/>
    <cellStyle name="Virgül 2 2 2 2 2 2 4 3 2 2 2" xfId="2661"/>
    <cellStyle name="Virgül 2 2 2 2 2 2 4 3 2 3" xfId="1981"/>
    <cellStyle name="Virgül 2 2 2 2 2 2 4 3 3" xfId="961"/>
    <cellStyle name="Virgül 2 2 2 2 2 2 4 3 3 2" xfId="2321"/>
    <cellStyle name="Virgül 2 2 2 2 2 2 4 3 4" xfId="1641"/>
    <cellStyle name="Virgül 2 2 2 2 2 2 4 4" xfId="451"/>
    <cellStyle name="Virgül 2 2 2 2 2 2 4 4 2" xfId="1131"/>
    <cellStyle name="Virgül 2 2 2 2 2 2 4 4 2 2" xfId="2491"/>
    <cellStyle name="Virgül 2 2 2 2 2 2 4 4 3" xfId="1811"/>
    <cellStyle name="Virgül 2 2 2 2 2 2 4 5" xfId="791"/>
    <cellStyle name="Virgül 2 2 2 2 2 2 4 5 2" xfId="2151"/>
    <cellStyle name="Virgül 2 2 2 2 2 2 4 6" xfId="1471"/>
    <cellStyle name="Virgül 2 2 2 2 2 3" xfId="36"/>
    <cellStyle name="Virgül 2 2 2 2 2 3 2" xfId="76"/>
    <cellStyle name="Virgül 2 2 2 2 2 3 2 2" xfId="161"/>
    <cellStyle name="Virgül 2 2 2 2 2 3 2 2 2" xfId="246"/>
    <cellStyle name="Virgül 2 2 2 2 2 3 2 2 2 2" xfId="416"/>
    <cellStyle name="Virgül 2 2 2 2 2 3 2 2 2 2 2" xfId="756"/>
    <cellStyle name="Virgül 2 2 2 2 2 3 2 2 2 2 2 2" xfId="1436"/>
    <cellStyle name="Virgül 2 2 2 2 2 3 2 2 2 2 2 2 2" xfId="2796"/>
    <cellStyle name="Virgül 2 2 2 2 2 3 2 2 2 2 2 3" xfId="2116"/>
    <cellStyle name="Virgül 2 2 2 2 2 3 2 2 2 2 3" xfId="1096"/>
    <cellStyle name="Virgül 2 2 2 2 2 3 2 2 2 2 3 2" xfId="2456"/>
    <cellStyle name="Virgül 2 2 2 2 2 3 2 2 2 2 4" xfId="1776"/>
    <cellStyle name="Virgül 2 2 2 2 2 3 2 2 2 3" xfId="586"/>
    <cellStyle name="Virgül 2 2 2 2 2 3 2 2 2 3 2" xfId="1266"/>
    <cellStyle name="Virgül 2 2 2 2 2 3 2 2 2 3 2 2" xfId="2626"/>
    <cellStyle name="Virgül 2 2 2 2 2 3 2 2 2 3 3" xfId="1946"/>
    <cellStyle name="Virgül 2 2 2 2 2 3 2 2 2 4" xfId="926"/>
    <cellStyle name="Virgül 2 2 2 2 2 3 2 2 2 4 2" xfId="2286"/>
    <cellStyle name="Virgül 2 2 2 2 2 3 2 2 2 5" xfId="1606"/>
    <cellStyle name="Virgül 2 2 2 2 2 3 2 2 3" xfId="331"/>
    <cellStyle name="Virgül 2 2 2 2 2 3 2 2 3 2" xfId="671"/>
    <cellStyle name="Virgül 2 2 2 2 2 3 2 2 3 2 2" xfId="1351"/>
    <cellStyle name="Virgül 2 2 2 2 2 3 2 2 3 2 2 2" xfId="2711"/>
    <cellStyle name="Virgül 2 2 2 2 2 3 2 2 3 2 3" xfId="2031"/>
    <cellStyle name="Virgül 2 2 2 2 2 3 2 2 3 3" xfId="1011"/>
    <cellStyle name="Virgül 2 2 2 2 2 3 2 2 3 3 2" xfId="2371"/>
    <cellStyle name="Virgül 2 2 2 2 2 3 2 2 3 4" xfId="1691"/>
    <cellStyle name="Virgül 2 2 2 2 2 3 2 2 4" xfId="501"/>
    <cellStyle name="Virgül 2 2 2 2 2 3 2 2 4 2" xfId="1181"/>
    <cellStyle name="Virgül 2 2 2 2 2 3 2 2 4 2 2" xfId="2541"/>
    <cellStyle name="Virgül 2 2 2 2 2 3 2 2 4 3" xfId="1861"/>
    <cellStyle name="Virgül 2 2 2 2 2 3 2 2 5" xfId="841"/>
    <cellStyle name="Virgül 2 2 2 2 2 3 2 2 5 2" xfId="2201"/>
    <cellStyle name="Virgül 2 2 2 2 2 3 2 2 6" xfId="1521"/>
    <cellStyle name="Virgül 2 2 2 2 2 3 3" xfId="121"/>
    <cellStyle name="Virgül 2 2 2 2 2 3 3 2" xfId="206"/>
    <cellStyle name="Virgül 2 2 2 2 2 3 3 2 2" xfId="376"/>
    <cellStyle name="Virgül 2 2 2 2 2 3 3 2 2 2" xfId="716"/>
    <cellStyle name="Virgül 2 2 2 2 2 3 3 2 2 2 2" xfId="1396"/>
    <cellStyle name="Virgül 2 2 2 2 2 3 3 2 2 2 2 2" xfId="2756"/>
    <cellStyle name="Virgül 2 2 2 2 2 3 3 2 2 2 3" xfId="2076"/>
    <cellStyle name="Virgül 2 2 2 2 2 3 3 2 2 3" xfId="1056"/>
    <cellStyle name="Virgül 2 2 2 2 2 3 3 2 2 3 2" xfId="2416"/>
    <cellStyle name="Virgül 2 2 2 2 2 3 3 2 2 4" xfId="1736"/>
    <cellStyle name="Virgül 2 2 2 2 2 3 3 2 3" xfId="546"/>
    <cellStyle name="Virgül 2 2 2 2 2 3 3 2 3 2" xfId="1226"/>
    <cellStyle name="Virgül 2 2 2 2 2 3 3 2 3 2 2" xfId="2586"/>
    <cellStyle name="Virgül 2 2 2 2 2 3 3 2 3 3" xfId="1906"/>
    <cellStyle name="Virgül 2 2 2 2 2 3 3 2 4" xfId="886"/>
    <cellStyle name="Virgül 2 2 2 2 2 3 3 2 4 2" xfId="2246"/>
    <cellStyle name="Virgül 2 2 2 2 2 3 3 2 5" xfId="1566"/>
    <cellStyle name="Virgül 2 2 2 2 2 3 3 3" xfId="291"/>
    <cellStyle name="Virgül 2 2 2 2 2 3 3 3 2" xfId="631"/>
    <cellStyle name="Virgül 2 2 2 2 2 3 3 3 2 2" xfId="1311"/>
    <cellStyle name="Virgül 2 2 2 2 2 3 3 3 2 2 2" xfId="2671"/>
    <cellStyle name="Virgül 2 2 2 2 2 3 3 3 2 3" xfId="1991"/>
    <cellStyle name="Virgül 2 2 2 2 2 3 3 3 3" xfId="971"/>
    <cellStyle name="Virgül 2 2 2 2 2 3 3 3 3 2" xfId="2331"/>
    <cellStyle name="Virgül 2 2 2 2 2 3 3 3 4" xfId="1651"/>
    <cellStyle name="Virgül 2 2 2 2 2 3 3 4" xfId="461"/>
    <cellStyle name="Virgül 2 2 2 2 2 3 3 4 2" xfId="1141"/>
    <cellStyle name="Virgül 2 2 2 2 2 3 3 4 2 2" xfId="2501"/>
    <cellStyle name="Virgül 2 2 2 2 2 3 3 4 3" xfId="1821"/>
    <cellStyle name="Virgül 2 2 2 2 2 3 3 5" xfId="801"/>
    <cellStyle name="Virgül 2 2 2 2 2 3 3 5 2" xfId="2161"/>
    <cellStyle name="Virgül 2 2 2 2 2 3 3 6" xfId="1481"/>
    <cellStyle name="Virgül 2 2 2 2 2 4" xfId="56"/>
    <cellStyle name="Virgül 2 2 2 2 2 4 2" xfId="141"/>
    <cellStyle name="Virgül 2 2 2 2 2 4 2 2" xfId="226"/>
    <cellStyle name="Virgül 2 2 2 2 2 4 2 2 2" xfId="396"/>
    <cellStyle name="Virgül 2 2 2 2 2 4 2 2 2 2" xfId="736"/>
    <cellStyle name="Virgül 2 2 2 2 2 4 2 2 2 2 2" xfId="1416"/>
    <cellStyle name="Virgül 2 2 2 2 2 4 2 2 2 2 2 2" xfId="2776"/>
    <cellStyle name="Virgül 2 2 2 2 2 4 2 2 2 2 3" xfId="2096"/>
    <cellStyle name="Virgül 2 2 2 2 2 4 2 2 2 3" xfId="1076"/>
    <cellStyle name="Virgül 2 2 2 2 2 4 2 2 2 3 2" xfId="2436"/>
    <cellStyle name="Virgül 2 2 2 2 2 4 2 2 2 4" xfId="1756"/>
    <cellStyle name="Virgül 2 2 2 2 2 4 2 2 3" xfId="566"/>
    <cellStyle name="Virgül 2 2 2 2 2 4 2 2 3 2" xfId="1246"/>
    <cellStyle name="Virgül 2 2 2 2 2 4 2 2 3 2 2" xfId="2606"/>
    <cellStyle name="Virgül 2 2 2 2 2 4 2 2 3 3" xfId="1926"/>
    <cellStyle name="Virgül 2 2 2 2 2 4 2 2 4" xfId="906"/>
    <cellStyle name="Virgül 2 2 2 2 2 4 2 2 4 2" xfId="2266"/>
    <cellStyle name="Virgül 2 2 2 2 2 4 2 2 5" xfId="1586"/>
    <cellStyle name="Virgül 2 2 2 2 2 4 2 3" xfId="311"/>
    <cellStyle name="Virgül 2 2 2 2 2 4 2 3 2" xfId="651"/>
    <cellStyle name="Virgül 2 2 2 2 2 4 2 3 2 2" xfId="1331"/>
    <cellStyle name="Virgül 2 2 2 2 2 4 2 3 2 2 2" xfId="2691"/>
    <cellStyle name="Virgül 2 2 2 2 2 4 2 3 2 3" xfId="2011"/>
    <cellStyle name="Virgül 2 2 2 2 2 4 2 3 3" xfId="991"/>
    <cellStyle name="Virgül 2 2 2 2 2 4 2 3 3 2" xfId="2351"/>
    <cellStyle name="Virgül 2 2 2 2 2 4 2 3 4" xfId="1671"/>
    <cellStyle name="Virgül 2 2 2 2 2 4 2 4" xfId="481"/>
    <cellStyle name="Virgül 2 2 2 2 2 4 2 4 2" xfId="1161"/>
    <cellStyle name="Virgül 2 2 2 2 2 4 2 4 2 2" xfId="2521"/>
    <cellStyle name="Virgül 2 2 2 2 2 4 2 4 3" xfId="1841"/>
    <cellStyle name="Virgül 2 2 2 2 2 4 2 5" xfId="821"/>
    <cellStyle name="Virgül 2 2 2 2 2 4 2 5 2" xfId="2181"/>
    <cellStyle name="Virgül 2 2 2 2 2 4 2 6" xfId="1501"/>
    <cellStyle name="Virgül 2 2 2 2 2 5" xfId="101"/>
    <cellStyle name="Virgül 2 2 2 2 2 5 2" xfId="186"/>
    <cellStyle name="Virgül 2 2 2 2 2 5 2 2" xfId="356"/>
    <cellStyle name="Virgül 2 2 2 2 2 5 2 2 2" xfId="696"/>
    <cellStyle name="Virgül 2 2 2 2 2 5 2 2 2 2" xfId="1376"/>
    <cellStyle name="Virgül 2 2 2 2 2 5 2 2 2 2 2" xfId="2736"/>
    <cellStyle name="Virgül 2 2 2 2 2 5 2 2 2 3" xfId="2056"/>
    <cellStyle name="Virgül 2 2 2 2 2 5 2 2 3" xfId="1036"/>
    <cellStyle name="Virgül 2 2 2 2 2 5 2 2 3 2" xfId="2396"/>
    <cellStyle name="Virgül 2 2 2 2 2 5 2 2 4" xfId="1716"/>
    <cellStyle name="Virgül 2 2 2 2 2 5 2 3" xfId="526"/>
    <cellStyle name="Virgül 2 2 2 2 2 5 2 3 2" xfId="1206"/>
    <cellStyle name="Virgül 2 2 2 2 2 5 2 3 2 2" xfId="2566"/>
    <cellStyle name="Virgül 2 2 2 2 2 5 2 3 3" xfId="1886"/>
    <cellStyle name="Virgül 2 2 2 2 2 5 2 4" xfId="866"/>
    <cellStyle name="Virgül 2 2 2 2 2 5 2 4 2" xfId="2226"/>
    <cellStyle name="Virgül 2 2 2 2 2 5 2 5" xfId="1546"/>
    <cellStyle name="Virgül 2 2 2 2 2 5 3" xfId="271"/>
    <cellStyle name="Virgül 2 2 2 2 2 5 3 2" xfId="611"/>
    <cellStyle name="Virgül 2 2 2 2 2 5 3 2 2" xfId="1291"/>
    <cellStyle name="Virgül 2 2 2 2 2 5 3 2 2 2" xfId="2651"/>
    <cellStyle name="Virgül 2 2 2 2 2 5 3 2 3" xfId="1971"/>
    <cellStyle name="Virgül 2 2 2 2 2 5 3 3" xfId="951"/>
    <cellStyle name="Virgül 2 2 2 2 2 5 3 3 2" xfId="2311"/>
    <cellStyle name="Virgül 2 2 2 2 2 5 3 4" xfId="1631"/>
    <cellStyle name="Virgül 2 2 2 2 2 5 4" xfId="441"/>
    <cellStyle name="Virgül 2 2 2 2 2 5 4 2" xfId="1121"/>
    <cellStyle name="Virgül 2 2 2 2 2 5 4 2 2" xfId="2481"/>
    <cellStyle name="Virgül 2 2 2 2 2 5 4 3" xfId="1801"/>
    <cellStyle name="Virgül 2 2 2 2 2 5 5" xfId="781"/>
    <cellStyle name="Virgül 2 2 2 2 2 5 5 2" xfId="2141"/>
    <cellStyle name="Virgül 2 2 2 2 2 5 6" xfId="1461"/>
    <cellStyle name="Virgül 2 2 2 2 3" xfId="21"/>
    <cellStyle name="Virgül 2 2 2 2 3 2" xfId="41"/>
    <cellStyle name="Virgül 2 2 2 2 3 2 2" xfId="81"/>
    <cellStyle name="Virgül 2 2 2 2 3 2 2 2" xfId="166"/>
    <cellStyle name="Virgül 2 2 2 2 3 2 2 2 2" xfId="251"/>
    <cellStyle name="Virgül 2 2 2 2 3 2 2 2 2 2" xfId="421"/>
    <cellStyle name="Virgül 2 2 2 2 3 2 2 2 2 2 2" xfId="761"/>
    <cellStyle name="Virgül 2 2 2 2 3 2 2 2 2 2 2 2" xfId="1441"/>
    <cellStyle name="Virgül 2 2 2 2 3 2 2 2 2 2 2 2 2" xfId="2801"/>
    <cellStyle name="Virgül 2 2 2 2 3 2 2 2 2 2 2 3" xfId="2121"/>
    <cellStyle name="Virgül 2 2 2 2 3 2 2 2 2 2 3" xfId="1101"/>
    <cellStyle name="Virgül 2 2 2 2 3 2 2 2 2 2 3 2" xfId="2461"/>
    <cellStyle name="Virgül 2 2 2 2 3 2 2 2 2 2 4" xfId="1781"/>
    <cellStyle name="Virgül 2 2 2 2 3 2 2 2 2 3" xfId="591"/>
    <cellStyle name="Virgül 2 2 2 2 3 2 2 2 2 3 2" xfId="1271"/>
    <cellStyle name="Virgül 2 2 2 2 3 2 2 2 2 3 2 2" xfId="2631"/>
    <cellStyle name="Virgül 2 2 2 2 3 2 2 2 2 3 3" xfId="1951"/>
    <cellStyle name="Virgül 2 2 2 2 3 2 2 2 2 4" xfId="931"/>
    <cellStyle name="Virgül 2 2 2 2 3 2 2 2 2 4 2" xfId="2291"/>
    <cellStyle name="Virgül 2 2 2 2 3 2 2 2 2 5" xfId="1611"/>
    <cellStyle name="Virgül 2 2 2 2 3 2 2 2 3" xfId="336"/>
    <cellStyle name="Virgül 2 2 2 2 3 2 2 2 3 2" xfId="676"/>
    <cellStyle name="Virgül 2 2 2 2 3 2 2 2 3 2 2" xfId="1356"/>
    <cellStyle name="Virgül 2 2 2 2 3 2 2 2 3 2 2 2" xfId="2716"/>
    <cellStyle name="Virgül 2 2 2 2 3 2 2 2 3 2 3" xfId="2036"/>
    <cellStyle name="Virgül 2 2 2 2 3 2 2 2 3 3" xfId="1016"/>
    <cellStyle name="Virgül 2 2 2 2 3 2 2 2 3 3 2" xfId="2376"/>
    <cellStyle name="Virgül 2 2 2 2 3 2 2 2 3 4" xfId="1696"/>
    <cellStyle name="Virgül 2 2 2 2 3 2 2 2 4" xfId="506"/>
    <cellStyle name="Virgül 2 2 2 2 3 2 2 2 4 2" xfId="1186"/>
    <cellStyle name="Virgül 2 2 2 2 3 2 2 2 4 2 2" xfId="2546"/>
    <cellStyle name="Virgül 2 2 2 2 3 2 2 2 4 3" xfId="1866"/>
    <cellStyle name="Virgül 2 2 2 2 3 2 2 2 5" xfId="846"/>
    <cellStyle name="Virgül 2 2 2 2 3 2 2 2 5 2" xfId="2206"/>
    <cellStyle name="Virgül 2 2 2 2 3 2 2 2 6" xfId="1526"/>
    <cellStyle name="Virgül 2 2 2 2 3 2 3" xfId="126"/>
    <cellStyle name="Virgül 2 2 2 2 3 2 3 2" xfId="211"/>
    <cellStyle name="Virgül 2 2 2 2 3 2 3 2 2" xfId="381"/>
    <cellStyle name="Virgül 2 2 2 2 3 2 3 2 2 2" xfId="721"/>
    <cellStyle name="Virgül 2 2 2 2 3 2 3 2 2 2 2" xfId="1401"/>
    <cellStyle name="Virgül 2 2 2 2 3 2 3 2 2 2 2 2" xfId="2761"/>
    <cellStyle name="Virgül 2 2 2 2 3 2 3 2 2 2 3" xfId="2081"/>
    <cellStyle name="Virgül 2 2 2 2 3 2 3 2 2 3" xfId="1061"/>
    <cellStyle name="Virgül 2 2 2 2 3 2 3 2 2 3 2" xfId="2421"/>
    <cellStyle name="Virgül 2 2 2 2 3 2 3 2 2 4" xfId="1741"/>
    <cellStyle name="Virgül 2 2 2 2 3 2 3 2 3" xfId="551"/>
    <cellStyle name="Virgül 2 2 2 2 3 2 3 2 3 2" xfId="1231"/>
    <cellStyle name="Virgül 2 2 2 2 3 2 3 2 3 2 2" xfId="2591"/>
    <cellStyle name="Virgül 2 2 2 2 3 2 3 2 3 3" xfId="1911"/>
    <cellStyle name="Virgül 2 2 2 2 3 2 3 2 4" xfId="891"/>
    <cellStyle name="Virgül 2 2 2 2 3 2 3 2 4 2" xfId="2251"/>
    <cellStyle name="Virgül 2 2 2 2 3 2 3 2 5" xfId="1571"/>
    <cellStyle name="Virgül 2 2 2 2 3 2 3 3" xfId="296"/>
    <cellStyle name="Virgül 2 2 2 2 3 2 3 3 2" xfId="636"/>
    <cellStyle name="Virgül 2 2 2 2 3 2 3 3 2 2" xfId="1316"/>
    <cellStyle name="Virgül 2 2 2 2 3 2 3 3 2 2 2" xfId="2676"/>
    <cellStyle name="Virgül 2 2 2 2 3 2 3 3 2 3" xfId="1996"/>
    <cellStyle name="Virgül 2 2 2 2 3 2 3 3 3" xfId="976"/>
    <cellStyle name="Virgül 2 2 2 2 3 2 3 3 3 2" xfId="2336"/>
    <cellStyle name="Virgül 2 2 2 2 3 2 3 3 4" xfId="1656"/>
    <cellStyle name="Virgül 2 2 2 2 3 2 3 4" xfId="466"/>
    <cellStyle name="Virgül 2 2 2 2 3 2 3 4 2" xfId="1146"/>
    <cellStyle name="Virgül 2 2 2 2 3 2 3 4 2 2" xfId="2506"/>
    <cellStyle name="Virgül 2 2 2 2 3 2 3 4 3" xfId="1826"/>
    <cellStyle name="Virgül 2 2 2 2 3 2 3 5" xfId="806"/>
    <cellStyle name="Virgül 2 2 2 2 3 2 3 5 2" xfId="2166"/>
    <cellStyle name="Virgül 2 2 2 2 3 2 3 6" xfId="1486"/>
    <cellStyle name="Virgül 2 2 2 2 3 3" xfId="61"/>
    <cellStyle name="Virgül 2 2 2 2 3 3 2" xfId="146"/>
    <cellStyle name="Virgül 2 2 2 2 3 3 2 2" xfId="231"/>
    <cellStyle name="Virgül 2 2 2 2 3 3 2 2 2" xfId="401"/>
    <cellStyle name="Virgül 2 2 2 2 3 3 2 2 2 2" xfId="741"/>
    <cellStyle name="Virgül 2 2 2 2 3 3 2 2 2 2 2" xfId="1421"/>
    <cellStyle name="Virgül 2 2 2 2 3 3 2 2 2 2 2 2" xfId="2781"/>
    <cellStyle name="Virgül 2 2 2 2 3 3 2 2 2 2 3" xfId="2101"/>
    <cellStyle name="Virgül 2 2 2 2 3 3 2 2 2 3" xfId="1081"/>
    <cellStyle name="Virgül 2 2 2 2 3 3 2 2 2 3 2" xfId="2441"/>
    <cellStyle name="Virgül 2 2 2 2 3 3 2 2 2 4" xfId="1761"/>
    <cellStyle name="Virgül 2 2 2 2 3 3 2 2 3" xfId="571"/>
    <cellStyle name="Virgül 2 2 2 2 3 3 2 2 3 2" xfId="1251"/>
    <cellStyle name="Virgül 2 2 2 2 3 3 2 2 3 2 2" xfId="2611"/>
    <cellStyle name="Virgül 2 2 2 2 3 3 2 2 3 3" xfId="1931"/>
    <cellStyle name="Virgül 2 2 2 2 3 3 2 2 4" xfId="911"/>
    <cellStyle name="Virgül 2 2 2 2 3 3 2 2 4 2" xfId="2271"/>
    <cellStyle name="Virgül 2 2 2 2 3 3 2 2 5" xfId="1591"/>
    <cellStyle name="Virgül 2 2 2 2 3 3 2 3" xfId="316"/>
    <cellStyle name="Virgül 2 2 2 2 3 3 2 3 2" xfId="656"/>
    <cellStyle name="Virgül 2 2 2 2 3 3 2 3 2 2" xfId="1336"/>
    <cellStyle name="Virgül 2 2 2 2 3 3 2 3 2 2 2" xfId="2696"/>
    <cellStyle name="Virgül 2 2 2 2 3 3 2 3 2 3" xfId="2016"/>
    <cellStyle name="Virgül 2 2 2 2 3 3 2 3 3" xfId="996"/>
    <cellStyle name="Virgül 2 2 2 2 3 3 2 3 3 2" xfId="2356"/>
    <cellStyle name="Virgül 2 2 2 2 3 3 2 3 4" xfId="1676"/>
    <cellStyle name="Virgül 2 2 2 2 3 3 2 4" xfId="486"/>
    <cellStyle name="Virgül 2 2 2 2 3 3 2 4 2" xfId="1166"/>
    <cellStyle name="Virgül 2 2 2 2 3 3 2 4 2 2" xfId="2526"/>
    <cellStyle name="Virgül 2 2 2 2 3 3 2 4 3" xfId="1846"/>
    <cellStyle name="Virgül 2 2 2 2 3 3 2 5" xfId="826"/>
    <cellStyle name="Virgül 2 2 2 2 3 3 2 5 2" xfId="2186"/>
    <cellStyle name="Virgül 2 2 2 2 3 3 2 6" xfId="1506"/>
    <cellStyle name="Virgül 2 2 2 2 3 4" xfId="106"/>
    <cellStyle name="Virgül 2 2 2 2 3 4 2" xfId="191"/>
    <cellStyle name="Virgül 2 2 2 2 3 4 2 2" xfId="361"/>
    <cellStyle name="Virgül 2 2 2 2 3 4 2 2 2" xfId="701"/>
    <cellStyle name="Virgül 2 2 2 2 3 4 2 2 2 2" xfId="1381"/>
    <cellStyle name="Virgül 2 2 2 2 3 4 2 2 2 2 2" xfId="2741"/>
    <cellStyle name="Virgül 2 2 2 2 3 4 2 2 2 3" xfId="2061"/>
    <cellStyle name="Virgül 2 2 2 2 3 4 2 2 3" xfId="1041"/>
    <cellStyle name="Virgül 2 2 2 2 3 4 2 2 3 2" xfId="2401"/>
    <cellStyle name="Virgül 2 2 2 2 3 4 2 2 4" xfId="1721"/>
    <cellStyle name="Virgül 2 2 2 2 3 4 2 3" xfId="531"/>
    <cellStyle name="Virgül 2 2 2 2 3 4 2 3 2" xfId="1211"/>
    <cellStyle name="Virgül 2 2 2 2 3 4 2 3 2 2" xfId="2571"/>
    <cellStyle name="Virgül 2 2 2 2 3 4 2 3 3" xfId="1891"/>
    <cellStyle name="Virgül 2 2 2 2 3 4 2 4" xfId="871"/>
    <cellStyle name="Virgül 2 2 2 2 3 4 2 4 2" xfId="2231"/>
    <cellStyle name="Virgül 2 2 2 2 3 4 2 5" xfId="1551"/>
    <cellStyle name="Virgül 2 2 2 2 3 4 3" xfId="276"/>
    <cellStyle name="Virgül 2 2 2 2 3 4 3 2" xfId="616"/>
    <cellStyle name="Virgül 2 2 2 2 3 4 3 2 2" xfId="1296"/>
    <cellStyle name="Virgül 2 2 2 2 3 4 3 2 2 2" xfId="2656"/>
    <cellStyle name="Virgül 2 2 2 2 3 4 3 2 3" xfId="1976"/>
    <cellStyle name="Virgül 2 2 2 2 3 4 3 3" xfId="956"/>
    <cellStyle name="Virgül 2 2 2 2 3 4 3 3 2" xfId="2316"/>
    <cellStyle name="Virgül 2 2 2 2 3 4 3 4" xfId="1636"/>
    <cellStyle name="Virgül 2 2 2 2 3 4 4" xfId="446"/>
    <cellStyle name="Virgül 2 2 2 2 3 4 4 2" xfId="1126"/>
    <cellStyle name="Virgül 2 2 2 2 3 4 4 2 2" xfId="2486"/>
    <cellStyle name="Virgül 2 2 2 2 3 4 4 3" xfId="1806"/>
    <cellStyle name="Virgül 2 2 2 2 3 4 5" xfId="786"/>
    <cellStyle name="Virgül 2 2 2 2 3 4 5 2" xfId="2146"/>
    <cellStyle name="Virgül 2 2 2 2 3 4 6" xfId="1466"/>
    <cellStyle name="Virgül 2 2 2 2 4" xfId="31"/>
    <cellStyle name="Virgül 2 2 2 2 4 2" xfId="71"/>
    <cellStyle name="Virgül 2 2 2 2 4 2 2" xfId="156"/>
    <cellStyle name="Virgül 2 2 2 2 4 2 2 2" xfId="241"/>
    <cellStyle name="Virgül 2 2 2 2 4 2 2 2 2" xfId="411"/>
    <cellStyle name="Virgül 2 2 2 2 4 2 2 2 2 2" xfId="751"/>
    <cellStyle name="Virgül 2 2 2 2 4 2 2 2 2 2 2" xfId="1431"/>
    <cellStyle name="Virgül 2 2 2 2 4 2 2 2 2 2 2 2" xfId="2791"/>
    <cellStyle name="Virgül 2 2 2 2 4 2 2 2 2 2 3" xfId="2111"/>
    <cellStyle name="Virgül 2 2 2 2 4 2 2 2 2 3" xfId="1091"/>
    <cellStyle name="Virgül 2 2 2 2 4 2 2 2 2 3 2" xfId="2451"/>
    <cellStyle name="Virgül 2 2 2 2 4 2 2 2 2 4" xfId="1771"/>
    <cellStyle name="Virgül 2 2 2 2 4 2 2 2 3" xfId="581"/>
    <cellStyle name="Virgül 2 2 2 2 4 2 2 2 3 2" xfId="1261"/>
    <cellStyle name="Virgül 2 2 2 2 4 2 2 2 3 2 2" xfId="2621"/>
    <cellStyle name="Virgül 2 2 2 2 4 2 2 2 3 3" xfId="1941"/>
    <cellStyle name="Virgül 2 2 2 2 4 2 2 2 4" xfId="921"/>
    <cellStyle name="Virgül 2 2 2 2 4 2 2 2 4 2" xfId="2281"/>
    <cellStyle name="Virgül 2 2 2 2 4 2 2 2 5" xfId="1601"/>
    <cellStyle name="Virgül 2 2 2 2 4 2 2 3" xfId="326"/>
    <cellStyle name="Virgül 2 2 2 2 4 2 2 3 2" xfId="666"/>
    <cellStyle name="Virgül 2 2 2 2 4 2 2 3 2 2" xfId="1346"/>
    <cellStyle name="Virgül 2 2 2 2 4 2 2 3 2 2 2" xfId="2706"/>
    <cellStyle name="Virgül 2 2 2 2 4 2 2 3 2 3" xfId="2026"/>
    <cellStyle name="Virgül 2 2 2 2 4 2 2 3 3" xfId="1006"/>
    <cellStyle name="Virgül 2 2 2 2 4 2 2 3 3 2" xfId="2366"/>
    <cellStyle name="Virgül 2 2 2 2 4 2 2 3 4" xfId="1686"/>
    <cellStyle name="Virgül 2 2 2 2 4 2 2 4" xfId="496"/>
    <cellStyle name="Virgül 2 2 2 2 4 2 2 4 2" xfId="1176"/>
    <cellStyle name="Virgül 2 2 2 2 4 2 2 4 2 2" xfId="2536"/>
    <cellStyle name="Virgül 2 2 2 2 4 2 2 4 3" xfId="1856"/>
    <cellStyle name="Virgül 2 2 2 2 4 2 2 5" xfId="836"/>
    <cellStyle name="Virgül 2 2 2 2 4 2 2 5 2" xfId="2196"/>
    <cellStyle name="Virgül 2 2 2 2 4 2 2 6" xfId="1516"/>
    <cellStyle name="Virgül 2 2 2 2 4 3" xfId="116"/>
    <cellStyle name="Virgül 2 2 2 2 4 3 2" xfId="201"/>
    <cellStyle name="Virgül 2 2 2 2 4 3 2 2" xfId="371"/>
    <cellStyle name="Virgül 2 2 2 2 4 3 2 2 2" xfId="711"/>
    <cellStyle name="Virgül 2 2 2 2 4 3 2 2 2 2" xfId="1391"/>
    <cellStyle name="Virgül 2 2 2 2 4 3 2 2 2 2 2" xfId="2751"/>
    <cellStyle name="Virgül 2 2 2 2 4 3 2 2 2 3" xfId="2071"/>
    <cellStyle name="Virgül 2 2 2 2 4 3 2 2 3" xfId="1051"/>
    <cellStyle name="Virgül 2 2 2 2 4 3 2 2 3 2" xfId="2411"/>
    <cellStyle name="Virgül 2 2 2 2 4 3 2 2 4" xfId="1731"/>
    <cellStyle name="Virgül 2 2 2 2 4 3 2 3" xfId="541"/>
    <cellStyle name="Virgül 2 2 2 2 4 3 2 3 2" xfId="1221"/>
    <cellStyle name="Virgül 2 2 2 2 4 3 2 3 2 2" xfId="2581"/>
    <cellStyle name="Virgül 2 2 2 2 4 3 2 3 3" xfId="1901"/>
    <cellStyle name="Virgül 2 2 2 2 4 3 2 4" xfId="881"/>
    <cellStyle name="Virgül 2 2 2 2 4 3 2 4 2" xfId="2241"/>
    <cellStyle name="Virgül 2 2 2 2 4 3 2 5" xfId="1561"/>
    <cellStyle name="Virgül 2 2 2 2 4 3 3" xfId="286"/>
    <cellStyle name="Virgül 2 2 2 2 4 3 3 2" xfId="626"/>
    <cellStyle name="Virgül 2 2 2 2 4 3 3 2 2" xfId="1306"/>
    <cellStyle name="Virgül 2 2 2 2 4 3 3 2 2 2" xfId="2666"/>
    <cellStyle name="Virgül 2 2 2 2 4 3 3 2 3" xfId="1986"/>
    <cellStyle name="Virgül 2 2 2 2 4 3 3 3" xfId="966"/>
    <cellStyle name="Virgül 2 2 2 2 4 3 3 3 2" xfId="2326"/>
    <cellStyle name="Virgül 2 2 2 2 4 3 3 4" xfId="1646"/>
    <cellStyle name="Virgül 2 2 2 2 4 3 4" xfId="456"/>
    <cellStyle name="Virgül 2 2 2 2 4 3 4 2" xfId="1136"/>
    <cellStyle name="Virgül 2 2 2 2 4 3 4 2 2" xfId="2496"/>
    <cellStyle name="Virgül 2 2 2 2 4 3 4 3" xfId="1816"/>
    <cellStyle name="Virgül 2 2 2 2 4 3 5" xfId="796"/>
    <cellStyle name="Virgül 2 2 2 2 4 3 5 2" xfId="2156"/>
    <cellStyle name="Virgül 2 2 2 2 4 3 6" xfId="1476"/>
    <cellStyle name="Virgül 2 2 2 2 5" xfId="51"/>
    <cellStyle name="Virgül 2 2 2 2 5 2" xfId="136"/>
    <cellStyle name="Virgül 2 2 2 2 5 2 2" xfId="221"/>
    <cellStyle name="Virgül 2 2 2 2 5 2 2 2" xfId="391"/>
    <cellStyle name="Virgül 2 2 2 2 5 2 2 2 2" xfId="731"/>
    <cellStyle name="Virgül 2 2 2 2 5 2 2 2 2 2" xfId="1411"/>
    <cellStyle name="Virgül 2 2 2 2 5 2 2 2 2 2 2" xfId="2771"/>
    <cellStyle name="Virgül 2 2 2 2 5 2 2 2 2 3" xfId="2091"/>
    <cellStyle name="Virgül 2 2 2 2 5 2 2 2 3" xfId="1071"/>
    <cellStyle name="Virgül 2 2 2 2 5 2 2 2 3 2" xfId="2431"/>
    <cellStyle name="Virgül 2 2 2 2 5 2 2 2 4" xfId="1751"/>
    <cellStyle name="Virgül 2 2 2 2 5 2 2 3" xfId="561"/>
    <cellStyle name="Virgül 2 2 2 2 5 2 2 3 2" xfId="1241"/>
    <cellStyle name="Virgül 2 2 2 2 5 2 2 3 2 2" xfId="2601"/>
    <cellStyle name="Virgül 2 2 2 2 5 2 2 3 3" xfId="1921"/>
    <cellStyle name="Virgül 2 2 2 2 5 2 2 4" xfId="901"/>
    <cellStyle name="Virgül 2 2 2 2 5 2 2 4 2" xfId="2261"/>
    <cellStyle name="Virgül 2 2 2 2 5 2 2 5" xfId="1581"/>
    <cellStyle name="Virgül 2 2 2 2 5 2 3" xfId="306"/>
    <cellStyle name="Virgül 2 2 2 2 5 2 3 2" xfId="646"/>
    <cellStyle name="Virgül 2 2 2 2 5 2 3 2 2" xfId="1326"/>
    <cellStyle name="Virgül 2 2 2 2 5 2 3 2 2 2" xfId="2686"/>
    <cellStyle name="Virgül 2 2 2 2 5 2 3 2 3" xfId="2006"/>
    <cellStyle name="Virgül 2 2 2 2 5 2 3 3" xfId="986"/>
    <cellStyle name="Virgül 2 2 2 2 5 2 3 3 2" xfId="2346"/>
    <cellStyle name="Virgül 2 2 2 2 5 2 3 4" xfId="1666"/>
    <cellStyle name="Virgül 2 2 2 2 5 2 4" xfId="476"/>
    <cellStyle name="Virgül 2 2 2 2 5 2 4 2" xfId="1156"/>
    <cellStyle name="Virgül 2 2 2 2 5 2 4 2 2" xfId="2516"/>
    <cellStyle name="Virgül 2 2 2 2 5 2 4 3" xfId="1836"/>
    <cellStyle name="Virgül 2 2 2 2 5 2 5" xfId="816"/>
    <cellStyle name="Virgül 2 2 2 2 5 2 5 2" xfId="2176"/>
    <cellStyle name="Virgül 2 2 2 2 5 2 6" xfId="1496"/>
    <cellStyle name="Virgül 2 2 2 2 6" xfId="96"/>
    <cellStyle name="Virgül 2 2 2 2 6 2" xfId="181"/>
    <cellStyle name="Virgül 2 2 2 2 6 2 2" xfId="351"/>
    <cellStyle name="Virgül 2 2 2 2 6 2 2 2" xfId="691"/>
    <cellStyle name="Virgül 2 2 2 2 6 2 2 2 2" xfId="1371"/>
    <cellStyle name="Virgül 2 2 2 2 6 2 2 2 2 2" xfId="2731"/>
    <cellStyle name="Virgül 2 2 2 2 6 2 2 2 3" xfId="2051"/>
    <cellStyle name="Virgül 2 2 2 2 6 2 2 3" xfId="1031"/>
    <cellStyle name="Virgül 2 2 2 2 6 2 2 3 2" xfId="2391"/>
    <cellStyle name="Virgül 2 2 2 2 6 2 2 4" xfId="1711"/>
    <cellStyle name="Virgül 2 2 2 2 6 2 3" xfId="521"/>
    <cellStyle name="Virgül 2 2 2 2 6 2 3 2" xfId="1201"/>
    <cellStyle name="Virgül 2 2 2 2 6 2 3 2 2" xfId="2561"/>
    <cellStyle name="Virgül 2 2 2 2 6 2 3 3" xfId="1881"/>
    <cellStyle name="Virgül 2 2 2 2 6 2 4" xfId="861"/>
    <cellStyle name="Virgül 2 2 2 2 6 2 4 2" xfId="2221"/>
    <cellStyle name="Virgül 2 2 2 2 6 2 5" xfId="1541"/>
    <cellStyle name="Virgül 2 2 2 2 6 3" xfId="266"/>
    <cellStyle name="Virgül 2 2 2 2 6 3 2" xfId="606"/>
    <cellStyle name="Virgül 2 2 2 2 6 3 2 2" xfId="1286"/>
    <cellStyle name="Virgül 2 2 2 2 6 3 2 2 2" xfId="2646"/>
    <cellStyle name="Virgül 2 2 2 2 6 3 2 3" xfId="1966"/>
    <cellStyle name="Virgül 2 2 2 2 6 3 3" xfId="946"/>
    <cellStyle name="Virgül 2 2 2 2 6 3 3 2" xfId="2306"/>
    <cellStyle name="Virgül 2 2 2 2 6 3 4" xfId="1626"/>
    <cellStyle name="Virgül 2 2 2 2 6 4" xfId="436"/>
    <cellStyle name="Virgül 2 2 2 2 6 4 2" xfId="1116"/>
    <cellStyle name="Virgül 2 2 2 2 6 4 2 2" xfId="2476"/>
    <cellStyle name="Virgül 2 2 2 2 6 4 3" xfId="1796"/>
    <cellStyle name="Virgül 2 2 2 2 6 5" xfId="776"/>
    <cellStyle name="Virgül 2 2 2 2 6 5 2" xfId="2136"/>
    <cellStyle name="Virgül 2 2 2 2 6 6" xfId="1456"/>
    <cellStyle name="Virgül 2 2 2 3" xfId="91"/>
    <cellStyle name="Virgül 2 2 2 3 2" xfId="176"/>
    <cellStyle name="Virgül 2 2 2 3 2 2" xfId="346"/>
    <cellStyle name="Virgül 2 2 2 3 2 2 2" xfId="686"/>
    <cellStyle name="Virgül 2 2 2 3 2 2 2 2" xfId="1366"/>
    <cellStyle name="Virgül 2 2 2 3 2 2 2 2 2" xfId="2726"/>
    <cellStyle name="Virgül 2 2 2 3 2 2 2 3" xfId="2046"/>
    <cellStyle name="Virgül 2 2 2 3 2 2 3" xfId="1026"/>
    <cellStyle name="Virgül 2 2 2 3 2 2 3 2" xfId="2386"/>
    <cellStyle name="Virgül 2 2 2 3 2 2 4" xfId="1706"/>
    <cellStyle name="Virgül 2 2 2 3 2 3" xfId="516"/>
    <cellStyle name="Virgül 2 2 2 3 2 3 2" xfId="1196"/>
    <cellStyle name="Virgül 2 2 2 3 2 3 2 2" xfId="2556"/>
    <cellStyle name="Virgül 2 2 2 3 2 3 3" xfId="1876"/>
    <cellStyle name="Virgül 2 2 2 3 2 4" xfId="856"/>
    <cellStyle name="Virgül 2 2 2 3 2 4 2" xfId="2216"/>
    <cellStyle name="Virgül 2 2 2 3 2 5" xfId="1536"/>
    <cellStyle name="Virgül 2 2 2 3 3" xfId="261"/>
    <cellStyle name="Virgül 2 2 2 3 3 2" xfId="601"/>
    <cellStyle name="Virgül 2 2 2 3 3 2 2" xfId="1281"/>
    <cellStyle name="Virgül 2 2 2 3 3 2 2 2" xfId="2641"/>
    <cellStyle name="Virgül 2 2 2 3 3 2 3" xfId="1961"/>
    <cellStyle name="Virgül 2 2 2 3 3 3" xfId="941"/>
    <cellStyle name="Virgül 2 2 2 3 3 3 2" xfId="2301"/>
    <cellStyle name="Virgül 2 2 2 3 3 4" xfId="1621"/>
    <cellStyle name="Virgül 2 2 2 3 4" xfId="431"/>
    <cellStyle name="Virgül 2 2 2 3 4 2" xfId="1111"/>
    <cellStyle name="Virgül 2 2 2 3 4 2 2" xfId="2471"/>
    <cellStyle name="Virgül 2 2 2 3 4 3" xfId="1791"/>
    <cellStyle name="Virgül 2 2 2 3 5" xfId="771"/>
    <cellStyle name="Virgül 2 2 2 3 5 2" xfId="2131"/>
    <cellStyle name="Virgül 2 2 2 3 6" xfId="1451"/>
    <cellStyle name="Virgül 2 2 3" xfId="9"/>
    <cellStyle name="Virgül 2 2 3 2" xfId="14"/>
    <cellStyle name="Virgül 2 2 3 2 2" xfId="24"/>
    <cellStyle name="Virgül 2 2 3 2 2 2" xfId="44"/>
    <cellStyle name="Virgül 2 2 3 2 2 2 2" xfId="84"/>
    <cellStyle name="Virgül 2 2 3 2 2 2 2 2" xfId="169"/>
    <cellStyle name="Virgül 2 2 3 2 2 2 2 2 2" xfId="254"/>
    <cellStyle name="Virgül 2 2 3 2 2 2 2 2 2 2" xfId="424"/>
    <cellStyle name="Virgül 2 2 3 2 2 2 2 2 2 2 2" xfId="764"/>
    <cellStyle name="Virgül 2 2 3 2 2 2 2 2 2 2 2 2" xfId="1444"/>
    <cellStyle name="Virgül 2 2 3 2 2 2 2 2 2 2 2 2 2" xfId="2804"/>
    <cellStyle name="Virgül 2 2 3 2 2 2 2 2 2 2 2 3" xfId="2124"/>
    <cellStyle name="Virgül 2 2 3 2 2 2 2 2 2 2 3" xfId="1104"/>
    <cellStyle name="Virgül 2 2 3 2 2 2 2 2 2 2 3 2" xfId="2464"/>
    <cellStyle name="Virgül 2 2 3 2 2 2 2 2 2 2 4" xfId="1784"/>
    <cellStyle name="Virgül 2 2 3 2 2 2 2 2 2 3" xfId="594"/>
    <cellStyle name="Virgül 2 2 3 2 2 2 2 2 2 3 2" xfId="1274"/>
    <cellStyle name="Virgül 2 2 3 2 2 2 2 2 2 3 2 2" xfId="2634"/>
    <cellStyle name="Virgül 2 2 3 2 2 2 2 2 2 3 3" xfId="1954"/>
    <cellStyle name="Virgül 2 2 3 2 2 2 2 2 2 4" xfId="934"/>
    <cellStyle name="Virgül 2 2 3 2 2 2 2 2 2 4 2" xfId="2294"/>
    <cellStyle name="Virgül 2 2 3 2 2 2 2 2 2 5" xfId="1614"/>
    <cellStyle name="Virgül 2 2 3 2 2 2 2 2 3" xfId="339"/>
    <cellStyle name="Virgül 2 2 3 2 2 2 2 2 3 2" xfId="679"/>
    <cellStyle name="Virgül 2 2 3 2 2 2 2 2 3 2 2" xfId="1359"/>
    <cellStyle name="Virgül 2 2 3 2 2 2 2 2 3 2 2 2" xfId="2719"/>
    <cellStyle name="Virgül 2 2 3 2 2 2 2 2 3 2 3" xfId="2039"/>
    <cellStyle name="Virgül 2 2 3 2 2 2 2 2 3 3" xfId="1019"/>
    <cellStyle name="Virgül 2 2 3 2 2 2 2 2 3 3 2" xfId="2379"/>
    <cellStyle name="Virgül 2 2 3 2 2 2 2 2 3 4" xfId="1699"/>
    <cellStyle name="Virgül 2 2 3 2 2 2 2 2 4" xfId="509"/>
    <cellStyle name="Virgül 2 2 3 2 2 2 2 2 4 2" xfId="1189"/>
    <cellStyle name="Virgül 2 2 3 2 2 2 2 2 4 2 2" xfId="2549"/>
    <cellStyle name="Virgül 2 2 3 2 2 2 2 2 4 3" xfId="1869"/>
    <cellStyle name="Virgül 2 2 3 2 2 2 2 2 5" xfId="849"/>
    <cellStyle name="Virgül 2 2 3 2 2 2 2 2 5 2" xfId="2209"/>
    <cellStyle name="Virgül 2 2 3 2 2 2 2 2 6" xfId="1529"/>
    <cellStyle name="Virgül 2 2 3 2 2 2 3" xfId="129"/>
    <cellStyle name="Virgül 2 2 3 2 2 2 3 2" xfId="214"/>
    <cellStyle name="Virgül 2 2 3 2 2 2 3 2 2" xfId="384"/>
    <cellStyle name="Virgül 2 2 3 2 2 2 3 2 2 2" xfId="724"/>
    <cellStyle name="Virgül 2 2 3 2 2 2 3 2 2 2 2" xfId="1404"/>
    <cellStyle name="Virgül 2 2 3 2 2 2 3 2 2 2 2 2" xfId="2764"/>
    <cellStyle name="Virgül 2 2 3 2 2 2 3 2 2 2 3" xfId="2084"/>
    <cellStyle name="Virgül 2 2 3 2 2 2 3 2 2 3" xfId="1064"/>
    <cellStyle name="Virgül 2 2 3 2 2 2 3 2 2 3 2" xfId="2424"/>
    <cellStyle name="Virgül 2 2 3 2 2 2 3 2 2 4" xfId="1744"/>
    <cellStyle name="Virgül 2 2 3 2 2 2 3 2 3" xfId="554"/>
    <cellStyle name="Virgül 2 2 3 2 2 2 3 2 3 2" xfId="1234"/>
    <cellStyle name="Virgül 2 2 3 2 2 2 3 2 3 2 2" xfId="2594"/>
    <cellStyle name="Virgül 2 2 3 2 2 2 3 2 3 3" xfId="1914"/>
    <cellStyle name="Virgül 2 2 3 2 2 2 3 2 4" xfId="894"/>
    <cellStyle name="Virgül 2 2 3 2 2 2 3 2 4 2" xfId="2254"/>
    <cellStyle name="Virgül 2 2 3 2 2 2 3 2 5" xfId="1574"/>
    <cellStyle name="Virgül 2 2 3 2 2 2 3 3" xfId="299"/>
    <cellStyle name="Virgül 2 2 3 2 2 2 3 3 2" xfId="639"/>
    <cellStyle name="Virgül 2 2 3 2 2 2 3 3 2 2" xfId="1319"/>
    <cellStyle name="Virgül 2 2 3 2 2 2 3 3 2 2 2" xfId="2679"/>
    <cellStyle name="Virgül 2 2 3 2 2 2 3 3 2 3" xfId="1999"/>
    <cellStyle name="Virgül 2 2 3 2 2 2 3 3 3" xfId="979"/>
    <cellStyle name="Virgül 2 2 3 2 2 2 3 3 3 2" xfId="2339"/>
    <cellStyle name="Virgül 2 2 3 2 2 2 3 3 4" xfId="1659"/>
    <cellStyle name="Virgül 2 2 3 2 2 2 3 4" xfId="469"/>
    <cellStyle name="Virgül 2 2 3 2 2 2 3 4 2" xfId="1149"/>
    <cellStyle name="Virgül 2 2 3 2 2 2 3 4 2 2" xfId="2509"/>
    <cellStyle name="Virgül 2 2 3 2 2 2 3 4 3" xfId="1829"/>
    <cellStyle name="Virgül 2 2 3 2 2 2 3 5" xfId="809"/>
    <cellStyle name="Virgül 2 2 3 2 2 2 3 5 2" xfId="2169"/>
    <cellStyle name="Virgül 2 2 3 2 2 2 3 6" xfId="1489"/>
    <cellStyle name="Virgül 2 2 3 2 2 3" xfId="64"/>
    <cellStyle name="Virgül 2 2 3 2 2 3 2" xfId="149"/>
    <cellStyle name="Virgül 2 2 3 2 2 3 2 2" xfId="234"/>
    <cellStyle name="Virgül 2 2 3 2 2 3 2 2 2" xfId="404"/>
    <cellStyle name="Virgül 2 2 3 2 2 3 2 2 2 2" xfId="744"/>
    <cellStyle name="Virgül 2 2 3 2 2 3 2 2 2 2 2" xfId="1424"/>
    <cellStyle name="Virgül 2 2 3 2 2 3 2 2 2 2 2 2" xfId="2784"/>
    <cellStyle name="Virgül 2 2 3 2 2 3 2 2 2 2 3" xfId="2104"/>
    <cellStyle name="Virgül 2 2 3 2 2 3 2 2 2 3" xfId="1084"/>
    <cellStyle name="Virgül 2 2 3 2 2 3 2 2 2 3 2" xfId="2444"/>
    <cellStyle name="Virgül 2 2 3 2 2 3 2 2 2 4" xfId="1764"/>
    <cellStyle name="Virgül 2 2 3 2 2 3 2 2 3" xfId="574"/>
    <cellStyle name="Virgül 2 2 3 2 2 3 2 2 3 2" xfId="1254"/>
    <cellStyle name="Virgül 2 2 3 2 2 3 2 2 3 2 2" xfId="2614"/>
    <cellStyle name="Virgül 2 2 3 2 2 3 2 2 3 3" xfId="1934"/>
    <cellStyle name="Virgül 2 2 3 2 2 3 2 2 4" xfId="914"/>
    <cellStyle name="Virgül 2 2 3 2 2 3 2 2 4 2" xfId="2274"/>
    <cellStyle name="Virgül 2 2 3 2 2 3 2 2 5" xfId="1594"/>
    <cellStyle name="Virgül 2 2 3 2 2 3 2 3" xfId="319"/>
    <cellStyle name="Virgül 2 2 3 2 2 3 2 3 2" xfId="659"/>
    <cellStyle name="Virgül 2 2 3 2 2 3 2 3 2 2" xfId="1339"/>
    <cellStyle name="Virgül 2 2 3 2 2 3 2 3 2 2 2" xfId="2699"/>
    <cellStyle name="Virgül 2 2 3 2 2 3 2 3 2 3" xfId="2019"/>
    <cellStyle name="Virgül 2 2 3 2 2 3 2 3 3" xfId="999"/>
    <cellStyle name="Virgül 2 2 3 2 2 3 2 3 3 2" xfId="2359"/>
    <cellStyle name="Virgül 2 2 3 2 2 3 2 3 4" xfId="1679"/>
    <cellStyle name="Virgül 2 2 3 2 2 3 2 4" xfId="489"/>
    <cellStyle name="Virgül 2 2 3 2 2 3 2 4 2" xfId="1169"/>
    <cellStyle name="Virgül 2 2 3 2 2 3 2 4 2 2" xfId="2529"/>
    <cellStyle name="Virgül 2 2 3 2 2 3 2 4 3" xfId="1849"/>
    <cellStyle name="Virgül 2 2 3 2 2 3 2 5" xfId="829"/>
    <cellStyle name="Virgül 2 2 3 2 2 3 2 5 2" xfId="2189"/>
    <cellStyle name="Virgül 2 2 3 2 2 3 2 6" xfId="1509"/>
    <cellStyle name="Virgül 2 2 3 2 2 4" xfId="109"/>
    <cellStyle name="Virgül 2 2 3 2 2 4 2" xfId="194"/>
    <cellStyle name="Virgül 2 2 3 2 2 4 2 2" xfId="364"/>
    <cellStyle name="Virgül 2 2 3 2 2 4 2 2 2" xfId="704"/>
    <cellStyle name="Virgül 2 2 3 2 2 4 2 2 2 2" xfId="1384"/>
    <cellStyle name="Virgül 2 2 3 2 2 4 2 2 2 2 2" xfId="2744"/>
    <cellStyle name="Virgül 2 2 3 2 2 4 2 2 2 3" xfId="2064"/>
    <cellStyle name="Virgül 2 2 3 2 2 4 2 2 3" xfId="1044"/>
    <cellStyle name="Virgül 2 2 3 2 2 4 2 2 3 2" xfId="2404"/>
    <cellStyle name="Virgül 2 2 3 2 2 4 2 2 4" xfId="1724"/>
    <cellStyle name="Virgül 2 2 3 2 2 4 2 3" xfId="534"/>
    <cellStyle name="Virgül 2 2 3 2 2 4 2 3 2" xfId="1214"/>
    <cellStyle name="Virgül 2 2 3 2 2 4 2 3 2 2" xfId="2574"/>
    <cellStyle name="Virgül 2 2 3 2 2 4 2 3 3" xfId="1894"/>
    <cellStyle name="Virgül 2 2 3 2 2 4 2 4" xfId="874"/>
    <cellStyle name="Virgül 2 2 3 2 2 4 2 4 2" xfId="2234"/>
    <cellStyle name="Virgül 2 2 3 2 2 4 2 5" xfId="1554"/>
    <cellStyle name="Virgül 2 2 3 2 2 4 3" xfId="279"/>
    <cellStyle name="Virgül 2 2 3 2 2 4 3 2" xfId="619"/>
    <cellStyle name="Virgül 2 2 3 2 2 4 3 2 2" xfId="1299"/>
    <cellStyle name="Virgül 2 2 3 2 2 4 3 2 2 2" xfId="2659"/>
    <cellStyle name="Virgül 2 2 3 2 2 4 3 2 3" xfId="1979"/>
    <cellStyle name="Virgül 2 2 3 2 2 4 3 3" xfId="959"/>
    <cellStyle name="Virgül 2 2 3 2 2 4 3 3 2" xfId="2319"/>
    <cellStyle name="Virgül 2 2 3 2 2 4 3 4" xfId="1639"/>
    <cellStyle name="Virgül 2 2 3 2 2 4 4" xfId="449"/>
    <cellStyle name="Virgül 2 2 3 2 2 4 4 2" xfId="1129"/>
    <cellStyle name="Virgül 2 2 3 2 2 4 4 2 2" xfId="2489"/>
    <cellStyle name="Virgül 2 2 3 2 2 4 4 3" xfId="1809"/>
    <cellStyle name="Virgül 2 2 3 2 2 4 5" xfId="789"/>
    <cellStyle name="Virgül 2 2 3 2 2 4 5 2" xfId="2149"/>
    <cellStyle name="Virgül 2 2 3 2 2 4 6" xfId="1469"/>
    <cellStyle name="Virgül 2 2 3 2 3" xfId="34"/>
    <cellStyle name="Virgül 2 2 3 2 3 2" xfId="74"/>
    <cellStyle name="Virgül 2 2 3 2 3 2 2" xfId="159"/>
    <cellStyle name="Virgül 2 2 3 2 3 2 2 2" xfId="244"/>
    <cellStyle name="Virgül 2 2 3 2 3 2 2 2 2" xfId="414"/>
    <cellStyle name="Virgül 2 2 3 2 3 2 2 2 2 2" xfId="754"/>
    <cellStyle name="Virgül 2 2 3 2 3 2 2 2 2 2 2" xfId="1434"/>
    <cellStyle name="Virgül 2 2 3 2 3 2 2 2 2 2 2 2" xfId="2794"/>
    <cellStyle name="Virgül 2 2 3 2 3 2 2 2 2 2 3" xfId="2114"/>
    <cellStyle name="Virgül 2 2 3 2 3 2 2 2 2 3" xfId="1094"/>
    <cellStyle name="Virgül 2 2 3 2 3 2 2 2 2 3 2" xfId="2454"/>
    <cellStyle name="Virgül 2 2 3 2 3 2 2 2 2 4" xfId="1774"/>
    <cellStyle name="Virgül 2 2 3 2 3 2 2 2 3" xfId="584"/>
    <cellStyle name="Virgül 2 2 3 2 3 2 2 2 3 2" xfId="1264"/>
    <cellStyle name="Virgül 2 2 3 2 3 2 2 2 3 2 2" xfId="2624"/>
    <cellStyle name="Virgül 2 2 3 2 3 2 2 2 3 3" xfId="1944"/>
    <cellStyle name="Virgül 2 2 3 2 3 2 2 2 4" xfId="924"/>
    <cellStyle name="Virgül 2 2 3 2 3 2 2 2 4 2" xfId="2284"/>
    <cellStyle name="Virgül 2 2 3 2 3 2 2 2 5" xfId="1604"/>
    <cellStyle name="Virgül 2 2 3 2 3 2 2 3" xfId="329"/>
    <cellStyle name="Virgül 2 2 3 2 3 2 2 3 2" xfId="669"/>
    <cellStyle name="Virgül 2 2 3 2 3 2 2 3 2 2" xfId="1349"/>
    <cellStyle name="Virgül 2 2 3 2 3 2 2 3 2 2 2" xfId="2709"/>
    <cellStyle name="Virgül 2 2 3 2 3 2 2 3 2 3" xfId="2029"/>
    <cellStyle name="Virgül 2 2 3 2 3 2 2 3 3" xfId="1009"/>
    <cellStyle name="Virgül 2 2 3 2 3 2 2 3 3 2" xfId="2369"/>
    <cellStyle name="Virgül 2 2 3 2 3 2 2 3 4" xfId="1689"/>
    <cellStyle name="Virgül 2 2 3 2 3 2 2 4" xfId="499"/>
    <cellStyle name="Virgül 2 2 3 2 3 2 2 4 2" xfId="1179"/>
    <cellStyle name="Virgül 2 2 3 2 3 2 2 4 2 2" xfId="2539"/>
    <cellStyle name="Virgül 2 2 3 2 3 2 2 4 3" xfId="1859"/>
    <cellStyle name="Virgül 2 2 3 2 3 2 2 5" xfId="839"/>
    <cellStyle name="Virgül 2 2 3 2 3 2 2 5 2" xfId="2199"/>
    <cellStyle name="Virgül 2 2 3 2 3 2 2 6" xfId="1519"/>
    <cellStyle name="Virgül 2 2 3 2 3 3" xfId="119"/>
    <cellStyle name="Virgül 2 2 3 2 3 3 2" xfId="204"/>
    <cellStyle name="Virgül 2 2 3 2 3 3 2 2" xfId="374"/>
    <cellStyle name="Virgül 2 2 3 2 3 3 2 2 2" xfId="714"/>
    <cellStyle name="Virgül 2 2 3 2 3 3 2 2 2 2" xfId="1394"/>
    <cellStyle name="Virgül 2 2 3 2 3 3 2 2 2 2 2" xfId="2754"/>
    <cellStyle name="Virgül 2 2 3 2 3 3 2 2 2 3" xfId="2074"/>
    <cellStyle name="Virgül 2 2 3 2 3 3 2 2 3" xfId="1054"/>
    <cellStyle name="Virgül 2 2 3 2 3 3 2 2 3 2" xfId="2414"/>
    <cellStyle name="Virgül 2 2 3 2 3 3 2 2 4" xfId="1734"/>
    <cellStyle name="Virgül 2 2 3 2 3 3 2 3" xfId="544"/>
    <cellStyle name="Virgül 2 2 3 2 3 3 2 3 2" xfId="1224"/>
    <cellStyle name="Virgül 2 2 3 2 3 3 2 3 2 2" xfId="2584"/>
    <cellStyle name="Virgül 2 2 3 2 3 3 2 3 3" xfId="1904"/>
    <cellStyle name="Virgül 2 2 3 2 3 3 2 4" xfId="884"/>
    <cellStyle name="Virgül 2 2 3 2 3 3 2 4 2" xfId="2244"/>
    <cellStyle name="Virgül 2 2 3 2 3 3 2 5" xfId="1564"/>
    <cellStyle name="Virgül 2 2 3 2 3 3 3" xfId="289"/>
    <cellStyle name="Virgül 2 2 3 2 3 3 3 2" xfId="629"/>
    <cellStyle name="Virgül 2 2 3 2 3 3 3 2 2" xfId="1309"/>
    <cellStyle name="Virgül 2 2 3 2 3 3 3 2 2 2" xfId="2669"/>
    <cellStyle name="Virgül 2 2 3 2 3 3 3 2 3" xfId="1989"/>
    <cellStyle name="Virgül 2 2 3 2 3 3 3 3" xfId="969"/>
    <cellStyle name="Virgül 2 2 3 2 3 3 3 3 2" xfId="2329"/>
    <cellStyle name="Virgül 2 2 3 2 3 3 3 4" xfId="1649"/>
    <cellStyle name="Virgül 2 2 3 2 3 3 4" xfId="459"/>
    <cellStyle name="Virgül 2 2 3 2 3 3 4 2" xfId="1139"/>
    <cellStyle name="Virgül 2 2 3 2 3 3 4 2 2" xfId="2499"/>
    <cellStyle name="Virgül 2 2 3 2 3 3 4 3" xfId="1819"/>
    <cellStyle name="Virgül 2 2 3 2 3 3 5" xfId="799"/>
    <cellStyle name="Virgül 2 2 3 2 3 3 5 2" xfId="2159"/>
    <cellStyle name="Virgül 2 2 3 2 3 3 6" xfId="1479"/>
    <cellStyle name="Virgül 2 2 3 2 4" xfId="54"/>
    <cellStyle name="Virgül 2 2 3 2 4 2" xfId="139"/>
    <cellStyle name="Virgül 2 2 3 2 4 2 2" xfId="224"/>
    <cellStyle name="Virgül 2 2 3 2 4 2 2 2" xfId="394"/>
    <cellStyle name="Virgül 2 2 3 2 4 2 2 2 2" xfId="734"/>
    <cellStyle name="Virgül 2 2 3 2 4 2 2 2 2 2" xfId="1414"/>
    <cellStyle name="Virgül 2 2 3 2 4 2 2 2 2 2 2" xfId="2774"/>
    <cellStyle name="Virgül 2 2 3 2 4 2 2 2 2 3" xfId="2094"/>
    <cellStyle name="Virgül 2 2 3 2 4 2 2 2 3" xfId="1074"/>
    <cellStyle name="Virgül 2 2 3 2 4 2 2 2 3 2" xfId="2434"/>
    <cellStyle name="Virgül 2 2 3 2 4 2 2 2 4" xfId="1754"/>
    <cellStyle name="Virgül 2 2 3 2 4 2 2 3" xfId="564"/>
    <cellStyle name="Virgül 2 2 3 2 4 2 2 3 2" xfId="1244"/>
    <cellStyle name="Virgül 2 2 3 2 4 2 2 3 2 2" xfId="2604"/>
    <cellStyle name="Virgül 2 2 3 2 4 2 2 3 3" xfId="1924"/>
    <cellStyle name="Virgül 2 2 3 2 4 2 2 4" xfId="904"/>
    <cellStyle name="Virgül 2 2 3 2 4 2 2 4 2" xfId="2264"/>
    <cellStyle name="Virgül 2 2 3 2 4 2 2 5" xfId="1584"/>
    <cellStyle name="Virgül 2 2 3 2 4 2 3" xfId="309"/>
    <cellStyle name="Virgül 2 2 3 2 4 2 3 2" xfId="649"/>
    <cellStyle name="Virgül 2 2 3 2 4 2 3 2 2" xfId="1329"/>
    <cellStyle name="Virgül 2 2 3 2 4 2 3 2 2 2" xfId="2689"/>
    <cellStyle name="Virgül 2 2 3 2 4 2 3 2 3" xfId="2009"/>
    <cellStyle name="Virgül 2 2 3 2 4 2 3 3" xfId="989"/>
    <cellStyle name="Virgül 2 2 3 2 4 2 3 3 2" xfId="2349"/>
    <cellStyle name="Virgül 2 2 3 2 4 2 3 4" xfId="1669"/>
    <cellStyle name="Virgül 2 2 3 2 4 2 4" xfId="479"/>
    <cellStyle name="Virgül 2 2 3 2 4 2 4 2" xfId="1159"/>
    <cellStyle name="Virgül 2 2 3 2 4 2 4 2 2" xfId="2519"/>
    <cellStyle name="Virgül 2 2 3 2 4 2 4 3" xfId="1839"/>
    <cellStyle name="Virgül 2 2 3 2 4 2 5" xfId="819"/>
    <cellStyle name="Virgül 2 2 3 2 4 2 5 2" xfId="2179"/>
    <cellStyle name="Virgül 2 2 3 2 4 2 6" xfId="1499"/>
    <cellStyle name="Virgül 2 2 3 2 5" xfId="99"/>
    <cellStyle name="Virgül 2 2 3 2 5 2" xfId="184"/>
    <cellStyle name="Virgül 2 2 3 2 5 2 2" xfId="354"/>
    <cellStyle name="Virgül 2 2 3 2 5 2 2 2" xfId="694"/>
    <cellStyle name="Virgül 2 2 3 2 5 2 2 2 2" xfId="1374"/>
    <cellStyle name="Virgül 2 2 3 2 5 2 2 2 2 2" xfId="2734"/>
    <cellStyle name="Virgül 2 2 3 2 5 2 2 2 3" xfId="2054"/>
    <cellStyle name="Virgül 2 2 3 2 5 2 2 3" xfId="1034"/>
    <cellStyle name="Virgül 2 2 3 2 5 2 2 3 2" xfId="2394"/>
    <cellStyle name="Virgül 2 2 3 2 5 2 2 4" xfId="1714"/>
    <cellStyle name="Virgül 2 2 3 2 5 2 3" xfId="524"/>
    <cellStyle name="Virgül 2 2 3 2 5 2 3 2" xfId="1204"/>
    <cellStyle name="Virgül 2 2 3 2 5 2 3 2 2" xfId="2564"/>
    <cellStyle name="Virgül 2 2 3 2 5 2 3 3" xfId="1884"/>
    <cellStyle name="Virgül 2 2 3 2 5 2 4" xfId="864"/>
    <cellStyle name="Virgül 2 2 3 2 5 2 4 2" xfId="2224"/>
    <cellStyle name="Virgül 2 2 3 2 5 2 5" xfId="1544"/>
    <cellStyle name="Virgül 2 2 3 2 5 3" xfId="269"/>
    <cellStyle name="Virgül 2 2 3 2 5 3 2" xfId="609"/>
    <cellStyle name="Virgül 2 2 3 2 5 3 2 2" xfId="1289"/>
    <cellStyle name="Virgül 2 2 3 2 5 3 2 2 2" xfId="2649"/>
    <cellStyle name="Virgül 2 2 3 2 5 3 2 3" xfId="1969"/>
    <cellStyle name="Virgül 2 2 3 2 5 3 3" xfId="949"/>
    <cellStyle name="Virgül 2 2 3 2 5 3 3 2" xfId="2309"/>
    <cellStyle name="Virgül 2 2 3 2 5 3 4" xfId="1629"/>
    <cellStyle name="Virgül 2 2 3 2 5 4" xfId="439"/>
    <cellStyle name="Virgül 2 2 3 2 5 4 2" xfId="1119"/>
    <cellStyle name="Virgül 2 2 3 2 5 4 2 2" xfId="2479"/>
    <cellStyle name="Virgül 2 2 3 2 5 4 3" xfId="1799"/>
    <cellStyle name="Virgül 2 2 3 2 5 5" xfId="779"/>
    <cellStyle name="Virgül 2 2 3 2 5 5 2" xfId="2139"/>
    <cellStyle name="Virgül 2 2 3 2 5 6" xfId="1459"/>
    <cellStyle name="Virgül 2 2 3 3" xfId="19"/>
    <cellStyle name="Virgül 2 2 3 3 2" xfId="39"/>
    <cellStyle name="Virgül 2 2 3 3 2 2" xfId="79"/>
    <cellStyle name="Virgül 2 2 3 3 2 2 2" xfId="164"/>
    <cellStyle name="Virgül 2 2 3 3 2 2 2 2" xfId="249"/>
    <cellStyle name="Virgül 2 2 3 3 2 2 2 2 2" xfId="419"/>
    <cellStyle name="Virgül 2 2 3 3 2 2 2 2 2 2" xfId="759"/>
    <cellStyle name="Virgül 2 2 3 3 2 2 2 2 2 2 2" xfId="1439"/>
    <cellStyle name="Virgül 2 2 3 3 2 2 2 2 2 2 2 2" xfId="2799"/>
    <cellStyle name="Virgül 2 2 3 3 2 2 2 2 2 2 3" xfId="2119"/>
    <cellStyle name="Virgül 2 2 3 3 2 2 2 2 2 3" xfId="1099"/>
    <cellStyle name="Virgül 2 2 3 3 2 2 2 2 2 3 2" xfId="2459"/>
    <cellStyle name="Virgül 2 2 3 3 2 2 2 2 2 4" xfId="1779"/>
    <cellStyle name="Virgül 2 2 3 3 2 2 2 2 3" xfId="589"/>
    <cellStyle name="Virgül 2 2 3 3 2 2 2 2 3 2" xfId="1269"/>
    <cellStyle name="Virgül 2 2 3 3 2 2 2 2 3 2 2" xfId="2629"/>
    <cellStyle name="Virgül 2 2 3 3 2 2 2 2 3 3" xfId="1949"/>
    <cellStyle name="Virgül 2 2 3 3 2 2 2 2 4" xfId="929"/>
    <cellStyle name="Virgül 2 2 3 3 2 2 2 2 4 2" xfId="2289"/>
    <cellStyle name="Virgül 2 2 3 3 2 2 2 2 5" xfId="1609"/>
    <cellStyle name="Virgül 2 2 3 3 2 2 2 3" xfId="334"/>
    <cellStyle name="Virgül 2 2 3 3 2 2 2 3 2" xfId="674"/>
    <cellStyle name="Virgül 2 2 3 3 2 2 2 3 2 2" xfId="1354"/>
    <cellStyle name="Virgül 2 2 3 3 2 2 2 3 2 2 2" xfId="2714"/>
    <cellStyle name="Virgül 2 2 3 3 2 2 2 3 2 3" xfId="2034"/>
    <cellStyle name="Virgül 2 2 3 3 2 2 2 3 3" xfId="1014"/>
    <cellStyle name="Virgül 2 2 3 3 2 2 2 3 3 2" xfId="2374"/>
    <cellStyle name="Virgül 2 2 3 3 2 2 2 3 4" xfId="1694"/>
    <cellStyle name="Virgül 2 2 3 3 2 2 2 4" xfId="504"/>
    <cellStyle name="Virgül 2 2 3 3 2 2 2 4 2" xfId="1184"/>
    <cellStyle name="Virgül 2 2 3 3 2 2 2 4 2 2" xfId="2544"/>
    <cellStyle name="Virgül 2 2 3 3 2 2 2 4 3" xfId="1864"/>
    <cellStyle name="Virgül 2 2 3 3 2 2 2 5" xfId="844"/>
    <cellStyle name="Virgül 2 2 3 3 2 2 2 5 2" xfId="2204"/>
    <cellStyle name="Virgül 2 2 3 3 2 2 2 6" xfId="1524"/>
    <cellStyle name="Virgül 2 2 3 3 2 3" xfId="124"/>
    <cellStyle name="Virgül 2 2 3 3 2 3 2" xfId="209"/>
    <cellStyle name="Virgül 2 2 3 3 2 3 2 2" xfId="379"/>
    <cellStyle name="Virgül 2 2 3 3 2 3 2 2 2" xfId="719"/>
    <cellStyle name="Virgül 2 2 3 3 2 3 2 2 2 2" xfId="1399"/>
    <cellStyle name="Virgül 2 2 3 3 2 3 2 2 2 2 2" xfId="2759"/>
    <cellStyle name="Virgül 2 2 3 3 2 3 2 2 2 3" xfId="2079"/>
    <cellStyle name="Virgül 2 2 3 3 2 3 2 2 3" xfId="1059"/>
    <cellStyle name="Virgül 2 2 3 3 2 3 2 2 3 2" xfId="2419"/>
    <cellStyle name="Virgül 2 2 3 3 2 3 2 2 4" xfId="1739"/>
    <cellStyle name="Virgül 2 2 3 3 2 3 2 3" xfId="549"/>
    <cellStyle name="Virgül 2 2 3 3 2 3 2 3 2" xfId="1229"/>
    <cellStyle name="Virgül 2 2 3 3 2 3 2 3 2 2" xfId="2589"/>
    <cellStyle name="Virgül 2 2 3 3 2 3 2 3 3" xfId="1909"/>
    <cellStyle name="Virgül 2 2 3 3 2 3 2 4" xfId="889"/>
    <cellStyle name="Virgül 2 2 3 3 2 3 2 4 2" xfId="2249"/>
    <cellStyle name="Virgül 2 2 3 3 2 3 2 5" xfId="1569"/>
    <cellStyle name="Virgül 2 2 3 3 2 3 3" xfId="294"/>
    <cellStyle name="Virgül 2 2 3 3 2 3 3 2" xfId="634"/>
    <cellStyle name="Virgül 2 2 3 3 2 3 3 2 2" xfId="1314"/>
    <cellStyle name="Virgül 2 2 3 3 2 3 3 2 2 2" xfId="2674"/>
    <cellStyle name="Virgül 2 2 3 3 2 3 3 2 3" xfId="1994"/>
    <cellStyle name="Virgül 2 2 3 3 2 3 3 3" xfId="974"/>
    <cellStyle name="Virgül 2 2 3 3 2 3 3 3 2" xfId="2334"/>
    <cellStyle name="Virgül 2 2 3 3 2 3 3 4" xfId="1654"/>
    <cellStyle name="Virgül 2 2 3 3 2 3 4" xfId="464"/>
    <cellStyle name="Virgül 2 2 3 3 2 3 4 2" xfId="1144"/>
    <cellStyle name="Virgül 2 2 3 3 2 3 4 2 2" xfId="2504"/>
    <cellStyle name="Virgül 2 2 3 3 2 3 4 3" xfId="1824"/>
    <cellStyle name="Virgül 2 2 3 3 2 3 5" xfId="804"/>
    <cellStyle name="Virgül 2 2 3 3 2 3 5 2" xfId="2164"/>
    <cellStyle name="Virgül 2 2 3 3 2 3 6" xfId="1484"/>
    <cellStyle name="Virgül 2 2 3 3 3" xfId="59"/>
    <cellStyle name="Virgül 2 2 3 3 3 2" xfId="144"/>
    <cellStyle name="Virgül 2 2 3 3 3 2 2" xfId="229"/>
    <cellStyle name="Virgül 2 2 3 3 3 2 2 2" xfId="399"/>
    <cellStyle name="Virgül 2 2 3 3 3 2 2 2 2" xfId="739"/>
    <cellStyle name="Virgül 2 2 3 3 3 2 2 2 2 2" xfId="1419"/>
    <cellStyle name="Virgül 2 2 3 3 3 2 2 2 2 2 2" xfId="2779"/>
    <cellStyle name="Virgül 2 2 3 3 3 2 2 2 2 3" xfId="2099"/>
    <cellStyle name="Virgül 2 2 3 3 3 2 2 2 3" xfId="1079"/>
    <cellStyle name="Virgül 2 2 3 3 3 2 2 2 3 2" xfId="2439"/>
    <cellStyle name="Virgül 2 2 3 3 3 2 2 2 4" xfId="1759"/>
    <cellStyle name="Virgül 2 2 3 3 3 2 2 3" xfId="569"/>
    <cellStyle name="Virgül 2 2 3 3 3 2 2 3 2" xfId="1249"/>
    <cellStyle name="Virgül 2 2 3 3 3 2 2 3 2 2" xfId="2609"/>
    <cellStyle name="Virgül 2 2 3 3 3 2 2 3 3" xfId="1929"/>
    <cellStyle name="Virgül 2 2 3 3 3 2 2 4" xfId="909"/>
    <cellStyle name="Virgül 2 2 3 3 3 2 2 4 2" xfId="2269"/>
    <cellStyle name="Virgül 2 2 3 3 3 2 2 5" xfId="1589"/>
    <cellStyle name="Virgül 2 2 3 3 3 2 3" xfId="314"/>
    <cellStyle name="Virgül 2 2 3 3 3 2 3 2" xfId="654"/>
    <cellStyle name="Virgül 2 2 3 3 3 2 3 2 2" xfId="1334"/>
    <cellStyle name="Virgül 2 2 3 3 3 2 3 2 2 2" xfId="2694"/>
    <cellStyle name="Virgül 2 2 3 3 3 2 3 2 3" xfId="2014"/>
    <cellStyle name="Virgül 2 2 3 3 3 2 3 3" xfId="994"/>
    <cellStyle name="Virgül 2 2 3 3 3 2 3 3 2" xfId="2354"/>
    <cellStyle name="Virgül 2 2 3 3 3 2 3 4" xfId="1674"/>
    <cellStyle name="Virgül 2 2 3 3 3 2 4" xfId="484"/>
    <cellStyle name="Virgül 2 2 3 3 3 2 4 2" xfId="1164"/>
    <cellStyle name="Virgül 2 2 3 3 3 2 4 2 2" xfId="2524"/>
    <cellStyle name="Virgül 2 2 3 3 3 2 4 3" xfId="1844"/>
    <cellStyle name="Virgül 2 2 3 3 3 2 5" xfId="824"/>
    <cellStyle name="Virgül 2 2 3 3 3 2 5 2" xfId="2184"/>
    <cellStyle name="Virgül 2 2 3 3 3 2 6" xfId="1504"/>
    <cellStyle name="Virgül 2 2 3 3 4" xfId="104"/>
    <cellStyle name="Virgül 2 2 3 3 4 2" xfId="189"/>
    <cellStyle name="Virgül 2 2 3 3 4 2 2" xfId="359"/>
    <cellStyle name="Virgül 2 2 3 3 4 2 2 2" xfId="699"/>
    <cellStyle name="Virgül 2 2 3 3 4 2 2 2 2" xfId="1379"/>
    <cellStyle name="Virgül 2 2 3 3 4 2 2 2 2 2" xfId="2739"/>
    <cellStyle name="Virgül 2 2 3 3 4 2 2 2 3" xfId="2059"/>
    <cellStyle name="Virgül 2 2 3 3 4 2 2 3" xfId="1039"/>
    <cellStyle name="Virgül 2 2 3 3 4 2 2 3 2" xfId="2399"/>
    <cellStyle name="Virgül 2 2 3 3 4 2 2 4" xfId="1719"/>
    <cellStyle name="Virgül 2 2 3 3 4 2 3" xfId="529"/>
    <cellStyle name="Virgül 2 2 3 3 4 2 3 2" xfId="1209"/>
    <cellStyle name="Virgül 2 2 3 3 4 2 3 2 2" xfId="2569"/>
    <cellStyle name="Virgül 2 2 3 3 4 2 3 3" xfId="1889"/>
    <cellStyle name="Virgül 2 2 3 3 4 2 4" xfId="869"/>
    <cellStyle name="Virgül 2 2 3 3 4 2 4 2" xfId="2229"/>
    <cellStyle name="Virgül 2 2 3 3 4 2 5" xfId="1549"/>
    <cellStyle name="Virgül 2 2 3 3 4 3" xfId="274"/>
    <cellStyle name="Virgül 2 2 3 3 4 3 2" xfId="614"/>
    <cellStyle name="Virgül 2 2 3 3 4 3 2 2" xfId="1294"/>
    <cellStyle name="Virgül 2 2 3 3 4 3 2 2 2" xfId="2654"/>
    <cellStyle name="Virgül 2 2 3 3 4 3 2 3" xfId="1974"/>
    <cellStyle name="Virgül 2 2 3 3 4 3 3" xfId="954"/>
    <cellStyle name="Virgül 2 2 3 3 4 3 3 2" xfId="2314"/>
    <cellStyle name="Virgül 2 2 3 3 4 3 4" xfId="1634"/>
    <cellStyle name="Virgül 2 2 3 3 4 4" xfId="444"/>
    <cellStyle name="Virgül 2 2 3 3 4 4 2" xfId="1124"/>
    <cellStyle name="Virgül 2 2 3 3 4 4 2 2" xfId="2484"/>
    <cellStyle name="Virgül 2 2 3 3 4 4 3" xfId="1804"/>
    <cellStyle name="Virgül 2 2 3 3 4 5" xfId="784"/>
    <cellStyle name="Virgül 2 2 3 3 4 5 2" xfId="2144"/>
    <cellStyle name="Virgül 2 2 3 3 4 6" xfId="1464"/>
    <cellStyle name="Virgül 2 2 3 4" xfId="29"/>
    <cellStyle name="Virgül 2 2 3 4 2" xfId="69"/>
    <cellStyle name="Virgül 2 2 3 4 2 2" xfId="154"/>
    <cellStyle name="Virgül 2 2 3 4 2 2 2" xfId="239"/>
    <cellStyle name="Virgül 2 2 3 4 2 2 2 2" xfId="409"/>
    <cellStyle name="Virgül 2 2 3 4 2 2 2 2 2" xfId="749"/>
    <cellStyle name="Virgül 2 2 3 4 2 2 2 2 2 2" xfId="1429"/>
    <cellStyle name="Virgül 2 2 3 4 2 2 2 2 2 2 2" xfId="2789"/>
    <cellStyle name="Virgül 2 2 3 4 2 2 2 2 2 3" xfId="2109"/>
    <cellStyle name="Virgül 2 2 3 4 2 2 2 2 3" xfId="1089"/>
    <cellStyle name="Virgül 2 2 3 4 2 2 2 2 3 2" xfId="2449"/>
    <cellStyle name="Virgül 2 2 3 4 2 2 2 2 4" xfId="1769"/>
    <cellStyle name="Virgül 2 2 3 4 2 2 2 3" xfId="579"/>
    <cellStyle name="Virgül 2 2 3 4 2 2 2 3 2" xfId="1259"/>
    <cellStyle name="Virgül 2 2 3 4 2 2 2 3 2 2" xfId="2619"/>
    <cellStyle name="Virgül 2 2 3 4 2 2 2 3 3" xfId="1939"/>
    <cellStyle name="Virgül 2 2 3 4 2 2 2 4" xfId="919"/>
    <cellStyle name="Virgül 2 2 3 4 2 2 2 4 2" xfId="2279"/>
    <cellStyle name="Virgül 2 2 3 4 2 2 2 5" xfId="1599"/>
    <cellStyle name="Virgül 2 2 3 4 2 2 3" xfId="324"/>
    <cellStyle name="Virgül 2 2 3 4 2 2 3 2" xfId="664"/>
    <cellStyle name="Virgül 2 2 3 4 2 2 3 2 2" xfId="1344"/>
    <cellStyle name="Virgül 2 2 3 4 2 2 3 2 2 2" xfId="2704"/>
    <cellStyle name="Virgül 2 2 3 4 2 2 3 2 3" xfId="2024"/>
    <cellStyle name="Virgül 2 2 3 4 2 2 3 3" xfId="1004"/>
    <cellStyle name="Virgül 2 2 3 4 2 2 3 3 2" xfId="2364"/>
    <cellStyle name="Virgül 2 2 3 4 2 2 3 4" xfId="1684"/>
    <cellStyle name="Virgül 2 2 3 4 2 2 4" xfId="494"/>
    <cellStyle name="Virgül 2 2 3 4 2 2 4 2" xfId="1174"/>
    <cellStyle name="Virgül 2 2 3 4 2 2 4 2 2" xfId="2534"/>
    <cellStyle name="Virgül 2 2 3 4 2 2 4 3" xfId="1854"/>
    <cellStyle name="Virgül 2 2 3 4 2 2 5" xfId="834"/>
    <cellStyle name="Virgül 2 2 3 4 2 2 5 2" xfId="2194"/>
    <cellStyle name="Virgül 2 2 3 4 2 2 6" xfId="1514"/>
    <cellStyle name="Virgül 2 2 3 4 3" xfId="114"/>
    <cellStyle name="Virgül 2 2 3 4 3 2" xfId="199"/>
    <cellStyle name="Virgül 2 2 3 4 3 2 2" xfId="369"/>
    <cellStyle name="Virgül 2 2 3 4 3 2 2 2" xfId="709"/>
    <cellStyle name="Virgül 2 2 3 4 3 2 2 2 2" xfId="1389"/>
    <cellStyle name="Virgül 2 2 3 4 3 2 2 2 2 2" xfId="2749"/>
    <cellStyle name="Virgül 2 2 3 4 3 2 2 2 3" xfId="2069"/>
    <cellStyle name="Virgül 2 2 3 4 3 2 2 3" xfId="1049"/>
    <cellStyle name="Virgül 2 2 3 4 3 2 2 3 2" xfId="2409"/>
    <cellStyle name="Virgül 2 2 3 4 3 2 2 4" xfId="1729"/>
    <cellStyle name="Virgül 2 2 3 4 3 2 3" xfId="539"/>
    <cellStyle name="Virgül 2 2 3 4 3 2 3 2" xfId="1219"/>
    <cellStyle name="Virgül 2 2 3 4 3 2 3 2 2" xfId="2579"/>
    <cellStyle name="Virgül 2 2 3 4 3 2 3 3" xfId="1899"/>
    <cellStyle name="Virgül 2 2 3 4 3 2 4" xfId="879"/>
    <cellStyle name="Virgül 2 2 3 4 3 2 4 2" xfId="2239"/>
    <cellStyle name="Virgül 2 2 3 4 3 2 5" xfId="1559"/>
    <cellStyle name="Virgül 2 2 3 4 3 3" xfId="284"/>
    <cellStyle name="Virgül 2 2 3 4 3 3 2" xfId="624"/>
    <cellStyle name="Virgül 2 2 3 4 3 3 2 2" xfId="1304"/>
    <cellStyle name="Virgül 2 2 3 4 3 3 2 2 2" xfId="2664"/>
    <cellStyle name="Virgül 2 2 3 4 3 3 2 3" xfId="1984"/>
    <cellStyle name="Virgül 2 2 3 4 3 3 3" xfId="964"/>
    <cellStyle name="Virgül 2 2 3 4 3 3 3 2" xfId="2324"/>
    <cellStyle name="Virgül 2 2 3 4 3 3 4" xfId="1644"/>
    <cellStyle name="Virgül 2 2 3 4 3 4" xfId="454"/>
    <cellStyle name="Virgül 2 2 3 4 3 4 2" xfId="1134"/>
    <cellStyle name="Virgül 2 2 3 4 3 4 2 2" xfId="2494"/>
    <cellStyle name="Virgül 2 2 3 4 3 4 3" xfId="1814"/>
    <cellStyle name="Virgül 2 2 3 4 3 5" xfId="794"/>
    <cellStyle name="Virgül 2 2 3 4 3 5 2" xfId="2154"/>
    <cellStyle name="Virgül 2 2 3 4 3 6" xfId="1474"/>
    <cellStyle name="Virgül 2 2 3 5" xfId="49"/>
    <cellStyle name="Virgül 2 2 3 5 2" xfId="134"/>
    <cellStyle name="Virgül 2 2 3 5 2 2" xfId="219"/>
    <cellStyle name="Virgül 2 2 3 5 2 2 2" xfId="389"/>
    <cellStyle name="Virgül 2 2 3 5 2 2 2 2" xfId="729"/>
    <cellStyle name="Virgül 2 2 3 5 2 2 2 2 2" xfId="1409"/>
    <cellStyle name="Virgül 2 2 3 5 2 2 2 2 2 2" xfId="2769"/>
    <cellStyle name="Virgül 2 2 3 5 2 2 2 2 3" xfId="2089"/>
    <cellStyle name="Virgül 2 2 3 5 2 2 2 3" xfId="1069"/>
    <cellStyle name="Virgül 2 2 3 5 2 2 2 3 2" xfId="2429"/>
    <cellStyle name="Virgül 2 2 3 5 2 2 2 4" xfId="1749"/>
    <cellStyle name="Virgül 2 2 3 5 2 2 3" xfId="559"/>
    <cellStyle name="Virgül 2 2 3 5 2 2 3 2" xfId="1239"/>
    <cellStyle name="Virgül 2 2 3 5 2 2 3 2 2" xfId="2599"/>
    <cellStyle name="Virgül 2 2 3 5 2 2 3 3" xfId="1919"/>
    <cellStyle name="Virgül 2 2 3 5 2 2 4" xfId="899"/>
    <cellStyle name="Virgül 2 2 3 5 2 2 4 2" xfId="2259"/>
    <cellStyle name="Virgül 2 2 3 5 2 2 5" xfId="1579"/>
    <cellStyle name="Virgül 2 2 3 5 2 3" xfId="304"/>
    <cellStyle name="Virgül 2 2 3 5 2 3 2" xfId="644"/>
    <cellStyle name="Virgül 2 2 3 5 2 3 2 2" xfId="1324"/>
    <cellStyle name="Virgül 2 2 3 5 2 3 2 2 2" xfId="2684"/>
    <cellStyle name="Virgül 2 2 3 5 2 3 2 3" xfId="2004"/>
    <cellStyle name="Virgül 2 2 3 5 2 3 3" xfId="984"/>
    <cellStyle name="Virgül 2 2 3 5 2 3 3 2" xfId="2344"/>
    <cellStyle name="Virgül 2 2 3 5 2 3 4" xfId="1664"/>
    <cellStyle name="Virgül 2 2 3 5 2 4" xfId="474"/>
    <cellStyle name="Virgül 2 2 3 5 2 4 2" xfId="1154"/>
    <cellStyle name="Virgül 2 2 3 5 2 4 2 2" xfId="2514"/>
    <cellStyle name="Virgül 2 2 3 5 2 4 3" xfId="1834"/>
    <cellStyle name="Virgül 2 2 3 5 2 5" xfId="814"/>
    <cellStyle name="Virgül 2 2 3 5 2 5 2" xfId="2174"/>
    <cellStyle name="Virgül 2 2 3 5 2 6" xfId="1494"/>
    <cellStyle name="Virgül 2 2 3 6" xfId="94"/>
    <cellStyle name="Virgül 2 2 3 6 2" xfId="179"/>
    <cellStyle name="Virgül 2 2 3 6 2 2" xfId="349"/>
    <cellStyle name="Virgül 2 2 3 6 2 2 2" xfId="689"/>
    <cellStyle name="Virgül 2 2 3 6 2 2 2 2" xfId="1369"/>
    <cellStyle name="Virgül 2 2 3 6 2 2 2 2 2" xfId="2729"/>
    <cellStyle name="Virgül 2 2 3 6 2 2 2 3" xfId="2049"/>
    <cellStyle name="Virgül 2 2 3 6 2 2 3" xfId="1029"/>
    <cellStyle name="Virgül 2 2 3 6 2 2 3 2" xfId="2389"/>
    <cellStyle name="Virgül 2 2 3 6 2 2 4" xfId="1709"/>
    <cellStyle name="Virgül 2 2 3 6 2 3" xfId="519"/>
    <cellStyle name="Virgül 2 2 3 6 2 3 2" xfId="1199"/>
    <cellStyle name="Virgül 2 2 3 6 2 3 2 2" xfId="2559"/>
    <cellStyle name="Virgül 2 2 3 6 2 3 3" xfId="1879"/>
    <cellStyle name="Virgül 2 2 3 6 2 4" xfId="859"/>
    <cellStyle name="Virgül 2 2 3 6 2 4 2" xfId="2219"/>
    <cellStyle name="Virgül 2 2 3 6 2 5" xfId="1539"/>
    <cellStyle name="Virgül 2 2 3 6 3" xfId="264"/>
    <cellStyle name="Virgül 2 2 3 6 3 2" xfId="604"/>
    <cellStyle name="Virgül 2 2 3 6 3 2 2" xfId="1284"/>
    <cellStyle name="Virgül 2 2 3 6 3 2 2 2" xfId="2644"/>
    <cellStyle name="Virgül 2 2 3 6 3 2 3" xfId="1964"/>
    <cellStyle name="Virgül 2 2 3 6 3 3" xfId="944"/>
    <cellStyle name="Virgül 2 2 3 6 3 3 2" xfId="2304"/>
    <cellStyle name="Virgül 2 2 3 6 3 4" xfId="1624"/>
    <cellStyle name="Virgül 2 2 3 6 4" xfId="434"/>
    <cellStyle name="Virgül 2 2 3 6 4 2" xfId="1114"/>
    <cellStyle name="Virgül 2 2 3 6 4 2 2" xfId="2474"/>
    <cellStyle name="Virgül 2 2 3 6 4 3" xfId="1794"/>
    <cellStyle name="Virgül 2 2 3 6 5" xfId="774"/>
    <cellStyle name="Virgül 2 2 3 6 5 2" xfId="2134"/>
    <cellStyle name="Virgül 2 2 3 6 6" xfId="1454"/>
    <cellStyle name="Virgül 2 2 4" xfId="89"/>
    <cellStyle name="Virgül 2 2 4 2" xfId="174"/>
    <cellStyle name="Virgül 2 2 4 2 2" xfId="344"/>
    <cellStyle name="Virgül 2 2 4 2 2 2" xfId="684"/>
    <cellStyle name="Virgül 2 2 4 2 2 2 2" xfId="1364"/>
    <cellStyle name="Virgül 2 2 4 2 2 2 2 2" xfId="2724"/>
    <cellStyle name="Virgül 2 2 4 2 2 2 3" xfId="2044"/>
    <cellStyle name="Virgül 2 2 4 2 2 3" xfId="1024"/>
    <cellStyle name="Virgül 2 2 4 2 2 3 2" xfId="2384"/>
    <cellStyle name="Virgül 2 2 4 2 2 4" xfId="1704"/>
    <cellStyle name="Virgül 2 2 4 2 3" xfId="514"/>
    <cellStyle name="Virgül 2 2 4 2 3 2" xfId="1194"/>
    <cellStyle name="Virgül 2 2 4 2 3 2 2" xfId="2554"/>
    <cellStyle name="Virgül 2 2 4 2 3 3" xfId="1874"/>
    <cellStyle name="Virgül 2 2 4 2 4" xfId="854"/>
    <cellStyle name="Virgül 2 2 4 2 4 2" xfId="2214"/>
    <cellStyle name="Virgül 2 2 4 2 5" xfId="1534"/>
    <cellStyle name="Virgül 2 2 4 3" xfId="259"/>
    <cellStyle name="Virgül 2 2 4 3 2" xfId="599"/>
    <cellStyle name="Virgül 2 2 4 3 2 2" xfId="1279"/>
    <cellStyle name="Virgül 2 2 4 3 2 2 2" xfId="2639"/>
    <cellStyle name="Virgül 2 2 4 3 2 3" xfId="1959"/>
    <cellStyle name="Virgül 2 2 4 3 3" xfId="939"/>
    <cellStyle name="Virgül 2 2 4 3 3 2" xfId="2299"/>
    <cellStyle name="Virgül 2 2 4 3 4" xfId="1619"/>
    <cellStyle name="Virgül 2 2 4 4" xfId="429"/>
    <cellStyle name="Virgül 2 2 4 4 2" xfId="1109"/>
    <cellStyle name="Virgül 2 2 4 4 2 2" xfId="2469"/>
    <cellStyle name="Virgül 2 2 4 4 3" xfId="1789"/>
    <cellStyle name="Virgül 2 2 4 5" xfId="769"/>
    <cellStyle name="Virgül 2 2 4 5 2" xfId="2129"/>
    <cellStyle name="Virgül 2 2 4 6" xfId="1449"/>
    <cellStyle name="Virgül 2 3" xfId="5"/>
    <cellStyle name="Virgül 2 3 2" xfId="10"/>
    <cellStyle name="Virgül 2 3 2 2" xfId="15"/>
    <cellStyle name="Virgül 2 3 2 2 2" xfId="25"/>
    <cellStyle name="Virgül 2 3 2 2 2 2" xfId="45"/>
    <cellStyle name="Virgül 2 3 2 2 2 2 2" xfId="85"/>
    <cellStyle name="Virgül 2 3 2 2 2 2 2 2" xfId="170"/>
    <cellStyle name="Virgül 2 3 2 2 2 2 2 2 2" xfId="255"/>
    <cellStyle name="Virgül 2 3 2 2 2 2 2 2 2 2" xfId="425"/>
    <cellStyle name="Virgül 2 3 2 2 2 2 2 2 2 2 2" xfId="765"/>
    <cellStyle name="Virgül 2 3 2 2 2 2 2 2 2 2 2 2" xfId="1445"/>
    <cellStyle name="Virgül 2 3 2 2 2 2 2 2 2 2 2 2 2" xfId="2805"/>
    <cellStyle name="Virgül 2 3 2 2 2 2 2 2 2 2 2 3" xfId="2125"/>
    <cellStyle name="Virgül 2 3 2 2 2 2 2 2 2 2 3" xfId="1105"/>
    <cellStyle name="Virgül 2 3 2 2 2 2 2 2 2 2 3 2" xfId="2465"/>
    <cellStyle name="Virgül 2 3 2 2 2 2 2 2 2 2 4" xfId="1785"/>
    <cellStyle name="Virgül 2 3 2 2 2 2 2 2 2 3" xfId="595"/>
    <cellStyle name="Virgül 2 3 2 2 2 2 2 2 2 3 2" xfId="1275"/>
    <cellStyle name="Virgül 2 3 2 2 2 2 2 2 2 3 2 2" xfId="2635"/>
    <cellStyle name="Virgül 2 3 2 2 2 2 2 2 2 3 3" xfId="1955"/>
    <cellStyle name="Virgül 2 3 2 2 2 2 2 2 2 4" xfId="935"/>
    <cellStyle name="Virgül 2 3 2 2 2 2 2 2 2 4 2" xfId="2295"/>
    <cellStyle name="Virgül 2 3 2 2 2 2 2 2 2 5" xfId="1615"/>
    <cellStyle name="Virgül 2 3 2 2 2 2 2 2 3" xfId="340"/>
    <cellStyle name="Virgül 2 3 2 2 2 2 2 2 3 2" xfId="680"/>
    <cellStyle name="Virgül 2 3 2 2 2 2 2 2 3 2 2" xfId="1360"/>
    <cellStyle name="Virgül 2 3 2 2 2 2 2 2 3 2 2 2" xfId="2720"/>
    <cellStyle name="Virgül 2 3 2 2 2 2 2 2 3 2 3" xfId="2040"/>
    <cellStyle name="Virgül 2 3 2 2 2 2 2 2 3 3" xfId="1020"/>
    <cellStyle name="Virgül 2 3 2 2 2 2 2 2 3 3 2" xfId="2380"/>
    <cellStyle name="Virgül 2 3 2 2 2 2 2 2 3 4" xfId="1700"/>
    <cellStyle name="Virgül 2 3 2 2 2 2 2 2 4" xfId="510"/>
    <cellStyle name="Virgül 2 3 2 2 2 2 2 2 4 2" xfId="1190"/>
    <cellStyle name="Virgül 2 3 2 2 2 2 2 2 4 2 2" xfId="2550"/>
    <cellStyle name="Virgül 2 3 2 2 2 2 2 2 4 3" xfId="1870"/>
    <cellStyle name="Virgül 2 3 2 2 2 2 2 2 5" xfId="850"/>
    <cellStyle name="Virgül 2 3 2 2 2 2 2 2 5 2" xfId="2210"/>
    <cellStyle name="Virgül 2 3 2 2 2 2 2 2 6" xfId="1530"/>
    <cellStyle name="Virgül 2 3 2 2 2 2 3" xfId="130"/>
    <cellStyle name="Virgül 2 3 2 2 2 2 3 2" xfId="215"/>
    <cellStyle name="Virgül 2 3 2 2 2 2 3 2 2" xfId="385"/>
    <cellStyle name="Virgül 2 3 2 2 2 2 3 2 2 2" xfId="725"/>
    <cellStyle name="Virgül 2 3 2 2 2 2 3 2 2 2 2" xfId="1405"/>
    <cellStyle name="Virgül 2 3 2 2 2 2 3 2 2 2 2 2" xfId="2765"/>
    <cellStyle name="Virgül 2 3 2 2 2 2 3 2 2 2 3" xfId="2085"/>
    <cellStyle name="Virgül 2 3 2 2 2 2 3 2 2 3" xfId="1065"/>
    <cellStyle name="Virgül 2 3 2 2 2 2 3 2 2 3 2" xfId="2425"/>
    <cellStyle name="Virgül 2 3 2 2 2 2 3 2 2 4" xfId="1745"/>
    <cellStyle name="Virgül 2 3 2 2 2 2 3 2 3" xfId="555"/>
    <cellStyle name="Virgül 2 3 2 2 2 2 3 2 3 2" xfId="1235"/>
    <cellStyle name="Virgül 2 3 2 2 2 2 3 2 3 2 2" xfId="2595"/>
    <cellStyle name="Virgül 2 3 2 2 2 2 3 2 3 3" xfId="1915"/>
    <cellStyle name="Virgül 2 3 2 2 2 2 3 2 4" xfId="895"/>
    <cellStyle name="Virgül 2 3 2 2 2 2 3 2 4 2" xfId="2255"/>
    <cellStyle name="Virgül 2 3 2 2 2 2 3 2 5" xfId="1575"/>
    <cellStyle name="Virgül 2 3 2 2 2 2 3 3" xfId="300"/>
    <cellStyle name="Virgül 2 3 2 2 2 2 3 3 2" xfId="640"/>
    <cellStyle name="Virgül 2 3 2 2 2 2 3 3 2 2" xfId="1320"/>
    <cellStyle name="Virgül 2 3 2 2 2 2 3 3 2 2 2" xfId="2680"/>
    <cellStyle name="Virgül 2 3 2 2 2 2 3 3 2 3" xfId="2000"/>
    <cellStyle name="Virgül 2 3 2 2 2 2 3 3 3" xfId="980"/>
    <cellStyle name="Virgül 2 3 2 2 2 2 3 3 3 2" xfId="2340"/>
    <cellStyle name="Virgül 2 3 2 2 2 2 3 3 4" xfId="1660"/>
    <cellStyle name="Virgül 2 3 2 2 2 2 3 4" xfId="470"/>
    <cellStyle name="Virgül 2 3 2 2 2 2 3 4 2" xfId="1150"/>
    <cellStyle name="Virgül 2 3 2 2 2 2 3 4 2 2" xfId="2510"/>
    <cellStyle name="Virgül 2 3 2 2 2 2 3 4 3" xfId="1830"/>
    <cellStyle name="Virgül 2 3 2 2 2 2 3 5" xfId="810"/>
    <cellStyle name="Virgül 2 3 2 2 2 2 3 5 2" xfId="2170"/>
    <cellStyle name="Virgül 2 3 2 2 2 2 3 6" xfId="1490"/>
    <cellStyle name="Virgül 2 3 2 2 2 3" xfId="65"/>
    <cellStyle name="Virgül 2 3 2 2 2 3 2" xfId="150"/>
    <cellStyle name="Virgül 2 3 2 2 2 3 2 2" xfId="235"/>
    <cellStyle name="Virgül 2 3 2 2 2 3 2 2 2" xfId="405"/>
    <cellStyle name="Virgül 2 3 2 2 2 3 2 2 2 2" xfId="745"/>
    <cellStyle name="Virgül 2 3 2 2 2 3 2 2 2 2 2" xfId="1425"/>
    <cellStyle name="Virgül 2 3 2 2 2 3 2 2 2 2 2 2" xfId="2785"/>
    <cellStyle name="Virgül 2 3 2 2 2 3 2 2 2 2 3" xfId="2105"/>
    <cellStyle name="Virgül 2 3 2 2 2 3 2 2 2 3" xfId="1085"/>
    <cellStyle name="Virgül 2 3 2 2 2 3 2 2 2 3 2" xfId="2445"/>
    <cellStyle name="Virgül 2 3 2 2 2 3 2 2 2 4" xfId="1765"/>
    <cellStyle name="Virgül 2 3 2 2 2 3 2 2 3" xfId="575"/>
    <cellStyle name="Virgül 2 3 2 2 2 3 2 2 3 2" xfId="1255"/>
    <cellStyle name="Virgül 2 3 2 2 2 3 2 2 3 2 2" xfId="2615"/>
    <cellStyle name="Virgül 2 3 2 2 2 3 2 2 3 3" xfId="1935"/>
    <cellStyle name="Virgül 2 3 2 2 2 3 2 2 4" xfId="915"/>
    <cellStyle name="Virgül 2 3 2 2 2 3 2 2 4 2" xfId="2275"/>
    <cellStyle name="Virgül 2 3 2 2 2 3 2 2 5" xfId="1595"/>
    <cellStyle name="Virgül 2 3 2 2 2 3 2 3" xfId="320"/>
    <cellStyle name="Virgül 2 3 2 2 2 3 2 3 2" xfId="660"/>
    <cellStyle name="Virgül 2 3 2 2 2 3 2 3 2 2" xfId="1340"/>
    <cellStyle name="Virgül 2 3 2 2 2 3 2 3 2 2 2" xfId="2700"/>
    <cellStyle name="Virgül 2 3 2 2 2 3 2 3 2 3" xfId="2020"/>
    <cellStyle name="Virgül 2 3 2 2 2 3 2 3 3" xfId="1000"/>
    <cellStyle name="Virgül 2 3 2 2 2 3 2 3 3 2" xfId="2360"/>
    <cellStyle name="Virgül 2 3 2 2 2 3 2 3 4" xfId="1680"/>
    <cellStyle name="Virgül 2 3 2 2 2 3 2 4" xfId="490"/>
    <cellStyle name="Virgül 2 3 2 2 2 3 2 4 2" xfId="1170"/>
    <cellStyle name="Virgül 2 3 2 2 2 3 2 4 2 2" xfId="2530"/>
    <cellStyle name="Virgül 2 3 2 2 2 3 2 4 3" xfId="1850"/>
    <cellStyle name="Virgül 2 3 2 2 2 3 2 5" xfId="830"/>
    <cellStyle name="Virgül 2 3 2 2 2 3 2 5 2" xfId="2190"/>
    <cellStyle name="Virgül 2 3 2 2 2 3 2 6" xfId="1510"/>
    <cellStyle name="Virgül 2 3 2 2 2 4" xfId="110"/>
    <cellStyle name="Virgül 2 3 2 2 2 4 2" xfId="195"/>
    <cellStyle name="Virgül 2 3 2 2 2 4 2 2" xfId="365"/>
    <cellStyle name="Virgül 2 3 2 2 2 4 2 2 2" xfId="705"/>
    <cellStyle name="Virgül 2 3 2 2 2 4 2 2 2 2" xfId="1385"/>
    <cellStyle name="Virgül 2 3 2 2 2 4 2 2 2 2 2" xfId="2745"/>
    <cellStyle name="Virgül 2 3 2 2 2 4 2 2 2 3" xfId="2065"/>
    <cellStyle name="Virgül 2 3 2 2 2 4 2 2 3" xfId="1045"/>
    <cellStyle name="Virgül 2 3 2 2 2 4 2 2 3 2" xfId="2405"/>
    <cellStyle name="Virgül 2 3 2 2 2 4 2 2 4" xfId="1725"/>
    <cellStyle name="Virgül 2 3 2 2 2 4 2 3" xfId="535"/>
    <cellStyle name="Virgül 2 3 2 2 2 4 2 3 2" xfId="1215"/>
    <cellStyle name="Virgül 2 3 2 2 2 4 2 3 2 2" xfId="2575"/>
    <cellStyle name="Virgül 2 3 2 2 2 4 2 3 3" xfId="1895"/>
    <cellStyle name="Virgül 2 3 2 2 2 4 2 4" xfId="875"/>
    <cellStyle name="Virgül 2 3 2 2 2 4 2 4 2" xfId="2235"/>
    <cellStyle name="Virgül 2 3 2 2 2 4 2 5" xfId="1555"/>
    <cellStyle name="Virgül 2 3 2 2 2 4 3" xfId="280"/>
    <cellStyle name="Virgül 2 3 2 2 2 4 3 2" xfId="620"/>
    <cellStyle name="Virgül 2 3 2 2 2 4 3 2 2" xfId="1300"/>
    <cellStyle name="Virgül 2 3 2 2 2 4 3 2 2 2" xfId="2660"/>
    <cellStyle name="Virgül 2 3 2 2 2 4 3 2 3" xfId="1980"/>
    <cellStyle name="Virgül 2 3 2 2 2 4 3 3" xfId="960"/>
    <cellStyle name="Virgül 2 3 2 2 2 4 3 3 2" xfId="2320"/>
    <cellStyle name="Virgül 2 3 2 2 2 4 3 4" xfId="1640"/>
    <cellStyle name="Virgül 2 3 2 2 2 4 4" xfId="450"/>
    <cellStyle name="Virgül 2 3 2 2 2 4 4 2" xfId="1130"/>
    <cellStyle name="Virgül 2 3 2 2 2 4 4 2 2" xfId="2490"/>
    <cellStyle name="Virgül 2 3 2 2 2 4 4 3" xfId="1810"/>
    <cellStyle name="Virgül 2 3 2 2 2 4 5" xfId="790"/>
    <cellStyle name="Virgül 2 3 2 2 2 4 5 2" xfId="2150"/>
    <cellStyle name="Virgül 2 3 2 2 2 4 6" xfId="1470"/>
    <cellStyle name="Virgül 2 3 2 2 3" xfId="35"/>
    <cellStyle name="Virgül 2 3 2 2 3 2" xfId="75"/>
    <cellStyle name="Virgül 2 3 2 2 3 2 2" xfId="160"/>
    <cellStyle name="Virgül 2 3 2 2 3 2 2 2" xfId="245"/>
    <cellStyle name="Virgül 2 3 2 2 3 2 2 2 2" xfId="415"/>
    <cellStyle name="Virgül 2 3 2 2 3 2 2 2 2 2" xfId="755"/>
    <cellStyle name="Virgül 2 3 2 2 3 2 2 2 2 2 2" xfId="1435"/>
    <cellStyle name="Virgül 2 3 2 2 3 2 2 2 2 2 2 2" xfId="2795"/>
    <cellStyle name="Virgül 2 3 2 2 3 2 2 2 2 2 3" xfId="2115"/>
    <cellStyle name="Virgül 2 3 2 2 3 2 2 2 2 3" xfId="1095"/>
    <cellStyle name="Virgül 2 3 2 2 3 2 2 2 2 3 2" xfId="2455"/>
    <cellStyle name="Virgül 2 3 2 2 3 2 2 2 2 4" xfId="1775"/>
    <cellStyle name="Virgül 2 3 2 2 3 2 2 2 3" xfId="585"/>
    <cellStyle name="Virgül 2 3 2 2 3 2 2 2 3 2" xfId="1265"/>
    <cellStyle name="Virgül 2 3 2 2 3 2 2 2 3 2 2" xfId="2625"/>
    <cellStyle name="Virgül 2 3 2 2 3 2 2 2 3 3" xfId="1945"/>
    <cellStyle name="Virgül 2 3 2 2 3 2 2 2 4" xfId="925"/>
    <cellStyle name="Virgül 2 3 2 2 3 2 2 2 4 2" xfId="2285"/>
    <cellStyle name="Virgül 2 3 2 2 3 2 2 2 5" xfId="1605"/>
    <cellStyle name="Virgül 2 3 2 2 3 2 2 3" xfId="330"/>
    <cellStyle name="Virgül 2 3 2 2 3 2 2 3 2" xfId="670"/>
    <cellStyle name="Virgül 2 3 2 2 3 2 2 3 2 2" xfId="1350"/>
    <cellStyle name="Virgül 2 3 2 2 3 2 2 3 2 2 2" xfId="2710"/>
    <cellStyle name="Virgül 2 3 2 2 3 2 2 3 2 3" xfId="2030"/>
    <cellStyle name="Virgül 2 3 2 2 3 2 2 3 3" xfId="1010"/>
    <cellStyle name="Virgül 2 3 2 2 3 2 2 3 3 2" xfId="2370"/>
    <cellStyle name="Virgül 2 3 2 2 3 2 2 3 4" xfId="1690"/>
    <cellStyle name="Virgül 2 3 2 2 3 2 2 4" xfId="500"/>
    <cellStyle name="Virgül 2 3 2 2 3 2 2 4 2" xfId="1180"/>
    <cellStyle name="Virgül 2 3 2 2 3 2 2 4 2 2" xfId="2540"/>
    <cellStyle name="Virgül 2 3 2 2 3 2 2 4 3" xfId="1860"/>
    <cellStyle name="Virgül 2 3 2 2 3 2 2 5" xfId="840"/>
    <cellStyle name="Virgül 2 3 2 2 3 2 2 5 2" xfId="2200"/>
    <cellStyle name="Virgül 2 3 2 2 3 2 2 6" xfId="1520"/>
    <cellStyle name="Virgül 2 3 2 2 3 3" xfId="120"/>
    <cellStyle name="Virgül 2 3 2 2 3 3 2" xfId="205"/>
    <cellStyle name="Virgül 2 3 2 2 3 3 2 2" xfId="375"/>
    <cellStyle name="Virgül 2 3 2 2 3 3 2 2 2" xfId="715"/>
    <cellStyle name="Virgül 2 3 2 2 3 3 2 2 2 2" xfId="1395"/>
    <cellStyle name="Virgül 2 3 2 2 3 3 2 2 2 2 2" xfId="2755"/>
    <cellStyle name="Virgül 2 3 2 2 3 3 2 2 2 3" xfId="2075"/>
    <cellStyle name="Virgül 2 3 2 2 3 3 2 2 3" xfId="1055"/>
    <cellStyle name="Virgül 2 3 2 2 3 3 2 2 3 2" xfId="2415"/>
    <cellStyle name="Virgül 2 3 2 2 3 3 2 2 4" xfId="1735"/>
    <cellStyle name="Virgül 2 3 2 2 3 3 2 3" xfId="545"/>
    <cellStyle name="Virgül 2 3 2 2 3 3 2 3 2" xfId="1225"/>
    <cellStyle name="Virgül 2 3 2 2 3 3 2 3 2 2" xfId="2585"/>
    <cellStyle name="Virgül 2 3 2 2 3 3 2 3 3" xfId="1905"/>
    <cellStyle name="Virgül 2 3 2 2 3 3 2 4" xfId="885"/>
    <cellStyle name="Virgül 2 3 2 2 3 3 2 4 2" xfId="2245"/>
    <cellStyle name="Virgül 2 3 2 2 3 3 2 5" xfId="1565"/>
    <cellStyle name="Virgül 2 3 2 2 3 3 3" xfId="290"/>
    <cellStyle name="Virgül 2 3 2 2 3 3 3 2" xfId="630"/>
    <cellStyle name="Virgül 2 3 2 2 3 3 3 2 2" xfId="1310"/>
    <cellStyle name="Virgül 2 3 2 2 3 3 3 2 2 2" xfId="2670"/>
    <cellStyle name="Virgül 2 3 2 2 3 3 3 2 3" xfId="1990"/>
    <cellStyle name="Virgül 2 3 2 2 3 3 3 3" xfId="970"/>
    <cellStyle name="Virgül 2 3 2 2 3 3 3 3 2" xfId="2330"/>
    <cellStyle name="Virgül 2 3 2 2 3 3 3 4" xfId="1650"/>
    <cellStyle name="Virgül 2 3 2 2 3 3 4" xfId="460"/>
    <cellStyle name="Virgül 2 3 2 2 3 3 4 2" xfId="1140"/>
    <cellStyle name="Virgül 2 3 2 2 3 3 4 2 2" xfId="2500"/>
    <cellStyle name="Virgül 2 3 2 2 3 3 4 3" xfId="1820"/>
    <cellStyle name="Virgül 2 3 2 2 3 3 5" xfId="800"/>
    <cellStyle name="Virgül 2 3 2 2 3 3 5 2" xfId="2160"/>
    <cellStyle name="Virgül 2 3 2 2 3 3 6" xfId="1480"/>
    <cellStyle name="Virgül 2 3 2 2 4" xfId="55"/>
    <cellStyle name="Virgül 2 3 2 2 4 2" xfId="140"/>
    <cellStyle name="Virgül 2 3 2 2 4 2 2" xfId="225"/>
    <cellStyle name="Virgül 2 3 2 2 4 2 2 2" xfId="395"/>
    <cellStyle name="Virgül 2 3 2 2 4 2 2 2 2" xfId="735"/>
    <cellStyle name="Virgül 2 3 2 2 4 2 2 2 2 2" xfId="1415"/>
    <cellStyle name="Virgül 2 3 2 2 4 2 2 2 2 2 2" xfId="2775"/>
    <cellStyle name="Virgül 2 3 2 2 4 2 2 2 2 3" xfId="2095"/>
    <cellStyle name="Virgül 2 3 2 2 4 2 2 2 3" xfId="1075"/>
    <cellStyle name="Virgül 2 3 2 2 4 2 2 2 3 2" xfId="2435"/>
    <cellStyle name="Virgül 2 3 2 2 4 2 2 2 4" xfId="1755"/>
    <cellStyle name="Virgül 2 3 2 2 4 2 2 3" xfId="565"/>
    <cellStyle name="Virgül 2 3 2 2 4 2 2 3 2" xfId="1245"/>
    <cellStyle name="Virgül 2 3 2 2 4 2 2 3 2 2" xfId="2605"/>
    <cellStyle name="Virgül 2 3 2 2 4 2 2 3 3" xfId="1925"/>
    <cellStyle name="Virgül 2 3 2 2 4 2 2 4" xfId="905"/>
    <cellStyle name="Virgül 2 3 2 2 4 2 2 4 2" xfId="2265"/>
    <cellStyle name="Virgül 2 3 2 2 4 2 2 5" xfId="1585"/>
    <cellStyle name="Virgül 2 3 2 2 4 2 3" xfId="310"/>
    <cellStyle name="Virgül 2 3 2 2 4 2 3 2" xfId="650"/>
    <cellStyle name="Virgül 2 3 2 2 4 2 3 2 2" xfId="1330"/>
    <cellStyle name="Virgül 2 3 2 2 4 2 3 2 2 2" xfId="2690"/>
    <cellStyle name="Virgül 2 3 2 2 4 2 3 2 3" xfId="2010"/>
    <cellStyle name="Virgül 2 3 2 2 4 2 3 3" xfId="990"/>
    <cellStyle name="Virgül 2 3 2 2 4 2 3 3 2" xfId="2350"/>
    <cellStyle name="Virgül 2 3 2 2 4 2 3 4" xfId="1670"/>
    <cellStyle name="Virgül 2 3 2 2 4 2 4" xfId="480"/>
    <cellStyle name="Virgül 2 3 2 2 4 2 4 2" xfId="1160"/>
    <cellStyle name="Virgül 2 3 2 2 4 2 4 2 2" xfId="2520"/>
    <cellStyle name="Virgül 2 3 2 2 4 2 4 3" xfId="1840"/>
    <cellStyle name="Virgül 2 3 2 2 4 2 5" xfId="820"/>
    <cellStyle name="Virgül 2 3 2 2 4 2 5 2" xfId="2180"/>
    <cellStyle name="Virgül 2 3 2 2 4 2 6" xfId="1500"/>
    <cellStyle name="Virgül 2 3 2 2 5" xfId="100"/>
    <cellStyle name="Virgül 2 3 2 2 5 2" xfId="185"/>
    <cellStyle name="Virgül 2 3 2 2 5 2 2" xfId="355"/>
    <cellStyle name="Virgül 2 3 2 2 5 2 2 2" xfId="695"/>
    <cellStyle name="Virgül 2 3 2 2 5 2 2 2 2" xfId="1375"/>
    <cellStyle name="Virgül 2 3 2 2 5 2 2 2 2 2" xfId="2735"/>
    <cellStyle name="Virgül 2 3 2 2 5 2 2 2 3" xfId="2055"/>
    <cellStyle name="Virgül 2 3 2 2 5 2 2 3" xfId="1035"/>
    <cellStyle name="Virgül 2 3 2 2 5 2 2 3 2" xfId="2395"/>
    <cellStyle name="Virgül 2 3 2 2 5 2 2 4" xfId="1715"/>
    <cellStyle name="Virgül 2 3 2 2 5 2 3" xfId="525"/>
    <cellStyle name="Virgül 2 3 2 2 5 2 3 2" xfId="1205"/>
    <cellStyle name="Virgül 2 3 2 2 5 2 3 2 2" xfId="2565"/>
    <cellStyle name="Virgül 2 3 2 2 5 2 3 3" xfId="1885"/>
    <cellStyle name="Virgül 2 3 2 2 5 2 4" xfId="865"/>
    <cellStyle name="Virgül 2 3 2 2 5 2 4 2" xfId="2225"/>
    <cellStyle name="Virgül 2 3 2 2 5 2 5" xfId="1545"/>
    <cellStyle name="Virgül 2 3 2 2 5 3" xfId="270"/>
    <cellStyle name="Virgül 2 3 2 2 5 3 2" xfId="610"/>
    <cellStyle name="Virgül 2 3 2 2 5 3 2 2" xfId="1290"/>
    <cellStyle name="Virgül 2 3 2 2 5 3 2 2 2" xfId="2650"/>
    <cellStyle name="Virgül 2 3 2 2 5 3 2 3" xfId="1970"/>
    <cellStyle name="Virgül 2 3 2 2 5 3 3" xfId="950"/>
    <cellStyle name="Virgül 2 3 2 2 5 3 3 2" xfId="2310"/>
    <cellStyle name="Virgül 2 3 2 2 5 3 4" xfId="1630"/>
    <cellStyle name="Virgül 2 3 2 2 5 4" xfId="440"/>
    <cellStyle name="Virgül 2 3 2 2 5 4 2" xfId="1120"/>
    <cellStyle name="Virgül 2 3 2 2 5 4 2 2" xfId="2480"/>
    <cellStyle name="Virgül 2 3 2 2 5 4 3" xfId="1800"/>
    <cellStyle name="Virgül 2 3 2 2 5 5" xfId="780"/>
    <cellStyle name="Virgül 2 3 2 2 5 5 2" xfId="2140"/>
    <cellStyle name="Virgül 2 3 2 2 5 6" xfId="1460"/>
    <cellStyle name="Virgül 2 3 2 3" xfId="20"/>
    <cellStyle name="Virgül 2 3 2 3 2" xfId="40"/>
    <cellStyle name="Virgül 2 3 2 3 2 2" xfId="80"/>
    <cellStyle name="Virgül 2 3 2 3 2 2 2" xfId="165"/>
    <cellStyle name="Virgül 2 3 2 3 2 2 2 2" xfId="250"/>
    <cellStyle name="Virgül 2 3 2 3 2 2 2 2 2" xfId="420"/>
    <cellStyle name="Virgül 2 3 2 3 2 2 2 2 2 2" xfId="760"/>
    <cellStyle name="Virgül 2 3 2 3 2 2 2 2 2 2 2" xfId="1440"/>
    <cellStyle name="Virgül 2 3 2 3 2 2 2 2 2 2 2 2" xfId="2800"/>
    <cellStyle name="Virgül 2 3 2 3 2 2 2 2 2 2 3" xfId="2120"/>
    <cellStyle name="Virgül 2 3 2 3 2 2 2 2 2 3" xfId="1100"/>
    <cellStyle name="Virgül 2 3 2 3 2 2 2 2 2 3 2" xfId="2460"/>
    <cellStyle name="Virgül 2 3 2 3 2 2 2 2 2 4" xfId="1780"/>
    <cellStyle name="Virgül 2 3 2 3 2 2 2 2 3" xfId="590"/>
    <cellStyle name="Virgül 2 3 2 3 2 2 2 2 3 2" xfId="1270"/>
    <cellStyle name="Virgül 2 3 2 3 2 2 2 2 3 2 2" xfId="2630"/>
    <cellStyle name="Virgül 2 3 2 3 2 2 2 2 3 3" xfId="1950"/>
    <cellStyle name="Virgül 2 3 2 3 2 2 2 2 4" xfId="930"/>
    <cellStyle name="Virgül 2 3 2 3 2 2 2 2 4 2" xfId="2290"/>
    <cellStyle name="Virgül 2 3 2 3 2 2 2 2 5" xfId="1610"/>
    <cellStyle name="Virgül 2 3 2 3 2 2 2 3" xfId="335"/>
    <cellStyle name="Virgül 2 3 2 3 2 2 2 3 2" xfId="675"/>
    <cellStyle name="Virgül 2 3 2 3 2 2 2 3 2 2" xfId="1355"/>
    <cellStyle name="Virgül 2 3 2 3 2 2 2 3 2 2 2" xfId="2715"/>
    <cellStyle name="Virgül 2 3 2 3 2 2 2 3 2 3" xfId="2035"/>
    <cellStyle name="Virgül 2 3 2 3 2 2 2 3 3" xfId="1015"/>
    <cellStyle name="Virgül 2 3 2 3 2 2 2 3 3 2" xfId="2375"/>
    <cellStyle name="Virgül 2 3 2 3 2 2 2 3 4" xfId="1695"/>
    <cellStyle name="Virgül 2 3 2 3 2 2 2 4" xfId="505"/>
    <cellStyle name="Virgül 2 3 2 3 2 2 2 4 2" xfId="1185"/>
    <cellStyle name="Virgül 2 3 2 3 2 2 2 4 2 2" xfId="2545"/>
    <cellStyle name="Virgül 2 3 2 3 2 2 2 4 3" xfId="1865"/>
    <cellStyle name="Virgül 2 3 2 3 2 2 2 5" xfId="845"/>
    <cellStyle name="Virgül 2 3 2 3 2 2 2 5 2" xfId="2205"/>
    <cellStyle name="Virgül 2 3 2 3 2 2 2 6" xfId="1525"/>
    <cellStyle name="Virgül 2 3 2 3 2 3" xfId="125"/>
    <cellStyle name="Virgül 2 3 2 3 2 3 2" xfId="210"/>
    <cellStyle name="Virgül 2 3 2 3 2 3 2 2" xfId="380"/>
    <cellStyle name="Virgül 2 3 2 3 2 3 2 2 2" xfId="720"/>
    <cellStyle name="Virgül 2 3 2 3 2 3 2 2 2 2" xfId="1400"/>
    <cellStyle name="Virgül 2 3 2 3 2 3 2 2 2 2 2" xfId="2760"/>
    <cellStyle name="Virgül 2 3 2 3 2 3 2 2 2 3" xfId="2080"/>
    <cellStyle name="Virgül 2 3 2 3 2 3 2 2 3" xfId="1060"/>
    <cellStyle name="Virgül 2 3 2 3 2 3 2 2 3 2" xfId="2420"/>
    <cellStyle name="Virgül 2 3 2 3 2 3 2 2 4" xfId="1740"/>
    <cellStyle name="Virgül 2 3 2 3 2 3 2 3" xfId="550"/>
    <cellStyle name="Virgül 2 3 2 3 2 3 2 3 2" xfId="1230"/>
    <cellStyle name="Virgül 2 3 2 3 2 3 2 3 2 2" xfId="2590"/>
    <cellStyle name="Virgül 2 3 2 3 2 3 2 3 3" xfId="1910"/>
    <cellStyle name="Virgül 2 3 2 3 2 3 2 4" xfId="890"/>
    <cellStyle name="Virgül 2 3 2 3 2 3 2 4 2" xfId="2250"/>
    <cellStyle name="Virgül 2 3 2 3 2 3 2 5" xfId="1570"/>
    <cellStyle name="Virgül 2 3 2 3 2 3 3" xfId="295"/>
    <cellStyle name="Virgül 2 3 2 3 2 3 3 2" xfId="635"/>
    <cellStyle name="Virgül 2 3 2 3 2 3 3 2 2" xfId="1315"/>
    <cellStyle name="Virgül 2 3 2 3 2 3 3 2 2 2" xfId="2675"/>
    <cellStyle name="Virgül 2 3 2 3 2 3 3 2 3" xfId="1995"/>
    <cellStyle name="Virgül 2 3 2 3 2 3 3 3" xfId="975"/>
    <cellStyle name="Virgül 2 3 2 3 2 3 3 3 2" xfId="2335"/>
    <cellStyle name="Virgül 2 3 2 3 2 3 3 4" xfId="1655"/>
    <cellStyle name="Virgül 2 3 2 3 2 3 4" xfId="465"/>
    <cellStyle name="Virgül 2 3 2 3 2 3 4 2" xfId="1145"/>
    <cellStyle name="Virgül 2 3 2 3 2 3 4 2 2" xfId="2505"/>
    <cellStyle name="Virgül 2 3 2 3 2 3 4 3" xfId="1825"/>
    <cellStyle name="Virgül 2 3 2 3 2 3 5" xfId="805"/>
    <cellStyle name="Virgül 2 3 2 3 2 3 5 2" xfId="2165"/>
    <cellStyle name="Virgül 2 3 2 3 2 3 6" xfId="1485"/>
    <cellStyle name="Virgül 2 3 2 3 3" xfId="60"/>
    <cellStyle name="Virgül 2 3 2 3 3 2" xfId="145"/>
    <cellStyle name="Virgül 2 3 2 3 3 2 2" xfId="230"/>
    <cellStyle name="Virgül 2 3 2 3 3 2 2 2" xfId="400"/>
    <cellStyle name="Virgül 2 3 2 3 3 2 2 2 2" xfId="740"/>
    <cellStyle name="Virgül 2 3 2 3 3 2 2 2 2 2" xfId="1420"/>
    <cellStyle name="Virgül 2 3 2 3 3 2 2 2 2 2 2" xfId="2780"/>
    <cellStyle name="Virgül 2 3 2 3 3 2 2 2 2 3" xfId="2100"/>
    <cellStyle name="Virgül 2 3 2 3 3 2 2 2 3" xfId="1080"/>
    <cellStyle name="Virgül 2 3 2 3 3 2 2 2 3 2" xfId="2440"/>
    <cellStyle name="Virgül 2 3 2 3 3 2 2 2 4" xfId="1760"/>
    <cellStyle name="Virgül 2 3 2 3 3 2 2 3" xfId="570"/>
    <cellStyle name="Virgül 2 3 2 3 3 2 2 3 2" xfId="1250"/>
    <cellStyle name="Virgül 2 3 2 3 3 2 2 3 2 2" xfId="2610"/>
    <cellStyle name="Virgül 2 3 2 3 3 2 2 3 3" xfId="1930"/>
    <cellStyle name="Virgül 2 3 2 3 3 2 2 4" xfId="910"/>
    <cellStyle name="Virgül 2 3 2 3 3 2 2 4 2" xfId="2270"/>
    <cellStyle name="Virgül 2 3 2 3 3 2 2 5" xfId="1590"/>
    <cellStyle name="Virgül 2 3 2 3 3 2 3" xfId="315"/>
    <cellStyle name="Virgül 2 3 2 3 3 2 3 2" xfId="655"/>
    <cellStyle name="Virgül 2 3 2 3 3 2 3 2 2" xfId="1335"/>
    <cellStyle name="Virgül 2 3 2 3 3 2 3 2 2 2" xfId="2695"/>
    <cellStyle name="Virgül 2 3 2 3 3 2 3 2 3" xfId="2015"/>
    <cellStyle name="Virgül 2 3 2 3 3 2 3 3" xfId="995"/>
    <cellStyle name="Virgül 2 3 2 3 3 2 3 3 2" xfId="2355"/>
    <cellStyle name="Virgül 2 3 2 3 3 2 3 4" xfId="1675"/>
    <cellStyle name="Virgül 2 3 2 3 3 2 4" xfId="485"/>
    <cellStyle name="Virgül 2 3 2 3 3 2 4 2" xfId="1165"/>
    <cellStyle name="Virgül 2 3 2 3 3 2 4 2 2" xfId="2525"/>
    <cellStyle name="Virgül 2 3 2 3 3 2 4 3" xfId="1845"/>
    <cellStyle name="Virgül 2 3 2 3 3 2 5" xfId="825"/>
    <cellStyle name="Virgül 2 3 2 3 3 2 5 2" xfId="2185"/>
    <cellStyle name="Virgül 2 3 2 3 3 2 6" xfId="1505"/>
    <cellStyle name="Virgül 2 3 2 3 4" xfId="105"/>
    <cellStyle name="Virgül 2 3 2 3 4 2" xfId="190"/>
    <cellStyle name="Virgül 2 3 2 3 4 2 2" xfId="360"/>
    <cellStyle name="Virgül 2 3 2 3 4 2 2 2" xfId="700"/>
    <cellStyle name="Virgül 2 3 2 3 4 2 2 2 2" xfId="1380"/>
    <cellStyle name="Virgül 2 3 2 3 4 2 2 2 2 2" xfId="2740"/>
    <cellStyle name="Virgül 2 3 2 3 4 2 2 2 3" xfId="2060"/>
    <cellStyle name="Virgül 2 3 2 3 4 2 2 3" xfId="1040"/>
    <cellStyle name="Virgül 2 3 2 3 4 2 2 3 2" xfId="2400"/>
    <cellStyle name="Virgül 2 3 2 3 4 2 2 4" xfId="1720"/>
    <cellStyle name="Virgül 2 3 2 3 4 2 3" xfId="530"/>
    <cellStyle name="Virgül 2 3 2 3 4 2 3 2" xfId="1210"/>
    <cellStyle name="Virgül 2 3 2 3 4 2 3 2 2" xfId="2570"/>
    <cellStyle name="Virgül 2 3 2 3 4 2 3 3" xfId="1890"/>
    <cellStyle name="Virgül 2 3 2 3 4 2 4" xfId="870"/>
    <cellStyle name="Virgül 2 3 2 3 4 2 4 2" xfId="2230"/>
    <cellStyle name="Virgül 2 3 2 3 4 2 5" xfId="1550"/>
    <cellStyle name="Virgül 2 3 2 3 4 3" xfId="275"/>
    <cellStyle name="Virgül 2 3 2 3 4 3 2" xfId="615"/>
    <cellStyle name="Virgül 2 3 2 3 4 3 2 2" xfId="1295"/>
    <cellStyle name="Virgül 2 3 2 3 4 3 2 2 2" xfId="2655"/>
    <cellStyle name="Virgül 2 3 2 3 4 3 2 3" xfId="1975"/>
    <cellStyle name="Virgül 2 3 2 3 4 3 3" xfId="955"/>
    <cellStyle name="Virgül 2 3 2 3 4 3 3 2" xfId="2315"/>
    <cellStyle name="Virgül 2 3 2 3 4 3 4" xfId="1635"/>
    <cellStyle name="Virgül 2 3 2 3 4 4" xfId="445"/>
    <cellStyle name="Virgül 2 3 2 3 4 4 2" xfId="1125"/>
    <cellStyle name="Virgül 2 3 2 3 4 4 2 2" xfId="2485"/>
    <cellStyle name="Virgül 2 3 2 3 4 4 3" xfId="1805"/>
    <cellStyle name="Virgül 2 3 2 3 4 5" xfId="785"/>
    <cellStyle name="Virgül 2 3 2 3 4 5 2" xfId="2145"/>
    <cellStyle name="Virgül 2 3 2 3 4 6" xfId="1465"/>
    <cellStyle name="Virgül 2 3 2 4" xfId="30"/>
    <cellStyle name="Virgül 2 3 2 4 2" xfId="70"/>
    <cellStyle name="Virgül 2 3 2 4 2 2" xfId="155"/>
    <cellStyle name="Virgül 2 3 2 4 2 2 2" xfId="240"/>
    <cellStyle name="Virgül 2 3 2 4 2 2 2 2" xfId="410"/>
    <cellStyle name="Virgül 2 3 2 4 2 2 2 2 2" xfId="750"/>
    <cellStyle name="Virgül 2 3 2 4 2 2 2 2 2 2" xfId="1430"/>
    <cellStyle name="Virgül 2 3 2 4 2 2 2 2 2 2 2" xfId="2790"/>
    <cellStyle name="Virgül 2 3 2 4 2 2 2 2 2 3" xfId="2110"/>
    <cellStyle name="Virgül 2 3 2 4 2 2 2 2 3" xfId="1090"/>
    <cellStyle name="Virgül 2 3 2 4 2 2 2 2 3 2" xfId="2450"/>
    <cellStyle name="Virgül 2 3 2 4 2 2 2 2 4" xfId="1770"/>
    <cellStyle name="Virgül 2 3 2 4 2 2 2 3" xfId="580"/>
    <cellStyle name="Virgül 2 3 2 4 2 2 2 3 2" xfId="1260"/>
    <cellStyle name="Virgül 2 3 2 4 2 2 2 3 2 2" xfId="2620"/>
    <cellStyle name="Virgül 2 3 2 4 2 2 2 3 3" xfId="1940"/>
    <cellStyle name="Virgül 2 3 2 4 2 2 2 4" xfId="920"/>
    <cellStyle name="Virgül 2 3 2 4 2 2 2 4 2" xfId="2280"/>
    <cellStyle name="Virgül 2 3 2 4 2 2 2 5" xfId="1600"/>
    <cellStyle name="Virgül 2 3 2 4 2 2 3" xfId="325"/>
    <cellStyle name="Virgül 2 3 2 4 2 2 3 2" xfId="665"/>
    <cellStyle name="Virgül 2 3 2 4 2 2 3 2 2" xfId="1345"/>
    <cellStyle name="Virgül 2 3 2 4 2 2 3 2 2 2" xfId="2705"/>
    <cellStyle name="Virgül 2 3 2 4 2 2 3 2 3" xfId="2025"/>
    <cellStyle name="Virgül 2 3 2 4 2 2 3 3" xfId="1005"/>
    <cellStyle name="Virgül 2 3 2 4 2 2 3 3 2" xfId="2365"/>
    <cellStyle name="Virgül 2 3 2 4 2 2 3 4" xfId="1685"/>
    <cellStyle name="Virgül 2 3 2 4 2 2 4" xfId="495"/>
    <cellStyle name="Virgül 2 3 2 4 2 2 4 2" xfId="1175"/>
    <cellStyle name="Virgül 2 3 2 4 2 2 4 2 2" xfId="2535"/>
    <cellStyle name="Virgül 2 3 2 4 2 2 4 3" xfId="1855"/>
    <cellStyle name="Virgül 2 3 2 4 2 2 5" xfId="835"/>
    <cellStyle name="Virgül 2 3 2 4 2 2 5 2" xfId="2195"/>
    <cellStyle name="Virgül 2 3 2 4 2 2 6" xfId="1515"/>
    <cellStyle name="Virgül 2 3 2 4 3" xfId="115"/>
    <cellStyle name="Virgül 2 3 2 4 3 2" xfId="200"/>
    <cellStyle name="Virgül 2 3 2 4 3 2 2" xfId="370"/>
    <cellStyle name="Virgül 2 3 2 4 3 2 2 2" xfId="710"/>
    <cellStyle name="Virgül 2 3 2 4 3 2 2 2 2" xfId="1390"/>
    <cellStyle name="Virgül 2 3 2 4 3 2 2 2 2 2" xfId="2750"/>
    <cellStyle name="Virgül 2 3 2 4 3 2 2 2 3" xfId="2070"/>
    <cellStyle name="Virgül 2 3 2 4 3 2 2 3" xfId="1050"/>
    <cellStyle name="Virgül 2 3 2 4 3 2 2 3 2" xfId="2410"/>
    <cellStyle name="Virgül 2 3 2 4 3 2 2 4" xfId="1730"/>
    <cellStyle name="Virgül 2 3 2 4 3 2 3" xfId="540"/>
    <cellStyle name="Virgül 2 3 2 4 3 2 3 2" xfId="1220"/>
    <cellStyle name="Virgül 2 3 2 4 3 2 3 2 2" xfId="2580"/>
    <cellStyle name="Virgül 2 3 2 4 3 2 3 3" xfId="1900"/>
    <cellStyle name="Virgül 2 3 2 4 3 2 4" xfId="880"/>
    <cellStyle name="Virgül 2 3 2 4 3 2 4 2" xfId="2240"/>
    <cellStyle name="Virgül 2 3 2 4 3 2 5" xfId="1560"/>
    <cellStyle name="Virgül 2 3 2 4 3 3" xfId="285"/>
    <cellStyle name="Virgül 2 3 2 4 3 3 2" xfId="625"/>
    <cellStyle name="Virgül 2 3 2 4 3 3 2 2" xfId="1305"/>
    <cellStyle name="Virgül 2 3 2 4 3 3 2 2 2" xfId="2665"/>
    <cellStyle name="Virgül 2 3 2 4 3 3 2 3" xfId="1985"/>
    <cellStyle name="Virgül 2 3 2 4 3 3 3" xfId="965"/>
    <cellStyle name="Virgül 2 3 2 4 3 3 3 2" xfId="2325"/>
    <cellStyle name="Virgül 2 3 2 4 3 3 4" xfId="1645"/>
    <cellStyle name="Virgül 2 3 2 4 3 4" xfId="455"/>
    <cellStyle name="Virgül 2 3 2 4 3 4 2" xfId="1135"/>
    <cellStyle name="Virgül 2 3 2 4 3 4 2 2" xfId="2495"/>
    <cellStyle name="Virgül 2 3 2 4 3 4 3" xfId="1815"/>
    <cellStyle name="Virgül 2 3 2 4 3 5" xfId="795"/>
    <cellStyle name="Virgül 2 3 2 4 3 5 2" xfId="2155"/>
    <cellStyle name="Virgül 2 3 2 4 3 6" xfId="1475"/>
    <cellStyle name="Virgül 2 3 2 5" xfId="50"/>
    <cellStyle name="Virgül 2 3 2 5 2" xfId="135"/>
    <cellStyle name="Virgül 2 3 2 5 2 2" xfId="220"/>
    <cellStyle name="Virgül 2 3 2 5 2 2 2" xfId="390"/>
    <cellStyle name="Virgül 2 3 2 5 2 2 2 2" xfId="730"/>
    <cellStyle name="Virgül 2 3 2 5 2 2 2 2 2" xfId="1410"/>
    <cellStyle name="Virgül 2 3 2 5 2 2 2 2 2 2" xfId="2770"/>
    <cellStyle name="Virgül 2 3 2 5 2 2 2 2 3" xfId="2090"/>
    <cellStyle name="Virgül 2 3 2 5 2 2 2 3" xfId="1070"/>
    <cellStyle name="Virgül 2 3 2 5 2 2 2 3 2" xfId="2430"/>
    <cellStyle name="Virgül 2 3 2 5 2 2 2 4" xfId="1750"/>
    <cellStyle name="Virgül 2 3 2 5 2 2 3" xfId="560"/>
    <cellStyle name="Virgül 2 3 2 5 2 2 3 2" xfId="1240"/>
    <cellStyle name="Virgül 2 3 2 5 2 2 3 2 2" xfId="2600"/>
    <cellStyle name="Virgül 2 3 2 5 2 2 3 3" xfId="1920"/>
    <cellStyle name="Virgül 2 3 2 5 2 2 4" xfId="900"/>
    <cellStyle name="Virgül 2 3 2 5 2 2 4 2" xfId="2260"/>
    <cellStyle name="Virgül 2 3 2 5 2 2 5" xfId="1580"/>
    <cellStyle name="Virgül 2 3 2 5 2 3" xfId="305"/>
    <cellStyle name="Virgül 2 3 2 5 2 3 2" xfId="645"/>
    <cellStyle name="Virgül 2 3 2 5 2 3 2 2" xfId="1325"/>
    <cellStyle name="Virgül 2 3 2 5 2 3 2 2 2" xfId="2685"/>
    <cellStyle name="Virgül 2 3 2 5 2 3 2 3" xfId="2005"/>
    <cellStyle name="Virgül 2 3 2 5 2 3 3" xfId="985"/>
    <cellStyle name="Virgül 2 3 2 5 2 3 3 2" xfId="2345"/>
    <cellStyle name="Virgül 2 3 2 5 2 3 4" xfId="1665"/>
    <cellStyle name="Virgül 2 3 2 5 2 4" xfId="475"/>
    <cellStyle name="Virgül 2 3 2 5 2 4 2" xfId="1155"/>
    <cellStyle name="Virgül 2 3 2 5 2 4 2 2" xfId="2515"/>
    <cellStyle name="Virgül 2 3 2 5 2 4 3" xfId="1835"/>
    <cellStyle name="Virgül 2 3 2 5 2 5" xfId="815"/>
    <cellStyle name="Virgül 2 3 2 5 2 5 2" xfId="2175"/>
    <cellStyle name="Virgül 2 3 2 5 2 6" xfId="1495"/>
    <cellStyle name="Virgül 2 3 2 6" xfId="95"/>
    <cellStyle name="Virgül 2 3 2 6 2" xfId="180"/>
    <cellStyle name="Virgül 2 3 2 6 2 2" xfId="350"/>
    <cellStyle name="Virgül 2 3 2 6 2 2 2" xfId="690"/>
    <cellStyle name="Virgül 2 3 2 6 2 2 2 2" xfId="1370"/>
    <cellStyle name="Virgül 2 3 2 6 2 2 2 2 2" xfId="2730"/>
    <cellStyle name="Virgül 2 3 2 6 2 2 2 3" xfId="2050"/>
    <cellStyle name="Virgül 2 3 2 6 2 2 3" xfId="1030"/>
    <cellStyle name="Virgül 2 3 2 6 2 2 3 2" xfId="2390"/>
    <cellStyle name="Virgül 2 3 2 6 2 2 4" xfId="1710"/>
    <cellStyle name="Virgül 2 3 2 6 2 3" xfId="520"/>
    <cellStyle name="Virgül 2 3 2 6 2 3 2" xfId="1200"/>
    <cellStyle name="Virgül 2 3 2 6 2 3 2 2" xfId="2560"/>
    <cellStyle name="Virgül 2 3 2 6 2 3 3" xfId="1880"/>
    <cellStyle name="Virgül 2 3 2 6 2 4" xfId="860"/>
    <cellStyle name="Virgül 2 3 2 6 2 4 2" xfId="2220"/>
    <cellStyle name="Virgül 2 3 2 6 2 5" xfId="1540"/>
    <cellStyle name="Virgül 2 3 2 6 3" xfId="265"/>
    <cellStyle name="Virgül 2 3 2 6 3 2" xfId="605"/>
    <cellStyle name="Virgül 2 3 2 6 3 2 2" xfId="1285"/>
    <cellStyle name="Virgül 2 3 2 6 3 2 2 2" xfId="2645"/>
    <cellStyle name="Virgül 2 3 2 6 3 2 3" xfId="1965"/>
    <cellStyle name="Virgül 2 3 2 6 3 3" xfId="945"/>
    <cellStyle name="Virgül 2 3 2 6 3 3 2" xfId="2305"/>
    <cellStyle name="Virgül 2 3 2 6 3 4" xfId="1625"/>
    <cellStyle name="Virgül 2 3 2 6 4" xfId="435"/>
    <cellStyle name="Virgül 2 3 2 6 4 2" xfId="1115"/>
    <cellStyle name="Virgül 2 3 2 6 4 2 2" xfId="2475"/>
    <cellStyle name="Virgül 2 3 2 6 4 3" xfId="1795"/>
    <cellStyle name="Virgül 2 3 2 6 5" xfId="775"/>
    <cellStyle name="Virgül 2 3 2 6 5 2" xfId="2135"/>
    <cellStyle name="Virgül 2 3 2 6 6" xfId="1455"/>
    <cellStyle name="Virgül 2 3 3" xfId="90"/>
    <cellStyle name="Virgül 2 3 3 2" xfId="175"/>
    <cellStyle name="Virgül 2 3 3 2 2" xfId="345"/>
    <cellStyle name="Virgül 2 3 3 2 2 2" xfId="685"/>
    <cellStyle name="Virgül 2 3 3 2 2 2 2" xfId="1365"/>
    <cellStyle name="Virgül 2 3 3 2 2 2 2 2" xfId="2725"/>
    <cellStyle name="Virgül 2 3 3 2 2 2 3" xfId="2045"/>
    <cellStyle name="Virgül 2 3 3 2 2 3" xfId="1025"/>
    <cellStyle name="Virgül 2 3 3 2 2 3 2" xfId="2385"/>
    <cellStyle name="Virgül 2 3 3 2 2 4" xfId="1705"/>
    <cellStyle name="Virgül 2 3 3 2 3" xfId="515"/>
    <cellStyle name="Virgül 2 3 3 2 3 2" xfId="1195"/>
    <cellStyle name="Virgül 2 3 3 2 3 2 2" xfId="2555"/>
    <cellStyle name="Virgül 2 3 3 2 3 3" xfId="1875"/>
    <cellStyle name="Virgül 2 3 3 2 4" xfId="855"/>
    <cellStyle name="Virgül 2 3 3 2 4 2" xfId="2215"/>
    <cellStyle name="Virgül 2 3 3 2 5" xfId="1535"/>
    <cellStyle name="Virgül 2 3 3 3" xfId="260"/>
    <cellStyle name="Virgül 2 3 3 3 2" xfId="600"/>
    <cellStyle name="Virgül 2 3 3 3 2 2" xfId="1280"/>
    <cellStyle name="Virgül 2 3 3 3 2 2 2" xfId="2640"/>
    <cellStyle name="Virgül 2 3 3 3 2 3" xfId="1960"/>
    <cellStyle name="Virgül 2 3 3 3 3" xfId="940"/>
    <cellStyle name="Virgül 2 3 3 3 3 2" xfId="2300"/>
    <cellStyle name="Virgül 2 3 3 3 4" xfId="1620"/>
    <cellStyle name="Virgül 2 3 3 4" xfId="430"/>
    <cellStyle name="Virgül 2 3 3 4 2" xfId="1110"/>
    <cellStyle name="Virgül 2 3 3 4 2 2" xfId="2470"/>
    <cellStyle name="Virgül 2 3 3 4 3" xfId="1790"/>
    <cellStyle name="Virgül 2 3 3 5" xfId="770"/>
    <cellStyle name="Virgül 2 3 3 5 2" xfId="2130"/>
    <cellStyle name="Virgül 2 3 3 6" xfId="1450"/>
    <cellStyle name="Virgül 2 4" xfId="8"/>
    <cellStyle name="Virgül 2 4 2" xfId="13"/>
    <cellStyle name="Virgül 2 4 2 2" xfId="23"/>
    <cellStyle name="Virgül 2 4 2 2 2" xfId="43"/>
    <cellStyle name="Virgül 2 4 2 2 2 2" xfId="83"/>
    <cellStyle name="Virgül 2 4 2 2 2 2 2" xfId="168"/>
    <cellStyle name="Virgül 2 4 2 2 2 2 2 2" xfId="253"/>
    <cellStyle name="Virgül 2 4 2 2 2 2 2 2 2" xfId="423"/>
    <cellStyle name="Virgül 2 4 2 2 2 2 2 2 2 2" xfId="763"/>
    <cellStyle name="Virgül 2 4 2 2 2 2 2 2 2 2 2" xfId="1443"/>
    <cellStyle name="Virgül 2 4 2 2 2 2 2 2 2 2 2 2" xfId="2803"/>
    <cellStyle name="Virgül 2 4 2 2 2 2 2 2 2 2 3" xfId="2123"/>
    <cellStyle name="Virgül 2 4 2 2 2 2 2 2 2 3" xfId="1103"/>
    <cellStyle name="Virgül 2 4 2 2 2 2 2 2 2 3 2" xfId="2463"/>
    <cellStyle name="Virgül 2 4 2 2 2 2 2 2 2 4" xfId="1783"/>
    <cellStyle name="Virgül 2 4 2 2 2 2 2 2 3" xfId="593"/>
    <cellStyle name="Virgül 2 4 2 2 2 2 2 2 3 2" xfId="1273"/>
    <cellStyle name="Virgül 2 4 2 2 2 2 2 2 3 2 2" xfId="2633"/>
    <cellStyle name="Virgül 2 4 2 2 2 2 2 2 3 3" xfId="1953"/>
    <cellStyle name="Virgül 2 4 2 2 2 2 2 2 4" xfId="933"/>
    <cellStyle name="Virgül 2 4 2 2 2 2 2 2 4 2" xfId="2293"/>
    <cellStyle name="Virgül 2 4 2 2 2 2 2 2 5" xfId="1613"/>
    <cellStyle name="Virgül 2 4 2 2 2 2 2 3" xfId="338"/>
    <cellStyle name="Virgül 2 4 2 2 2 2 2 3 2" xfId="678"/>
    <cellStyle name="Virgül 2 4 2 2 2 2 2 3 2 2" xfId="1358"/>
    <cellStyle name="Virgül 2 4 2 2 2 2 2 3 2 2 2" xfId="2718"/>
    <cellStyle name="Virgül 2 4 2 2 2 2 2 3 2 3" xfId="2038"/>
    <cellStyle name="Virgül 2 4 2 2 2 2 2 3 3" xfId="1018"/>
    <cellStyle name="Virgül 2 4 2 2 2 2 2 3 3 2" xfId="2378"/>
    <cellStyle name="Virgül 2 4 2 2 2 2 2 3 4" xfId="1698"/>
    <cellStyle name="Virgül 2 4 2 2 2 2 2 4" xfId="508"/>
    <cellStyle name="Virgül 2 4 2 2 2 2 2 4 2" xfId="1188"/>
    <cellStyle name="Virgül 2 4 2 2 2 2 2 4 2 2" xfId="2548"/>
    <cellStyle name="Virgül 2 4 2 2 2 2 2 4 3" xfId="1868"/>
    <cellStyle name="Virgül 2 4 2 2 2 2 2 5" xfId="848"/>
    <cellStyle name="Virgül 2 4 2 2 2 2 2 5 2" xfId="2208"/>
    <cellStyle name="Virgül 2 4 2 2 2 2 2 6" xfId="1528"/>
    <cellStyle name="Virgül 2 4 2 2 2 3" xfId="128"/>
    <cellStyle name="Virgül 2 4 2 2 2 3 2" xfId="213"/>
    <cellStyle name="Virgül 2 4 2 2 2 3 2 2" xfId="383"/>
    <cellStyle name="Virgül 2 4 2 2 2 3 2 2 2" xfId="723"/>
    <cellStyle name="Virgül 2 4 2 2 2 3 2 2 2 2" xfId="1403"/>
    <cellStyle name="Virgül 2 4 2 2 2 3 2 2 2 2 2" xfId="2763"/>
    <cellStyle name="Virgül 2 4 2 2 2 3 2 2 2 3" xfId="2083"/>
    <cellStyle name="Virgül 2 4 2 2 2 3 2 2 3" xfId="1063"/>
    <cellStyle name="Virgül 2 4 2 2 2 3 2 2 3 2" xfId="2423"/>
    <cellStyle name="Virgül 2 4 2 2 2 3 2 2 4" xfId="1743"/>
    <cellStyle name="Virgül 2 4 2 2 2 3 2 3" xfId="553"/>
    <cellStyle name="Virgül 2 4 2 2 2 3 2 3 2" xfId="1233"/>
    <cellStyle name="Virgül 2 4 2 2 2 3 2 3 2 2" xfId="2593"/>
    <cellStyle name="Virgül 2 4 2 2 2 3 2 3 3" xfId="1913"/>
    <cellStyle name="Virgül 2 4 2 2 2 3 2 4" xfId="893"/>
    <cellStyle name="Virgül 2 4 2 2 2 3 2 4 2" xfId="2253"/>
    <cellStyle name="Virgül 2 4 2 2 2 3 2 5" xfId="1573"/>
    <cellStyle name="Virgül 2 4 2 2 2 3 3" xfId="298"/>
    <cellStyle name="Virgül 2 4 2 2 2 3 3 2" xfId="638"/>
    <cellStyle name="Virgül 2 4 2 2 2 3 3 2 2" xfId="1318"/>
    <cellStyle name="Virgül 2 4 2 2 2 3 3 2 2 2" xfId="2678"/>
    <cellStyle name="Virgül 2 4 2 2 2 3 3 2 3" xfId="1998"/>
    <cellStyle name="Virgül 2 4 2 2 2 3 3 3" xfId="978"/>
    <cellStyle name="Virgül 2 4 2 2 2 3 3 3 2" xfId="2338"/>
    <cellStyle name="Virgül 2 4 2 2 2 3 3 4" xfId="1658"/>
    <cellStyle name="Virgül 2 4 2 2 2 3 4" xfId="468"/>
    <cellStyle name="Virgül 2 4 2 2 2 3 4 2" xfId="1148"/>
    <cellStyle name="Virgül 2 4 2 2 2 3 4 2 2" xfId="2508"/>
    <cellStyle name="Virgül 2 4 2 2 2 3 4 3" xfId="1828"/>
    <cellStyle name="Virgül 2 4 2 2 2 3 5" xfId="808"/>
    <cellStyle name="Virgül 2 4 2 2 2 3 5 2" xfId="2168"/>
    <cellStyle name="Virgül 2 4 2 2 2 3 6" xfId="1488"/>
    <cellStyle name="Virgül 2 4 2 2 3" xfId="63"/>
    <cellStyle name="Virgül 2 4 2 2 3 2" xfId="148"/>
    <cellStyle name="Virgül 2 4 2 2 3 2 2" xfId="233"/>
    <cellStyle name="Virgül 2 4 2 2 3 2 2 2" xfId="403"/>
    <cellStyle name="Virgül 2 4 2 2 3 2 2 2 2" xfId="743"/>
    <cellStyle name="Virgül 2 4 2 2 3 2 2 2 2 2" xfId="1423"/>
    <cellStyle name="Virgül 2 4 2 2 3 2 2 2 2 2 2" xfId="2783"/>
    <cellStyle name="Virgül 2 4 2 2 3 2 2 2 2 3" xfId="2103"/>
    <cellStyle name="Virgül 2 4 2 2 3 2 2 2 3" xfId="1083"/>
    <cellStyle name="Virgül 2 4 2 2 3 2 2 2 3 2" xfId="2443"/>
    <cellStyle name="Virgül 2 4 2 2 3 2 2 2 4" xfId="1763"/>
    <cellStyle name="Virgül 2 4 2 2 3 2 2 3" xfId="573"/>
    <cellStyle name="Virgül 2 4 2 2 3 2 2 3 2" xfId="1253"/>
    <cellStyle name="Virgül 2 4 2 2 3 2 2 3 2 2" xfId="2613"/>
    <cellStyle name="Virgül 2 4 2 2 3 2 2 3 3" xfId="1933"/>
    <cellStyle name="Virgül 2 4 2 2 3 2 2 4" xfId="913"/>
    <cellStyle name="Virgül 2 4 2 2 3 2 2 4 2" xfId="2273"/>
    <cellStyle name="Virgül 2 4 2 2 3 2 2 5" xfId="1593"/>
    <cellStyle name="Virgül 2 4 2 2 3 2 3" xfId="318"/>
    <cellStyle name="Virgül 2 4 2 2 3 2 3 2" xfId="658"/>
    <cellStyle name="Virgül 2 4 2 2 3 2 3 2 2" xfId="1338"/>
    <cellStyle name="Virgül 2 4 2 2 3 2 3 2 2 2" xfId="2698"/>
    <cellStyle name="Virgül 2 4 2 2 3 2 3 2 3" xfId="2018"/>
    <cellStyle name="Virgül 2 4 2 2 3 2 3 3" xfId="998"/>
    <cellStyle name="Virgül 2 4 2 2 3 2 3 3 2" xfId="2358"/>
    <cellStyle name="Virgül 2 4 2 2 3 2 3 4" xfId="1678"/>
    <cellStyle name="Virgül 2 4 2 2 3 2 4" xfId="488"/>
    <cellStyle name="Virgül 2 4 2 2 3 2 4 2" xfId="1168"/>
    <cellStyle name="Virgül 2 4 2 2 3 2 4 2 2" xfId="2528"/>
    <cellStyle name="Virgül 2 4 2 2 3 2 4 3" xfId="1848"/>
    <cellStyle name="Virgül 2 4 2 2 3 2 5" xfId="828"/>
    <cellStyle name="Virgül 2 4 2 2 3 2 5 2" xfId="2188"/>
    <cellStyle name="Virgül 2 4 2 2 3 2 6" xfId="1508"/>
    <cellStyle name="Virgül 2 4 2 2 4" xfId="108"/>
    <cellStyle name="Virgül 2 4 2 2 4 2" xfId="193"/>
    <cellStyle name="Virgül 2 4 2 2 4 2 2" xfId="363"/>
    <cellStyle name="Virgül 2 4 2 2 4 2 2 2" xfId="703"/>
    <cellStyle name="Virgül 2 4 2 2 4 2 2 2 2" xfId="1383"/>
    <cellStyle name="Virgül 2 4 2 2 4 2 2 2 2 2" xfId="2743"/>
    <cellStyle name="Virgül 2 4 2 2 4 2 2 2 3" xfId="2063"/>
    <cellStyle name="Virgül 2 4 2 2 4 2 2 3" xfId="1043"/>
    <cellStyle name="Virgül 2 4 2 2 4 2 2 3 2" xfId="2403"/>
    <cellStyle name="Virgül 2 4 2 2 4 2 2 4" xfId="1723"/>
    <cellStyle name="Virgül 2 4 2 2 4 2 3" xfId="533"/>
    <cellStyle name="Virgül 2 4 2 2 4 2 3 2" xfId="1213"/>
    <cellStyle name="Virgül 2 4 2 2 4 2 3 2 2" xfId="2573"/>
    <cellStyle name="Virgül 2 4 2 2 4 2 3 3" xfId="1893"/>
    <cellStyle name="Virgül 2 4 2 2 4 2 4" xfId="873"/>
    <cellStyle name="Virgül 2 4 2 2 4 2 4 2" xfId="2233"/>
    <cellStyle name="Virgül 2 4 2 2 4 2 5" xfId="1553"/>
    <cellStyle name="Virgül 2 4 2 2 4 3" xfId="278"/>
    <cellStyle name="Virgül 2 4 2 2 4 3 2" xfId="618"/>
    <cellStyle name="Virgül 2 4 2 2 4 3 2 2" xfId="1298"/>
    <cellStyle name="Virgül 2 4 2 2 4 3 2 2 2" xfId="2658"/>
    <cellStyle name="Virgül 2 4 2 2 4 3 2 3" xfId="1978"/>
    <cellStyle name="Virgül 2 4 2 2 4 3 3" xfId="958"/>
    <cellStyle name="Virgül 2 4 2 2 4 3 3 2" xfId="2318"/>
    <cellStyle name="Virgül 2 4 2 2 4 3 4" xfId="1638"/>
    <cellStyle name="Virgül 2 4 2 2 4 4" xfId="448"/>
    <cellStyle name="Virgül 2 4 2 2 4 4 2" xfId="1128"/>
    <cellStyle name="Virgül 2 4 2 2 4 4 2 2" xfId="2488"/>
    <cellStyle name="Virgül 2 4 2 2 4 4 3" xfId="1808"/>
    <cellStyle name="Virgül 2 4 2 2 4 5" xfId="788"/>
    <cellStyle name="Virgül 2 4 2 2 4 5 2" xfId="2148"/>
    <cellStyle name="Virgül 2 4 2 2 4 6" xfId="1468"/>
    <cellStyle name="Virgül 2 4 2 3" xfId="33"/>
    <cellStyle name="Virgül 2 4 2 3 2" xfId="73"/>
    <cellStyle name="Virgül 2 4 2 3 2 2" xfId="158"/>
    <cellStyle name="Virgül 2 4 2 3 2 2 2" xfId="243"/>
    <cellStyle name="Virgül 2 4 2 3 2 2 2 2" xfId="413"/>
    <cellStyle name="Virgül 2 4 2 3 2 2 2 2 2" xfId="753"/>
    <cellStyle name="Virgül 2 4 2 3 2 2 2 2 2 2" xfId="1433"/>
    <cellStyle name="Virgül 2 4 2 3 2 2 2 2 2 2 2" xfId="2793"/>
    <cellStyle name="Virgül 2 4 2 3 2 2 2 2 2 3" xfId="2113"/>
    <cellStyle name="Virgül 2 4 2 3 2 2 2 2 3" xfId="1093"/>
    <cellStyle name="Virgül 2 4 2 3 2 2 2 2 3 2" xfId="2453"/>
    <cellStyle name="Virgül 2 4 2 3 2 2 2 2 4" xfId="1773"/>
    <cellStyle name="Virgül 2 4 2 3 2 2 2 3" xfId="583"/>
    <cellStyle name="Virgül 2 4 2 3 2 2 2 3 2" xfId="1263"/>
    <cellStyle name="Virgül 2 4 2 3 2 2 2 3 2 2" xfId="2623"/>
    <cellStyle name="Virgül 2 4 2 3 2 2 2 3 3" xfId="1943"/>
    <cellStyle name="Virgül 2 4 2 3 2 2 2 4" xfId="923"/>
    <cellStyle name="Virgül 2 4 2 3 2 2 2 4 2" xfId="2283"/>
    <cellStyle name="Virgül 2 4 2 3 2 2 2 5" xfId="1603"/>
    <cellStyle name="Virgül 2 4 2 3 2 2 3" xfId="328"/>
    <cellStyle name="Virgül 2 4 2 3 2 2 3 2" xfId="668"/>
    <cellStyle name="Virgül 2 4 2 3 2 2 3 2 2" xfId="1348"/>
    <cellStyle name="Virgül 2 4 2 3 2 2 3 2 2 2" xfId="2708"/>
    <cellStyle name="Virgül 2 4 2 3 2 2 3 2 3" xfId="2028"/>
    <cellStyle name="Virgül 2 4 2 3 2 2 3 3" xfId="1008"/>
    <cellStyle name="Virgül 2 4 2 3 2 2 3 3 2" xfId="2368"/>
    <cellStyle name="Virgül 2 4 2 3 2 2 3 4" xfId="1688"/>
    <cellStyle name="Virgül 2 4 2 3 2 2 4" xfId="498"/>
    <cellStyle name="Virgül 2 4 2 3 2 2 4 2" xfId="1178"/>
    <cellStyle name="Virgül 2 4 2 3 2 2 4 2 2" xfId="2538"/>
    <cellStyle name="Virgül 2 4 2 3 2 2 4 3" xfId="1858"/>
    <cellStyle name="Virgül 2 4 2 3 2 2 5" xfId="838"/>
    <cellStyle name="Virgül 2 4 2 3 2 2 5 2" xfId="2198"/>
    <cellStyle name="Virgül 2 4 2 3 2 2 6" xfId="1518"/>
    <cellStyle name="Virgül 2 4 2 3 3" xfId="118"/>
    <cellStyle name="Virgül 2 4 2 3 3 2" xfId="203"/>
    <cellStyle name="Virgül 2 4 2 3 3 2 2" xfId="373"/>
    <cellStyle name="Virgül 2 4 2 3 3 2 2 2" xfId="713"/>
    <cellStyle name="Virgül 2 4 2 3 3 2 2 2 2" xfId="1393"/>
    <cellStyle name="Virgül 2 4 2 3 3 2 2 2 2 2" xfId="2753"/>
    <cellStyle name="Virgül 2 4 2 3 3 2 2 2 3" xfId="2073"/>
    <cellStyle name="Virgül 2 4 2 3 3 2 2 3" xfId="1053"/>
    <cellStyle name="Virgül 2 4 2 3 3 2 2 3 2" xfId="2413"/>
    <cellStyle name="Virgül 2 4 2 3 3 2 2 4" xfId="1733"/>
    <cellStyle name="Virgül 2 4 2 3 3 2 3" xfId="543"/>
    <cellStyle name="Virgül 2 4 2 3 3 2 3 2" xfId="1223"/>
    <cellStyle name="Virgül 2 4 2 3 3 2 3 2 2" xfId="2583"/>
    <cellStyle name="Virgül 2 4 2 3 3 2 3 3" xfId="1903"/>
    <cellStyle name="Virgül 2 4 2 3 3 2 4" xfId="883"/>
    <cellStyle name="Virgül 2 4 2 3 3 2 4 2" xfId="2243"/>
    <cellStyle name="Virgül 2 4 2 3 3 2 5" xfId="1563"/>
    <cellStyle name="Virgül 2 4 2 3 3 3" xfId="288"/>
    <cellStyle name="Virgül 2 4 2 3 3 3 2" xfId="628"/>
    <cellStyle name="Virgül 2 4 2 3 3 3 2 2" xfId="1308"/>
    <cellStyle name="Virgül 2 4 2 3 3 3 2 2 2" xfId="2668"/>
    <cellStyle name="Virgül 2 4 2 3 3 3 2 3" xfId="1988"/>
    <cellStyle name="Virgül 2 4 2 3 3 3 3" xfId="968"/>
    <cellStyle name="Virgül 2 4 2 3 3 3 3 2" xfId="2328"/>
    <cellStyle name="Virgül 2 4 2 3 3 3 4" xfId="1648"/>
    <cellStyle name="Virgül 2 4 2 3 3 4" xfId="458"/>
    <cellStyle name="Virgül 2 4 2 3 3 4 2" xfId="1138"/>
    <cellStyle name="Virgül 2 4 2 3 3 4 2 2" xfId="2498"/>
    <cellStyle name="Virgül 2 4 2 3 3 4 3" xfId="1818"/>
    <cellStyle name="Virgül 2 4 2 3 3 5" xfId="798"/>
    <cellStyle name="Virgül 2 4 2 3 3 5 2" xfId="2158"/>
    <cellStyle name="Virgül 2 4 2 3 3 6" xfId="1478"/>
    <cellStyle name="Virgül 2 4 2 4" xfId="53"/>
    <cellStyle name="Virgül 2 4 2 4 2" xfId="138"/>
    <cellStyle name="Virgül 2 4 2 4 2 2" xfId="223"/>
    <cellStyle name="Virgül 2 4 2 4 2 2 2" xfId="393"/>
    <cellStyle name="Virgül 2 4 2 4 2 2 2 2" xfId="733"/>
    <cellStyle name="Virgül 2 4 2 4 2 2 2 2 2" xfId="1413"/>
    <cellStyle name="Virgül 2 4 2 4 2 2 2 2 2 2" xfId="2773"/>
    <cellStyle name="Virgül 2 4 2 4 2 2 2 2 3" xfId="2093"/>
    <cellStyle name="Virgül 2 4 2 4 2 2 2 3" xfId="1073"/>
    <cellStyle name="Virgül 2 4 2 4 2 2 2 3 2" xfId="2433"/>
    <cellStyle name="Virgül 2 4 2 4 2 2 2 4" xfId="1753"/>
    <cellStyle name="Virgül 2 4 2 4 2 2 3" xfId="563"/>
    <cellStyle name="Virgül 2 4 2 4 2 2 3 2" xfId="1243"/>
    <cellStyle name="Virgül 2 4 2 4 2 2 3 2 2" xfId="2603"/>
    <cellStyle name="Virgül 2 4 2 4 2 2 3 3" xfId="1923"/>
    <cellStyle name="Virgül 2 4 2 4 2 2 4" xfId="903"/>
    <cellStyle name="Virgül 2 4 2 4 2 2 4 2" xfId="2263"/>
    <cellStyle name="Virgül 2 4 2 4 2 2 5" xfId="1583"/>
    <cellStyle name="Virgül 2 4 2 4 2 3" xfId="308"/>
    <cellStyle name="Virgül 2 4 2 4 2 3 2" xfId="648"/>
    <cellStyle name="Virgül 2 4 2 4 2 3 2 2" xfId="1328"/>
    <cellStyle name="Virgül 2 4 2 4 2 3 2 2 2" xfId="2688"/>
    <cellStyle name="Virgül 2 4 2 4 2 3 2 3" xfId="2008"/>
    <cellStyle name="Virgül 2 4 2 4 2 3 3" xfId="988"/>
    <cellStyle name="Virgül 2 4 2 4 2 3 3 2" xfId="2348"/>
    <cellStyle name="Virgül 2 4 2 4 2 3 4" xfId="1668"/>
    <cellStyle name="Virgül 2 4 2 4 2 4" xfId="478"/>
    <cellStyle name="Virgül 2 4 2 4 2 4 2" xfId="1158"/>
    <cellStyle name="Virgül 2 4 2 4 2 4 2 2" xfId="2518"/>
    <cellStyle name="Virgül 2 4 2 4 2 4 3" xfId="1838"/>
    <cellStyle name="Virgül 2 4 2 4 2 5" xfId="818"/>
    <cellStyle name="Virgül 2 4 2 4 2 5 2" xfId="2178"/>
    <cellStyle name="Virgül 2 4 2 4 2 6" xfId="1498"/>
    <cellStyle name="Virgül 2 4 2 5" xfId="98"/>
    <cellStyle name="Virgül 2 4 2 5 2" xfId="183"/>
    <cellStyle name="Virgül 2 4 2 5 2 2" xfId="353"/>
    <cellStyle name="Virgül 2 4 2 5 2 2 2" xfId="693"/>
    <cellStyle name="Virgül 2 4 2 5 2 2 2 2" xfId="1373"/>
    <cellStyle name="Virgül 2 4 2 5 2 2 2 2 2" xfId="2733"/>
    <cellStyle name="Virgül 2 4 2 5 2 2 2 3" xfId="2053"/>
    <cellStyle name="Virgül 2 4 2 5 2 2 3" xfId="1033"/>
    <cellStyle name="Virgül 2 4 2 5 2 2 3 2" xfId="2393"/>
    <cellStyle name="Virgül 2 4 2 5 2 2 4" xfId="1713"/>
    <cellStyle name="Virgül 2 4 2 5 2 3" xfId="523"/>
    <cellStyle name="Virgül 2 4 2 5 2 3 2" xfId="1203"/>
    <cellStyle name="Virgül 2 4 2 5 2 3 2 2" xfId="2563"/>
    <cellStyle name="Virgül 2 4 2 5 2 3 3" xfId="1883"/>
    <cellStyle name="Virgül 2 4 2 5 2 4" xfId="863"/>
    <cellStyle name="Virgül 2 4 2 5 2 4 2" xfId="2223"/>
    <cellStyle name="Virgül 2 4 2 5 2 5" xfId="1543"/>
    <cellStyle name="Virgül 2 4 2 5 3" xfId="268"/>
    <cellStyle name="Virgül 2 4 2 5 3 2" xfId="608"/>
    <cellStyle name="Virgül 2 4 2 5 3 2 2" xfId="1288"/>
    <cellStyle name="Virgül 2 4 2 5 3 2 2 2" xfId="2648"/>
    <cellStyle name="Virgül 2 4 2 5 3 2 3" xfId="1968"/>
    <cellStyle name="Virgül 2 4 2 5 3 3" xfId="948"/>
    <cellStyle name="Virgül 2 4 2 5 3 3 2" xfId="2308"/>
    <cellStyle name="Virgül 2 4 2 5 3 4" xfId="1628"/>
    <cellStyle name="Virgül 2 4 2 5 4" xfId="438"/>
    <cellStyle name="Virgül 2 4 2 5 4 2" xfId="1118"/>
    <cellStyle name="Virgül 2 4 2 5 4 2 2" xfId="2478"/>
    <cellStyle name="Virgül 2 4 2 5 4 3" xfId="1798"/>
    <cellStyle name="Virgül 2 4 2 5 5" xfId="778"/>
    <cellStyle name="Virgül 2 4 2 5 5 2" xfId="2138"/>
    <cellStyle name="Virgül 2 4 2 5 6" xfId="1458"/>
    <cellStyle name="Virgül 2 4 3" xfId="18"/>
    <cellStyle name="Virgül 2 4 3 2" xfId="38"/>
    <cellStyle name="Virgül 2 4 3 2 2" xfId="78"/>
    <cellStyle name="Virgül 2 4 3 2 2 2" xfId="163"/>
    <cellStyle name="Virgül 2 4 3 2 2 2 2" xfId="248"/>
    <cellStyle name="Virgül 2 4 3 2 2 2 2 2" xfId="418"/>
    <cellStyle name="Virgül 2 4 3 2 2 2 2 2 2" xfId="758"/>
    <cellStyle name="Virgül 2 4 3 2 2 2 2 2 2 2" xfId="1438"/>
    <cellStyle name="Virgül 2 4 3 2 2 2 2 2 2 2 2" xfId="2798"/>
    <cellStyle name="Virgül 2 4 3 2 2 2 2 2 2 3" xfId="2118"/>
    <cellStyle name="Virgül 2 4 3 2 2 2 2 2 3" xfId="1098"/>
    <cellStyle name="Virgül 2 4 3 2 2 2 2 2 3 2" xfId="2458"/>
    <cellStyle name="Virgül 2 4 3 2 2 2 2 2 4" xfId="1778"/>
    <cellStyle name="Virgül 2 4 3 2 2 2 2 3" xfId="588"/>
    <cellStyle name="Virgül 2 4 3 2 2 2 2 3 2" xfId="1268"/>
    <cellStyle name="Virgül 2 4 3 2 2 2 2 3 2 2" xfId="2628"/>
    <cellStyle name="Virgül 2 4 3 2 2 2 2 3 3" xfId="1948"/>
    <cellStyle name="Virgül 2 4 3 2 2 2 2 4" xfId="928"/>
    <cellStyle name="Virgül 2 4 3 2 2 2 2 4 2" xfId="2288"/>
    <cellStyle name="Virgül 2 4 3 2 2 2 2 5" xfId="1608"/>
    <cellStyle name="Virgül 2 4 3 2 2 2 3" xfId="333"/>
    <cellStyle name="Virgül 2 4 3 2 2 2 3 2" xfId="673"/>
    <cellStyle name="Virgül 2 4 3 2 2 2 3 2 2" xfId="1353"/>
    <cellStyle name="Virgül 2 4 3 2 2 2 3 2 2 2" xfId="2713"/>
    <cellStyle name="Virgül 2 4 3 2 2 2 3 2 3" xfId="2033"/>
    <cellStyle name="Virgül 2 4 3 2 2 2 3 3" xfId="1013"/>
    <cellStyle name="Virgül 2 4 3 2 2 2 3 3 2" xfId="2373"/>
    <cellStyle name="Virgül 2 4 3 2 2 2 3 4" xfId="1693"/>
    <cellStyle name="Virgül 2 4 3 2 2 2 4" xfId="503"/>
    <cellStyle name="Virgül 2 4 3 2 2 2 4 2" xfId="1183"/>
    <cellStyle name="Virgül 2 4 3 2 2 2 4 2 2" xfId="2543"/>
    <cellStyle name="Virgül 2 4 3 2 2 2 4 3" xfId="1863"/>
    <cellStyle name="Virgül 2 4 3 2 2 2 5" xfId="843"/>
    <cellStyle name="Virgül 2 4 3 2 2 2 5 2" xfId="2203"/>
    <cellStyle name="Virgül 2 4 3 2 2 2 6" xfId="1523"/>
    <cellStyle name="Virgül 2 4 3 2 3" xfId="123"/>
    <cellStyle name="Virgül 2 4 3 2 3 2" xfId="208"/>
    <cellStyle name="Virgül 2 4 3 2 3 2 2" xfId="378"/>
    <cellStyle name="Virgül 2 4 3 2 3 2 2 2" xfId="718"/>
    <cellStyle name="Virgül 2 4 3 2 3 2 2 2 2" xfId="1398"/>
    <cellStyle name="Virgül 2 4 3 2 3 2 2 2 2 2" xfId="2758"/>
    <cellStyle name="Virgül 2 4 3 2 3 2 2 2 3" xfId="2078"/>
    <cellStyle name="Virgül 2 4 3 2 3 2 2 3" xfId="1058"/>
    <cellStyle name="Virgül 2 4 3 2 3 2 2 3 2" xfId="2418"/>
    <cellStyle name="Virgül 2 4 3 2 3 2 2 4" xfId="1738"/>
    <cellStyle name="Virgül 2 4 3 2 3 2 3" xfId="548"/>
    <cellStyle name="Virgül 2 4 3 2 3 2 3 2" xfId="1228"/>
    <cellStyle name="Virgül 2 4 3 2 3 2 3 2 2" xfId="2588"/>
    <cellStyle name="Virgül 2 4 3 2 3 2 3 3" xfId="1908"/>
    <cellStyle name="Virgül 2 4 3 2 3 2 4" xfId="888"/>
    <cellStyle name="Virgül 2 4 3 2 3 2 4 2" xfId="2248"/>
    <cellStyle name="Virgül 2 4 3 2 3 2 5" xfId="1568"/>
    <cellStyle name="Virgül 2 4 3 2 3 3" xfId="293"/>
    <cellStyle name="Virgül 2 4 3 2 3 3 2" xfId="633"/>
    <cellStyle name="Virgül 2 4 3 2 3 3 2 2" xfId="1313"/>
    <cellStyle name="Virgül 2 4 3 2 3 3 2 2 2" xfId="2673"/>
    <cellStyle name="Virgül 2 4 3 2 3 3 2 3" xfId="1993"/>
    <cellStyle name="Virgül 2 4 3 2 3 3 3" xfId="973"/>
    <cellStyle name="Virgül 2 4 3 2 3 3 3 2" xfId="2333"/>
    <cellStyle name="Virgül 2 4 3 2 3 3 4" xfId="1653"/>
    <cellStyle name="Virgül 2 4 3 2 3 4" xfId="463"/>
    <cellStyle name="Virgül 2 4 3 2 3 4 2" xfId="1143"/>
    <cellStyle name="Virgül 2 4 3 2 3 4 2 2" xfId="2503"/>
    <cellStyle name="Virgül 2 4 3 2 3 4 3" xfId="1823"/>
    <cellStyle name="Virgül 2 4 3 2 3 5" xfId="803"/>
    <cellStyle name="Virgül 2 4 3 2 3 5 2" xfId="2163"/>
    <cellStyle name="Virgül 2 4 3 2 3 6" xfId="1483"/>
    <cellStyle name="Virgül 2 4 3 3" xfId="58"/>
    <cellStyle name="Virgül 2 4 3 3 2" xfId="143"/>
    <cellStyle name="Virgül 2 4 3 3 2 2" xfId="228"/>
    <cellStyle name="Virgül 2 4 3 3 2 2 2" xfId="398"/>
    <cellStyle name="Virgül 2 4 3 3 2 2 2 2" xfId="738"/>
    <cellStyle name="Virgül 2 4 3 3 2 2 2 2 2" xfId="1418"/>
    <cellStyle name="Virgül 2 4 3 3 2 2 2 2 2 2" xfId="2778"/>
    <cellStyle name="Virgül 2 4 3 3 2 2 2 2 3" xfId="2098"/>
    <cellStyle name="Virgül 2 4 3 3 2 2 2 3" xfId="1078"/>
    <cellStyle name="Virgül 2 4 3 3 2 2 2 3 2" xfId="2438"/>
    <cellStyle name="Virgül 2 4 3 3 2 2 2 4" xfId="1758"/>
    <cellStyle name="Virgül 2 4 3 3 2 2 3" xfId="568"/>
    <cellStyle name="Virgül 2 4 3 3 2 2 3 2" xfId="1248"/>
    <cellStyle name="Virgül 2 4 3 3 2 2 3 2 2" xfId="2608"/>
    <cellStyle name="Virgül 2 4 3 3 2 2 3 3" xfId="1928"/>
    <cellStyle name="Virgül 2 4 3 3 2 2 4" xfId="908"/>
    <cellStyle name="Virgül 2 4 3 3 2 2 4 2" xfId="2268"/>
    <cellStyle name="Virgül 2 4 3 3 2 2 5" xfId="1588"/>
    <cellStyle name="Virgül 2 4 3 3 2 3" xfId="313"/>
    <cellStyle name="Virgül 2 4 3 3 2 3 2" xfId="653"/>
    <cellStyle name="Virgül 2 4 3 3 2 3 2 2" xfId="1333"/>
    <cellStyle name="Virgül 2 4 3 3 2 3 2 2 2" xfId="2693"/>
    <cellStyle name="Virgül 2 4 3 3 2 3 2 3" xfId="2013"/>
    <cellStyle name="Virgül 2 4 3 3 2 3 3" xfId="993"/>
    <cellStyle name="Virgül 2 4 3 3 2 3 3 2" xfId="2353"/>
    <cellStyle name="Virgül 2 4 3 3 2 3 4" xfId="1673"/>
    <cellStyle name="Virgül 2 4 3 3 2 4" xfId="483"/>
    <cellStyle name="Virgül 2 4 3 3 2 4 2" xfId="1163"/>
    <cellStyle name="Virgül 2 4 3 3 2 4 2 2" xfId="2523"/>
    <cellStyle name="Virgül 2 4 3 3 2 4 3" xfId="1843"/>
    <cellStyle name="Virgül 2 4 3 3 2 5" xfId="823"/>
    <cellStyle name="Virgül 2 4 3 3 2 5 2" xfId="2183"/>
    <cellStyle name="Virgül 2 4 3 3 2 6" xfId="1503"/>
    <cellStyle name="Virgül 2 4 3 4" xfId="103"/>
    <cellStyle name="Virgül 2 4 3 4 2" xfId="188"/>
    <cellStyle name="Virgül 2 4 3 4 2 2" xfId="358"/>
    <cellStyle name="Virgül 2 4 3 4 2 2 2" xfId="698"/>
    <cellStyle name="Virgül 2 4 3 4 2 2 2 2" xfId="1378"/>
    <cellStyle name="Virgül 2 4 3 4 2 2 2 2 2" xfId="2738"/>
    <cellStyle name="Virgül 2 4 3 4 2 2 2 3" xfId="2058"/>
    <cellStyle name="Virgül 2 4 3 4 2 2 3" xfId="1038"/>
    <cellStyle name="Virgül 2 4 3 4 2 2 3 2" xfId="2398"/>
    <cellStyle name="Virgül 2 4 3 4 2 2 4" xfId="1718"/>
    <cellStyle name="Virgül 2 4 3 4 2 3" xfId="528"/>
    <cellStyle name="Virgül 2 4 3 4 2 3 2" xfId="1208"/>
    <cellStyle name="Virgül 2 4 3 4 2 3 2 2" xfId="2568"/>
    <cellStyle name="Virgül 2 4 3 4 2 3 3" xfId="1888"/>
    <cellStyle name="Virgül 2 4 3 4 2 4" xfId="868"/>
    <cellStyle name="Virgül 2 4 3 4 2 4 2" xfId="2228"/>
    <cellStyle name="Virgül 2 4 3 4 2 5" xfId="1548"/>
    <cellStyle name="Virgül 2 4 3 4 3" xfId="273"/>
    <cellStyle name="Virgül 2 4 3 4 3 2" xfId="613"/>
    <cellStyle name="Virgül 2 4 3 4 3 2 2" xfId="1293"/>
    <cellStyle name="Virgül 2 4 3 4 3 2 2 2" xfId="2653"/>
    <cellStyle name="Virgül 2 4 3 4 3 2 3" xfId="1973"/>
    <cellStyle name="Virgül 2 4 3 4 3 3" xfId="953"/>
    <cellStyle name="Virgül 2 4 3 4 3 3 2" xfId="2313"/>
    <cellStyle name="Virgül 2 4 3 4 3 4" xfId="1633"/>
    <cellStyle name="Virgül 2 4 3 4 4" xfId="443"/>
    <cellStyle name="Virgül 2 4 3 4 4 2" xfId="1123"/>
    <cellStyle name="Virgül 2 4 3 4 4 2 2" xfId="2483"/>
    <cellStyle name="Virgül 2 4 3 4 4 3" xfId="1803"/>
    <cellStyle name="Virgül 2 4 3 4 5" xfId="783"/>
    <cellStyle name="Virgül 2 4 3 4 5 2" xfId="2143"/>
    <cellStyle name="Virgül 2 4 3 4 6" xfId="1463"/>
    <cellStyle name="Virgül 2 4 4" xfId="28"/>
    <cellStyle name="Virgül 2 4 4 2" xfId="68"/>
    <cellStyle name="Virgül 2 4 4 2 2" xfId="153"/>
    <cellStyle name="Virgül 2 4 4 2 2 2" xfId="238"/>
    <cellStyle name="Virgül 2 4 4 2 2 2 2" xfId="408"/>
    <cellStyle name="Virgül 2 4 4 2 2 2 2 2" xfId="748"/>
    <cellStyle name="Virgül 2 4 4 2 2 2 2 2 2" xfId="1428"/>
    <cellStyle name="Virgül 2 4 4 2 2 2 2 2 2 2" xfId="2788"/>
    <cellStyle name="Virgül 2 4 4 2 2 2 2 2 3" xfId="2108"/>
    <cellStyle name="Virgül 2 4 4 2 2 2 2 3" xfId="1088"/>
    <cellStyle name="Virgül 2 4 4 2 2 2 2 3 2" xfId="2448"/>
    <cellStyle name="Virgül 2 4 4 2 2 2 2 4" xfId="1768"/>
    <cellStyle name="Virgül 2 4 4 2 2 2 3" xfId="578"/>
    <cellStyle name="Virgül 2 4 4 2 2 2 3 2" xfId="1258"/>
    <cellStyle name="Virgül 2 4 4 2 2 2 3 2 2" xfId="2618"/>
    <cellStyle name="Virgül 2 4 4 2 2 2 3 3" xfId="1938"/>
    <cellStyle name="Virgül 2 4 4 2 2 2 4" xfId="918"/>
    <cellStyle name="Virgül 2 4 4 2 2 2 4 2" xfId="2278"/>
    <cellStyle name="Virgül 2 4 4 2 2 2 5" xfId="1598"/>
    <cellStyle name="Virgül 2 4 4 2 2 3" xfId="323"/>
    <cellStyle name="Virgül 2 4 4 2 2 3 2" xfId="663"/>
    <cellStyle name="Virgül 2 4 4 2 2 3 2 2" xfId="1343"/>
    <cellStyle name="Virgül 2 4 4 2 2 3 2 2 2" xfId="2703"/>
    <cellStyle name="Virgül 2 4 4 2 2 3 2 3" xfId="2023"/>
    <cellStyle name="Virgül 2 4 4 2 2 3 3" xfId="1003"/>
    <cellStyle name="Virgül 2 4 4 2 2 3 3 2" xfId="2363"/>
    <cellStyle name="Virgül 2 4 4 2 2 3 4" xfId="1683"/>
    <cellStyle name="Virgül 2 4 4 2 2 4" xfId="493"/>
    <cellStyle name="Virgül 2 4 4 2 2 4 2" xfId="1173"/>
    <cellStyle name="Virgül 2 4 4 2 2 4 2 2" xfId="2533"/>
    <cellStyle name="Virgül 2 4 4 2 2 4 3" xfId="1853"/>
    <cellStyle name="Virgül 2 4 4 2 2 5" xfId="833"/>
    <cellStyle name="Virgül 2 4 4 2 2 5 2" xfId="2193"/>
    <cellStyle name="Virgül 2 4 4 2 2 6" xfId="1513"/>
    <cellStyle name="Virgül 2 4 4 3" xfId="113"/>
    <cellStyle name="Virgül 2 4 4 3 2" xfId="198"/>
    <cellStyle name="Virgül 2 4 4 3 2 2" xfId="368"/>
    <cellStyle name="Virgül 2 4 4 3 2 2 2" xfId="708"/>
    <cellStyle name="Virgül 2 4 4 3 2 2 2 2" xfId="1388"/>
    <cellStyle name="Virgül 2 4 4 3 2 2 2 2 2" xfId="2748"/>
    <cellStyle name="Virgül 2 4 4 3 2 2 2 3" xfId="2068"/>
    <cellStyle name="Virgül 2 4 4 3 2 2 3" xfId="1048"/>
    <cellStyle name="Virgül 2 4 4 3 2 2 3 2" xfId="2408"/>
    <cellStyle name="Virgül 2 4 4 3 2 2 4" xfId="1728"/>
    <cellStyle name="Virgül 2 4 4 3 2 3" xfId="538"/>
    <cellStyle name="Virgül 2 4 4 3 2 3 2" xfId="1218"/>
    <cellStyle name="Virgül 2 4 4 3 2 3 2 2" xfId="2578"/>
    <cellStyle name="Virgül 2 4 4 3 2 3 3" xfId="1898"/>
    <cellStyle name="Virgül 2 4 4 3 2 4" xfId="878"/>
    <cellStyle name="Virgül 2 4 4 3 2 4 2" xfId="2238"/>
    <cellStyle name="Virgül 2 4 4 3 2 5" xfId="1558"/>
    <cellStyle name="Virgül 2 4 4 3 3" xfId="283"/>
    <cellStyle name="Virgül 2 4 4 3 3 2" xfId="623"/>
    <cellStyle name="Virgül 2 4 4 3 3 2 2" xfId="1303"/>
    <cellStyle name="Virgül 2 4 4 3 3 2 2 2" xfId="2663"/>
    <cellStyle name="Virgül 2 4 4 3 3 2 3" xfId="1983"/>
    <cellStyle name="Virgül 2 4 4 3 3 3" xfId="963"/>
    <cellStyle name="Virgül 2 4 4 3 3 3 2" xfId="2323"/>
    <cellStyle name="Virgül 2 4 4 3 3 4" xfId="1643"/>
    <cellStyle name="Virgül 2 4 4 3 4" xfId="453"/>
    <cellStyle name="Virgül 2 4 4 3 4 2" xfId="1133"/>
    <cellStyle name="Virgül 2 4 4 3 4 2 2" xfId="2493"/>
    <cellStyle name="Virgül 2 4 4 3 4 3" xfId="1813"/>
    <cellStyle name="Virgül 2 4 4 3 5" xfId="793"/>
    <cellStyle name="Virgül 2 4 4 3 5 2" xfId="2153"/>
    <cellStyle name="Virgül 2 4 4 3 6" xfId="1473"/>
    <cellStyle name="Virgül 2 4 5" xfId="48"/>
    <cellStyle name="Virgül 2 4 5 2" xfId="133"/>
    <cellStyle name="Virgül 2 4 5 2 2" xfId="218"/>
    <cellStyle name="Virgül 2 4 5 2 2 2" xfId="388"/>
    <cellStyle name="Virgül 2 4 5 2 2 2 2" xfId="728"/>
    <cellStyle name="Virgül 2 4 5 2 2 2 2 2" xfId="1408"/>
    <cellStyle name="Virgül 2 4 5 2 2 2 2 2 2" xfId="2768"/>
    <cellStyle name="Virgül 2 4 5 2 2 2 2 3" xfId="2088"/>
    <cellStyle name="Virgül 2 4 5 2 2 2 3" xfId="1068"/>
    <cellStyle name="Virgül 2 4 5 2 2 2 3 2" xfId="2428"/>
    <cellStyle name="Virgül 2 4 5 2 2 2 4" xfId="1748"/>
    <cellStyle name="Virgül 2 4 5 2 2 3" xfId="558"/>
    <cellStyle name="Virgül 2 4 5 2 2 3 2" xfId="1238"/>
    <cellStyle name="Virgül 2 4 5 2 2 3 2 2" xfId="2598"/>
    <cellStyle name="Virgül 2 4 5 2 2 3 3" xfId="1918"/>
    <cellStyle name="Virgül 2 4 5 2 2 4" xfId="898"/>
    <cellStyle name="Virgül 2 4 5 2 2 4 2" xfId="2258"/>
    <cellStyle name="Virgül 2 4 5 2 2 5" xfId="1578"/>
    <cellStyle name="Virgül 2 4 5 2 3" xfId="303"/>
    <cellStyle name="Virgül 2 4 5 2 3 2" xfId="643"/>
    <cellStyle name="Virgül 2 4 5 2 3 2 2" xfId="1323"/>
    <cellStyle name="Virgül 2 4 5 2 3 2 2 2" xfId="2683"/>
    <cellStyle name="Virgül 2 4 5 2 3 2 3" xfId="2003"/>
    <cellStyle name="Virgül 2 4 5 2 3 3" xfId="983"/>
    <cellStyle name="Virgül 2 4 5 2 3 3 2" xfId="2343"/>
    <cellStyle name="Virgül 2 4 5 2 3 4" xfId="1663"/>
    <cellStyle name="Virgül 2 4 5 2 4" xfId="473"/>
    <cellStyle name="Virgül 2 4 5 2 4 2" xfId="1153"/>
    <cellStyle name="Virgül 2 4 5 2 4 2 2" xfId="2513"/>
    <cellStyle name="Virgül 2 4 5 2 4 3" xfId="1833"/>
    <cellStyle name="Virgül 2 4 5 2 5" xfId="813"/>
    <cellStyle name="Virgül 2 4 5 2 5 2" xfId="2173"/>
    <cellStyle name="Virgül 2 4 5 2 6" xfId="1493"/>
    <cellStyle name="Virgül 2 4 6" xfId="93"/>
    <cellStyle name="Virgül 2 4 6 2" xfId="178"/>
    <cellStyle name="Virgül 2 4 6 2 2" xfId="348"/>
    <cellStyle name="Virgül 2 4 6 2 2 2" xfId="688"/>
    <cellStyle name="Virgül 2 4 6 2 2 2 2" xfId="1368"/>
    <cellStyle name="Virgül 2 4 6 2 2 2 2 2" xfId="2728"/>
    <cellStyle name="Virgül 2 4 6 2 2 2 3" xfId="2048"/>
    <cellStyle name="Virgül 2 4 6 2 2 3" xfId="1028"/>
    <cellStyle name="Virgül 2 4 6 2 2 3 2" xfId="2388"/>
    <cellStyle name="Virgül 2 4 6 2 2 4" xfId="1708"/>
    <cellStyle name="Virgül 2 4 6 2 3" xfId="518"/>
    <cellStyle name="Virgül 2 4 6 2 3 2" xfId="1198"/>
    <cellStyle name="Virgül 2 4 6 2 3 2 2" xfId="2558"/>
    <cellStyle name="Virgül 2 4 6 2 3 3" xfId="1878"/>
    <cellStyle name="Virgül 2 4 6 2 4" xfId="858"/>
    <cellStyle name="Virgül 2 4 6 2 4 2" xfId="2218"/>
    <cellStyle name="Virgül 2 4 6 2 5" xfId="1538"/>
    <cellStyle name="Virgül 2 4 6 3" xfId="263"/>
    <cellStyle name="Virgül 2 4 6 3 2" xfId="603"/>
    <cellStyle name="Virgül 2 4 6 3 2 2" xfId="1283"/>
    <cellStyle name="Virgül 2 4 6 3 2 2 2" xfId="2643"/>
    <cellStyle name="Virgül 2 4 6 3 2 3" xfId="1963"/>
    <cellStyle name="Virgül 2 4 6 3 3" xfId="943"/>
    <cellStyle name="Virgül 2 4 6 3 3 2" xfId="2303"/>
    <cellStyle name="Virgül 2 4 6 3 4" xfId="1623"/>
    <cellStyle name="Virgül 2 4 6 4" xfId="433"/>
    <cellStyle name="Virgül 2 4 6 4 2" xfId="1113"/>
    <cellStyle name="Virgül 2 4 6 4 2 2" xfId="2473"/>
    <cellStyle name="Virgül 2 4 6 4 3" xfId="1793"/>
    <cellStyle name="Virgül 2 4 6 5" xfId="773"/>
    <cellStyle name="Virgül 2 4 6 5 2" xfId="2133"/>
    <cellStyle name="Virgül 2 4 6 6" xfId="1453"/>
    <cellStyle name="Virgül 2 5" xfId="88"/>
    <cellStyle name="Virgül 2 5 2" xfId="173"/>
    <cellStyle name="Virgül 2 5 2 2" xfId="343"/>
    <cellStyle name="Virgül 2 5 2 2 2" xfId="683"/>
    <cellStyle name="Virgül 2 5 2 2 2 2" xfId="1363"/>
    <cellStyle name="Virgül 2 5 2 2 2 2 2" xfId="2723"/>
    <cellStyle name="Virgül 2 5 2 2 2 3" xfId="2043"/>
    <cellStyle name="Virgül 2 5 2 2 3" xfId="1023"/>
    <cellStyle name="Virgül 2 5 2 2 3 2" xfId="2383"/>
    <cellStyle name="Virgül 2 5 2 2 4" xfId="1703"/>
    <cellStyle name="Virgül 2 5 2 3" xfId="513"/>
    <cellStyle name="Virgül 2 5 2 3 2" xfId="1193"/>
    <cellStyle name="Virgül 2 5 2 3 2 2" xfId="2553"/>
    <cellStyle name="Virgül 2 5 2 3 3" xfId="1873"/>
    <cellStyle name="Virgül 2 5 2 4" xfId="853"/>
    <cellStyle name="Virgül 2 5 2 4 2" xfId="2213"/>
    <cellStyle name="Virgül 2 5 2 5" xfId="1533"/>
    <cellStyle name="Virgül 2 5 3" xfId="258"/>
    <cellStyle name="Virgül 2 5 3 2" xfId="598"/>
    <cellStyle name="Virgül 2 5 3 2 2" xfId="1278"/>
    <cellStyle name="Virgül 2 5 3 2 2 2" xfId="2638"/>
    <cellStyle name="Virgül 2 5 3 2 3" xfId="1958"/>
    <cellStyle name="Virgül 2 5 3 3" xfId="938"/>
    <cellStyle name="Virgül 2 5 3 3 2" xfId="2298"/>
    <cellStyle name="Virgül 2 5 3 4" xfId="1618"/>
    <cellStyle name="Virgül 2 5 4" xfId="428"/>
    <cellStyle name="Virgül 2 5 4 2" xfId="1108"/>
    <cellStyle name="Virgül 2 5 4 2 2" xfId="2468"/>
    <cellStyle name="Virgül 2 5 4 3" xfId="1788"/>
    <cellStyle name="Virgül 2 5 5" xfId="768"/>
    <cellStyle name="Virgül 2 5 5 2" xfId="2128"/>
    <cellStyle name="Virgül 2 5 6" xfId="1448"/>
    <cellStyle name="Virgül 3" xfId="7"/>
    <cellStyle name="Virgül 3 2" xfId="12"/>
    <cellStyle name="Virgül 3 2 2" xfId="22"/>
    <cellStyle name="Virgül 3 2 2 2" xfId="42"/>
    <cellStyle name="Virgül 3 2 2 2 2" xfId="82"/>
    <cellStyle name="Virgül 3 2 2 2 2 2" xfId="167"/>
    <cellStyle name="Virgül 3 2 2 2 2 2 2" xfId="252"/>
    <cellStyle name="Virgül 3 2 2 2 2 2 2 2" xfId="422"/>
    <cellStyle name="Virgül 3 2 2 2 2 2 2 2 2" xfId="762"/>
    <cellStyle name="Virgül 3 2 2 2 2 2 2 2 2 2" xfId="1442"/>
    <cellStyle name="Virgül 3 2 2 2 2 2 2 2 2 2 2" xfId="2802"/>
    <cellStyle name="Virgül 3 2 2 2 2 2 2 2 2 3" xfId="2122"/>
    <cellStyle name="Virgül 3 2 2 2 2 2 2 2 3" xfId="1102"/>
    <cellStyle name="Virgül 3 2 2 2 2 2 2 2 3 2" xfId="2462"/>
    <cellStyle name="Virgül 3 2 2 2 2 2 2 2 4" xfId="1782"/>
    <cellStyle name="Virgül 3 2 2 2 2 2 2 3" xfId="592"/>
    <cellStyle name="Virgül 3 2 2 2 2 2 2 3 2" xfId="1272"/>
    <cellStyle name="Virgül 3 2 2 2 2 2 2 3 2 2" xfId="2632"/>
    <cellStyle name="Virgül 3 2 2 2 2 2 2 3 3" xfId="1952"/>
    <cellStyle name="Virgül 3 2 2 2 2 2 2 4" xfId="932"/>
    <cellStyle name="Virgül 3 2 2 2 2 2 2 4 2" xfId="2292"/>
    <cellStyle name="Virgül 3 2 2 2 2 2 2 5" xfId="1612"/>
    <cellStyle name="Virgül 3 2 2 2 2 2 3" xfId="337"/>
    <cellStyle name="Virgül 3 2 2 2 2 2 3 2" xfId="677"/>
    <cellStyle name="Virgül 3 2 2 2 2 2 3 2 2" xfId="1357"/>
    <cellStyle name="Virgül 3 2 2 2 2 2 3 2 2 2" xfId="2717"/>
    <cellStyle name="Virgül 3 2 2 2 2 2 3 2 3" xfId="2037"/>
    <cellStyle name="Virgül 3 2 2 2 2 2 3 3" xfId="1017"/>
    <cellStyle name="Virgül 3 2 2 2 2 2 3 3 2" xfId="2377"/>
    <cellStyle name="Virgül 3 2 2 2 2 2 3 4" xfId="1697"/>
    <cellStyle name="Virgül 3 2 2 2 2 2 4" xfId="507"/>
    <cellStyle name="Virgül 3 2 2 2 2 2 4 2" xfId="1187"/>
    <cellStyle name="Virgül 3 2 2 2 2 2 4 2 2" xfId="2547"/>
    <cellStyle name="Virgül 3 2 2 2 2 2 4 3" xfId="1867"/>
    <cellStyle name="Virgül 3 2 2 2 2 2 5" xfId="847"/>
    <cellStyle name="Virgül 3 2 2 2 2 2 5 2" xfId="2207"/>
    <cellStyle name="Virgül 3 2 2 2 2 2 6" xfId="1527"/>
    <cellStyle name="Virgül 3 2 2 2 3" xfId="127"/>
    <cellStyle name="Virgül 3 2 2 2 3 2" xfId="212"/>
    <cellStyle name="Virgül 3 2 2 2 3 2 2" xfId="382"/>
    <cellStyle name="Virgül 3 2 2 2 3 2 2 2" xfId="722"/>
    <cellStyle name="Virgül 3 2 2 2 3 2 2 2 2" xfId="1402"/>
    <cellStyle name="Virgül 3 2 2 2 3 2 2 2 2 2" xfId="2762"/>
    <cellStyle name="Virgül 3 2 2 2 3 2 2 2 3" xfId="2082"/>
    <cellStyle name="Virgül 3 2 2 2 3 2 2 3" xfId="1062"/>
    <cellStyle name="Virgül 3 2 2 2 3 2 2 3 2" xfId="2422"/>
    <cellStyle name="Virgül 3 2 2 2 3 2 2 4" xfId="1742"/>
    <cellStyle name="Virgül 3 2 2 2 3 2 3" xfId="552"/>
    <cellStyle name="Virgül 3 2 2 2 3 2 3 2" xfId="1232"/>
    <cellStyle name="Virgül 3 2 2 2 3 2 3 2 2" xfId="2592"/>
    <cellStyle name="Virgül 3 2 2 2 3 2 3 3" xfId="1912"/>
    <cellStyle name="Virgül 3 2 2 2 3 2 4" xfId="892"/>
    <cellStyle name="Virgül 3 2 2 2 3 2 4 2" xfId="2252"/>
    <cellStyle name="Virgül 3 2 2 2 3 2 5" xfId="1572"/>
    <cellStyle name="Virgül 3 2 2 2 3 3" xfId="297"/>
    <cellStyle name="Virgül 3 2 2 2 3 3 2" xfId="637"/>
    <cellStyle name="Virgül 3 2 2 2 3 3 2 2" xfId="1317"/>
    <cellStyle name="Virgül 3 2 2 2 3 3 2 2 2" xfId="2677"/>
    <cellStyle name="Virgül 3 2 2 2 3 3 2 3" xfId="1997"/>
    <cellStyle name="Virgül 3 2 2 2 3 3 3" xfId="977"/>
    <cellStyle name="Virgül 3 2 2 2 3 3 3 2" xfId="2337"/>
    <cellStyle name="Virgül 3 2 2 2 3 3 4" xfId="1657"/>
    <cellStyle name="Virgül 3 2 2 2 3 4" xfId="467"/>
    <cellStyle name="Virgül 3 2 2 2 3 4 2" xfId="1147"/>
    <cellStyle name="Virgül 3 2 2 2 3 4 2 2" xfId="2507"/>
    <cellStyle name="Virgül 3 2 2 2 3 4 3" xfId="1827"/>
    <cellStyle name="Virgül 3 2 2 2 3 5" xfId="807"/>
    <cellStyle name="Virgül 3 2 2 2 3 5 2" xfId="2167"/>
    <cellStyle name="Virgül 3 2 2 2 3 6" xfId="1487"/>
    <cellStyle name="Virgül 3 2 2 3" xfId="62"/>
    <cellStyle name="Virgül 3 2 2 3 2" xfId="147"/>
    <cellStyle name="Virgül 3 2 2 3 2 2" xfId="232"/>
    <cellStyle name="Virgül 3 2 2 3 2 2 2" xfId="402"/>
    <cellStyle name="Virgül 3 2 2 3 2 2 2 2" xfId="742"/>
    <cellStyle name="Virgül 3 2 2 3 2 2 2 2 2" xfId="1422"/>
    <cellStyle name="Virgül 3 2 2 3 2 2 2 2 2 2" xfId="2782"/>
    <cellStyle name="Virgül 3 2 2 3 2 2 2 2 3" xfId="2102"/>
    <cellStyle name="Virgül 3 2 2 3 2 2 2 3" xfId="1082"/>
    <cellStyle name="Virgül 3 2 2 3 2 2 2 3 2" xfId="2442"/>
    <cellStyle name="Virgül 3 2 2 3 2 2 2 4" xfId="1762"/>
    <cellStyle name="Virgül 3 2 2 3 2 2 3" xfId="572"/>
    <cellStyle name="Virgül 3 2 2 3 2 2 3 2" xfId="1252"/>
    <cellStyle name="Virgül 3 2 2 3 2 2 3 2 2" xfId="2612"/>
    <cellStyle name="Virgül 3 2 2 3 2 2 3 3" xfId="1932"/>
    <cellStyle name="Virgül 3 2 2 3 2 2 4" xfId="912"/>
    <cellStyle name="Virgül 3 2 2 3 2 2 4 2" xfId="2272"/>
    <cellStyle name="Virgül 3 2 2 3 2 2 5" xfId="1592"/>
    <cellStyle name="Virgül 3 2 2 3 2 3" xfId="317"/>
    <cellStyle name="Virgül 3 2 2 3 2 3 2" xfId="657"/>
    <cellStyle name="Virgül 3 2 2 3 2 3 2 2" xfId="1337"/>
    <cellStyle name="Virgül 3 2 2 3 2 3 2 2 2" xfId="2697"/>
    <cellStyle name="Virgül 3 2 2 3 2 3 2 3" xfId="2017"/>
    <cellStyle name="Virgül 3 2 2 3 2 3 3" xfId="997"/>
    <cellStyle name="Virgül 3 2 2 3 2 3 3 2" xfId="2357"/>
    <cellStyle name="Virgül 3 2 2 3 2 3 4" xfId="1677"/>
    <cellStyle name="Virgül 3 2 2 3 2 4" xfId="487"/>
    <cellStyle name="Virgül 3 2 2 3 2 4 2" xfId="1167"/>
    <cellStyle name="Virgül 3 2 2 3 2 4 2 2" xfId="2527"/>
    <cellStyle name="Virgül 3 2 2 3 2 4 3" xfId="1847"/>
    <cellStyle name="Virgül 3 2 2 3 2 5" xfId="827"/>
    <cellStyle name="Virgül 3 2 2 3 2 5 2" xfId="2187"/>
    <cellStyle name="Virgül 3 2 2 3 2 6" xfId="1507"/>
    <cellStyle name="Virgül 3 2 2 4" xfId="107"/>
    <cellStyle name="Virgül 3 2 2 4 2" xfId="192"/>
    <cellStyle name="Virgül 3 2 2 4 2 2" xfId="362"/>
    <cellStyle name="Virgül 3 2 2 4 2 2 2" xfId="702"/>
    <cellStyle name="Virgül 3 2 2 4 2 2 2 2" xfId="1382"/>
    <cellStyle name="Virgül 3 2 2 4 2 2 2 2 2" xfId="2742"/>
    <cellStyle name="Virgül 3 2 2 4 2 2 2 3" xfId="2062"/>
    <cellStyle name="Virgül 3 2 2 4 2 2 3" xfId="1042"/>
    <cellStyle name="Virgül 3 2 2 4 2 2 3 2" xfId="2402"/>
    <cellStyle name="Virgül 3 2 2 4 2 2 4" xfId="1722"/>
    <cellStyle name="Virgül 3 2 2 4 2 3" xfId="532"/>
    <cellStyle name="Virgül 3 2 2 4 2 3 2" xfId="1212"/>
    <cellStyle name="Virgül 3 2 2 4 2 3 2 2" xfId="2572"/>
    <cellStyle name="Virgül 3 2 2 4 2 3 3" xfId="1892"/>
    <cellStyle name="Virgül 3 2 2 4 2 4" xfId="872"/>
    <cellStyle name="Virgül 3 2 2 4 2 4 2" xfId="2232"/>
    <cellStyle name="Virgül 3 2 2 4 2 5" xfId="1552"/>
    <cellStyle name="Virgül 3 2 2 4 3" xfId="277"/>
    <cellStyle name="Virgül 3 2 2 4 3 2" xfId="617"/>
    <cellStyle name="Virgül 3 2 2 4 3 2 2" xfId="1297"/>
    <cellStyle name="Virgül 3 2 2 4 3 2 2 2" xfId="2657"/>
    <cellStyle name="Virgül 3 2 2 4 3 2 3" xfId="1977"/>
    <cellStyle name="Virgül 3 2 2 4 3 3" xfId="957"/>
    <cellStyle name="Virgül 3 2 2 4 3 3 2" xfId="2317"/>
    <cellStyle name="Virgül 3 2 2 4 3 4" xfId="1637"/>
    <cellStyle name="Virgül 3 2 2 4 4" xfId="447"/>
    <cellStyle name="Virgül 3 2 2 4 4 2" xfId="1127"/>
    <cellStyle name="Virgül 3 2 2 4 4 2 2" xfId="2487"/>
    <cellStyle name="Virgül 3 2 2 4 4 3" xfId="1807"/>
    <cellStyle name="Virgül 3 2 2 4 5" xfId="787"/>
    <cellStyle name="Virgül 3 2 2 4 5 2" xfId="2147"/>
    <cellStyle name="Virgül 3 2 2 4 6" xfId="1467"/>
    <cellStyle name="Virgül 3 2 3" xfId="32"/>
    <cellStyle name="Virgül 3 2 3 2" xfId="72"/>
    <cellStyle name="Virgül 3 2 3 2 2" xfId="157"/>
    <cellStyle name="Virgül 3 2 3 2 2 2" xfId="242"/>
    <cellStyle name="Virgül 3 2 3 2 2 2 2" xfId="412"/>
    <cellStyle name="Virgül 3 2 3 2 2 2 2 2" xfId="752"/>
    <cellStyle name="Virgül 3 2 3 2 2 2 2 2 2" xfId="1432"/>
    <cellStyle name="Virgül 3 2 3 2 2 2 2 2 2 2" xfId="2792"/>
    <cellStyle name="Virgül 3 2 3 2 2 2 2 2 3" xfId="2112"/>
    <cellStyle name="Virgül 3 2 3 2 2 2 2 3" xfId="1092"/>
    <cellStyle name="Virgül 3 2 3 2 2 2 2 3 2" xfId="2452"/>
    <cellStyle name="Virgül 3 2 3 2 2 2 2 4" xfId="1772"/>
    <cellStyle name="Virgül 3 2 3 2 2 2 3" xfId="582"/>
    <cellStyle name="Virgül 3 2 3 2 2 2 3 2" xfId="1262"/>
    <cellStyle name="Virgül 3 2 3 2 2 2 3 2 2" xfId="2622"/>
    <cellStyle name="Virgül 3 2 3 2 2 2 3 3" xfId="1942"/>
    <cellStyle name="Virgül 3 2 3 2 2 2 4" xfId="922"/>
    <cellStyle name="Virgül 3 2 3 2 2 2 4 2" xfId="2282"/>
    <cellStyle name="Virgül 3 2 3 2 2 2 5" xfId="1602"/>
    <cellStyle name="Virgül 3 2 3 2 2 3" xfId="327"/>
    <cellStyle name="Virgül 3 2 3 2 2 3 2" xfId="667"/>
    <cellStyle name="Virgül 3 2 3 2 2 3 2 2" xfId="1347"/>
    <cellStyle name="Virgül 3 2 3 2 2 3 2 2 2" xfId="2707"/>
    <cellStyle name="Virgül 3 2 3 2 2 3 2 3" xfId="2027"/>
    <cellStyle name="Virgül 3 2 3 2 2 3 3" xfId="1007"/>
    <cellStyle name="Virgül 3 2 3 2 2 3 3 2" xfId="2367"/>
    <cellStyle name="Virgül 3 2 3 2 2 3 4" xfId="1687"/>
    <cellStyle name="Virgül 3 2 3 2 2 4" xfId="497"/>
    <cellStyle name="Virgül 3 2 3 2 2 4 2" xfId="1177"/>
    <cellStyle name="Virgül 3 2 3 2 2 4 2 2" xfId="2537"/>
    <cellStyle name="Virgül 3 2 3 2 2 4 3" xfId="1857"/>
    <cellStyle name="Virgül 3 2 3 2 2 5" xfId="837"/>
    <cellStyle name="Virgül 3 2 3 2 2 5 2" xfId="2197"/>
    <cellStyle name="Virgül 3 2 3 2 2 6" xfId="1517"/>
    <cellStyle name="Virgül 3 2 3 3" xfId="117"/>
    <cellStyle name="Virgül 3 2 3 3 2" xfId="202"/>
    <cellStyle name="Virgül 3 2 3 3 2 2" xfId="372"/>
    <cellStyle name="Virgül 3 2 3 3 2 2 2" xfId="712"/>
    <cellStyle name="Virgül 3 2 3 3 2 2 2 2" xfId="1392"/>
    <cellStyle name="Virgül 3 2 3 3 2 2 2 2 2" xfId="2752"/>
    <cellStyle name="Virgül 3 2 3 3 2 2 2 3" xfId="2072"/>
    <cellStyle name="Virgül 3 2 3 3 2 2 3" xfId="1052"/>
    <cellStyle name="Virgül 3 2 3 3 2 2 3 2" xfId="2412"/>
    <cellStyle name="Virgül 3 2 3 3 2 2 4" xfId="1732"/>
    <cellStyle name="Virgül 3 2 3 3 2 3" xfId="542"/>
    <cellStyle name="Virgül 3 2 3 3 2 3 2" xfId="1222"/>
    <cellStyle name="Virgül 3 2 3 3 2 3 2 2" xfId="2582"/>
    <cellStyle name="Virgül 3 2 3 3 2 3 3" xfId="1902"/>
    <cellStyle name="Virgül 3 2 3 3 2 4" xfId="882"/>
    <cellStyle name="Virgül 3 2 3 3 2 4 2" xfId="2242"/>
    <cellStyle name="Virgül 3 2 3 3 2 5" xfId="1562"/>
    <cellStyle name="Virgül 3 2 3 3 3" xfId="287"/>
    <cellStyle name="Virgül 3 2 3 3 3 2" xfId="627"/>
    <cellStyle name="Virgül 3 2 3 3 3 2 2" xfId="1307"/>
    <cellStyle name="Virgül 3 2 3 3 3 2 2 2" xfId="2667"/>
    <cellStyle name="Virgül 3 2 3 3 3 2 3" xfId="1987"/>
    <cellStyle name="Virgül 3 2 3 3 3 3" xfId="967"/>
    <cellStyle name="Virgül 3 2 3 3 3 3 2" xfId="2327"/>
    <cellStyle name="Virgül 3 2 3 3 3 4" xfId="1647"/>
    <cellStyle name="Virgül 3 2 3 3 4" xfId="457"/>
    <cellStyle name="Virgül 3 2 3 3 4 2" xfId="1137"/>
    <cellStyle name="Virgül 3 2 3 3 4 2 2" xfId="2497"/>
    <cellStyle name="Virgül 3 2 3 3 4 3" xfId="1817"/>
    <cellStyle name="Virgül 3 2 3 3 5" xfId="797"/>
    <cellStyle name="Virgül 3 2 3 3 5 2" xfId="2157"/>
    <cellStyle name="Virgül 3 2 3 3 6" xfId="1477"/>
    <cellStyle name="Virgül 3 2 4" xfId="52"/>
    <cellStyle name="Virgül 3 2 4 2" xfId="137"/>
    <cellStyle name="Virgül 3 2 4 2 2" xfId="222"/>
    <cellStyle name="Virgül 3 2 4 2 2 2" xfId="392"/>
    <cellStyle name="Virgül 3 2 4 2 2 2 2" xfId="732"/>
    <cellStyle name="Virgül 3 2 4 2 2 2 2 2" xfId="1412"/>
    <cellStyle name="Virgül 3 2 4 2 2 2 2 2 2" xfId="2772"/>
    <cellStyle name="Virgül 3 2 4 2 2 2 2 3" xfId="2092"/>
    <cellStyle name="Virgül 3 2 4 2 2 2 3" xfId="1072"/>
    <cellStyle name="Virgül 3 2 4 2 2 2 3 2" xfId="2432"/>
    <cellStyle name="Virgül 3 2 4 2 2 2 4" xfId="1752"/>
    <cellStyle name="Virgül 3 2 4 2 2 3" xfId="562"/>
    <cellStyle name="Virgül 3 2 4 2 2 3 2" xfId="1242"/>
    <cellStyle name="Virgül 3 2 4 2 2 3 2 2" xfId="2602"/>
    <cellStyle name="Virgül 3 2 4 2 2 3 3" xfId="1922"/>
    <cellStyle name="Virgül 3 2 4 2 2 4" xfId="902"/>
    <cellStyle name="Virgül 3 2 4 2 2 4 2" xfId="2262"/>
    <cellStyle name="Virgül 3 2 4 2 2 5" xfId="1582"/>
    <cellStyle name="Virgül 3 2 4 2 3" xfId="307"/>
    <cellStyle name="Virgül 3 2 4 2 3 2" xfId="647"/>
    <cellStyle name="Virgül 3 2 4 2 3 2 2" xfId="1327"/>
    <cellStyle name="Virgül 3 2 4 2 3 2 2 2" xfId="2687"/>
    <cellStyle name="Virgül 3 2 4 2 3 2 3" xfId="2007"/>
    <cellStyle name="Virgül 3 2 4 2 3 3" xfId="987"/>
    <cellStyle name="Virgül 3 2 4 2 3 3 2" xfId="2347"/>
    <cellStyle name="Virgül 3 2 4 2 3 4" xfId="1667"/>
    <cellStyle name="Virgül 3 2 4 2 4" xfId="477"/>
    <cellStyle name="Virgül 3 2 4 2 4 2" xfId="1157"/>
    <cellStyle name="Virgül 3 2 4 2 4 2 2" xfId="2517"/>
    <cellStyle name="Virgül 3 2 4 2 4 3" xfId="1837"/>
    <cellStyle name="Virgül 3 2 4 2 5" xfId="817"/>
    <cellStyle name="Virgül 3 2 4 2 5 2" xfId="2177"/>
    <cellStyle name="Virgül 3 2 4 2 6" xfId="1497"/>
    <cellStyle name="Virgül 3 2 5" xfId="97"/>
    <cellStyle name="Virgül 3 2 5 2" xfId="182"/>
    <cellStyle name="Virgül 3 2 5 2 2" xfId="352"/>
    <cellStyle name="Virgül 3 2 5 2 2 2" xfId="692"/>
    <cellStyle name="Virgül 3 2 5 2 2 2 2" xfId="1372"/>
    <cellStyle name="Virgül 3 2 5 2 2 2 2 2" xfId="2732"/>
    <cellStyle name="Virgül 3 2 5 2 2 2 3" xfId="2052"/>
    <cellStyle name="Virgül 3 2 5 2 2 3" xfId="1032"/>
    <cellStyle name="Virgül 3 2 5 2 2 3 2" xfId="2392"/>
    <cellStyle name="Virgül 3 2 5 2 2 4" xfId="1712"/>
    <cellStyle name="Virgül 3 2 5 2 3" xfId="522"/>
    <cellStyle name="Virgül 3 2 5 2 3 2" xfId="1202"/>
    <cellStyle name="Virgül 3 2 5 2 3 2 2" xfId="2562"/>
    <cellStyle name="Virgül 3 2 5 2 3 3" xfId="1882"/>
    <cellStyle name="Virgül 3 2 5 2 4" xfId="862"/>
    <cellStyle name="Virgül 3 2 5 2 4 2" xfId="2222"/>
    <cellStyle name="Virgül 3 2 5 2 5" xfId="1542"/>
    <cellStyle name="Virgül 3 2 5 3" xfId="267"/>
    <cellStyle name="Virgül 3 2 5 3 2" xfId="607"/>
    <cellStyle name="Virgül 3 2 5 3 2 2" xfId="1287"/>
    <cellStyle name="Virgül 3 2 5 3 2 2 2" xfId="2647"/>
    <cellStyle name="Virgül 3 2 5 3 2 3" xfId="1967"/>
    <cellStyle name="Virgül 3 2 5 3 3" xfId="947"/>
    <cellStyle name="Virgül 3 2 5 3 3 2" xfId="2307"/>
    <cellStyle name="Virgül 3 2 5 3 4" xfId="1627"/>
    <cellStyle name="Virgül 3 2 5 4" xfId="437"/>
    <cellStyle name="Virgül 3 2 5 4 2" xfId="1117"/>
    <cellStyle name="Virgül 3 2 5 4 2 2" xfId="2477"/>
    <cellStyle name="Virgül 3 2 5 4 3" xfId="1797"/>
    <cellStyle name="Virgül 3 2 5 5" xfId="777"/>
    <cellStyle name="Virgül 3 2 5 5 2" xfId="2137"/>
    <cellStyle name="Virgül 3 2 5 6" xfId="1457"/>
    <cellStyle name="Virgül 3 3" xfId="17"/>
    <cellStyle name="Virgül 3 3 2" xfId="37"/>
    <cellStyle name="Virgül 3 3 2 2" xfId="77"/>
    <cellStyle name="Virgül 3 3 2 2 2" xfId="162"/>
    <cellStyle name="Virgül 3 3 2 2 2 2" xfId="247"/>
    <cellStyle name="Virgül 3 3 2 2 2 2 2" xfId="417"/>
    <cellStyle name="Virgül 3 3 2 2 2 2 2 2" xfId="757"/>
    <cellStyle name="Virgül 3 3 2 2 2 2 2 2 2" xfId="1437"/>
    <cellStyle name="Virgül 3 3 2 2 2 2 2 2 2 2" xfId="2797"/>
    <cellStyle name="Virgül 3 3 2 2 2 2 2 2 3" xfId="2117"/>
    <cellStyle name="Virgül 3 3 2 2 2 2 2 3" xfId="1097"/>
    <cellStyle name="Virgül 3 3 2 2 2 2 2 3 2" xfId="2457"/>
    <cellStyle name="Virgül 3 3 2 2 2 2 2 4" xfId="1777"/>
    <cellStyle name="Virgül 3 3 2 2 2 2 3" xfId="587"/>
    <cellStyle name="Virgül 3 3 2 2 2 2 3 2" xfId="1267"/>
    <cellStyle name="Virgül 3 3 2 2 2 2 3 2 2" xfId="2627"/>
    <cellStyle name="Virgül 3 3 2 2 2 2 3 3" xfId="1947"/>
    <cellStyle name="Virgül 3 3 2 2 2 2 4" xfId="927"/>
    <cellStyle name="Virgül 3 3 2 2 2 2 4 2" xfId="2287"/>
    <cellStyle name="Virgül 3 3 2 2 2 2 5" xfId="1607"/>
    <cellStyle name="Virgül 3 3 2 2 2 3" xfId="332"/>
    <cellStyle name="Virgül 3 3 2 2 2 3 2" xfId="672"/>
    <cellStyle name="Virgül 3 3 2 2 2 3 2 2" xfId="1352"/>
    <cellStyle name="Virgül 3 3 2 2 2 3 2 2 2" xfId="2712"/>
    <cellStyle name="Virgül 3 3 2 2 2 3 2 3" xfId="2032"/>
    <cellStyle name="Virgül 3 3 2 2 2 3 3" xfId="1012"/>
    <cellStyle name="Virgül 3 3 2 2 2 3 3 2" xfId="2372"/>
    <cellStyle name="Virgül 3 3 2 2 2 3 4" xfId="1692"/>
    <cellStyle name="Virgül 3 3 2 2 2 4" xfId="502"/>
    <cellStyle name="Virgül 3 3 2 2 2 4 2" xfId="1182"/>
    <cellStyle name="Virgül 3 3 2 2 2 4 2 2" xfId="2542"/>
    <cellStyle name="Virgül 3 3 2 2 2 4 3" xfId="1862"/>
    <cellStyle name="Virgül 3 3 2 2 2 5" xfId="842"/>
    <cellStyle name="Virgül 3 3 2 2 2 5 2" xfId="2202"/>
    <cellStyle name="Virgül 3 3 2 2 2 6" xfId="1522"/>
    <cellStyle name="Virgül 3 3 2 3" xfId="122"/>
    <cellStyle name="Virgül 3 3 2 3 2" xfId="207"/>
    <cellStyle name="Virgül 3 3 2 3 2 2" xfId="377"/>
    <cellStyle name="Virgül 3 3 2 3 2 2 2" xfId="717"/>
    <cellStyle name="Virgül 3 3 2 3 2 2 2 2" xfId="1397"/>
    <cellStyle name="Virgül 3 3 2 3 2 2 2 2 2" xfId="2757"/>
    <cellStyle name="Virgül 3 3 2 3 2 2 2 3" xfId="2077"/>
    <cellStyle name="Virgül 3 3 2 3 2 2 3" xfId="1057"/>
    <cellStyle name="Virgül 3 3 2 3 2 2 3 2" xfId="2417"/>
    <cellStyle name="Virgül 3 3 2 3 2 2 4" xfId="1737"/>
    <cellStyle name="Virgül 3 3 2 3 2 3" xfId="547"/>
    <cellStyle name="Virgül 3 3 2 3 2 3 2" xfId="1227"/>
    <cellStyle name="Virgül 3 3 2 3 2 3 2 2" xfId="2587"/>
    <cellStyle name="Virgül 3 3 2 3 2 3 3" xfId="1907"/>
    <cellStyle name="Virgül 3 3 2 3 2 4" xfId="887"/>
    <cellStyle name="Virgül 3 3 2 3 2 4 2" xfId="2247"/>
    <cellStyle name="Virgül 3 3 2 3 2 5" xfId="1567"/>
    <cellStyle name="Virgül 3 3 2 3 3" xfId="292"/>
    <cellStyle name="Virgül 3 3 2 3 3 2" xfId="632"/>
    <cellStyle name="Virgül 3 3 2 3 3 2 2" xfId="1312"/>
    <cellStyle name="Virgül 3 3 2 3 3 2 2 2" xfId="2672"/>
    <cellStyle name="Virgül 3 3 2 3 3 2 3" xfId="1992"/>
    <cellStyle name="Virgül 3 3 2 3 3 3" xfId="972"/>
    <cellStyle name="Virgül 3 3 2 3 3 3 2" xfId="2332"/>
    <cellStyle name="Virgül 3 3 2 3 3 4" xfId="1652"/>
    <cellStyle name="Virgül 3 3 2 3 4" xfId="462"/>
    <cellStyle name="Virgül 3 3 2 3 4 2" xfId="1142"/>
    <cellStyle name="Virgül 3 3 2 3 4 2 2" xfId="2502"/>
    <cellStyle name="Virgül 3 3 2 3 4 3" xfId="1822"/>
    <cellStyle name="Virgül 3 3 2 3 5" xfId="802"/>
    <cellStyle name="Virgül 3 3 2 3 5 2" xfId="2162"/>
    <cellStyle name="Virgül 3 3 2 3 6" xfId="1482"/>
    <cellStyle name="Virgül 3 3 3" xfId="57"/>
    <cellStyle name="Virgül 3 3 3 2" xfId="142"/>
    <cellStyle name="Virgül 3 3 3 2 2" xfId="227"/>
    <cellStyle name="Virgül 3 3 3 2 2 2" xfId="397"/>
    <cellStyle name="Virgül 3 3 3 2 2 2 2" xfId="737"/>
    <cellStyle name="Virgül 3 3 3 2 2 2 2 2" xfId="1417"/>
    <cellStyle name="Virgül 3 3 3 2 2 2 2 2 2" xfId="2777"/>
    <cellStyle name="Virgül 3 3 3 2 2 2 2 3" xfId="2097"/>
    <cellStyle name="Virgül 3 3 3 2 2 2 3" xfId="1077"/>
    <cellStyle name="Virgül 3 3 3 2 2 2 3 2" xfId="2437"/>
    <cellStyle name="Virgül 3 3 3 2 2 2 4" xfId="1757"/>
    <cellStyle name="Virgül 3 3 3 2 2 3" xfId="567"/>
    <cellStyle name="Virgül 3 3 3 2 2 3 2" xfId="1247"/>
    <cellStyle name="Virgül 3 3 3 2 2 3 2 2" xfId="2607"/>
    <cellStyle name="Virgül 3 3 3 2 2 3 3" xfId="1927"/>
    <cellStyle name="Virgül 3 3 3 2 2 4" xfId="907"/>
    <cellStyle name="Virgül 3 3 3 2 2 4 2" xfId="2267"/>
    <cellStyle name="Virgül 3 3 3 2 2 5" xfId="1587"/>
    <cellStyle name="Virgül 3 3 3 2 3" xfId="312"/>
    <cellStyle name="Virgül 3 3 3 2 3 2" xfId="652"/>
    <cellStyle name="Virgül 3 3 3 2 3 2 2" xfId="1332"/>
    <cellStyle name="Virgül 3 3 3 2 3 2 2 2" xfId="2692"/>
    <cellStyle name="Virgül 3 3 3 2 3 2 3" xfId="2012"/>
    <cellStyle name="Virgül 3 3 3 2 3 3" xfId="992"/>
    <cellStyle name="Virgül 3 3 3 2 3 3 2" xfId="2352"/>
    <cellStyle name="Virgül 3 3 3 2 3 4" xfId="1672"/>
    <cellStyle name="Virgül 3 3 3 2 4" xfId="482"/>
    <cellStyle name="Virgül 3 3 3 2 4 2" xfId="1162"/>
    <cellStyle name="Virgül 3 3 3 2 4 2 2" xfId="2522"/>
    <cellStyle name="Virgül 3 3 3 2 4 3" xfId="1842"/>
    <cellStyle name="Virgül 3 3 3 2 5" xfId="822"/>
    <cellStyle name="Virgül 3 3 3 2 5 2" xfId="2182"/>
    <cellStyle name="Virgül 3 3 3 2 6" xfId="1502"/>
    <cellStyle name="Virgül 3 3 4" xfId="102"/>
    <cellStyle name="Virgül 3 3 4 2" xfId="187"/>
    <cellStyle name="Virgül 3 3 4 2 2" xfId="357"/>
    <cellStyle name="Virgül 3 3 4 2 2 2" xfId="697"/>
    <cellStyle name="Virgül 3 3 4 2 2 2 2" xfId="1377"/>
    <cellStyle name="Virgül 3 3 4 2 2 2 2 2" xfId="2737"/>
    <cellStyle name="Virgül 3 3 4 2 2 2 3" xfId="2057"/>
    <cellStyle name="Virgül 3 3 4 2 2 3" xfId="1037"/>
    <cellStyle name="Virgül 3 3 4 2 2 3 2" xfId="2397"/>
    <cellStyle name="Virgül 3 3 4 2 2 4" xfId="1717"/>
    <cellStyle name="Virgül 3 3 4 2 3" xfId="527"/>
    <cellStyle name="Virgül 3 3 4 2 3 2" xfId="1207"/>
    <cellStyle name="Virgül 3 3 4 2 3 2 2" xfId="2567"/>
    <cellStyle name="Virgül 3 3 4 2 3 3" xfId="1887"/>
    <cellStyle name="Virgül 3 3 4 2 4" xfId="867"/>
    <cellStyle name="Virgül 3 3 4 2 4 2" xfId="2227"/>
    <cellStyle name="Virgül 3 3 4 2 5" xfId="1547"/>
    <cellStyle name="Virgül 3 3 4 3" xfId="272"/>
    <cellStyle name="Virgül 3 3 4 3 2" xfId="612"/>
    <cellStyle name="Virgül 3 3 4 3 2 2" xfId="1292"/>
    <cellStyle name="Virgül 3 3 4 3 2 2 2" xfId="2652"/>
    <cellStyle name="Virgül 3 3 4 3 2 3" xfId="1972"/>
    <cellStyle name="Virgül 3 3 4 3 3" xfId="952"/>
    <cellStyle name="Virgül 3 3 4 3 3 2" xfId="2312"/>
    <cellStyle name="Virgül 3 3 4 3 4" xfId="1632"/>
    <cellStyle name="Virgül 3 3 4 4" xfId="442"/>
    <cellStyle name="Virgül 3 3 4 4 2" xfId="1122"/>
    <cellStyle name="Virgül 3 3 4 4 2 2" xfId="2482"/>
    <cellStyle name="Virgül 3 3 4 4 3" xfId="1802"/>
    <cellStyle name="Virgül 3 3 4 5" xfId="782"/>
    <cellStyle name="Virgül 3 3 4 5 2" xfId="2142"/>
    <cellStyle name="Virgül 3 3 4 6" xfId="1462"/>
    <cellStyle name="Virgül 3 4" xfId="27"/>
    <cellStyle name="Virgül 3 4 2" xfId="67"/>
    <cellStyle name="Virgül 3 4 2 2" xfId="152"/>
    <cellStyle name="Virgül 3 4 2 2 2" xfId="237"/>
    <cellStyle name="Virgül 3 4 2 2 2 2" xfId="407"/>
    <cellStyle name="Virgül 3 4 2 2 2 2 2" xfId="747"/>
    <cellStyle name="Virgül 3 4 2 2 2 2 2 2" xfId="1427"/>
    <cellStyle name="Virgül 3 4 2 2 2 2 2 2 2" xfId="2787"/>
    <cellStyle name="Virgül 3 4 2 2 2 2 2 3" xfId="2107"/>
    <cellStyle name="Virgül 3 4 2 2 2 2 3" xfId="1087"/>
    <cellStyle name="Virgül 3 4 2 2 2 2 3 2" xfId="2447"/>
    <cellStyle name="Virgül 3 4 2 2 2 2 4" xfId="1767"/>
    <cellStyle name="Virgül 3 4 2 2 2 3" xfId="577"/>
    <cellStyle name="Virgül 3 4 2 2 2 3 2" xfId="1257"/>
    <cellStyle name="Virgül 3 4 2 2 2 3 2 2" xfId="2617"/>
    <cellStyle name="Virgül 3 4 2 2 2 3 3" xfId="1937"/>
    <cellStyle name="Virgül 3 4 2 2 2 4" xfId="917"/>
    <cellStyle name="Virgül 3 4 2 2 2 4 2" xfId="2277"/>
    <cellStyle name="Virgül 3 4 2 2 2 5" xfId="1597"/>
    <cellStyle name="Virgül 3 4 2 2 3" xfId="322"/>
    <cellStyle name="Virgül 3 4 2 2 3 2" xfId="662"/>
    <cellStyle name="Virgül 3 4 2 2 3 2 2" xfId="1342"/>
    <cellStyle name="Virgül 3 4 2 2 3 2 2 2" xfId="2702"/>
    <cellStyle name="Virgül 3 4 2 2 3 2 3" xfId="2022"/>
    <cellStyle name="Virgül 3 4 2 2 3 3" xfId="1002"/>
    <cellStyle name="Virgül 3 4 2 2 3 3 2" xfId="2362"/>
    <cellStyle name="Virgül 3 4 2 2 3 4" xfId="1682"/>
    <cellStyle name="Virgül 3 4 2 2 4" xfId="492"/>
    <cellStyle name="Virgül 3 4 2 2 4 2" xfId="1172"/>
    <cellStyle name="Virgül 3 4 2 2 4 2 2" xfId="2532"/>
    <cellStyle name="Virgül 3 4 2 2 4 3" xfId="1852"/>
    <cellStyle name="Virgül 3 4 2 2 5" xfId="832"/>
    <cellStyle name="Virgül 3 4 2 2 5 2" xfId="2192"/>
    <cellStyle name="Virgül 3 4 2 2 6" xfId="1512"/>
    <cellStyle name="Virgül 3 4 3" xfId="112"/>
    <cellStyle name="Virgül 3 4 3 2" xfId="197"/>
    <cellStyle name="Virgül 3 4 3 2 2" xfId="367"/>
    <cellStyle name="Virgül 3 4 3 2 2 2" xfId="707"/>
    <cellStyle name="Virgül 3 4 3 2 2 2 2" xfId="1387"/>
    <cellStyle name="Virgül 3 4 3 2 2 2 2 2" xfId="2747"/>
    <cellStyle name="Virgül 3 4 3 2 2 2 3" xfId="2067"/>
    <cellStyle name="Virgül 3 4 3 2 2 3" xfId="1047"/>
    <cellStyle name="Virgül 3 4 3 2 2 3 2" xfId="2407"/>
    <cellStyle name="Virgül 3 4 3 2 2 4" xfId="1727"/>
    <cellStyle name="Virgül 3 4 3 2 3" xfId="537"/>
    <cellStyle name="Virgül 3 4 3 2 3 2" xfId="1217"/>
    <cellStyle name="Virgül 3 4 3 2 3 2 2" xfId="2577"/>
    <cellStyle name="Virgül 3 4 3 2 3 3" xfId="1897"/>
    <cellStyle name="Virgül 3 4 3 2 4" xfId="877"/>
    <cellStyle name="Virgül 3 4 3 2 4 2" xfId="2237"/>
    <cellStyle name="Virgül 3 4 3 2 5" xfId="1557"/>
    <cellStyle name="Virgül 3 4 3 3" xfId="282"/>
    <cellStyle name="Virgül 3 4 3 3 2" xfId="622"/>
    <cellStyle name="Virgül 3 4 3 3 2 2" xfId="1302"/>
    <cellStyle name="Virgül 3 4 3 3 2 2 2" xfId="2662"/>
    <cellStyle name="Virgül 3 4 3 3 2 3" xfId="1982"/>
    <cellStyle name="Virgül 3 4 3 3 3" xfId="962"/>
    <cellStyle name="Virgül 3 4 3 3 3 2" xfId="2322"/>
    <cellStyle name="Virgül 3 4 3 3 4" xfId="1642"/>
    <cellStyle name="Virgül 3 4 3 4" xfId="452"/>
    <cellStyle name="Virgül 3 4 3 4 2" xfId="1132"/>
    <cellStyle name="Virgül 3 4 3 4 2 2" xfId="2492"/>
    <cellStyle name="Virgül 3 4 3 4 3" xfId="1812"/>
    <cellStyle name="Virgül 3 4 3 5" xfId="792"/>
    <cellStyle name="Virgül 3 4 3 5 2" xfId="2152"/>
    <cellStyle name="Virgül 3 4 3 6" xfId="1472"/>
    <cellStyle name="Virgül 3 5" xfId="47"/>
    <cellStyle name="Virgül 3 5 2" xfId="132"/>
    <cellStyle name="Virgül 3 5 2 2" xfId="217"/>
    <cellStyle name="Virgül 3 5 2 2 2" xfId="387"/>
    <cellStyle name="Virgül 3 5 2 2 2 2" xfId="727"/>
    <cellStyle name="Virgül 3 5 2 2 2 2 2" xfId="1407"/>
    <cellStyle name="Virgül 3 5 2 2 2 2 2 2" xfId="2767"/>
    <cellStyle name="Virgül 3 5 2 2 2 2 3" xfId="2087"/>
    <cellStyle name="Virgül 3 5 2 2 2 3" xfId="1067"/>
    <cellStyle name="Virgül 3 5 2 2 2 3 2" xfId="2427"/>
    <cellStyle name="Virgül 3 5 2 2 2 4" xfId="1747"/>
    <cellStyle name="Virgül 3 5 2 2 3" xfId="557"/>
    <cellStyle name="Virgül 3 5 2 2 3 2" xfId="1237"/>
    <cellStyle name="Virgül 3 5 2 2 3 2 2" xfId="2597"/>
    <cellStyle name="Virgül 3 5 2 2 3 3" xfId="1917"/>
    <cellStyle name="Virgül 3 5 2 2 4" xfId="897"/>
    <cellStyle name="Virgül 3 5 2 2 4 2" xfId="2257"/>
    <cellStyle name="Virgül 3 5 2 2 5" xfId="1577"/>
    <cellStyle name="Virgül 3 5 2 3" xfId="302"/>
    <cellStyle name="Virgül 3 5 2 3 2" xfId="642"/>
    <cellStyle name="Virgül 3 5 2 3 2 2" xfId="1322"/>
    <cellStyle name="Virgül 3 5 2 3 2 2 2" xfId="2682"/>
    <cellStyle name="Virgül 3 5 2 3 2 3" xfId="2002"/>
    <cellStyle name="Virgül 3 5 2 3 3" xfId="982"/>
    <cellStyle name="Virgül 3 5 2 3 3 2" xfId="2342"/>
    <cellStyle name="Virgül 3 5 2 3 4" xfId="1662"/>
    <cellStyle name="Virgül 3 5 2 4" xfId="472"/>
    <cellStyle name="Virgül 3 5 2 4 2" xfId="1152"/>
    <cellStyle name="Virgül 3 5 2 4 2 2" xfId="2512"/>
    <cellStyle name="Virgül 3 5 2 4 3" xfId="1832"/>
    <cellStyle name="Virgül 3 5 2 5" xfId="812"/>
    <cellStyle name="Virgül 3 5 2 5 2" xfId="2172"/>
    <cellStyle name="Virgül 3 5 2 6" xfId="1492"/>
    <cellStyle name="Virgül 3 6" xfId="92"/>
    <cellStyle name="Virgül 3 6 2" xfId="177"/>
    <cellStyle name="Virgül 3 6 2 2" xfId="347"/>
    <cellStyle name="Virgül 3 6 2 2 2" xfId="687"/>
    <cellStyle name="Virgül 3 6 2 2 2 2" xfId="1367"/>
    <cellStyle name="Virgül 3 6 2 2 2 2 2" xfId="2727"/>
    <cellStyle name="Virgül 3 6 2 2 2 3" xfId="2047"/>
    <cellStyle name="Virgül 3 6 2 2 3" xfId="1027"/>
    <cellStyle name="Virgül 3 6 2 2 3 2" xfId="2387"/>
    <cellStyle name="Virgül 3 6 2 2 4" xfId="1707"/>
    <cellStyle name="Virgül 3 6 2 3" xfId="517"/>
    <cellStyle name="Virgül 3 6 2 3 2" xfId="1197"/>
    <cellStyle name="Virgül 3 6 2 3 2 2" xfId="2557"/>
    <cellStyle name="Virgül 3 6 2 3 3" xfId="1877"/>
    <cellStyle name="Virgül 3 6 2 4" xfId="857"/>
    <cellStyle name="Virgül 3 6 2 4 2" xfId="2217"/>
    <cellStyle name="Virgül 3 6 2 5" xfId="1537"/>
    <cellStyle name="Virgül 3 6 3" xfId="262"/>
    <cellStyle name="Virgül 3 6 3 2" xfId="602"/>
    <cellStyle name="Virgül 3 6 3 2 2" xfId="1282"/>
    <cellStyle name="Virgül 3 6 3 2 2 2" xfId="2642"/>
    <cellStyle name="Virgül 3 6 3 2 3" xfId="1962"/>
    <cellStyle name="Virgül 3 6 3 3" xfId="942"/>
    <cellStyle name="Virgül 3 6 3 3 2" xfId="2302"/>
    <cellStyle name="Virgül 3 6 3 4" xfId="1622"/>
    <cellStyle name="Virgül 3 6 4" xfId="432"/>
    <cellStyle name="Virgül 3 6 4 2" xfId="1112"/>
    <cellStyle name="Virgül 3 6 4 2 2" xfId="2472"/>
    <cellStyle name="Virgül 3 6 4 3" xfId="1792"/>
    <cellStyle name="Virgül 3 6 5" xfId="772"/>
    <cellStyle name="Virgül 3 6 5 2" xfId="2132"/>
    <cellStyle name="Virgül 3 6 6" xfId="1452"/>
    <cellStyle name="Virgül 4" xfId="87"/>
    <cellStyle name="Virgül 4 2" xfId="172"/>
    <cellStyle name="Virgül 4 2 2" xfId="342"/>
    <cellStyle name="Virgül 4 2 2 2" xfId="682"/>
    <cellStyle name="Virgül 4 2 2 2 2" xfId="1362"/>
    <cellStyle name="Virgül 4 2 2 2 2 2" xfId="2722"/>
    <cellStyle name="Virgül 4 2 2 2 3" xfId="2042"/>
    <cellStyle name="Virgül 4 2 2 3" xfId="1022"/>
    <cellStyle name="Virgül 4 2 2 3 2" xfId="2382"/>
    <cellStyle name="Virgül 4 2 2 4" xfId="1702"/>
    <cellStyle name="Virgül 4 2 3" xfId="512"/>
    <cellStyle name="Virgül 4 2 3 2" xfId="1192"/>
    <cellStyle name="Virgül 4 2 3 2 2" xfId="2552"/>
    <cellStyle name="Virgül 4 2 3 3" xfId="1872"/>
    <cellStyle name="Virgül 4 2 4" xfId="852"/>
    <cellStyle name="Virgül 4 2 4 2" xfId="2212"/>
    <cellStyle name="Virgül 4 2 5" xfId="1532"/>
    <cellStyle name="Virgül 4 3" xfId="257"/>
    <cellStyle name="Virgül 4 3 2" xfId="597"/>
    <cellStyle name="Virgül 4 3 2 2" xfId="1277"/>
    <cellStyle name="Virgül 4 3 2 2 2" xfId="2637"/>
    <cellStyle name="Virgül 4 3 2 3" xfId="1957"/>
    <cellStyle name="Virgül 4 3 3" xfId="937"/>
    <cellStyle name="Virgül 4 3 3 2" xfId="2297"/>
    <cellStyle name="Virgül 4 3 4" xfId="1617"/>
    <cellStyle name="Virgül 4 4" xfId="427"/>
    <cellStyle name="Virgül 4 4 2" xfId="1107"/>
    <cellStyle name="Virgül 4 4 2 2" xfId="2467"/>
    <cellStyle name="Virgül 4 4 3" xfId="1787"/>
    <cellStyle name="Virgül 4 5" xfId="767"/>
    <cellStyle name="Virgül 4 5 2" xfId="2127"/>
    <cellStyle name="Virgül 4 6" xfId="1447"/>
  </cellStyles>
  <dxfs count="24">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FF0000"/>
      <color rgb="FFC30000"/>
      <color rgb="FFC000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136249</xdr:colOff>
      <xdr:row>0</xdr:row>
      <xdr:rowOff>5797</xdr:rowOff>
    </xdr:from>
    <xdr:to>
      <xdr:col>7</xdr:col>
      <xdr:colOff>13973</xdr:colOff>
      <xdr:row>0</xdr:row>
      <xdr:rowOff>447881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524" y="5797"/>
          <a:ext cx="553305" cy="442084"/>
        </a:xfrm>
        <a:prstGeom prst="rect">
          <a:avLst/>
        </a:prstGeom>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157368</xdr:colOff>
      <xdr:row>0</xdr:row>
      <xdr:rowOff>41413</xdr:rowOff>
    </xdr:from>
    <xdr:to>
      <xdr:col>5</xdr:col>
      <xdr:colOff>703053</xdr:colOff>
      <xdr:row>0</xdr:row>
      <xdr:rowOff>484057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368" y="41413"/>
          <a:ext cx="553305" cy="442644"/>
        </a:xfrm>
        <a:prstGeom prst="rect">
          <a:avLst/>
        </a:prstGeom>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329233</xdr:colOff>
      <xdr:row>0</xdr:row>
      <xdr:rowOff>13252</xdr:rowOff>
    </xdr:from>
    <xdr:to>
      <xdr:col>7</xdr:col>
      <xdr:colOff>195220</xdr:colOff>
      <xdr:row>0</xdr:row>
      <xdr:rowOff>448276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508" y="13252"/>
          <a:ext cx="561312" cy="435024"/>
        </a:xfrm>
        <a:prstGeom prst="rect">
          <a:avLst/>
        </a:prstGeom>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281608</xdr:colOff>
      <xdr:row>0</xdr:row>
      <xdr:rowOff>107034</xdr:rowOff>
    </xdr:from>
    <xdr:to>
      <xdr:col>6</xdr:col>
      <xdr:colOff>510815</xdr:colOff>
      <xdr:row>0</xdr:row>
      <xdr:rowOff>549678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107034"/>
          <a:ext cx="552031" cy="442644"/>
        </a:xfrm>
        <a:prstGeom prst="rect">
          <a:avLst/>
        </a:prstGeom>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281608</xdr:colOff>
      <xdr:row>0</xdr:row>
      <xdr:rowOff>356152</xdr:rowOff>
    </xdr:from>
    <xdr:to>
      <xdr:col>5</xdr:col>
      <xdr:colOff>532018</xdr:colOff>
      <xdr:row>0</xdr:row>
      <xdr:rowOff>798796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356152"/>
          <a:ext cx="554962" cy="442644"/>
        </a:xfrm>
        <a:prstGeom prst="rect">
          <a:avLst/>
        </a:prstGeom>
        <a:effec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kap.org.tr/tr/Bildirim/1104813" TargetMode="External"/><Relationship Id="rId13" Type="http://schemas.openxmlformats.org/officeDocument/2006/relationships/printerSettings" Target="../printerSettings/printerSettings6.bin"/><Relationship Id="rId3" Type="http://schemas.openxmlformats.org/officeDocument/2006/relationships/hyperlink" Target="https://www.kap.org.tr/tr/Bildirim/1085119" TargetMode="External"/><Relationship Id="rId7" Type="http://schemas.openxmlformats.org/officeDocument/2006/relationships/hyperlink" Target="https://www.kap.org.tr/tr/Bildirim/1081919" TargetMode="External"/><Relationship Id="rId12" Type="http://schemas.openxmlformats.org/officeDocument/2006/relationships/hyperlink" Target="https://www.kap.org.tr/tr/Bildirim/1124554" TargetMode="External"/><Relationship Id="rId2" Type="http://schemas.openxmlformats.org/officeDocument/2006/relationships/hyperlink" Target="https://www.kap.org.tr/tr/Bildirim/1081143" TargetMode="External"/><Relationship Id="rId1" Type="http://schemas.openxmlformats.org/officeDocument/2006/relationships/hyperlink" Target="https://www.kap.org.tr/tr/Bildirim/915512%20%202021%20ara%20d&#246;nem%20BD%20duyurusu" TargetMode="External"/><Relationship Id="rId6" Type="http://schemas.openxmlformats.org/officeDocument/2006/relationships/hyperlink" Target="https://www.kap.org.tr/tr/Bildirim/1081919" TargetMode="External"/><Relationship Id="rId11" Type="http://schemas.openxmlformats.org/officeDocument/2006/relationships/hyperlink" Target="https://www.kap.org.tr/tr/Bildirim/1122465" TargetMode="External"/><Relationship Id="rId5" Type="http://schemas.openxmlformats.org/officeDocument/2006/relationships/hyperlink" Target="https://www.kap.org.tr/tr/Bildirim/1087097" TargetMode="External"/><Relationship Id="rId10" Type="http://schemas.openxmlformats.org/officeDocument/2006/relationships/hyperlink" Target="https://www.kap.org.tr/tr/Bildirim/1120552" TargetMode="External"/><Relationship Id="rId4" Type="http://schemas.openxmlformats.org/officeDocument/2006/relationships/hyperlink" Target="https://www.kap.org.tr/tr/Bildirim/1086666" TargetMode="External"/><Relationship Id="rId9" Type="http://schemas.openxmlformats.org/officeDocument/2006/relationships/hyperlink" Target="https://www.kap.org.tr/tr/Bildirim/10926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V918"/>
  <sheetViews>
    <sheetView showGridLines="0" zoomScaleNormal="100" workbookViewId="0">
      <pane ySplit="2" topLeftCell="A403" activePane="bottomLeft" state="frozen"/>
      <selection activeCell="A78" sqref="A78"/>
      <selection pane="bottomLeft" activeCell="P417" sqref="P417"/>
    </sheetView>
  </sheetViews>
  <sheetFormatPr defaultColWidth="9.140625" defaultRowHeight="15" x14ac:dyDescent="0.25"/>
  <cols>
    <col min="1" max="1" width="4.140625" customWidth="1"/>
    <col min="2" max="2" width="3.42578125" hidden="1" customWidth="1"/>
    <col min="3" max="3" width="11.140625" customWidth="1"/>
    <col min="4" max="4" width="7.7109375" hidden="1" customWidth="1"/>
    <col min="5" max="5" width="12.28515625" hidden="1" customWidth="1"/>
    <col min="6" max="6" width="8.42578125" customWidth="1"/>
    <col min="7" max="7" width="10.140625" customWidth="1"/>
    <col min="8" max="8" width="4.85546875" customWidth="1"/>
    <col min="9" max="9" width="5" style="24" hidden="1" customWidth="1"/>
    <col min="10" max="10" width="8.7109375" customWidth="1"/>
    <col min="11" max="11" width="5.5703125" style="17" customWidth="1"/>
    <col min="12" max="12" width="30.85546875" style="24" customWidth="1"/>
    <col min="13" max="13" width="15" bestFit="1" customWidth="1"/>
    <col min="14" max="14" width="14.5703125" customWidth="1"/>
    <col min="15" max="15" width="14.85546875" bestFit="1" customWidth="1"/>
    <col min="16" max="16" width="14.140625" bestFit="1" customWidth="1"/>
    <col min="17" max="17" width="27.85546875" style="23" customWidth="1"/>
    <col min="18" max="18" width="17.42578125" style="24" customWidth="1"/>
    <col min="19" max="19" width="15.85546875" style="136" customWidth="1"/>
    <col min="20" max="20" width="18.5703125" hidden="1" customWidth="1"/>
    <col min="21" max="16384" width="9.140625" style="18"/>
  </cols>
  <sheetData>
    <row r="1" spans="1:21" ht="47.45" customHeight="1" x14ac:dyDescent="0.25">
      <c r="A1" s="532" t="s">
        <v>1738</v>
      </c>
      <c r="B1" s="532"/>
      <c r="C1" s="532"/>
      <c r="D1" s="532"/>
      <c r="E1" s="532"/>
      <c r="F1" s="532"/>
      <c r="G1" s="532"/>
      <c r="H1" s="532"/>
      <c r="I1" s="532"/>
      <c r="J1" s="532"/>
      <c r="K1" s="532"/>
      <c r="L1" s="532"/>
      <c r="M1" s="532"/>
      <c r="N1" s="532"/>
      <c r="O1" s="532"/>
      <c r="P1" s="532"/>
      <c r="Q1" s="532"/>
      <c r="R1" s="532"/>
      <c r="S1" s="532"/>
    </row>
    <row r="2" spans="1:21" s="82" customFormat="1" ht="105" customHeight="1" x14ac:dyDescent="0.25">
      <c r="A2" s="1" t="s">
        <v>0</v>
      </c>
      <c r="B2" s="1"/>
      <c r="C2" s="1" t="s">
        <v>1002</v>
      </c>
      <c r="D2" s="1" t="s">
        <v>992</v>
      </c>
      <c r="E2" s="1" t="s">
        <v>1009</v>
      </c>
      <c r="F2" s="1" t="s">
        <v>1008</v>
      </c>
      <c r="G2" s="1" t="s">
        <v>996</v>
      </c>
      <c r="H2" s="1" t="s">
        <v>2</v>
      </c>
      <c r="I2" s="1"/>
      <c r="J2" s="1" t="s">
        <v>3</v>
      </c>
      <c r="K2" s="1" t="s">
        <v>4</v>
      </c>
      <c r="L2" s="1" t="s">
        <v>5</v>
      </c>
      <c r="M2" s="1" t="s">
        <v>1</v>
      </c>
      <c r="N2" s="1" t="s">
        <v>6</v>
      </c>
      <c r="O2" s="1" t="s">
        <v>7</v>
      </c>
      <c r="P2" s="1" t="s">
        <v>8</v>
      </c>
      <c r="Q2" s="1" t="s">
        <v>9</v>
      </c>
      <c r="R2" s="1" t="s">
        <v>10</v>
      </c>
      <c r="S2" s="1" t="s">
        <v>1271</v>
      </c>
      <c r="T2" s="43"/>
    </row>
    <row r="3" spans="1:21" s="52" customFormat="1" ht="14.45" customHeight="1" x14ac:dyDescent="0.25">
      <c r="A3" s="28">
        <v>1</v>
      </c>
      <c r="B3" s="44" t="str">
        <f t="shared" ref="B3:B38" si="0">H3&amp;I3</f>
        <v>KON</v>
      </c>
      <c r="C3" s="51"/>
      <c r="D3" s="150">
        <f t="shared" ref="D3:D71" si="1">+C3-21</f>
        <v>-21</v>
      </c>
      <c r="E3" s="51">
        <f>VLOOKUP(B3,SonGönderimTarihleri!A:C,3,FALSE)</f>
        <v>44986</v>
      </c>
      <c r="F3" s="90"/>
      <c r="G3" s="266">
        <f t="shared" ref="G3:G39" si="2">IF(F3="",IF(C3="",E3,IF(E3&lt;=D3,E3,D3)),F3)</f>
        <v>44986</v>
      </c>
      <c r="H3" s="25" t="s">
        <v>12</v>
      </c>
      <c r="I3" s="80" t="s">
        <v>13</v>
      </c>
      <c r="J3" s="25" t="s">
        <v>13</v>
      </c>
      <c r="K3" s="80" t="s">
        <v>14</v>
      </c>
      <c r="L3" s="140" t="s">
        <v>385</v>
      </c>
      <c r="M3" s="379">
        <v>44960</v>
      </c>
      <c r="N3" s="379">
        <v>44960</v>
      </c>
      <c r="O3" s="429">
        <v>44986</v>
      </c>
      <c r="P3" s="429">
        <v>44986</v>
      </c>
      <c r="Q3" s="151" t="str">
        <f>+IF(F3="","","SPK tarafından ek süre verilmiştir!")</f>
        <v/>
      </c>
      <c r="R3" s="184"/>
      <c r="S3" s="177"/>
      <c r="T3" s="85"/>
    </row>
    <row r="4" spans="1:21" s="52" customFormat="1" ht="14.45" customHeight="1" x14ac:dyDescent="0.25">
      <c r="A4" s="28">
        <f>A3+1</f>
        <v>2</v>
      </c>
      <c r="B4" s="44" t="str">
        <f t="shared" si="0"/>
        <v>KON</v>
      </c>
      <c r="C4" s="51"/>
      <c r="D4" s="150">
        <f t="shared" si="1"/>
        <v>-21</v>
      </c>
      <c r="E4" s="51">
        <f>VLOOKUP(B4,SonGönderimTarihleri!A:C,3,FALSE)</f>
        <v>44986</v>
      </c>
      <c r="F4" s="90"/>
      <c r="G4" s="266">
        <f t="shared" si="2"/>
        <v>44986</v>
      </c>
      <c r="H4" s="25" t="s">
        <v>12</v>
      </c>
      <c r="I4" s="80" t="s">
        <v>13</v>
      </c>
      <c r="J4" s="25" t="s">
        <v>13</v>
      </c>
      <c r="K4" s="25" t="s">
        <v>16</v>
      </c>
      <c r="L4" s="140" t="s">
        <v>1310</v>
      </c>
      <c r="M4" s="427">
        <v>44985</v>
      </c>
      <c r="N4" s="427">
        <v>44985</v>
      </c>
      <c r="O4" s="427">
        <v>44985</v>
      </c>
      <c r="P4" s="427">
        <v>44985</v>
      </c>
      <c r="Q4" s="151" t="str">
        <f>+IF(F4="","","SPK tarafından ek süre verilmiştir!")</f>
        <v/>
      </c>
      <c r="R4" s="184"/>
      <c r="S4" s="185">
        <v>44985</v>
      </c>
      <c r="T4" s="85"/>
    </row>
    <row r="5" spans="1:21" s="52" customFormat="1" ht="14.45" customHeight="1" x14ac:dyDescent="0.25">
      <c r="A5" s="28">
        <f t="shared" ref="A5:A68" si="3">A4+1</f>
        <v>3</v>
      </c>
      <c r="B5" s="44" t="str">
        <f t="shared" si="0"/>
        <v>KN</v>
      </c>
      <c r="C5" s="51"/>
      <c r="D5" s="150">
        <f t="shared" si="1"/>
        <v>-21</v>
      </c>
      <c r="E5" s="51">
        <f>VLOOKUP(B5,SonGönderimTarihleri!A:C,3,FALSE)</f>
        <v>44998</v>
      </c>
      <c r="F5" s="90"/>
      <c r="G5" s="266">
        <f t="shared" si="2"/>
        <v>44998</v>
      </c>
      <c r="H5" s="25" t="s">
        <v>15</v>
      </c>
      <c r="I5" s="80" t="s">
        <v>13</v>
      </c>
      <c r="J5" s="25" t="s">
        <v>13</v>
      </c>
      <c r="K5" s="25" t="s">
        <v>17</v>
      </c>
      <c r="L5" s="140" t="s">
        <v>1338</v>
      </c>
      <c r="M5" s="429">
        <v>44994</v>
      </c>
      <c r="N5" s="429">
        <v>44994</v>
      </c>
      <c r="O5" s="429">
        <v>44994</v>
      </c>
      <c r="P5" s="429">
        <v>44994</v>
      </c>
      <c r="Q5" s="151" t="str">
        <f>+IF(F5="","","SPK tarafından ek süre verilmiştir!")</f>
        <v/>
      </c>
      <c r="R5" s="184"/>
      <c r="S5" s="177"/>
      <c r="T5" s="85"/>
    </row>
    <row r="6" spans="1:21" s="146" customFormat="1" ht="14.45" customHeight="1" x14ac:dyDescent="0.25">
      <c r="A6" s="28">
        <f t="shared" si="3"/>
        <v>4</v>
      </c>
      <c r="B6" s="44" t="str">
        <f t="shared" si="0"/>
        <v>KON</v>
      </c>
      <c r="C6" s="51"/>
      <c r="D6" s="150">
        <f t="shared" si="1"/>
        <v>-21</v>
      </c>
      <c r="E6" s="51">
        <f>VLOOKUP(B6,SonGönderimTarihleri!A:C,3,FALSE)</f>
        <v>44986</v>
      </c>
      <c r="F6" s="90"/>
      <c r="G6" s="266">
        <f t="shared" si="2"/>
        <v>44986</v>
      </c>
      <c r="H6" s="25" t="s">
        <v>12</v>
      </c>
      <c r="I6" s="80" t="s">
        <v>13</v>
      </c>
      <c r="J6" s="25" t="s">
        <v>13</v>
      </c>
      <c r="K6" s="25" t="s">
        <v>18</v>
      </c>
      <c r="L6" s="140" t="s">
        <v>386</v>
      </c>
      <c r="M6" s="427">
        <v>44980</v>
      </c>
      <c r="N6" s="427">
        <v>44980</v>
      </c>
      <c r="O6" s="427">
        <v>44980</v>
      </c>
      <c r="P6" s="427">
        <v>44980</v>
      </c>
      <c r="Q6" s="151" t="str">
        <f t="shared" ref="Q6:Q10" si="4">+IF(F6="","","SPK tarafından ek süre verilmiştir!")</f>
        <v/>
      </c>
      <c r="R6" s="186"/>
      <c r="S6" s="177"/>
      <c r="T6" s="141"/>
      <c r="U6" s="52"/>
    </row>
    <row r="7" spans="1:21" s="146" customFormat="1" ht="14.45" customHeight="1" x14ac:dyDescent="0.25">
      <c r="A7" s="28">
        <f t="shared" si="3"/>
        <v>5</v>
      </c>
      <c r="B7" s="44" t="str">
        <f>H7&amp;I7</f>
        <v>KOS</v>
      </c>
      <c r="C7" s="384">
        <v>45006</v>
      </c>
      <c r="D7" s="418">
        <f>+C7-21</f>
        <v>44985</v>
      </c>
      <c r="E7" s="283">
        <f>E8</f>
        <v>44998</v>
      </c>
      <c r="F7" s="90"/>
      <c r="G7" s="266">
        <f>IF(F7="",IF(C7="",E7,IF(E7&lt;=D7,E7,D7)),F7)</f>
        <v>44985</v>
      </c>
      <c r="H7" s="25" t="s">
        <v>12</v>
      </c>
      <c r="I7" s="80" t="s">
        <v>31</v>
      </c>
      <c r="J7" s="25" t="s">
        <v>31</v>
      </c>
      <c r="K7" s="25" t="s">
        <v>1408</v>
      </c>
      <c r="L7" s="140" t="s">
        <v>1403</v>
      </c>
      <c r="M7" s="403">
        <v>44972</v>
      </c>
      <c r="N7" s="403">
        <v>44972</v>
      </c>
      <c r="O7" s="336" t="s">
        <v>1821</v>
      </c>
      <c r="P7" s="336" t="s">
        <v>1821</v>
      </c>
      <c r="Q7" s="151" t="str">
        <f t="shared" si="4"/>
        <v/>
      </c>
      <c r="R7" s="86"/>
      <c r="S7" s="172"/>
      <c r="T7" s="141"/>
      <c r="U7" s="52"/>
    </row>
    <row r="8" spans="1:21" s="52" customFormat="1" ht="14.45" customHeight="1" x14ac:dyDescent="0.25">
      <c r="A8" s="28">
        <f t="shared" si="3"/>
        <v>6</v>
      </c>
      <c r="B8" s="44" t="str">
        <f>H8&amp;I8</f>
        <v>KS</v>
      </c>
      <c r="C8" s="384">
        <v>45006</v>
      </c>
      <c r="D8" s="150">
        <f>+C8-21</f>
        <v>44985</v>
      </c>
      <c r="E8" s="283">
        <f>VLOOKUP(B8,SonGönderimTarihleri!A:C,3,FALSE)</f>
        <v>44998</v>
      </c>
      <c r="F8" s="90"/>
      <c r="G8" s="266">
        <f>IF(F8="",IF(C8="",E8,IF(E8&lt;=D8,E8,D8)),F8)</f>
        <v>44985</v>
      </c>
      <c r="H8" s="25" t="s">
        <v>15</v>
      </c>
      <c r="I8" s="80" t="s">
        <v>31</v>
      </c>
      <c r="J8" s="25" t="s">
        <v>31</v>
      </c>
      <c r="K8" s="25" t="s">
        <v>1408</v>
      </c>
      <c r="L8" s="140" t="s">
        <v>1403</v>
      </c>
      <c r="M8" s="403">
        <v>44972</v>
      </c>
      <c r="N8" s="403">
        <v>44972</v>
      </c>
      <c r="O8" s="427">
        <v>44977</v>
      </c>
      <c r="P8" s="427">
        <v>44977</v>
      </c>
      <c r="Q8" s="151" t="str">
        <f t="shared" si="4"/>
        <v/>
      </c>
      <c r="R8" s="86"/>
      <c r="S8" s="177"/>
      <c r="T8" s="85"/>
    </row>
    <row r="9" spans="1:21" s="146" customFormat="1" ht="14.45" customHeight="1" x14ac:dyDescent="0.25">
      <c r="A9" s="28">
        <f t="shared" si="3"/>
        <v>7</v>
      </c>
      <c r="B9" s="44" t="str">
        <f t="shared" ref="B9" si="5">H9&amp;I9</f>
        <v>KN</v>
      </c>
      <c r="C9" s="340"/>
      <c r="D9" s="150">
        <f t="shared" ref="D9" si="6">+C9-21</f>
        <v>-21</v>
      </c>
      <c r="E9" s="340">
        <f>VLOOKUP(B9,SonGönderimTarihleri!A:C,3,FALSE)</f>
        <v>44998</v>
      </c>
      <c r="F9" s="90">
        <v>45013</v>
      </c>
      <c r="G9" s="336">
        <f t="shared" ref="G9" si="7">IF(F9="",IF(C9="",E9,IF(E9&lt;=D9,E9,D9)),F9)</f>
        <v>45013</v>
      </c>
      <c r="H9" s="25" t="s">
        <v>15</v>
      </c>
      <c r="I9" s="80" t="s">
        <v>13</v>
      </c>
      <c r="J9" s="25" t="s">
        <v>13</v>
      </c>
      <c r="K9" s="25" t="s">
        <v>1709</v>
      </c>
      <c r="L9" s="140" t="s">
        <v>1762</v>
      </c>
      <c r="M9" s="336">
        <v>45013</v>
      </c>
      <c r="N9" s="517">
        <v>45013</v>
      </c>
      <c r="O9" s="517">
        <v>45013</v>
      </c>
      <c r="P9" s="517">
        <v>45013</v>
      </c>
      <c r="Q9" s="151" t="str">
        <f t="shared" si="4"/>
        <v>SPK tarafından ek süre verilmiştir!</v>
      </c>
      <c r="R9" s="186"/>
      <c r="S9" s="177"/>
      <c r="T9" s="141"/>
      <c r="U9" s="52"/>
    </row>
    <row r="10" spans="1:21" s="52" customFormat="1" ht="14.45" customHeight="1" x14ac:dyDescent="0.25">
      <c r="A10" s="28">
        <f t="shared" si="3"/>
        <v>8</v>
      </c>
      <c r="B10" s="44" t="str">
        <f t="shared" si="0"/>
        <v>KN</v>
      </c>
      <c r="C10" s="51"/>
      <c r="D10" s="150">
        <f t="shared" si="1"/>
        <v>-21</v>
      </c>
      <c r="E10" s="51">
        <f>VLOOKUP(B10,SonGönderimTarihleri!A:C,3,FALSE)</f>
        <v>44998</v>
      </c>
      <c r="F10" s="90"/>
      <c r="G10" s="266">
        <f t="shared" si="2"/>
        <v>44998</v>
      </c>
      <c r="H10" s="25" t="s">
        <v>15</v>
      </c>
      <c r="I10" s="80" t="s">
        <v>13</v>
      </c>
      <c r="J10" s="25" t="s">
        <v>13</v>
      </c>
      <c r="K10" s="25" t="s">
        <v>19</v>
      </c>
      <c r="L10" s="140" t="s">
        <v>387</v>
      </c>
      <c r="M10" s="418">
        <v>44991</v>
      </c>
      <c r="N10" s="418">
        <v>44991</v>
      </c>
      <c r="O10" s="484">
        <v>44995</v>
      </c>
      <c r="P10" s="484">
        <v>44995</v>
      </c>
      <c r="Q10" s="151" t="str">
        <f t="shared" si="4"/>
        <v/>
      </c>
      <c r="R10" s="184"/>
      <c r="S10" s="177"/>
      <c r="T10" s="85"/>
    </row>
    <row r="11" spans="1:21" s="85" customFormat="1" ht="13.5" customHeight="1" x14ac:dyDescent="0.25">
      <c r="A11" s="28">
        <f t="shared" si="3"/>
        <v>9</v>
      </c>
      <c r="B11" s="44" t="str">
        <f t="shared" si="0"/>
        <v>KON</v>
      </c>
      <c r="C11" s="44"/>
      <c r="D11" s="150">
        <f t="shared" si="1"/>
        <v>-21</v>
      </c>
      <c r="E11" s="51">
        <f>VLOOKUP(B11,SonGönderimTarihleri!A:C,3,FALSE)</f>
        <v>44986</v>
      </c>
      <c r="F11" s="90"/>
      <c r="G11" s="266">
        <f t="shared" si="2"/>
        <v>44986</v>
      </c>
      <c r="H11" s="44" t="s">
        <v>12</v>
      </c>
      <c r="I11" s="63" t="s">
        <v>13</v>
      </c>
      <c r="J11" s="95" t="s">
        <v>13</v>
      </c>
      <c r="K11" s="25" t="s">
        <v>1248</v>
      </c>
      <c r="L11" s="140" t="s">
        <v>1249</v>
      </c>
      <c r="M11" s="379">
        <v>44956</v>
      </c>
      <c r="N11" s="379">
        <v>44956</v>
      </c>
      <c r="O11" s="379">
        <v>44956</v>
      </c>
      <c r="P11" s="379">
        <v>44956</v>
      </c>
      <c r="Q11" s="274" t="s">
        <v>1272</v>
      </c>
      <c r="R11" s="26"/>
      <c r="S11" s="187"/>
      <c r="U11" s="52"/>
    </row>
    <row r="12" spans="1:21" s="146" customFormat="1" ht="14.45" customHeight="1" x14ac:dyDescent="0.25">
      <c r="A12" s="28">
        <f t="shared" si="3"/>
        <v>10</v>
      </c>
      <c r="B12" s="44" t="str">
        <f t="shared" si="0"/>
        <v>KOB</v>
      </c>
      <c r="C12" s="384">
        <v>45013</v>
      </c>
      <c r="D12" s="418">
        <f>+C12-21</f>
        <v>44992</v>
      </c>
      <c r="E12" s="51">
        <f>+E13</f>
        <v>44998</v>
      </c>
      <c r="F12" s="90"/>
      <c r="G12" s="266">
        <f>IF(F12="",IF(C12="",E12,IF(E12&lt;=D12,E12,D12)),F12)</f>
        <v>44992</v>
      </c>
      <c r="H12" s="25" t="s">
        <v>12</v>
      </c>
      <c r="I12" s="80" t="s">
        <v>20</v>
      </c>
      <c r="J12" s="25" t="s">
        <v>20</v>
      </c>
      <c r="K12" s="25" t="s">
        <v>21</v>
      </c>
      <c r="L12" s="140" t="s">
        <v>1520</v>
      </c>
      <c r="M12" s="382">
        <v>44957</v>
      </c>
      <c r="N12" s="382">
        <v>44957</v>
      </c>
      <c r="O12" s="188"/>
      <c r="P12" s="188"/>
      <c r="Q12" s="151" t="str">
        <f>+IF(F12="","","SPK tarafından ek süre verilmiştir!")</f>
        <v/>
      </c>
      <c r="R12" s="186"/>
      <c r="S12" s="189"/>
      <c r="T12" s="141"/>
      <c r="U12" s="52"/>
    </row>
    <row r="13" spans="1:21" s="146" customFormat="1" ht="14.45" customHeight="1" x14ac:dyDescent="0.25">
      <c r="A13" s="28">
        <f t="shared" si="3"/>
        <v>11</v>
      </c>
      <c r="B13" s="44" t="str">
        <f t="shared" si="0"/>
        <v>KB</v>
      </c>
      <c r="C13" s="384">
        <v>45013</v>
      </c>
      <c r="D13" s="150">
        <f t="shared" si="1"/>
        <v>44992</v>
      </c>
      <c r="E13" s="51">
        <f>VLOOKUP(B13,SonGönderimTarihleri!A:C,3,FALSE)</f>
        <v>44998</v>
      </c>
      <c r="F13" s="90"/>
      <c r="G13" s="266">
        <f t="shared" si="2"/>
        <v>44992</v>
      </c>
      <c r="H13" s="25" t="s">
        <v>15</v>
      </c>
      <c r="I13" s="80" t="s">
        <v>20</v>
      </c>
      <c r="J13" s="25" t="s">
        <v>20</v>
      </c>
      <c r="K13" s="25" t="s">
        <v>21</v>
      </c>
      <c r="L13" s="140" t="s">
        <v>1520</v>
      </c>
      <c r="M13" s="382">
        <v>44957</v>
      </c>
      <c r="N13" s="382">
        <v>44957</v>
      </c>
      <c r="O13" s="188">
        <v>44991</v>
      </c>
      <c r="P13" s="188">
        <v>44991</v>
      </c>
      <c r="Q13" s="151" t="str">
        <f t="shared" ref="Q13:Q32" si="8">+IF(F13="","","SPK tarafından ek süre verilmiştir!")</f>
        <v/>
      </c>
      <c r="R13" s="186"/>
      <c r="S13" s="189"/>
      <c r="T13" s="141"/>
      <c r="U13" s="52"/>
    </row>
    <row r="14" spans="1:21" s="146" customFormat="1" ht="14.45" customHeight="1" x14ac:dyDescent="0.25">
      <c r="A14" s="28">
        <f t="shared" si="3"/>
        <v>12</v>
      </c>
      <c r="B14" s="44" t="str">
        <f t="shared" si="0"/>
        <v>KON</v>
      </c>
      <c r="C14" s="51"/>
      <c r="D14" s="150">
        <f t="shared" si="1"/>
        <v>-21</v>
      </c>
      <c r="E14" s="51">
        <f>VLOOKUP(B14,SonGönderimTarihleri!A:C,3,FALSE)</f>
        <v>44986</v>
      </c>
      <c r="F14" s="90"/>
      <c r="G14" s="266">
        <f t="shared" si="2"/>
        <v>44986</v>
      </c>
      <c r="H14" s="25" t="s">
        <v>12</v>
      </c>
      <c r="I14" s="80" t="s">
        <v>13</v>
      </c>
      <c r="J14" s="25" t="s">
        <v>13</v>
      </c>
      <c r="K14" s="25" t="s">
        <v>22</v>
      </c>
      <c r="L14" s="140" t="s">
        <v>1519</v>
      </c>
      <c r="M14" s="407">
        <v>44974</v>
      </c>
      <c r="N14" s="407">
        <v>44974</v>
      </c>
      <c r="O14" s="407">
        <v>44974</v>
      </c>
      <c r="P14" s="407">
        <v>44974</v>
      </c>
      <c r="Q14" s="151" t="str">
        <f t="shared" si="8"/>
        <v/>
      </c>
      <c r="R14" s="186"/>
      <c r="S14" s="172"/>
      <c r="T14" s="141"/>
      <c r="U14" s="52"/>
    </row>
    <row r="15" spans="1:21" s="146" customFormat="1" ht="14.45" customHeight="1" x14ac:dyDescent="0.25">
      <c r="A15" s="28">
        <f t="shared" si="3"/>
        <v>13</v>
      </c>
      <c r="B15" s="44" t="str">
        <f t="shared" si="0"/>
        <v>KN</v>
      </c>
      <c r="C15" s="44"/>
      <c r="D15" s="150">
        <f t="shared" si="1"/>
        <v>-21</v>
      </c>
      <c r="E15" s="51">
        <f>VLOOKUP(B15,SonGönderimTarihleri!A:C,3,FALSE)</f>
        <v>44998</v>
      </c>
      <c r="F15" s="90"/>
      <c r="G15" s="266">
        <f t="shared" si="2"/>
        <v>44998</v>
      </c>
      <c r="H15" s="25" t="s">
        <v>15</v>
      </c>
      <c r="I15" s="80" t="s">
        <v>13</v>
      </c>
      <c r="J15" s="25" t="s">
        <v>13</v>
      </c>
      <c r="K15" s="25" t="s">
        <v>1255</v>
      </c>
      <c r="L15" s="140" t="s">
        <v>1254</v>
      </c>
      <c r="M15" s="503">
        <v>44998</v>
      </c>
      <c r="N15" s="503">
        <v>44998</v>
      </c>
      <c r="O15" s="503">
        <v>44998</v>
      </c>
      <c r="P15" s="503">
        <v>44998</v>
      </c>
      <c r="Q15" s="151" t="str">
        <f t="shared" si="8"/>
        <v/>
      </c>
      <c r="R15" s="86"/>
      <c r="S15" s="172"/>
      <c r="T15" s="141"/>
      <c r="U15" s="52"/>
    </row>
    <row r="16" spans="1:21" s="192" customFormat="1" ht="14.45" customHeight="1" x14ac:dyDescent="0.25">
      <c r="A16" s="28">
        <f t="shared" si="3"/>
        <v>14</v>
      </c>
      <c r="B16" s="44" t="str">
        <f t="shared" si="0"/>
        <v>KN</v>
      </c>
      <c r="C16" s="51"/>
      <c r="D16" s="150">
        <f t="shared" si="1"/>
        <v>-21</v>
      </c>
      <c r="E16" s="51">
        <f>VLOOKUP(B16,SonGönderimTarihleri!A:C,3,FALSE)</f>
        <v>44998</v>
      </c>
      <c r="F16" s="90"/>
      <c r="G16" s="266">
        <f t="shared" si="2"/>
        <v>44998</v>
      </c>
      <c r="H16" s="25" t="s">
        <v>15</v>
      </c>
      <c r="I16" s="80" t="s">
        <v>13</v>
      </c>
      <c r="J16" s="25" t="s">
        <v>13</v>
      </c>
      <c r="K16" s="25" t="s">
        <v>23</v>
      </c>
      <c r="L16" s="140" t="s">
        <v>388</v>
      </c>
      <c r="M16" s="427">
        <v>44979</v>
      </c>
      <c r="N16" s="427">
        <v>44979</v>
      </c>
      <c r="O16" s="427">
        <v>44979</v>
      </c>
      <c r="P16" s="427">
        <v>44979</v>
      </c>
      <c r="Q16" s="151" t="str">
        <f t="shared" si="8"/>
        <v/>
      </c>
      <c r="R16" s="60"/>
      <c r="S16" s="191"/>
      <c r="T16" s="178"/>
      <c r="U16" s="52"/>
    </row>
    <row r="17" spans="1:21" s="192" customFormat="1" ht="14.45" customHeight="1" x14ac:dyDescent="0.25">
      <c r="A17" s="28">
        <f t="shared" si="3"/>
        <v>15</v>
      </c>
      <c r="B17" s="44" t="str">
        <f t="shared" si="0"/>
        <v>KON</v>
      </c>
      <c r="C17" s="51"/>
      <c r="D17" s="150">
        <f t="shared" si="1"/>
        <v>-21</v>
      </c>
      <c r="E17" s="51">
        <f>+E16</f>
        <v>44998</v>
      </c>
      <c r="F17" s="90"/>
      <c r="G17" s="266">
        <f t="shared" si="2"/>
        <v>44998</v>
      </c>
      <c r="H17" s="25" t="s">
        <v>12</v>
      </c>
      <c r="I17" s="80" t="s">
        <v>13</v>
      </c>
      <c r="J17" s="25" t="s">
        <v>13</v>
      </c>
      <c r="K17" s="25" t="s">
        <v>23</v>
      </c>
      <c r="L17" s="140" t="s">
        <v>388</v>
      </c>
      <c r="M17" s="427">
        <v>44979</v>
      </c>
      <c r="N17" s="427">
        <v>44979</v>
      </c>
      <c r="O17" s="427">
        <v>44979</v>
      </c>
      <c r="P17" s="427">
        <v>44979</v>
      </c>
      <c r="Q17" s="151" t="str">
        <f t="shared" si="8"/>
        <v/>
      </c>
      <c r="R17" s="60"/>
      <c r="S17" s="191"/>
      <c r="T17" s="178"/>
      <c r="U17" s="52"/>
    </row>
    <row r="18" spans="1:21" s="146" customFormat="1" ht="14.45" customHeight="1" x14ac:dyDescent="0.25">
      <c r="A18" s="28">
        <f t="shared" si="3"/>
        <v>16</v>
      </c>
      <c r="B18" s="44" t="str">
        <f t="shared" si="0"/>
        <v>KN</v>
      </c>
      <c r="C18" s="51"/>
      <c r="D18" s="150">
        <f t="shared" si="1"/>
        <v>-21</v>
      </c>
      <c r="E18" s="51">
        <f>VLOOKUP(B18,SonGönderimTarihleri!A:C,3,FALSE)</f>
        <v>44998</v>
      </c>
      <c r="F18" s="90"/>
      <c r="G18" s="266">
        <f t="shared" si="2"/>
        <v>44998</v>
      </c>
      <c r="H18" s="25" t="s">
        <v>15</v>
      </c>
      <c r="I18" s="80" t="s">
        <v>13</v>
      </c>
      <c r="J18" s="25" t="s">
        <v>13</v>
      </c>
      <c r="K18" s="25" t="s">
        <v>25</v>
      </c>
      <c r="L18" s="140" t="s">
        <v>390</v>
      </c>
      <c r="M18" s="418">
        <v>44987</v>
      </c>
      <c r="N18" s="418">
        <v>44987</v>
      </c>
      <c r="O18" s="418">
        <v>44987</v>
      </c>
      <c r="P18" s="418">
        <v>44987</v>
      </c>
      <c r="Q18" s="151" t="str">
        <f t="shared" si="8"/>
        <v/>
      </c>
      <c r="R18" s="86"/>
      <c r="S18" s="172"/>
      <c r="T18" s="141"/>
      <c r="U18" s="52"/>
    </row>
    <row r="19" spans="1:21" s="146" customFormat="1" ht="14.45" customHeight="1" x14ac:dyDescent="0.25">
      <c r="A19" s="28">
        <f t="shared" si="3"/>
        <v>17</v>
      </c>
      <c r="B19" s="44" t="str">
        <f t="shared" si="0"/>
        <v>KN</v>
      </c>
      <c r="C19" s="51"/>
      <c r="D19" s="150">
        <f t="shared" si="1"/>
        <v>-21</v>
      </c>
      <c r="E19" s="51">
        <f>VLOOKUP(B19,SonGönderimTarihleri!A:C,3,FALSE)</f>
        <v>44998</v>
      </c>
      <c r="F19" s="90"/>
      <c r="G19" s="266">
        <f t="shared" si="2"/>
        <v>44998</v>
      </c>
      <c r="H19" s="25" t="s">
        <v>15</v>
      </c>
      <c r="I19" s="80" t="s">
        <v>13</v>
      </c>
      <c r="J19" s="25" t="s">
        <v>13</v>
      </c>
      <c r="K19" s="25" t="s">
        <v>26</v>
      </c>
      <c r="L19" s="140" t="s">
        <v>391</v>
      </c>
      <c r="M19" s="427">
        <v>44991</v>
      </c>
      <c r="N19" s="427">
        <v>44991</v>
      </c>
      <c r="O19" s="460">
        <v>44995</v>
      </c>
      <c r="P19" s="462">
        <v>44995</v>
      </c>
      <c r="Q19" s="151" t="str">
        <f t="shared" si="8"/>
        <v/>
      </c>
      <c r="R19" s="86"/>
      <c r="S19" s="172"/>
      <c r="T19" s="141"/>
      <c r="U19" s="52"/>
    </row>
    <row r="20" spans="1:21" s="146" customFormat="1" ht="14.45" customHeight="1" x14ac:dyDescent="0.25">
      <c r="A20" s="28">
        <f t="shared" si="3"/>
        <v>18</v>
      </c>
      <c r="B20" s="44" t="str">
        <f t="shared" si="0"/>
        <v>KON</v>
      </c>
      <c r="C20" s="51"/>
      <c r="D20" s="150">
        <f t="shared" si="1"/>
        <v>-21</v>
      </c>
      <c r="E20" s="51">
        <f>+E19</f>
        <v>44998</v>
      </c>
      <c r="F20" s="90"/>
      <c r="G20" s="266">
        <f t="shared" si="2"/>
        <v>44998</v>
      </c>
      <c r="H20" s="25" t="s">
        <v>12</v>
      </c>
      <c r="I20" s="80" t="s">
        <v>13</v>
      </c>
      <c r="J20" s="25" t="s">
        <v>13</v>
      </c>
      <c r="K20" s="25" t="s">
        <v>26</v>
      </c>
      <c r="L20" s="140" t="s">
        <v>391</v>
      </c>
      <c r="M20" s="427">
        <v>44991</v>
      </c>
      <c r="N20" s="427">
        <v>44991</v>
      </c>
      <c r="O20" s="461">
        <v>44995</v>
      </c>
      <c r="P20" s="463">
        <v>44995</v>
      </c>
      <c r="Q20" s="151" t="str">
        <f t="shared" si="8"/>
        <v/>
      </c>
      <c r="R20" s="86"/>
      <c r="S20" s="172"/>
      <c r="T20" s="141"/>
      <c r="U20" s="52"/>
    </row>
    <row r="21" spans="1:21" s="52" customFormat="1" ht="16.149999999999999" customHeight="1" x14ac:dyDescent="0.25">
      <c r="A21" s="28">
        <f t="shared" si="3"/>
        <v>19</v>
      </c>
      <c r="B21" s="44" t="str">
        <f t="shared" si="0"/>
        <v>KO(AKMGY)</v>
      </c>
      <c r="C21" s="51"/>
      <c r="D21" s="150">
        <f t="shared" si="1"/>
        <v>-21</v>
      </c>
      <c r="E21" s="51">
        <f>VLOOKUP(B21,SonGönderimTarihleri!A:C,3,FALSE)</f>
        <v>44986</v>
      </c>
      <c r="F21" s="90"/>
      <c r="G21" s="266">
        <f t="shared" si="2"/>
        <v>44986</v>
      </c>
      <c r="H21" s="25" t="s">
        <v>12</v>
      </c>
      <c r="I21" s="80" t="s">
        <v>27</v>
      </c>
      <c r="J21" s="25" t="s">
        <v>13</v>
      </c>
      <c r="K21" s="25" t="s">
        <v>28</v>
      </c>
      <c r="L21" s="140" t="s">
        <v>392</v>
      </c>
      <c r="M21" s="427">
        <v>44984</v>
      </c>
      <c r="N21" s="427">
        <v>44984</v>
      </c>
      <c r="O21" s="427">
        <v>44985</v>
      </c>
      <c r="P21" s="336">
        <v>44985</v>
      </c>
      <c r="Q21" s="151" t="str">
        <f t="shared" si="8"/>
        <v/>
      </c>
      <c r="R21" s="11" t="s">
        <v>689</v>
      </c>
      <c r="S21" s="177"/>
      <c r="T21" s="85"/>
    </row>
    <row r="22" spans="1:21" s="192" customFormat="1" ht="14.45" customHeight="1" x14ac:dyDescent="0.25">
      <c r="A22" s="28">
        <f t="shared" si="3"/>
        <v>20</v>
      </c>
      <c r="B22" s="44" t="str">
        <f t="shared" si="0"/>
        <v>KN</v>
      </c>
      <c r="C22" s="51"/>
      <c r="D22" s="150">
        <f t="shared" si="1"/>
        <v>-21</v>
      </c>
      <c r="E22" s="51">
        <f>VLOOKUP(B22,SonGönderimTarihleri!A:C,3,FALSE)</f>
        <v>44998</v>
      </c>
      <c r="F22" s="90"/>
      <c r="G22" s="283">
        <f t="shared" si="2"/>
        <v>44998</v>
      </c>
      <c r="H22" s="44" t="s">
        <v>15</v>
      </c>
      <c r="I22" s="63" t="s">
        <v>13</v>
      </c>
      <c r="J22" s="44" t="s">
        <v>13</v>
      </c>
      <c r="K22" s="44" t="s">
        <v>29</v>
      </c>
      <c r="L22" s="147" t="s">
        <v>393</v>
      </c>
      <c r="M22" s="413">
        <v>44972</v>
      </c>
      <c r="N22" s="413">
        <v>44972</v>
      </c>
      <c r="O22" s="427">
        <v>44992</v>
      </c>
      <c r="P22" s="427">
        <v>44992</v>
      </c>
      <c r="Q22" s="151" t="str">
        <f t="shared" si="8"/>
        <v/>
      </c>
      <c r="R22" s="60"/>
      <c r="S22" s="193"/>
      <c r="T22" s="178"/>
      <c r="U22" s="52"/>
    </row>
    <row r="23" spans="1:21" s="146" customFormat="1" ht="14.45" customHeight="1" x14ac:dyDescent="0.25">
      <c r="A23" s="28">
        <f t="shared" si="3"/>
        <v>21</v>
      </c>
      <c r="B23" s="44" t="str">
        <f t="shared" si="0"/>
        <v>KN</v>
      </c>
      <c r="C23" s="51"/>
      <c r="D23" s="150">
        <f t="shared" si="1"/>
        <v>-21</v>
      </c>
      <c r="E23" s="51">
        <f>VLOOKUP(B23,SonGönderimTarihleri!A:C,3,FALSE)</f>
        <v>44998</v>
      </c>
      <c r="F23" s="90"/>
      <c r="G23" s="283">
        <f t="shared" si="2"/>
        <v>44998</v>
      </c>
      <c r="H23" s="44" t="s">
        <v>15</v>
      </c>
      <c r="I23" s="63" t="s">
        <v>13</v>
      </c>
      <c r="J23" s="44" t="s">
        <v>13</v>
      </c>
      <c r="K23" s="44" t="s">
        <v>30</v>
      </c>
      <c r="L23" s="147" t="s">
        <v>394</v>
      </c>
      <c r="M23" s="429">
        <v>44985</v>
      </c>
      <c r="N23" s="429">
        <v>44985</v>
      </c>
      <c r="O23" s="429">
        <v>44985</v>
      </c>
      <c r="P23" s="429">
        <v>44985</v>
      </c>
      <c r="Q23" s="151" t="str">
        <f t="shared" si="8"/>
        <v/>
      </c>
      <c r="R23" s="86"/>
      <c r="S23" s="172"/>
      <c r="U23" s="52"/>
    </row>
    <row r="24" spans="1:21" s="146" customFormat="1" ht="14.45" customHeight="1" x14ac:dyDescent="0.25">
      <c r="A24" s="28">
        <f t="shared" si="3"/>
        <v>22</v>
      </c>
      <c r="B24" s="44" t="str">
        <f t="shared" si="0"/>
        <v>KS</v>
      </c>
      <c r="C24" s="51"/>
      <c r="D24" s="150">
        <f t="shared" si="1"/>
        <v>-21</v>
      </c>
      <c r="E24" s="51">
        <f>VLOOKUP(B24,SonGönderimTarihleri!A:C,3,FALSE)</f>
        <v>44998</v>
      </c>
      <c r="F24" s="90"/>
      <c r="G24" s="283">
        <f>G25</f>
        <v>44985</v>
      </c>
      <c r="H24" s="44" t="s">
        <v>15</v>
      </c>
      <c r="I24" s="63" t="s">
        <v>31</v>
      </c>
      <c r="J24" s="44" t="s">
        <v>31</v>
      </c>
      <c r="K24" s="44" t="s">
        <v>32</v>
      </c>
      <c r="L24" s="147" t="s">
        <v>1196</v>
      </c>
      <c r="M24" s="400">
        <v>44970</v>
      </c>
      <c r="N24" s="400">
        <v>44970</v>
      </c>
      <c r="O24" s="427">
        <v>44977</v>
      </c>
      <c r="P24" s="427">
        <v>44977</v>
      </c>
      <c r="Q24" s="151" t="str">
        <f t="shared" si="8"/>
        <v/>
      </c>
      <c r="R24" s="86"/>
      <c r="S24" s="172"/>
      <c r="T24" s="141"/>
      <c r="U24" s="52"/>
    </row>
    <row r="25" spans="1:21" s="146" customFormat="1" ht="14.45" customHeight="1" x14ac:dyDescent="0.25">
      <c r="A25" s="28">
        <f t="shared" si="3"/>
        <v>23</v>
      </c>
      <c r="B25" s="44" t="str">
        <f t="shared" ref="B25" si="9">H25&amp;I25</f>
        <v>KOS</v>
      </c>
      <c r="C25" s="384">
        <v>45006</v>
      </c>
      <c r="D25" s="150">
        <f t="shared" ref="D25" si="10">+C25-21</f>
        <v>44985</v>
      </c>
      <c r="E25" s="315">
        <f>VLOOKUP(B25,SonGönderimTarihleri!A:C,3,FALSE)</f>
        <v>44986</v>
      </c>
      <c r="F25" s="90"/>
      <c r="G25" s="315">
        <f t="shared" ref="G25" si="11">IF(F25="",IF(C25="",E25,IF(E25&lt;=D25,E25,D25)),F25)</f>
        <v>44985</v>
      </c>
      <c r="H25" s="44" t="s">
        <v>12</v>
      </c>
      <c r="I25" s="63" t="s">
        <v>31</v>
      </c>
      <c r="J25" s="44" t="s">
        <v>31</v>
      </c>
      <c r="K25" s="44" t="s">
        <v>32</v>
      </c>
      <c r="L25" s="147" t="s">
        <v>1196</v>
      </c>
      <c r="M25" s="400">
        <v>44970</v>
      </c>
      <c r="N25" s="400">
        <v>44970</v>
      </c>
      <c r="O25" s="336" t="s">
        <v>1821</v>
      </c>
      <c r="P25" s="336" t="s">
        <v>1821</v>
      </c>
      <c r="Q25" s="151"/>
      <c r="R25" s="86"/>
      <c r="S25" s="172"/>
      <c r="T25" s="141"/>
      <c r="U25" s="52"/>
    </row>
    <row r="26" spans="1:21" s="52" customFormat="1" ht="14.45" customHeight="1" x14ac:dyDescent="0.25">
      <c r="A26" s="28">
        <f t="shared" si="3"/>
        <v>24</v>
      </c>
      <c r="B26" s="44" t="str">
        <f t="shared" si="0"/>
        <v>KON</v>
      </c>
      <c r="C26" s="44"/>
      <c r="D26" s="150">
        <f t="shared" si="1"/>
        <v>-21</v>
      </c>
      <c r="E26" s="51">
        <f>VLOOKUP(B26,SonGönderimTarihleri!A:C,3,FALSE)</f>
        <v>44986</v>
      </c>
      <c r="F26" s="90"/>
      <c r="G26" s="283">
        <f t="shared" si="2"/>
        <v>44986</v>
      </c>
      <c r="H26" s="44" t="s">
        <v>12</v>
      </c>
      <c r="I26" s="63" t="s">
        <v>13</v>
      </c>
      <c r="J26" s="44" t="s">
        <v>13</v>
      </c>
      <c r="K26" s="44" t="s">
        <v>33</v>
      </c>
      <c r="L26" s="147" t="s">
        <v>395</v>
      </c>
      <c r="M26" s="427">
        <v>44986</v>
      </c>
      <c r="N26" s="427">
        <v>44986</v>
      </c>
      <c r="O26" s="427">
        <v>44986</v>
      </c>
      <c r="P26" s="427">
        <v>44986</v>
      </c>
      <c r="Q26" s="151" t="str">
        <f t="shared" si="8"/>
        <v/>
      </c>
      <c r="R26" s="86"/>
      <c r="S26" s="177"/>
      <c r="T26" s="85"/>
    </row>
    <row r="27" spans="1:21" s="141" customFormat="1" ht="33.75" x14ac:dyDescent="0.25">
      <c r="A27" s="28">
        <f t="shared" si="3"/>
        <v>25</v>
      </c>
      <c r="B27" s="44" t="str">
        <f>H27&amp;I27</f>
        <v>KOB</v>
      </c>
      <c r="C27" s="384"/>
      <c r="D27" s="150">
        <f>+C27-21</f>
        <v>-21</v>
      </c>
      <c r="E27" s="340">
        <f>VLOOKUP(B27,SonGönderimTarihleri!A:C,3,FALSE)</f>
        <v>44986</v>
      </c>
      <c r="F27" s="44"/>
      <c r="G27" s="418">
        <f>G28</f>
        <v>44998</v>
      </c>
      <c r="H27" s="44" t="s">
        <v>12</v>
      </c>
      <c r="I27" s="44" t="s">
        <v>20</v>
      </c>
      <c r="J27" s="44" t="s">
        <v>20</v>
      </c>
      <c r="K27" s="44" t="s">
        <v>1552</v>
      </c>
      <c r="L27" s="147" t="s">
        <v>1674</v>
      </c>
      <c r="M27" s="427">
        <v>44992</v>
      </c>
      <c r="N27" s="427">
        <v>44992</v>
      </c>
      <c r="O27" s="505">
        <v>44998</v>
      </c>
      <c r="P27" s="505">
        <v>44998</v>
      </c>
      <c r="Q27" s="203" t="s">
        <v>1772</v>
      </c>
      <c r="R27" s="204"/>
      <c r="S27" s="200"/>
      <c r="T27" s="146"/>
      <c r="U27" s="52"/>
    </row>
    <row r="28" spans="1:21" s="141" customFormat="1" ht="33.75" x14ac:dyDescent="0.25">
      <c r="A28" s="28">
        <f t="shared" si="3"/>
        <v>26</v>
      </c>
      <c r="B28" s="44" t="str">
        <f>H28&amp;I28</f>
        <v>KB</v>
      </c>
      <c r="C28" s="384"/>
      <c r="D28" s="150">
        <f>+C28-21</f>
        <v>-21</v>
      </c>
      <c r="E28" s="340">
        <f>VLOOKUP(B28,SonGönderimTarihleri!A:C,3,FALSE)</f>
        <v>44998</v>
      </c>
      <c r="F28" s="44"/>
      <c r="G28" s="418">
        <f t="shared" si="2"/>
        <v>44998</v>
      </c>
      <c r="H28" s="44" t="s">
        <v>15</v>
      </c>
      <c r="I28" s="44" t="s">
        <v>20</v>
      </c>
      <c r="J28" s="44" t="s">
        <v>20</v>
      </c>
      <c r="K28" s="44" t="s">
        <v>1552</v>
      </c>
      <c r="L28" s="147" t="s">
        <v>1674</v>
      </c>
      <c r="M28" s="503">
        <v>44998</v>
      </c>
      <c r="N28" s="503">
        <v>44998</v>
      </c>
      <c r="O28" s="505">
        <v>44998</v>
      </c>
      <c r="P28" s="505">
        <v>44998</v>
      </c>
      <c r="Q28" s="203" t="s">
        <v>1772</v>
      </c>
      <c r="R28" s="204"/>
      <c r="S28" s="200"/>
      <c r="T28" s="146"/>
      <c r="U28" s="52"/>
    </row>
    <row r="29" spans="1:21" s="192" customFormat="1" ht="14.45" customHeight="1" x14ac:dyDescent="0.25">
      <c r="A29" s="28">
        <f t="shared" si="3"/>
        <v>27</v>
      </c>
      <c r="B29" s="44" t="str">
        <f t="shared" si="0"/>
        <v>KON</v>
      </c>
      <c r="C29" s="51"/>
      <c r="D29" s="150">
        <f t="shared" si="1"/>
        <v>-21</v>
      </c>
      <c r="E29" s="51">
        <f>VLOOKUP(B29,SonGönderimTarihleri!A:C,3,FALSE)</f>
        <v>44986</v>
      </c>
      <c r="F29" s="90"/>
      <c r="G29" s="283">
        <f t="shared" si="2"/>
        <v>44986</v>
      </c>
      <c r="H29" s="44" t="s">
        <v>12</v>
      </c>
      <c r="I29" s="63" t="s">
        <v>13</v>
      </c>
      <c r="J29" s="44" t="s">
        <v>13</v>
      </c>
      <c r="K29" s="44" t="s">
        <v>34</v>
      </c>
      <c r="L29" s="147" t="s">
        <v>1283</v>
      </c>
      <c r="M29" s="407">
        <v>44985</v>
      </c>
      <c r="N29" s="407">
        <v>44985</v>
      </c>
      <c r="O29" s="407">
        <v>44985</v>
      </c>
      <c r="P29" s="407">
        <v>44985</v>
      </c>
      <c r="Q29" s="151" t="str">
        <f t="shared" si="8"/>
        <v/>
      </c>
      <c r="R29" s="60"/>
      <c r="S29" s="191"/>
      <c r="T29" s="178"/>
      <c r="U29" s="52"/>
    </row>
    <row r="30" spans="1:21" s="146" customFormat="1" ht="14.45" customHeight="1" x14ac:dyDescent="0.25">
      <c r="A30" s="28">
        <f t="shared" si="3"/>
        <v>28</v>
      </c>
      <c r="B30" s="44" t="str">
        <f>H30&amp;I30</f>
        <v>KN</v>
      </c>
      <c r="C30" s="51"/>
      <c r="D30" s="150">
        <f>+C30-21</f>
        <v>-21</v>
      </c>
      <c r="E30" s="51">
        <f>VLOOKUP(B30,SonGönderimTarihleri!A:C,3,FALSE)</f>
        <v>44998</v>
      </c>
      <c r="F30" s="90"/>
      <c r="G30" s="283">
        <f>IF(F30="",IF(C30="",E30,IF(E30&lt;=D30,E30,D30)),F30)</f>
        <v>44998</v>
      </c>
      <c r="H30" s="44" t="s">
        <v>15</v>
      </c>
      <c r="I30" s="63" t="s">
        <v>13</v>
      </c>
      <c r="J30" s="44" t="s">
        <v>13</v>
      </c>
      <c r="K30" s="44" t="s">
        <v>1430</v>
      </c>
      <c r="L30" s="147" t="s">
        <v>1197</v>
      </c>
      <c r="M30" s="429">
        <v>44981</v>
      </c>
      <c r="N30" s="429">
        <v>44981</v>
      </c>
      <c r="O30" s="429">
        <v>44981</v>
      </c>
      <c r="P30" s="429">
        <v>44981</v>
      </c>
      <c r="Q30" s="151"/>
      <c r="R30" s="86"/>
      <c r="S30" s="177"/>
      <c r="T30" s="141"/>
      <c r="U30" s="52"/>
    </row>
    <row r="31" spans="1:21" s="146" customFormat="1" ht="15" customHeight="1" x14ac:dyDescent="0.25">
      <c r="A31" s="28">
        <f t="shared" si="3"/>
        <v>29</v>
      </c>
      <c r="B31" s="44" t="str">
        <f t="shared" si="0"/>
        <v>KON</v>
      </c>
      <c r="C31" s="51"/>
      <c r="D31" s="150">
        <f t="shared" si="1"/>
        <v>-21</v>
      </c>
      <c r="E31" s="51">
        <f>+E30</f>
        <v>44998</v>
      </c>
      <c r="F31" s="90"/>
      <c r="G31" s="283">
        <f t="shared" si="2"/>
        <v>44998</v>
      </c>
      <c r="H31" s="44" t="s">
        <v>12</v>
      </c>
      <c r="I31" s="63" t="s">
        <v>13</v>
      </c>
      <c r="J31" s="44" t="s">
        <v>13</v>
      </c>
      <c r="K31" s="44" t="s">
        <v>1430</v>
      </c>
      <c r="L31" s="147" t="s">
        <v>1197</v>
      </c>
      <c r="M31" s="429">
        <v>44981</v>
      </c>
      <c r="N31" s="429">
        <v>44981</v>
      </c>
      <c r="O31" s="429">
        <v>44981</v>
      </c>
      <c r="P31" s="429">
        <v>44981</v>
      </c>
      <c r="Q31" s="151" t="str">
        <f t="shared" si="8"/>
        <v/>
      </c>
      <c r="R31" s="86"/>
      <c r="S31" s="177"/>
      <c r="T31" s="141"/>
      <c r="U31" s="52"/>
    </row>
    <row r="32" spans="1:21" s="146" customFormat="1" ht="14.45" customHeight="1" x14ac:dyDescent="0.25">
      <c r="A32" s="28">
        <f t="shared" si="3"/>
        <v>30</v>
      </c>
      <c r="B32" s="44" t="str">
        <f t="shared" si="0"/>
        <v>KN</v>
      </c>
      <c r="C32" s="51"/>
      <c r="D32" s="150">
        <f t="shared" si="1"/>
        <v>-21</v>
      </c>
      <c r="E32" s="51">
        <f>VLOOKUP(B32,SonGönderimTarihleri!A:C,3,FALSE)</f>
        <v>44998</v>
      </c>
      <c r="F32" s="90"/>
      <c r="G32" s="283">
        <f t="shared" si="2"/>
        <v>44998</v>
      </c>
      <c r="H32" s="44" t="s">
        <v>15</v>
      </c>
      <c r="I32" s="63" t="s">
        <v>13</v>
      </c>
      <c r="J32" s="44" t="s">
        <v>13</v>
      </c>
      <c r="K32" s="44" t="s">
        <v>35</v>
      </c>
      <c r="L32" s="147" t="s">
        <v>1121</v>
      </c>
      <c r="M32" s="482">
        <v>44995</v>
      </c>
      <c r="N32" s="482">
        <v>44995</v>
      </c>
      <c r="O32" s="482">
        <v>44995</v>
      </c>
      <c r="P32" s="482">
        <v>44995</v>
      </c>
      <c r="Q32" s="151" t="str">
        <f t="shared" si="8"/>
        <v/>
      </c>
      <c r="R32" s="154"/>
      <c r="S32" s="172"/>
      <c r="T32" s="141"/>
      <c r="U32" s="52"/>
    </row>
    <row r="33" spans="1:21" s="146" customFormat="1" ht="14.45" customHeight="1" x14ac:dyDescent="0.25">
      <c r="A33" s="28">
        <f t="shared" si="3"/>
        <v>31</v>
      </c>
      <c r="B33" s="44" t="str">
        <f t="shared" si="0"/>
        <v>KOB</v>
      </c>
      <c r="C33" s="384">
        <v>45012</v>
      </c>
      <c r="D33" s="418">
        <f>+C33-21</f>
        <v>44991</v>
      </c>
      <c r="E33" s="51">
        <f>+E34</f>
        <v>44998</v>
      </c>
      <c r="F33" s="90"/>
      <c r="G33" s="283">
        <f t="shared" si="2"/>
        <v>44991</v>
      </c>
      <c r="H33" s="44" t="s">
        <v>12</v>
      </c>
      <c r="I33" s="63" t="s">
        <v>20</v>
      </c>
      <c r="J33" s="44" t="s">
        <v>20</v>
      </c>
      <c r="K33" s="44" t="s">
        <v>36</v>
      </c>
      <c r="L33" s="147" t="s">
        <v>396</v>
      </c>
      <c r="M33" s="427">
        <v>44974</v>
      </c>
      <c r="N33" s="427">
        <v>44974</v>
      </c>
      <c r="O33" s="188">
        <v>44992</v>
      </c>
      <c r="P33" s="188">
        <v>44992</v>
      </c>
      <c r="Q33" s="151" t="str">
        <f t="shared" ref="Q33:Q54" si="12">+IF(F33="","","SPK tarafından ek süre verilmiştir!")</f>
        <v/>
      </c>
      <c r="R33" s="86"/>
      <c r="S33" s="172"/>
      <c r="T33" s="141"/>
      <c r="U33" s="52"/>
    </row>
    <row r="34" spans="1:21" s="52" customFormat="1" ht="14.45" customHeight="1" x14ac:dyDescent="0.25">
      <c r="A34" s="28">
        <f t="shared" si="3"/>
        <v>32</v>
      </c>
      <c r="B34" s="44" t="str">
        <f t="shared" si="0"/>
        <v>KB</v>
      </c>
      <c r="C34" s="384">
        <v>45012</v>
      </c>
      <c r="D34" s="418">
        <f>+C34-21</f>
        <v>44991</v>
      </c>
      <c r="E34" s="51">
        <f>VLOOKUP(B34,SonGönderimTarihleri!A:C,3,FALSE)</f>
        <v>44998</v>
      </c>
      <c r="F34" s="90"/>
      <c r="G34" s="283">
        <f t="shared" si="2"/>
        <v>44991</v>
      </c>
      <c r="H34" s="44" t="s">
        <v>15</v>
      </c>
      <c r="I34" s="63" t="s">
        <v>20</v>
      </c>
      <c r="J34" s="44" t="s">
        <v>20</v>
      </c>
      <c r="K34" s="44" t="s">
        <v>36</v>
      </c>
      <c r="L34" s="147" t="s">
        <v>396</v>
      </c>
      <c r="M34" s="427">
        <v>44988</v>
      </c>
      <c r="N34" s="427">
        <v>44988</v>
      </c>
      <c r="O34" s="188">
        <v>44992</v>
      </c>
      <c r="P34" s="188">
        <v>44992</v>
      </c>
      <c r="Q34" s="151" t="str">
        <f t="shared" si="12"/>
        <v/>
      </c>
      <c r="R34" s="86"/>
      <c r="S34" s="172"/>
      <c r="T34" s="85"/>
    </row>
    <row r="35" spans="1:21" s="52" customFormat="1" ht="14.45" customHeight="1" x14ac:dyDescent="0.25">
      <c r="A35" s="28">
        <f t="shared" si="3"/>
        <v>33</v>
      </c>
      <c r="B35" s="44" t="str">
        <f t="shared" si="0"/>
        <v>KON</v>
      </c>
      <c r="C35" s="51"/>
      <c r="D35" s="150">
        <f t="shared" si="1"/>
        <v>-21</v>
      </c>
      <c r="E35" s="51">
        <f>VLOOKUP(B35,SonGönderimTarihleri!A:C,3,FALSE)</f>
        <v>44986</v>
      </c>
      <c r="F35" s="90">
        <v>44998</v>
      </c>
      <c r="G35" s="283">
        <f t="shared" si="2"/>
        <v>44998</v>
      </c>
      <c r="H35" s="44" t="s">
        <v>12</v>
      </c>
      <c r="I35" s="63" t="s">
        <v>13</v>
      </c>
      <c r="J35" s="44" t="s">
        <v>13</v>
      </c>
      <c r="K35" s="44" t="s">
        <v>37</v>
      </c>
      <c r="L35" s="147" t="s">
        <v>397</v>
      </c>
      <c r="M35" s="503">
        <v>44998</v>
      </c>
      <c r="N35" s="503">
        <v>44998</v>
      </c>
      <c r="O35" s="503">
        <v>44998</v>
      </c>
      <c r="P35" s="503">
        <v>44998</v>
      </c>
      <c r="Q35" s="151" t="str">
        <f t="shared" si="12"/>
        <v>SPK tarafından ek süre verilmiştir!</v>
      </c>
      <c r="R35" s="153"/>
      <c r="S35" s="177"/>
      <c r="T35" s="85"/>
    </row>
    <row r="36" spans="1:21" s="52" customFormat="1" ht="14.45" customHeight="1" x14ac:dyDescent="0.25">
      <c r="A36" s="28">
        <f t="shared" si="3"/>
        <v>34</v>
      </c>
      <c r="B36" s="44" t="str">
        <f t="shared" si="0"/>
        <v>KON</v>
      </c>
      <c r="C36" s="315"/>
      <c r="D36" s="150">
        <f t="shared" si="1"/>
        <v>-21</v>
      </c>
      <c r="E36" s="315">
        <f>VLOOKUP(B36,SonGönderimTarihleri!A:C,3,FALSE)</f>
        <v>44986</v>
      </c>
      <c r="F36" s="90"/>
      <c r="G36" s="315">
        <f t="shared" si="2"/>
        <v>44986</v>
      </c>
      <c r="H36" s="44" t="s">
        <v>12</v>
      </c>
      <c r="I36" s="63" t="s">
        <v>13</v>
      </c>
      <c r="J36" s="44" t="s">
        <v>13</v>
      </c>
      <c r="K36" s="44" t="s">
        <v>1855</v>
      </c>
      <c r="L36" s="49" t="s">
        <v>1695</v>
      </c>
      <c r="M36" s="427">
        <v>44984</v>
      </c>
      <c r="N36" s="427">
        <v>44984</v>
      </c>
      <c r="O36" s="427">
        <v>44984</v>
      </c>
      <c r="P36" s="427">
        <v>44984</v>
      </c>
      <c r="Q36" s="151"/>
      <c r="R36" s="153"/>
      <c r="S36" s="177"/>
      <c r="T36" s="85"/>
    </row>
    <row r="37" spans="1:21" s="52" customFormat="1" ht="14.45" customHeight="1" x14ac:dyDescent="0.25">
      <c r="A37" s="28">
        <f t="shared" si="3"/>
        <v>35</v>
      </c>
      <c r="B37" s="44" t="str">
        <f t="shared" si="0"/>
        <v>KON</v>
      </c>
      <c r="C37" s="51"/>
      <c r="D37" s="150">
        <f t="shared" si="1"/>
        <v>-21</v>
      </c>
      <c r="E37" s="51">
        <f>VLOOKUP(B37,SonGönderimTarihleri!A:C,3,FALSE)</f>
        <v>44986</v>
      </c>
      <c r="F37" s="90"/>
      <c r="G37" s="283">
        <f t="shared" si="2"/>
        <v>44986</v>
      </c>
      <c r="H37" s="44" t="s">
        <v>12</v>
      </c>
      <c r="I37" s="63" t="s">
        <v>13</v>
      </c>
      <c r="J37" s="44" t="s">
        <v>13</v>
      </c>
      <c r="K37" s="44" t="s">
        <v>38</v>
      </c>
      <c r="L37" s="147" t="s">
        <v>398</v>
      </c>
      <c r="M37" s="427">
        <v>44984</v>
      </c>
      <c r="N37" s="427">
        <v>44984</v>
      </c>
      <c r="O37" s="427">
        <v>44984</v>
      </c>
      <c r="P37" s="427">
        <v>44984</v>
      </c>
      <c r="Q37" s="151" t="str">
        <f t="shared" si="12"/>
        <v/>
      </c>
      <c r="R37" s="11"/>
      <c r="S37" s="177"/>
      <c r="T37" s="85"/>
    </row>
    <row r="38" spans="1:21" s="52" customFormat="1" ht="14.45" customHeight="1" x14ac:dyDescent="0.25">
      <c r="A38" s="28">
        <f t="shared" si="3"/>
        <v>36</v>
      </c>
      <c r="B38" s="44" t="str">
        <f t="shared" si="0"/>
        <v>KN</v>
      </c>
      <c r="C38" s="51"/>
      <c r="D38" s="150">
        <f t="shared" si="1"/>
        <v>-21</v>
      </c>
      <c r="E38" s="51">
        <f>VLOOKUP(B38,SonGönderimTarihleri!A:C,3,FALSE)</f>
        <v>44998</v>
      </c>
      <c r="F38" s="90"/>
      <c r="G38" s="283">
        <f t="shared" si="2"/>
        <v>44998</v>
      </c>
      <c r="H38" s="44" t="s">
        <v>15</v>
      </c>
      <c r="I38" s="63" t="s">
        <v>13</v>
      </c>
      <c r="J38" s="44" t="s">
        <v>13</v>
      </c>
      <c r="K38" s="44" t="s">
        <v>39</v>
      </c>
      <c r="L38" s="147" t="s">
        <v>399</v>
      </c>
      <c r="M38" s="429">
        <v>44985</v>
      </c>
      <c r="N38" s="429">
        <v>44985</v>
      </c>
      <c r="O38" s="429">
        <v>44985</v>
      </c>
      <c r="P38" s="429">
        <v>44985</v>
      </c>
      <c r="Q38" s="151" t="str">
        <f t="shared" si="12"/>
        <v/>
      </c>
      <c r="R38" s="11"/>
      <c r="S38" s="177"/>
      <c r="T38" s="85"/>
    </row>
    <row r="39" spans="1:21" s="146" customFormat="1" ht="14.45" customHeight="1" x14ac:dyDescent="0.2">
      <c r="A39" s="28">
        <f t="shared" si="3"/>
        <v>37</v>
      </c>
      <c r="B39" s="116" t="s">
        <v>1612</v>
      </c>
      <c r="C39" s="51"/>
      <c r="D39" s="150">
        <f t="shared" si="1"/>
        <v>-21</v>
      </c>
      <c r="E39" s="51">
        <f>VLOOKUP(B39,SonGönderimTarihleri!A:C,3,FALSE)</f>
        <v>44998</v>
      </c>
      <c r="F39" s="90"/>
      <c r="G39" s="283">
        <f t="shared" si="2"/>
        <v>44998</v>
      </c>
      <c r="H39" s="44" t="s">
        <v>15</v>
      </c>
      <c r="I39" s="63" t="s">
        <v>13</v>
      </c>
      <c r="J39" s="44" t="s">
        <v>13</v>
      </c>
      <c r="K39" s="44" t="s">
        <v>1264</v>
      </c>
      <c r="L39" s="147" t="s">
        <v>1261</v>
      </c>
      <c r="M39" s="474">
        <v>44995</v>
      </c>
      <c r="N39" s="474">
        <v>44995</v>
      </c>
      <c r="O39" s="474">
        <v>44995</v>
      </c>
      <c r="P39" s="474">
        <v>44995</v>
      </c>
      <c r="Q39" s="151" t="str">
        <f t="shared" si="12"/>
        <v/>
      </c>
      <c r="R39" s="11" t="s">
        <v>689</v>
      </c>
      <c r="S39" s="185"/>
      <c r="T39" s="141"/>
      <c r="U39" s="52"/>
    </row>
    <row r="40" spans="1:21" s="146" customFormat="1" ht="15" customHeight="1" x14ac:dyDescent="0.25">
      <c r="A40" s="28">
        <f t="shared" si="3"/>
        <v>38</v>
      </c>
      <c r="B40" s="44" t="str">
        <f t="shared" ref="B40:B71" si="13">H40&amp;I40</f>
        <v>KON</v>
      </c>
      <c r="C40" s="51"/>
      <c r="D40" s="150">
        <f t="shared" si="1"/>
        <v>-21</v>
      </c>
      <c r="E40" s="51">
        <f>VLOOKUP(B40,SonGönderimTarihleri!A:C,3,FALSE)</f>
        <v>44986</v>
      </c>
      <c r="F40" s="90"/>
      <c r="G40" s="283">
        <f t="shared" ref="G40:G64" si="14">IF(F40="",IF(C40="",E40,IF(E40&lt;=D40,E40,D40)),F40)</f>
        <v>44986</v>
      </c>
      <c r="H40" s="44" t="s">
        <v>12</v>
      </c>
      <c r="I40" s="63" t="s">
        <v>13</v>
      </c>
      <c r="J40" s="44" t="s">
        <v>13</v>
      </c>
      <c r="K40" s="44" t="s">
        <v>40</v>
      </c>
      <c r="L40" s="147" t="s">
        <v>400</v>
      </c>
      <c r="M40" s="427">
        <v>44986</v>
      </c>
      <c r="N40" s="427">
        <v>44986</v>
      </c>
      <c r="O40" s="427">
        <v>44986</v>
      </c>
      <c r="P40" s="427">
        <v>44986</v>
      </c>
      <c r="Q40" s="151" t="str">
        <f t="shared" si="12"/>
        <v/>
      </c>
      <c r="R40" s="11"/>
      <c r="S40" s="177"/>
      <c r="T40" s="141"/>
      <c r="U40" s="52"/>
    </row>
    <row r="41" spans="1:21" s="192" customFormat="1" ht="14.45" customHeight="1" x14ac:dyDescent="0.25">
      <c r="A41" s="28">
        <f t="shared" si="3"/>
        <v>39</v>
      </c>
      <c r="B41" s="44" t="str">
        <f t="shared" si="13"/>
        <v>KN</v>
      </c>
      <c r="C41" s="51"/>
      <c r="D41" s="150">
        <f t="shared" si="1"/>
        <v>-21</v>
      </c>
      <c r="E41" s="51">
        <f>VLOOKUP(B41,SonGönderimTarihleri!A:C,3,FALSE)</f>
        <v>44998</v>
      </c>
      <c r="F41" s="90"/>
      <c r="G41" s="266">
        <f t="shared" si="14"/>
        <v>44998</v>
      </c>
      <c r="H41" s="25" t="s">
        <v>15</v>
      </c>
      <c r="I41" s="80" t="s">
        <v>13</v>
      </c>
      <c r="J41" s="25" t="s">
        <v>13</v>
      </c>
      <c r="K41" s="25" t="s">
        <v>41</v>
      </c>
      <c r="L41" s="140" t="s">
        <v>401</v>
      </c>
      <c r="M41" s="427">
        <v>44985</v>
      </c>
      <c r="N41" s="427">
        <v>44985</v>
      </c>
      <c r="O41" s="336">
        <v>44995</v>
      </c>
      <c r="P41" s="451">
        <v>44995</v>
      </c>
      <c r="Q41" s="151" t="str">
        <f t="shared" si="12"/>
        <v/>
      </c>
      <c r="R41" s="60"/>
      <c r="S41" s="193">
        <v>44985</v>
      </c>
      <c r="T41" s="178"/>
      <c r="U41" s="52"/>
    </row>
    <row r="42" spans="1:21" s="52" customFormat="1" ht="14.45" customHeight="1" x14ac:dyDescent="0.25">
      <c r="A42" s="28">
        <f t="shared" si="3"/>
        <v>40</v>
      </c>
      <c r="B42" s="44" t="str">
        <f t="shared" si="13"/>
        <v>KN</v>
      </c>
      <c r="C42" s="51"/>
      <c r="D42" s="150">
        <f t="shared" si="1"/>
        <v>-21</v>
      </c>
      <c r="E42" s="51">
        <f>VLOOKUP(B42,SonGönderimTarihleri!A:C,3,FALSE)</f>
        <v>44998</v>
      </c>
      <c r="F42" s="90"/>
      <c r="G42" s="266">
        <f t="shared" si="14"/>
        <v>44998</v>
      </c>
      <c r="H42" s="25" t="s">
        <v>15</v>
      </c>
      <c r="I42" s="80" t="s">
        <v>13</v>
      </c>
      <c r="J42" s="25" t="s">
        <v>13</v>
      </c>
      <c r="K42" s="25" t="s">
        <v>1061</v>
      </c>
      <c r="L42" s="140" t="s">
        <v>1060</v>
      </c>
      <c r="M42" s="427">
        <v>44987</v>
      </c>
      <c r="N42" s="427">
        <v>44987</v>
      </c>
      <c r="O42" s="427">
        <v>44994</v>
      </c>
      <c r="P42" s="427">
        <v>44994</v>
      </c>
      <c r="Q42" s="151" t="str">
        <f t="shared" si="12"/>
        <v/>
      </c>
      <c r="R42" s="11"/>
      <c r="S42" s="189">
        <v>44987</v>
      </c>
      <c r="T42" s="85"/>
    </row>
    <row r="43" spans="1:21" s="170" customFormat="1" ht="14.45" customHeight="1" x14ac:dyDescent="0.25">
      <c r="A43" s="28">
        <f t="shared" si="3"/>
        <v>41</v>
      </c>
      <c r="B43" s="44" t="str">
        <f t="shared" si="13"/>
        <v>K(ANHYT)</v>
      </c>
      <c r="C43" s="51"/>
      <c r="D43" s="150">
        <f t="shared" si="1"/>
        <v>-21</v>
      </c>
      <c r="E43" s="51">
        <f>VLOOKUP(B43,SonGönderimTarihleri!A:C,3,FALSE)</f>
        <v>44986</v>
      </c>
      <c r="F43" s="90"/>
      <c r="G43" s="266">
        <f t="shared" si="14"/>
        <v>44986</v>
      </c>
      <c r="H43" s="25" t="s">
        <v>15</v>
      </c>
      <c r="I43" s="80" t="s">
        <v>42</v>
      </c>
      <c r="J43" s="25" t="s">
        <v>31</v>
      </c>
      <c r="K43" s="25" t="s">
        <v>43</v>
      </c>
      <c r="L43" s="140" t="s">
        <v>402</v>
      </c>
      <c r="M43" s="328">
        <v>44959</v>
      </c>
      <c r="N43" s="328">
        <v>44959</v>
      </c>
      <c r="O43" s="407">
        <v>44985</v>
      </c>
      <c r="P43" s="407">
        <v>44985</v>
      </c>
      <c r="Q43" s="151" t="str">
        <f t="shared" si="12"/>
        <v/>
      </c>
      <c r="R43" s="86"/>
      <c r="S43" s="177"/>
      <c r="U43" s="52"/>
    </row>
    <row r="44" spans="1:21" s="170" customFormat="1" ht="14.45" customHeight="1" x14ac:dyDescent="0.25">
      <c r="A44" s="28">
        <f t="shared" si="3"/>
        <v>42</v>
      </c>
      <c r="B44" s="44" t="str">
        <f t="shared" si="13"/>
        <v>KOS</v>
      </c>
      <c r="C44" s="51"/>
      <c r="D44" s="150">
        <f t="shared" si="1"/>
        <v>-21</v>
      </c>
      <c r="E44" s="51">
        <f>VLOOKUP(B44,SonGönderimTarihleri!A:C,3,FALSE)</f>
        <v>44986</v>
      </c>
      <c r="F44" s="90"/>
      <c r="G44" s="266">
        <f t="shared" si="14"/>
        <v>44986</v>
      </c>
      <c r="H44" s="25" t="s">
        <v>12</v>
      </c>
      <c r="I44" s="80" t="s">
        <v>31</v>
      </c>
      <c r="J44" s="25" t="s">
        <v>31</v>
      </c>
      <c r="K44" s="25" t="s">
        <v>43</v>
      </c>
      <c r="L44" s="140" t="s">
        <v>402</v>
      </c>
      <c r="M44" s="328">
        <v>44959</v>
      </c>
      <c r="N44" s="328">
        <v>44959</v>
      </c>
      <c r="O44" s="327" t="s">
        <v>1821</v>
      </c>
      <c r="P44" s="327" t="s">
        <v>1821</v>
      </c>
      <c r="Q44" s="151" t="str">
        <f t="shared" si="12"/>
        <v/>
      </c>
      <c r="R44" s="86"/>
      <c r="S44" s="177"/>
      <c r="U44" s="52"/>
    </row>
    <row r="45" spans="1:21" s="192" customFormat="1" ht="14.45" customHeight="1" x14ac:dyDescent="0.25">
      <c r="A45" s="28">
        <f t="shared" si="3"/>
        <v>43</v>
      </c>
      <c r="B45" s="44" t="str">
        <f t="shared" si="13"/>
        <v>KN</v>
      </c>
      <c r="C45" s="51"/>
      <c r="D45" s="150">
        <f t="shared" si="1"/>
        <v>-21</v>
      </c>
      <c r="E45" s="51">
        <f>VLOOKUP(B45,SonGönderimTarihleri!A:C,3,FALSE)</f>
        <v>44998</v>
      </c>
      <c r="F45" s="90"/>
      <c r="G45" s="266">
        <f t="shared" si="14"/>
        <v>44998</v>
      </c>
      <c r="H45" s="25" t="s">
        <v>15</v>
      </c>
      <c r="I45" s="80" t="s">
        <v>13</v>
      </c>
      <c r="J45" s="25" t="s">
        <v>13</v>
      </c>
      <c r="K45" s="25" t="s">
        <v>44</v>
      </c>
      <c r="L45" s="140" t="s">
        <v>403</v>
      </c>
      <c r="M45" s="427">
        <v>44985</v>
      </c>
      <c r="N45" s="427">
        <v>44985</v>
      </c>
      <c r="O45" s="503">
        <v>44998</v>
      </c>
      <c r="P45" s="503">
        <v>44998</v>
      </c>
      <c r="Q45" s="151" t="str">
        <f t="shared" si="12"/>
        <v/>
      </c>
      <c r="R45" s="11"/>
      <c r="S45" s="189">
        <v>44985</v>
      </c>
      <c r="T45" s="178"/>
      <c r="U45" s="52"/>
    </row>
    <row r="46" spans="1:21" s="146" customFormat="1" ht="14.45" customHeight="1" x14ac:dyDescent="0.25">
      <c r="A46" s="28">
        <f t="shared" si="3"/>
        <v>44</v>
      </c>
      <c r="B46" s="44" t="str">
        <f t="shared" si="13"/>
        <v>K(ANSGR)</v>
      </c>
      <c r="C46" s="51"/>
      <c r="D46" s="150">
        <f t="shared" si="1"/>
        <v>-21</v>
      </c>
      <c r="E46" s="51">
        <f>VLOOKUP(B46,SonGönderimTarihleri!A:C,3,FALSE)</f>
        <v>44986</v>
      </c>
      <c r="F46" s="90"/>
      <c r="G46" s="266">
        <f t="shared" si="14"/>
        <v>44986</v>
      </c>
      <c r="H46" s="25" t="s">
        <v>15</v>
      </c>
      <c r="I46" s="80" t="s">
        <v>45</v>
      </c>
      <c r="J46" s="25" t="s">
        <v>31</v>
      </c>
      <c r="K46" s="25" t="s">
        <v>46</v>
      </c>
      <c r="L46" s="140" t="s">
        <v>404</v>
      </c>
      <c r="M46" s="382">
        <v>44960</v>
      </c>
      <c r="N46" s="382">
        <v>44960</v>
      </c>
      <c r="O46" s="427">
        <v>44985</v>
      </c>
      <c r="P46" s="427">
        <v>44985</v>
      </c>
      <c r="Q46" s="151" t="str">
        <f t="shared" si="12"/>
        <v/>
      </c>
      <c r="R46" s="26"/>
      <c r="S46" s="177"/>
      <c r="T46" s="141"/>
      <c r="U46" s="52"/>
    </row>
    <row r="47" spans="1:21" s="146" customFormat="1" ht="14.45" customHeight="1" x14ac:dyDescent="0.25">
      <c r="A47" s="28">
        <f t="shared" si="3"/>
        <v>45</v>
      </c>
      <c r="B47" s="44" t="str">
        <f t="shared" si="13"/>
        <v>KOS</v>
      </c>
      <c r="C47" s="51"/>
      <c r="D47" s="150">
        <f t="shared" si="1"/>
        <v>-21</v>
      </c>
      <c r="E47" s="51">
        <f>VLOOKUP(B47,SonGönderimTarihleri!A:C,3,FALSE)</f>
        <v>44986</v>
      </c>
      <c r="F47" s="90"/>
      <c r="G47" s="266">
        <f t="shared" si="14"/>
        <v>44986</v>
      </c>
      <c r="H47" s="25" t="s">
        <v>12</v>
      </c>
      <c r="I47" s="80" t="s">
        <v>31</v>
      </c>
      <c r="J47" s="25" t="s">
        <v>31</v>
      </c>
      <c r="K47" s="25" t="s">
        <v>46</v>
      </c>
      <c r="L47" s="140" t="s">
        <v>404</v>
      </c>
      <c r="M47" s="382">
        <v>44960</v>
      </c>
      <c r="N47" s="382">
        <v>44960</v>
      </c>
      <c r="O47" s="336" t="s">
        <v>1821</v>
      </c>
      <c r="P47" s="336" t="s">
        <v>1821</v>
      </c>
      <c r="Q47" s="151" t="str">
        <f t="shared" si="12"/>
        <v/>
      </c>
      <c r="R47" s="86"/>
      <c r="S47" s="177"/>
      <c r="T47" s="141"/>
      <c r="U47" s="52"/>
    </row>
    <row r="48" spans="1:21" s="146" customFormat="1" ht="14.45" customHeight="1" x14ac:dyDescent="0.25">
      <c r="A48" s="28">
        <f t="shared" si="3"/>
        <v>46</v>
      </c>
      <c r="B48" s="44" t="str">
        <f t="shared" si="13"/>
        <v>KN</v>
      </c>
      <c r="C48" s="51"/>
      <c r="D48" s="150">
        <f t="shared" si="1"/>
        <v>-21</v>
      </c>
      <c r="E48" s="51">
        <f>VLOOKUP(B48,SonGönderimTarihleri!A:C,3,FALSE)</f>
        <v>44998</v>
      </c>
      <c r="F48" s="90"/>
      <c r="G48" s="266">
        <f t="shared" si="14"/>
        <v>44998</v>
      </c>
      <c r="H48" s="25" t="s">
        <v>15</v>
      </c>
      <c r="I48" s="80" t="s">
        <v>13</v>
      </c>
      <c r="J48" s="25" t="s">
        <v>13</v>
      </c>
      <c r="K48" s="25" t="s">
        <v>1438</v>
      </c>
      <c r="L48" s="140" t="s">
        <v>1441</v>
      </c>
      <c r="M48" s="478">
        <v>44995</v>
      </c>
      <c r="N48" s="478">
        <v>44995</v>
      </c>
      <c r="O48" s="478">
        <v>44995</v>
      </c>
      <c r="P48" s="478">
        <v>44995</v>
      </c>
      <c r="Q48" s="151"/>
      <c r="R48" s="86"/>
      <c r="S48" s="177"/>
      <c r="T48" s="141"/>
      <c r="U48" s="52"/>
    </row>
    <row r="49" spans="1:21" s="52" customFormat="1" ht="14.45" customHeight="1" x14ac:dyDescent="0.25">
      <c r="A49" s="28">
        <f t="shared" si="3"/>
        <v>47</v>
      </c>
      <c r="B49" s="44" t="str">
        <f t="shared" si="13"/>
        <v>KN</v>
      </c>
      <c r="C49" s="44"/>
      <c r="D49" s="150">
        <f t="shared" si="1"/>
        <v>-21</v>
      </c>
      <c r="E49" s="51">
        <f>VLOOKUP(B49,SonGönderimTarihleri!A:C,3,FALSE)</f>
        <v>44998</v>
      </c>
      <c r="F49" s="90"/>
      <c r="G49" s="266">
        <f t="shared" si="14"/>
        <v>44998</v>
      </c>
      <c r="H49" s="25" t="s">
        <v>15</v>
      </c>
      <c r="I49" s="80" t="s">
        <v>13</v>
      </c>
      <c r="J49" s="25" t="s">
        <v>13</v>
      </c>
      <c r="K49" s="25" t="s">
        <v>47</v>
      </c>
      <c r="L49" s="140" t="s">
        <v>405</v>
      </c>
      <c r="M49" s="495">
        <v>44998</v>
      </c>
      <c r="N49" s="495">
        <v>44998</v>
      </c>
      <c r="O49" s="495">
        <v>44998</v>
      </c>
      <c r="P49" s="495">
        <v>44998</v>
      </c>
      <c r="Q49" s="151" t="str">
        <f t="shared" si="12"/>
        <v/>
      </c>
      <c r="R49" s="28"/>
      <c r="S49" s="177"/>
      <c r="T49" s="85"/>
    </row>
    <row r="50" spans="1:21" s="52" customFormat="1" ht="15" customHeight="1" x14ac:dyDescent="0.25">
      <c r="A50" s="28">
        <f t="shared" si="3"/>
        <v>48</v>
      </c>
      <c r="B50" s="44" t="str">
        <f t="shared" si="13"/>
        <v>KN</v>
      </c>
      <c r="C50" s="384">
        <v>45001</v>
      </c>
      <c r="D50" s="150">
        <f t="shared" si="1"/>
        <v>44980</v>
      </c>
      <c r="E50" s="51">
        <f>VLOOKUP(B50,SonGönderimTarihleri!A:C,3,FALSE)</f>
        <v>44998</v>
      </c>
      <c r="F50" s="90"/>
      <c r="G50" s="266">
        <f t="shared" si="14"/>
        <v>44980</v>
      </c>
      <c r="H50" s="25" t="s">
        <v>15</v>
      </c>
      <c r="I50" s="80" t="s">
        <v>13</v>
      </c>
      <c r="J50" s="25" t="s">
        <v>13</v>
      </c>
      <c r="K50" s="25" t="s">
        <v>49</v>
      </c>
      <c r="L50" s="140" t="s">
        <v>406</v>
      </c>
      <c r="M50" s="266">
        <v>44951</v>
      </c>
      <c r="N50" s="336">
        <v>44951</v>
      </c>
      <c r="O50" s="427">
        <v>44978</v>
      </c>
      <c r="P50" s="427">
        <v>44978</v>
      </c>
      <c r="Q50" s="151" t="str">
        <f t="shared" si="12"/>
        <v/>
      </c>
      <c r="R50" s="60"/>
      <c r="S50" s="193">
        <v>44951</v>
      </c>
      <c r="T50" s="85"/>
    </row>
    <row r="51" spans="1:21" s="52" customFormat="1" ht="14.45" customHeight="1" x14ac:dyDescent="0.25">
      <c r="A51" s="28">
        <f t="shared" si="3"/>
        <v>49</v>
      </c>
      <c r="B51" s="44" t="str">
        <f t="shared" si="13"/>
        <v>KN</v>
      </c>
      <c r="C51" s="51"/>
      <c r="D51" s="150">
        <f t="shared" si="1"/>
        <v>-21</v>
      </c>
      <c r="E51" s="51">
        <f>VLOOKUP(B51,SonGönderimTarihleri!A:C,3,FALSE)</f>
        <v>44998</v>
      </c>
      <c r="F51" s="90"/>
      <c r="G51" s="266">
        <f t="shared" si="14"/>
        <v>44998</v>
      </c>
      <c r="H51" s="25" t="s">
        <v>15</v>
      </c>
      <c r="I51" s="80" t="s">
        <v>13</v>
      </c>
      <c r="J51" s="25" t="s">
        <v>13</v>
      </c>
      <c r="K51" s="25" t="s">
        <v>1224</v>
      </c>
      <c r="L51" s="140" t="s">
        <v>1223</v>
      </c>
      <c r="M51" s="329">
        <v>44995</v>
      </c>
      <c r="N51" s="471">
        <v>44995</v>
      </c>
      <c r="O51" s="471">
        <v>44995</v>
      </c>
      <c r="P51" s="471">
        <v>44995</v>
      </c>
      <c r="Q51" s="151" t="str">
        <f t="shared" si="12"/>
        <v/>
      </c>
      <c r="R51" s="86"/>
      <c r="S51" s="177"/>
    </row>
    <row r="52" spans="1:21" s="52" customFormat="1" ht="14.45" customHeight="1" x14ac:dyDescent="0.25">
      <c r="A52" s="28">
        <f t="shared" si="3"/>
        <v>50</v>
      </c>
      <c r="B52" s="44" t="str">
        <f t="shared" si="13"/>
        <v>KN</v>
      </c>
      <c r="C52" s="51"/>
      <c r="D52" s="150">
        <f t="shared" si="1"/>
        <v>-21</v>
      </c>
      <c r="E52" s="51">
        <f>VLOOKUP(B52,SonGönderimTarihleri!A:C,3,FALSE)</f>
        <v>44998</v>
      </c>
      <c r="F52" s="90"/>
      <c r="G52" s="266">
        <f t="shared" si="14"/>
        <v>44998</v>
      </c>
      <c r="H52" s="25" t="s">
        <v>15</v>
      </c>
      <c r="I52" s="80" t="s">
        <v>13</v>
      </c>
      <c r="J52" s="25" t="s">
        <v>13</v>
      </c>
      <c r="K52" s="25" t="s">
        <v>50</v>
      </c>
      <c r="L52" s="140" t="s">
        <v>407</v>
      </c>
      <c r="M52" s="336">
        <v>44973</v>
      </c>
      <c r="N52" s="423">
        <v>44973</v>
      </c>
      <c r="O52" s="423">
        <v>44973</v>
      </c>
      <c r="P52" s="423">
        <v>44973</v>
      </c>
      <c r="Q52" s="151" t="str">
        <f t="shared" si="12"/>
        <v/>
      </c>
      <c r="R52" s="86"/>
      <c r="S52" s="177"/>
      <c r="T52" s="85"/>
    </row>
    <row r="53" spans="1:21" s="52" customFormat="1" ht="14.45" customHeight="1" x14ac:dyDescent="0.25">
      <c r="A53" s="28">
        <f t="shared" si="3"/>
        <v>51</v>
      </c>
      <c r="B53" s="44" t="str">
        <f t="shared" si="13"/>
        <v>KN</v>
      </c>
      <c r="C53" s="44"/>
      <c r="D53" s="150">
        <f t="shared" si="1"/>
        <v>-21</v>
      </c>
      <c r="E53" s="51">
        <f>VLOOKUP(B53,SonGönderimTarihleri!A:C,3,FALSE)</f>
        <v>44998</v>
      </c>
      <c r="F53" s="90"/>
      <c r="G53" s="266">
        <f t="shared" si="14"/>
        <v>44998</v>
      </c>
      <c r="H53" s="25" t="s">
        <v>15</v>
      </c>
      <c r="I53" s="80" t="s">
        <v>13</v>
      </c>
      <c r="J53" s="25" t="s">
        <v>13</v>
      </c>
      <c r="K53" s="25" t="s">
        <v>51</v>
      </c>
      <c r="L53" s="140" t="s">
        <v>408</v>
      </c>
      <c r="M53" s="488">
        <v>44995</v>
      </c>
      <c r="N53" s="488">
        <v>44995</v>
      </c>
      <c r="O53" s="488">
        <v>44995</v>
      </c>
      <c r="P53" s="488">
        <v>44995</v>
      </c>
      <c r="Q53" s="151" t="str">
        <f t="shared" si="12"/>
        <v/>
      </c>
      <c r="R53" s="11"/>
      <c r="S53" s="177"/>
      <c r="T53" s="85"/>
    </row>
    <row r="54" spans="1:21" s="52" customFormat="1" ht="14.45" customHeight="1" x14ac:dyDescent="0.25">
      <c r="A54" s="28">
        <f t="shared" si="3"/>
        <v>52</v>
      </c>
      <c r="B54" s="44" t="str">
        <f t="shared" si="13"/>
        <v>KN</v>
      </c>
      <c r="C54" s="44"/>
      <c r="D54" s="150">
        <f t="shared" si="1"/>
        <v>-21</v>
      </c>
      <c r="E54" s="51">
        <f>VLOOKUP(B54,SonGönderimTarihleri!A:C,3,FALSE)</f>
        <v>44998</v>
      </c>
      <c r="F54" s="90">
        <v>45056</v>
      </c>
      <c r="G54" s="266">
        <f t="shared" si="14"/>
        <v>45056</v>
      </c>
      <c r="H54" s="25" t="s">
        <v>15</v>
      </c>
      <c r="I54" s="80" t="s">
        <v>13</v>
      </c>
      <c r="J54" s="25" t="s">
        <v>13</v>
      </c>
      <c r="K54" s="25" t="s">
        <v>52</v>
      </c>
      <c r="L54" s="140" t="s">
        <v>409</v>
      </c>
      <c r="M54" s="329"/>
      <c r="N54" s="329"/>
      <c r="O54" s="329"/>
      <c r="P54" s="329"/>
      <c r="Q54" s="151" t="str">
        <f t="shared" si="12"/>
        <v>SPK tarafından ek süre verilmiştir!</v>
      </c>
      <c r="R54" s="11"/>
      <c r="S54" s="177"/>
      <c r="T54" s="85"/>
    </row>
    <row r="55" spans="1:21" s="146" customFormat="1" ht="14.45" customHeight="1" x14ac:dyDescent="0.25">
      <c r="A55" s="28">
        <f t="shared" si="3"/>
        <v>53</v>
      </c>
      <c r="B55" s="44" t="str">
        <f t="shared" si="13"/>
        <v>KN</v>
      </c>
      <c r="C55" s="25"/>
      <c r="D55" s="150">
        <f t="shared" si="1"/>
        <v>-21</v>
      </c>
      <c r="E55" s="51">
        <f>VLOOKUP(B55,SonGönderimTarihleri!A:C,3,FALSE)</f>
        <v>44998</v>
      </c>
      <c r="F55" s="90"/>
      <c r="G55" s="266">
        <f t="shared" si="14"/>
        <v>44998</v>
      </c>
      <c r="H55" s="25" t="s">
        <v>15</v>
      </c>
      <c r="I55" s="80" t="s">
        <v>13</v>
      </c>
      <c r="J55" s="25" t="s">
        <v>13</v>
      </c>
      <c r="K55" s="25" t="s">
        <v>707</v>
      </c>
      <c r="L55" s="140" t="s">
        <v>1290</v>
      </c>
      <c r="M55" s="427">
        <v>44986</v>
      </c>
      <c r="N55" s="427">
        <v>44986</v>
      </c>
      <c r="O55" s="427">
        <v>44988</v>
      </c>
      <c r="P55" s="427">
        <v>44988</v>
      </c>
      <c r="Q55" s="143"/>
      <c r="R55" s="143"/>
      <c r="S55" s="92"/>
      <c r="T55" s="141"/>
      <c r="U55" s="52"/>
    </row>
    <row r="56" spans="1:21" s="52" customFormat="1" ht="14.45" customHeight="1" x14ac:dyDescent="0.25">
      <c r="A56" s="28">
        <f t="shared" si="3"/>
        <v>54</v>
      </c>
      <c r="B56" s="44" t="str">
        <f t="shared" si="13"/>
        <v>KN</v>
      </c>
      <c r="C56" s="51"/>
      <c r="D56" s="150">
        <f t="shared" si="1"/>
        <v>-21</v>
      </c>
      <c r="E56" s="51">
        <f>VLOOKUP(B56,SonGönderimTarihleri!A:C,3,FALSE)</f>
        <v>44998</v>
      </c>
      <c r="F56" s="90"/>
      <c r="G56" s="266">
        <f t="shared" si="14"/>
        <v>44998</v>
      </c>
      <c r="H56" s="25" t="s">
        <v>15</v>
      </c>
      <c r="I56" s="80" t="s">
        <v>13</v>
      </c>
      <c r="J56" s="25" t="s">
        <v>13</v>
      </c>
      <c r="K56" s="25" t="s">
        <v>53</v>
      </c>
      <c r="L56" s="140" t="s">
        <v>410</v>
      </c>
      <c r="M56" s="427">
        <v>44985</v>
      </c>
      <c r="N56" s="427">
        <v>44985</v>
      </c>
      <c r="O56" s="427">
        <v>44985</v>
      </c>
      <c r="P56" s="427">
        <v>44985</v>
      </c>
      <c r="Q56" s="151" t="str">
        <f>+IF(F56="","","SPK tarafından ek süre verilmiştir!")</f>
        <v/>
      </c>
      <c r="R56" s="11"/>
      <c r="S56" s="177"/>
    </row>
    <row r="57" spans="1:21" s="52" customFormat="1" ht="14.45" customHeight="1" x14ac:dyDescent="0.25">
      <c r="A57" s="28">
        <f t="shared" si="3"/>
        <v>55</v>
      </c>
      <c r="B57" s="44" t="str">
        <f t="shared" ref="B57" si="15">H57&amp;I57</f>
        <v>KON</v>
      </c>
      <c r="C57" s="340"/>
      <c r="D57" s="150">
        <f t="shared" ref="D57" si="16">+C57-21</f>
        <v>-21</v>
      </c>
      <c r="E57" s="340">
        <f>VLOOKUP(B57,SonGönderimTarihleri!A:C,3,FALSE)</f>
        <v>44986</v>
      </c>
      <c r="F57" s="90"/>
      <c r="G57" s="336">
        <f t="shared" ref="G57" si="17">IF(F57="",IF(C57="",E57,IF(E57&lt;=D57,E57,D57)),F57)</f>
        <v>44986</v>
      </c>
      <c r="H57" s="25" t="s">
        <v>12</v>
      </c>
      <c r="I57" s="80" t="s">
        <v>13</v>
      </c>
      <c r="J57" s="25" t="s">
        <v>13</v>
      </c>
      <c r="K57" s="296" t="s">
        <v>1732</v>
      </c>
      <c r="L57" s="49" t="s">
        <v>1805</v>
      </c>
      <c r="M57" s="427">
        <v>44986</v>
      </c>
      <c r="N57" s="427">
        <v>44986</v>
      </c>
      <c r="O57" s="427">
        <v>44986</v>
      </c>
      <c r="P57" s="427">
        <v>44986</v>
      </c>
      <c r="Q57" s="151"/>
      <c r="R57" s="11"/>
      <c r="S57" s="177"/>
    </row>
    <row r="58" spans="1:21" s="52" customFormat="1" ht="14.45" customHeight="1" x14ac:dyDescent="0.25">
      <c r="A58" s="28">
        <f t="shared" si="3"/>
        <v>56</v>
      </c>
      <c r="B58" s="44" t="str">
        <f t="shared" si="13"/>
        <v>KON</v>
      </c>
      <c r="C58" s="51"/>
      <c r="D58" s="150">
        <f t="shared" si="1"/>
        <v>-21</v>
      </c>
      <c r="E58" s="51">
        <f>VLOOKUP(B58,SonGönderimTarihleri!A:C,3,FALSE)</f>
        <v>44986</v>
      </c>
      <c r="F58" s="90"/>
      <c r="G58" s="266">
        <f t="shared" si="14"/>
        <v>44986</v>
      </c>
      <c r="H58" s="25" t="s">
        <v>12</v>
      </c>
      <c r="I58" s="80" t="s">
        <v>13</v>
      </c>
      <c r="J58" s="25" t="s">
        <v>13</v>
      </c>
      <c r="K58" s="25" t="s">
        <v>54</v>
      </c>
      <c r="L58" s="140" t="s">
        <v>411</v>
      </c>
      <c r="M58" s="379">
        <v>44963</v>
      </c>
      <c r="N58" s="379">
        <v>44963</v>
      </c>
      <c r="O58" s="379">
        <v>44963</v>
      </c>
      <c r="P58" s="379">
        <v>44963</v>
      </c>
      <c r="Q58" s="151" t="str">
        <f>+IF(F58="","","SPK tarafından ek süre verilmiştir!")</f>
        <v/>
      </c>
      <c r="R58" s="11"/>
      <c r="S58" s="177"/>
      <c r="T58" s="85"/>
    </row>
    <row r="59" spans="1:21" s="192" customFormat="1" ht="14.45" customHeight="1" x14ac:dyDescent="0.25">
      <c r="A59" s="28">
        <f t="shared" si="3"/>
        <v>57</v>
      </c>
      <c r="B59" s="44" t="str">
        <f t="shared" si="13"/>
        <v>KN</v>
      </c>
      <c r="C59" s="51"/>
      <c r="D59" s="150">
        <f t="shared" si="1"/>
        <v>-21</v>
      </c>
      <c r="E59" s="51">
        <f>VLOOKUP(B59,SonGönderimTarihleri!A:C,3,FALSE)</f>
        <v>44998</v>
      </c>
      <c r="F59" s="90"/>
      <c r="G59" s="266">
        <f t="shared" si="14"/>
        <v>44998</v>
      </c>
      <c r="H59" s="25" t="s">
        <v>15</v>
      </c>
      <c r="I59" s="80" t="s">
        <v>13</v>
      </c>
      <c r="J59" s="25" t="s">
        <v>13</v>
      </c>
      <c r="K59" s="25" t="s">
        <v>55</v>
      </c>
      <c r="L59" s="140" t="s">
        <v>412</v>
      </c>
      <c r="M59" s="427" t="s">
        <v>1835</v>
      </c>
      <c r="N59" s="427">
        <v>44986</v>
      </c>
      <c r="O59" s="427" t="s">
        <v>1835</v>
      </c>
      <c r="P59" s="427">
        <v>44986</v>
      </c>
      <c r="Q59" s="151" t="str">
        <f>+IF(F59="","","SPK tarafından ek süre verilmiştir!")</f>
        <v/>
      </c>
      <c r="R59" s="60"/>
      <c r="S59" s="191"/>
      <c r="T59" s="178"/>
      <c r="U59" s="52"/>
    </row>
    <row r="60" spans="1:21" s="192" customFormat="1" ht="14.45" customHeight="1" x14ac:dyDescent="0.25">
      <c r="A60" s="28">
        <f t="shared" si="3"/>
        <v>58</v>
      </c>
      <c r="B60" s="44" t="str">
        <f t="shared" si="13"/>
        <v>KON</v>
      </c>
      <c r="C60" s="51"/>
      <c r="D60" s="150">
        <f t="shared" si="1"/>
        <v>-21</v>
      </c>
      <c r="E60" s="51">
        <f>+E59</f>
        <v>44998</v>
      </c>
      <c r="F60" s="90"/>
      <c r="G60" s="266">
        <f t="shared" si="14"/>
        <v>44998</v>
      </c>
      <c r="H60" s="25" t="s">
        <v>12</v>
      </c>
      <c r="I60" s="80" t="s">
        <v>13</v>
      </c>
      <c r="J60" s="25" t="s">
        <v>13</v>
      </c>
      <c r="K60" s="25" t="s">
        <v>55</v>
      </c>
      <c r="L60" s="140" t="s">
        <v>412</v>
      </c>
      <c r="M60" s="427" t="s">
        <v>1835</v>
      </c>
      <c r="N60" s="427">
        <v>44986</v>
      </c>
      <c r="O60" s="427" t="s">
        <v>1835</v>
      </c>
      <c r="P60" s="427">
        <v>44986</v>
      </c>
      <c r="Q60" s="151"/>
      <c r="R60" s="60"/>
      <c r="S60" s="191"/>
      <c r="T60" s="178"/>
      <c r="U60" s="52"/>
    </row>
    <row r="61" spans="1:21" s="52" customFormat="1" ht="14.45" customHeight="1" x14ac:dyDescent="0.25">
      <c r="A61" s="28">
        <f t="shared" si="3"/>
        <v>59</v>
      </c>
      <c r="B61" s="44" t="str">
        <f t="shared" si="13"/>
        <v>KN</v>
      </c>
      <c r="C61" s="51"/>
      <c r="D61" s="150">
        <f t="shared" si="1"/>
        <v>-21</v>
      </c>
      <c r="E61" s="51">
        <f>VLOOKUP(B61,SonGönderimTarihleri!A:C,3,FALSE)</f>
        <v>44998</v>
      </c>
      <c r="F61" s="90"/>
      <c r="G61" s="266">
        <f t="shared" si="14"/>
        <v>44998</v>
      </c>
      <c r="H61" s="44" t="s">
        <v>15</v>
      </c>
      <c r="I61" s="63" t="s">
        <v>13</v>
      </c>
      <c r="J61" s="44" t="s">
        <v>13</v>
      </c>
      <c r="K61" s="44" t="s">
        <v>56</v>
      </c>
      <c r="L61" s="147" t="s">
        <v>413</v>
      </c>
      <c r="M61" s="427">
        <v>44980</v>
      </c>
      <c r="N61" s="427">
        <v>44980</v>
      </c>
      <c r="O61" s="427">
        <v>44980</v>
      </c>
      <c r="P61" s="427">
        <v>44980</v>
      </c>
      <c r="Q61" s="151"/>
      <c r="R61" s="11"/>
      <c r="S61" s="172"/>
      <c r="T61" s="85"/>
    </row>
    <row r="62" spans="1:21" s="146" customFormat="1" ht="14.45" customHeight="1" x14ac:dyDescent="0.25">
      <c r="A62" s="28">
        <f t="shared" si="3"/>
        <v>60</v>
      </c>
      <c r="B62" s="44" t="str">
        <f t="shared" si="13"/>
        <v>KON</v>
      </c>
      <c r="C62" s="44"/>
      <c r="D62" s="150">
        <f t="shared" si="1"/>
        <v>-21</v>
      </c>
      <c r="E62" s="51">
        <f>VLOOKUP(B62,SonGönderimTarihleri!A:C,3,FALSE)</f>
        <v>44986</v>
      </c>
      <c r="F62" s="90"/>
      <c r="G62" s="266">
        <f t="shared" si="14"/>
        <v>44986</v>
      </c>
      <c r="H62" s="25" t="s">
        <v>12</v>
      </c>
      <c r="I62" s="80" t="s">
        <v>13</v>
      </c>
      <c r="J62" s="25" t="s">
        <v>13</v>
      </c>
      <c r="K62" s="25" t="s">
        <v>57</v>
      </c>
      <c r="L62" s="140" t="s">
        <v>414</v>
      </c>
      <c r="M62" s="328">
        <v>44950</v>
      </c>
      <c r="N62" s="328">
        <v>44950</v>
      </c>
      <c r="O62" s="328">
        <v>44950</v>
      </c>
      <c r="P62" s="328">
        <v>44950</v>
      </c>
      <c r="Q62" s="151" t="str">
        <f t="shared" ref="Q62:Q67" si="18">+IF(F62="","","SPK tarafından ek süre verilmiştir!")</f>
        <v/>
      </c>
      <c r="R62" s="11"/>
      <c r="S62" s="177"/>
      <c r="T62" s="141"/>
      <c r="U62" s="52"/>
    </row>
    <row r="63" spans="1:21" s="82" customFormat="1" ht="14.45" customHeight="1" x14ac:dyDescent="0.25">
      <c r="A63" s="28">
        <f t="shared" si="3"/>
        <v>61</v>
      </c>
      <c r="B63" s="44" t="str">
        <f>H63&amp;I63</f>
        <v>KN</v>
      </c>
      <c r="C63" s="44"/>
      <c r="D63" s="150">
        <f>+C63-21</f>
        <v>-21</v>
      </c>
      <c r="E63" s="51">
        <f>VLOOKUP(B63,SonGönderimTarihleri!A:C,3,FALSE)</f>
        <v>44998</v>
      </c>
      <c r="F63" s="90"/>
      <c r="G63" s="266">
        <f t="shared" si="14"/>
        <v>44998</v>
      </c>
      <c r="H63" s="25" t="s">
        <v>15</v>
      </c>
      <c r="I63" s="80" t="s">
        <v>13</v>
      </c>
      <c r="J63" s="25" t="s">
        <v>13</v>
      </c>
      <c r="K63" s="25" t="s">
        <v>1358</v>
      </c>
      <c r="L63" s="140" t="s">
        <v>1359</v>
      </c>
      <c r="M63" s="429">
        <v>44991</v>
      </c>
      <c r="N63" s="429">
        <v>44991</v>
      </c>
      <c r="O63" s="489">
        <v>44995</v>
      </c>
      <c r="P63" s="490">
        <v>44995</v>
      </c>
      <c r="Q63" s="151" t="str">
        <f t="shared" si="18"/>
        <v/>
      </c>
      <c r="R63" s="47"/>
      <c r="S63" s="46"/>
      <c r="U63" s="52"/>
    </row>
    <row r="64" spans="1:21" s="52" customFormat="1" ht="17.25" customHeight="1" x14ac:dyDescent="0.25">
      <c r="A64" s="28">
        <f t="shared" si="3"/>
        <v>62</v>
      </c>
      <c r="B64" s="44" t="str">
        <f t="shared" si="13"/>
        <v>KN</v>
      </c>
      <c r="C64" s="44"/>
      <c r="D64" s="150">
        <f t="shared" si="1"/>
        <v>-21</v>
      </c>
      <c r="E64" s="51">
        <f>VLOOKUP(B64,SonGönderimTarihleri!A:C,3,FALSE)</f>
        <v>44998</v>
      </c>
      <c r="F64" s="90"/>
      <c r="G64" s="266">
        <f t="shared" si="14"/>
        <v>44998</v>
      </c>
      <c r="H64" s="25" t="s">
        <v>15</v>
      </c>
      <c r="I64" s="80" t="s">
        <v>13</v>
      </c>
      <c r="J64" s="25" t="s">
        <v>13</v>
      </c>
      <c r="K64" s="25" t="s">
        <v>58</v>
      </c>
      <c r="L64" s="140" t="s">
        <v>415</v>
      </c>
      <c r="M64" s="329">
        <v>44988</v>
      </c>
      <c r="N64" s="429">
        <v>44988</v>
      </c>
      <c r="O64" s="429">
        <v>44988</v>
      </c>
      <c r="P64" s="429">
        <v>44988</v>
      </c>
      <c r="Q64" s="151" t="str">
        <f t="shared" si="18"/>
        <v/>
      </c>
      <c r="R64" s="11"/>
      <c r="S64" s="177"/>
      <c r="T64" s="85"/>
    </row>
    <row r="65" spans="1:21" s="146" customFormat="1" ht="17.25" customHeight="1" x14ac:dyDescent="0.25">
      <c r="A65" s="28">
        <f t="shared" si="3"/>
        <v>63</v>
      </c>
      <c r="B65" s="44" t="str">
        <f t="shared" si="13"/>
        <v>KON</v>
      </c>
      <c r="C65" s="44"/>
      <c r="D65" s="150">
        <f t="shared" si="1"/>
        <v>-21</v>
      </c>
      <c r="E65" s="51">
        <f>+E66</f>
        <v>44998</v>
      </c>
      <c r="F65" s="90"/>
      <c r="G65" s="266">
        <f>+G66</f>
        <v>44998</v>
      </c>
      <c r="H65" s="25" t="s">
        <v>12</v>
      </c>
      <c r="I65" s="80" t="s">
        <v>13</v>
      </c>
      <c r="J65" s="25" t="s">
        <v>13</v>
      </c>
      <c r="K65" s="25" t="s">
        <v>59</v>
      </c>
      <c r="L65" s="140" t="s">
        <v>416</v>
      </c>
      <c r="M65" s="503">
        <v>44998</v>
      </c>
      <c r="N65" s="503">
        <v>44998</v>
      </c>
      <c r="O65" s="503">
        <v>44998</v>
      </c>
      <c r="P65" s="503">
        <v>44998</v>
      </c>
      <c r="Q65" s="151" t="str">
        <f t="shared" si="18"/>
        <v/>
      </c>
      <c r="R65" s="86"/>
      <c r="S65" s="172"/>
      <c r="T65" s="141"/>
      <c r="U65" s="52"/>
    </row>
    <row r="66" spans="1:21" s="52" customFormat="1" ht="14.45" customHeight="1" x14ac:dyDescent="0.25">
      <c r="A66" s="28">
        <f t="shared" si="3"/>
        <v>64</v>
      </c>
      <c r="B66" s="44" t="str">
        <f t="shared" si="13"/>
        <v>KN</v>
      </c>
      <c r="C66" s="44"/>
      <c r="D66" s="150">
        <f t="shared" si="1"/>
        <v>-21</v>
      </c>
      <c r="E66" s="51">
        <f>VLOOKUP(B66,SonGönderimTarihleri!A:C,3,FALSE)</f>
        <v>44998</v>
      </c>
      <c r="F66" s="90"/>
      <c r="G66" s="266">
        <f t="shared" ref="G66:G106" si="19">IF(F66="",IF(C66="",E66,IF(E66&lt;=D66,E66,D66)),F66)</f>
        <v>44998</v>
      </c>
      <c r="H66" s="25" t="s">
        <v>15</v>
      </c>
      <c r="I66" s="80" t="s">
        <v>13</v>
      </c>
      <c r="J66" s="25" t="s">
        <v>13</v>
      </c>
      <c r="K66" s="25" t="s">
        <v>59</v>
      </c>
      <c r="L66" s="140" t="s">
        <v>416</v>
      </c>
      <c r="M66" s="503">
        <v>44998</v>
      </c>
      <c r="N66" s="503">
        <v>44998</v>
      </c>
      <c r="O66" s="503">
        <v>44998</v>
      </c>
      <c r="P66" s="503">
        <v>44998</v>
      </c>
      <c r="Q66" s="151" t="str">
        <f t="shared" si="18"/>
        <v/>
      </c>
      <c r="R66" s="11"/>
      <c r="S66" s="177"/>
      <c r="T66" s="85"/>
    </row>
    <row r="67" spans="1:21" s="52" customFormat="1" ht="14.45" customHeight="1" x14ac:dyDescent="0.25">
      <c r="A67" s="28">
        <f t="shared" si="3"/>
        <v>65</v>
      </c>
      <c r="B67" s="44" t="str">
        <f t="shared" si="13"/>
        <v>KN</v>
      </c>
      <c r="C67" s="44"/>
      <c r="D67" s="150">
        <f t="shared" si="1"/>
        <v>-21</v>
      </c>
      <c r="E67" s="51">
        <f>VLOOKUP(B67,SonGönderimTarihleri!A:C,3,FALSE)</f>
        <v>44998</v>
      </c>
      <c r="F67" s="90"/>
      <c r="G67" s="266">
        <f t="shared" si="19"/>
        <v>44998</v>
      </c>
      <c r="H67" s="25" t="s">
        <v>15</v>
      </c>
      <c r="I67" s="80" t="s">
        <v>13</v>
      </c>
      <c r="J67" s="25" t="s">
        <v>13</v>
      </c>
      <c r="K67" s="25" t="s">
        <v>60</v>
      </c>
      <c r="L67" s="140" t="s">
        <v>417</v>
      </c>
      <c r="M67" s="427">
        <v>44994</v>
      </c>
      <c r="N67" s="427">
        <v>44994</v>
      </c>
      <c r="O67" s="427">
        <v>44994</v>
      </c>
      <c r="P67" s="427">
        <v>44994</v>
      </c>
      <c r="Q67" s="151" t="str">
        <f t="shared" si="18"/>
        <v/>
      </c>
      <c r="R67" s="11"/>
      <c r="S67" s="177"/>
      <c r="T67" s="85"/>
    </row>
    <row r="68" spans="1:21" s="146" customFormat="1" ht="14.45" customHeight="1" x14ac:dyDescent="0.25">
      <c r="A68" s="28">
        <f t="shared" si="3"/>
        <v>66</v>
      </c>
      <c r="B68" s="44" t="str">
        <f t="shared" si="13"/>
        <v>KN</v>
      </c>
      <c r="C68" s="51"/>
      <c r="D68" s="150">
        <f t="shared" si="1"/>
        <v>-21</v>
      </c>
      <c r="E68" s="51">
        <f>VLOOKUP(B68,SonGönderimTarihleri!A:C,3,FALSE)</f>
        <v>44998</v>
      </c>
      <c r="F68" s="90"/>
      <c r="G68" s="266">
        <f t="shared" si="19"/>
        <v>44998</v>
      </c>
      <c r="H68" s="25" t="s">
        <v>15</v>
      </c>
      <c r="I68" s="80" t="s">
        <v>13</v>
      </c>
      <c r="J68" s="25" t="s">
        <v>13</v>
      </c>
      <c r="K68" s="25" t="s">
        <v>61</v>
      </c>
      <c r="L68" s="140" t="s">
        <v>418</v>
      </c>
      <c r="M68" s="446">
        <v>44995</v>
      </c>
      <c r="N68" s="446">
        <v>44995</v>
      </c>
      <c r="O68" s="446">
        <v>44995</v>
      </c>
      <c r="P68" s="446">
        <v>44995</v>
      </c>
      <c r="Q68" s="151"/>
      <c r="R68" s="11"/>
      <c r="S68" s="177"/>
      <c r="T68" s="141"/>
      <c r="U68" s="52"/>
    </row>
    <row r="69" spans="1:21" s="146" customFormat="1" ht="14.45" customHeight="1" x14ac:dyDescent="0.25">
      <c r="A69" s="28">
        <f t="shared" ref="A69:A132" si="20">A68+1</f>
        <v>67</v>
      </c>
      <c r="B69" s="44" t="str">
        <f t="shared" si="13"/>
        <v>KN</v>
      </c>
      <c r="C69" s="51"/>
      <c r="D69" s="150">
        <f t="shared" si="1"/>
        <v>-21</v>
      </c>
      <c r="E69" s="51">
        <f>VLOOKUP(B69,SonGönderimTarihleri!A:C,3,FALSE)</f>
        <v>44998</v>
      </c>
      <c r="F69" s="90"/>
      <c r="G69" s="266">
        <f t="shared" si="19"/>
        <v>44998</v>
      </c>
      <c r="H69" s="25" t="s">
        <v>15</v>
      </c>
      <c r="I69" s="80" t="s">
        <v>13</v>
      </c>
      <c r="J69" s="25" t="s">
        <v>15</v>
      </c>
      <c r="K69" s="25" t="s">
        <v>1339</v>
      </c>
      <c r="L69" s="140" t="s">
        <v>1483</v>
      </c>
      <c r="M69" s="427">
        <v>44988</v>
      </c>
      <c r="N69" s="427">
        <v>44988</v>
      </c>
      <c r="O69" s="427">
        <v>44988</v>
      </c>
      <c r="P69" s="427">
        <v>44988</v>
      </c>
      <c r="Q69" s="151"/>
      <c r="R69" s="86"/>
      <c r="S69" s="172"/>
      <c r="T69" s="85"/>
      <c r="U69" s="52"/>
    </row>
    <row r="70" spans="1:21" s="170" customFormat="1" ht="14.45" customHeight="1" x14ac:dyDescent="0.25">
      <c r="A70" s="28">
        <f t="shared" si="20"/>
        <v>68</v>
      </c>
      <c r="B70" s="44" t="str">
        <f t="shared" si="13"/>
        <v>KN</v>
      </c>
      <c r="C70" s="44"/>
      <c r="D70" s="150">
        <f t="shared" si="1"/>
        <v>-21</v>
      </c>
      <c r="E70" s="51">
        <f>VLOOKUP(B70,SonGönderimTarihleri!A:C,3,FALSE)</f>
        <v>44998</v>
      </c>
      <c r="F70" s="90"/>
      <c r="G70" s="266">
        <f t="shared" si="19"/>
        <v>44998</v>
      </c>
      <c r="H70" s="25" t="s">
        <v>15</v>
      </c>
      <c r="I70" s="80" t="s">
        <v>13</v>
      </c>
      <c r="J70" s="25" t="s">
        <v>13</v>
      </c>
      <c r="K70" s="25" t="s">
        <v>62</v>
      </c>
      <c r="L70" s="140" t="s">
        <v>419</v>
      </c>
      <c r="M70" s="503">
        <v>44998</v>
      </c>
      <c r="N70" s="503">
        <v>44998</v>
      </c>
      <c r="O70" s="503">
        <v>44998</v>
      </c>
      <c r="P70" s="503">
        <v>44998</v>
      </c>
      <c r="Q70" s="151" t="str">
        <f t="shared" ref="Q70:Q81" si="21">+IF(F70="","","SPK tarafından ek süre verilmiştir!")</f>
        <v/>
      </c>
      <c r="R70" s="11"/>
      <c r="S70" s="177"/>
      <c r="U70" s="52"/>
    </row>
    <row r="71" spans="1:21" s="52" customFormat="1" ht="14.45" customHeight="1" x14ac:dyDescent="0.25">
      <c r="A71" s="28">
        <f t="shared" si="20"/>
        <v>69</v>
      </c>
      <c r="B71" s="44" t="str">
        <f t="shared" si="13"/>
        <v>K(PÖİP)</v>
      </c>
      <c r="C71" s="51"/>
      <c r="D71" s="150">
        <f t="shared" si="1"/>
        <v>-21</v>
      </c>
      <c r="E71" s="51">
        <f>VLOOKUP(B71,SonGönderimTarihleri!A:C,3,FALSE)</f>
        <v>44998</v>
      </c>
      <c r="F71" s="90"/>
      <c r="G71" s="266">
        <f t="shared" si="19"/>
        <v>44998</v>
      </c>
      <c r="H71" s="25" t="s">
        <v>15</v>
      </c>
      <c r="I71" s="80" t="s">
        <v>1073</v>
      </c>
      <c r="J71" s="25" t="s">
        <v>1146</v>
      </c>
      <c r="K71" s="25" t="s">
        <v>63</v>
      </c>
      <c r="L71" s="140" t="s">
        <v>420</v>
      </c>
      <c r="M71" s="503">
        <v>44998</v>
      </c>
      <c r="N71" s="503">
        <v>44998</v>
      </c>
      <c r="O71" s="503">
        <v>44998</v>
      </c>
      <c r="P71" s="503">
        <v>44998</v>
      </c>
      <c r="Q71" s="151" t="str">
        <f t="shared" si="21"/>
        <v/>
      </c>
      <c r="R71" s="11"/>
      <c r="S71" s="177"/>
      <c r="T71" s="85"/>
    </row>
    <row r="72" spans="1:21" s="52" customFormat="1" ht="14.45" customHeight="1" x14ac:dyDescent="0.25">
      <c r="A72" s="28">
        <f t="shared" si="20"/>
        <v>70</v>
      </c>
      <c r="B72" s="44" t="str">
        <f t="shared" ref="B72:B114" si="22">H72&amp;I72</f>
        <v>KN</v>
      </c>
      <c r="C72" s="51">
        <v>45005</v>
      </c>
      <c r="D72" s="150">
        <f t="shared" ref="D72:D147" si="23">+C72-21</f>
        <v>44984</v>
      </c>
      <c r="E72" s="51">
        <f>VLOOKUP(B72,SonGönderimTarihleri!A:C,3,FALSE)</f>
        <v>44998</v>
      </c>
      <c r="F72" s="90"/>
      <c r="G72" s="266">
        <f t="shared" si="19"/>
        <v>44984</v>
      </c>
      <c r="H72" s="25" t="s">
        <v>15</v>
      </c>
      <c r="I72" s="80" t="s">
        <v>13</v>
      </c>
      <c r="J72" s="25" t="s">
        <v>13</v>
      </c>
      <c r="K72" s="25" t="s">
        <v>64</v>
      </c>
      <c r="L72" s="140" t="s">
        <v>421</v>
      </c>
      <c r="M72" s="383">
        <v>44965</v>
      </c>
      <c r="N72" s="383">
        <v>44965</v>
      </c>
      <c r="O72" s="418">
        <v>44983</v>
      </c>
      <c r="P72" s="418">
        <v>44983</v>
      </c>
      <c r="Q72" s="151" t="str">
        <f t="shared" si="21"/>
        <v/>
      </c>
      <c r="R72" s="86"/>
      <c r="S72" s="189">
        <v>44965</v>
      </c>
      <c r="T72" s="85"/>
    </row>
    <row r="73" spans="1:21" s="52" customFormat="1" ht="14.45" customHeight="1" x14ac:dyDescent="0.25">
      <c r="A73" s="28">
        <f t="shared" si="20"/>
        <v>71</v>
      </c>
      <c r="B73" s="44" t="str">
        <f t="shared" si="22"/>
        <v>KN</v>
      </c>
      <c r="C73" s="299"/>
      <c r="D73" s="150">
        <f t="shared" si="23"/>
        <v>-21</v>
      </c>
      <c r="E73" s="299">
        <f>VLOOKUP(B73,SonGönderimTarihleri!A:C,3,FALSE)</f>
        <v>44998</v>
      </c>
      <c r="F73" s="90"/>
      <c r="G73" s="292">
        <f t="shared" si="19"/>
        <v>44998</v>
      </c>
      <c r="H73" s="25" t="s">
        <v>15</v>
      </c>
      <c r="I73" s="80" t="s">
        <v>13</v>
      </c>
      <c r="J73" s="25" t="s">
        <v>13</v>
      </c>
      <c r="K73" s="25" t="s">
        <v>1629</v>
      </c>
      <c r="L73" s="49" t="s">
        <v>1635</v>
      </c>
      <c r="M73" s="418">
        <v>44992</v>
      </c>
      <c r="N73" s="418">
        <v>44992</v>
      </c>
      <c r="O73" s="418">
        <v>44992</v>
      </c>
      <c r="P73" s="418">
        <v>44992</v>
      </c>
      <c r="Q73" s="151"/>
      <c r="R73" s="86"/>
      <c r="S73" s="189"/>
      <c r="T73" s="85"/>
    </row>
    <row r="74" spans="1:21" s="52" customFormat="1" ht="14.45" customHeight="1" x14ac:dyDescent="0.25">
      <c r="A74" s="28">
        <f t="shared" si="20"/>
        <v>72</v>
      </c>
      <c r="B74" s="44" t="str">
        <f t="shared" si="22"/>
        <v>KN</v>
      </c>
      <c r="C74" s="51"/>
      <c r="D74" s="150">
        <f t="shared" si="23"/>
        <v>-21</v>
      </c>
      <c r="E74" s="51">
        <f>VLOOKUP(B74,SonGönderimTarihleri!A:C,3,FALSE)</f>
        <v>44998</v>
      </c>
      <c r="F74" s="90"/>
      <c r="G74" s="266">
        <f t="shared" si="19"/>
        <v>44998</v>
      </c>
      <c r="H74" s="25" t="s">
        <v>15</v>
      </c>
      <c r="I74" s="80" t="s">
        <v>13</v>
      </c>
      <c r="J74" s="25" t="s">
        <v>13</v>
      </c>
      <c r="K74" s="25" t="s">
        <v>65</v>
      </c>
      <c r="L74" s="140" t="s">
        <v>422</v>
      </c>
      <c r="M74" s="454">
        <v>44995</v>
      </c>
      <c r="N74" s="454">
        <v>44995</v>
      </c>
      <c r="O74" s="503">
        <v>44995</v>
      </c>
      <c r="P74" s="503">
        <v>44995</v>
      </c>
      <c r="Q74" s="151" t="str">
        <f t="shared" si="21"/>
        <v/>
      </c>
      <c r="R74" s="11"/>
      <c r="S74" s="177"/>
      <c r="T74" s="85"/>
    </row>
    <row r="75" spans="1:21" s="146" customFormat="1" ht="14.45" customHeight="1" x14ac:dyDescent="0.25">
      <c r="A75" s="28">
        <f t="shared" si="20"/>
        <v>73</v>
      </c>
      <c r="B75" s="44" t="str">
        <f t="shared" si="22"/>
        <v>KN</v>
      </c>
      <c r="C75" s="44"/>
      <c r="D75" s="150">
        <f t="shared" si="23"/>
        <v>-21</v>
      </c>
      <c r="E75" s="51">
        <f>VLOOKUP(B75,SonGönderimTarihleri!A:C,3,FALSE)</f>
        <v>44998</v>
      </c>
      <c r="F75" s="90"/>
      <c r="G75" s="266">
        <f t="shared" si="19"/>
        <v>44998</v>
      </c>
      <c r="H75" s="25" t="s">
        <v>15</v>
      </c>
      <c r="I75" s="80" t="s">
        <v>13</v>
      </c>
      <c r="J75" s="25" t="s">
        <v>13</v>
      </c>
      <c r="K75" s="25" t="s">
        <v>66</v>
      </c>
      <c r="L75" s="140" t="s">
        <v>423</v>
      </c>
      <c r="M75" s="495">
        <v>44998</v>
      </c>
      <c r="N75" s="495">
        <v>44998</v>
      </c>
      <c r="O75" s="495">
        <v>44998</v>
      </c>
      <c r="P75" s="495">
        <v>44998</v>
      </c>
      <c r="Q75" s="151" t="str">
        <f t="shared" si="21"/>
        <v/>
      </c>
      <c r="R75" s="153"/>
      <c r="S75" s="172"/>
      <c r="T75" s="141"/>
      <c r="U75" s="52"/>
    </row>
    <row r="76" spans="1:21" s="52" customFormat="1" ht="14.45" customHeight="1" x14ac:dyDescent="0.25">
      <c r="A76" s="28">
        <f t="shared" si="20"/>
        <v>74</v>
      </c>
      <c r="B76" s="44" t="str">
        <f t="shared" si="22"/>
        <v>K(PÖİP)</v>
      </c>
      <c r="C76" s="44"/>
      <c r="D76" s="150">
        <f t="shared" si="23"/>
        <v>-21</v>
      </c>
      <c r="E76" s="51">
        <f>VLOOKUP(B76,SonGönderimTarihleri!A:C,3,FALSE)</f>
        <v>44998</v>
      </c>
      <c r="F76" s="90">
        <v>45026</v>
      </c>
      <c r="G76" s="283">
        <f t="shared" si="19"/>
        <v>45026</v>
      </c>
      <c r="H76" s="44" t="s">
        <v>15</v>
      </c>
      <c r="I76" s="63" t="s">
        <v>1073</v>
      </c>
      <c r="J76" s="44" t="s">
        <v>1146</v>
      </c>
      <c r="K76" s="44" t="s">
        <v>67</v>
      </c>
      <c r="L76" s="147" t="s">
        <v>424</v>
      </c>
      <c r="M76" s="283">
        <v>45027</v>
      </c>
      <c r="N76" s="531">
        <v>45027</v>
      </c>
      <c r="O76" s="531">
        <v>45027</v>
      </c>
      <c r="P76" s="531">
        <v>45027</v>
      </c>
      <c r="Q76" s="151" t="str">
        <f t="shared" si="21"/>
        <v>SPK tarafından ek süre verilmiştir!</v>
      </c>
      <c r="R76" s="11"/>
      <c r="S76" s="177"/>
      <c r="T76" s="85"/>
    </row>
    <row r="77" spans="1:21" s="52" customFormat="1" ht="14.45" customHeight="1" x14ac:dyDescent="0.25">
      <c r="A77" s="28">
        <f t="shared" si="20"/>
        <v>75</v>
      </c>
      <c r="B77" s="44" t="str">
        <f t="shared" si="22"/>
        <v>KON</v>
      </c>
      <c r="C77" s="44"/>
      <c r="D77" s="150">
        <f t="shared" si="23"/>
        <v>-21</v>
      </c>
      <c r="E77" s="51">
        <f>VLOOKUP(B77,SonGönderimTarihleri!A:C,3,FALSE)</f>
        <v>44986</v>
      </c>
      <c r="F77" s="90"/>
      <c r="G77" s="266">
        <f t="shared" si="19"/>
        <v>44986</v>
      </c>
      <c r="H77" s="25" t="s">
        <v>12</v>
      </c>
      <c r="I77" s="80" t="s">
        <v>13</v>
      </c>
      <c r="J77" s="25" t="s">
        <v>13</v>
      </c>
      <c r="K77" s="25" t="s">
        <v>68</v>
      </c>
      <c r="L77" s="140" t="s">
        <v>425</v>
      </c>
      <c r="M77" s="407">
        <v>44985</v>
      </c>
      <c r="N77" s="407">
        <v>44985</v>
      </c>
      <c r="O77" s="407">
        <v>44985</v>
      </c>
      <c r="P77" s="407">
        <v>44985</v>
      </c>
      <c r="Q77" s="151" t="str">
        <f t="shared" si="21"/>
        <v/>
      </c>
      <c r="R77" s="11"/>
      <c r="S77" s="177"/>
      <c r="T77" s="85"/>
    </row>
    <row r="78" spans="1:21" s="52" customFormat="1" ht="14.45" customHeight="1" x14ac:dyDescent="0.25">
      <c r="A78" s="28">
        <f t="shared" si="20"/>
        <v>76</v>
      </c>
      <c r="B78" s="44" t="str">
        <f t="shared" si="22"/>
        <v>KN</v>
      </c>
      <c r="C78" s="51"/>
      <c r="D78" s="150">
        <f t="shared" si="23"/>
        <v>-21</v>
      </c>
      <c r="E78" s="51">
        <f>VLOOKUP(B78,SonGönderimTarihleri!A:C,3,FALSE)</f>
        <v>44998</v>
      </c>
      <c r="F78" s="90"/>
      <c r="G78" s="266">
        <f t="shared" si="19"/>
        <v>44998</v>
      </c>
      <c r="H78" s="25" t="s">
        <v>15</v>
      </c>
      <c r="I78" s="80" t="s">
        <v>13</v>
      </c>
      <c r="J78" s="25" t="s">
        <v>13</v>
      </c>
      <c r="K78" s="25" t="s">
        <v>69</v>
      </c>
      <c r="L78" s="140" t="s">
        <v>426</v>
      </c>
      <c r="M78" s="427">
        <v>44985</v>
      </c>
      <c r="N78" s="427">
        <v>44985</v>
      </c>
      <c r="O78" s="427">
        <v>44985</v>
      </c>
      <c r="P78" s="427">
        <v>44985</v>
      </c>
      <c r="Q78" s="151" t="str">
        <f t="shared" si="21"/>
        <v/>
      </c>
      <c r="R78" s="11"/>
      <c r="S78" s="177"/>
      <c r="T78" s="85"/>
    </row>
    <row r="79" spans="1:21" s="52" customFormat="1" ht="14.45" customHeight="1" x14ac:dyDescent="0.25">
      <c r="A79" s="28">
        <f t="shared" si="20"/>
        <v>77</v>
      </c>
      <c r="B79" s="44" t="str">
        <f t="shared" si="22"/>
        <v>KON</v>
      </c>
      <c r="C79" s="283"/>
      <c r="D79" s="150">
        <f t="shared" si="23"/>
        <v>-21</v>
      </c>
      <c r="E79" s="283">
        <f>VLOOKUP(B79,SonGönderimTarihleri!A:C,3,FALSE)</f>
        <v>44986</v>
      </c>
      <c r="F79" s="90"/>
      <c r="G79" s="266">
        <f t="shared" si="19"/>
        <v>44986</v>
      </c>
      <c r="H79" s="25" t="s">
        <v>12</v>
      </c>
      <c r="I79" s="80" t="s">
        <v>13</v>
      </c>
      <c r="J79" s="25" t="s">
        <v>13</v>
      </c>
      <c r="K79" s="25" t="s">
        <v>1625</v>
      </c>
      <c r="L79" s="49" t="s">
        <v>1672</v>
      </c>
      <c r="M79" s="427">
        <v>44986</v>
      </c>
      <c r="N79" s="427">
        <v>44986</v>
      </c>
      <c r="O79" s="427">
        <v>44986</v>
      </c>
      <c r="P79" s="427">
        <v>44986</v>
      </c>
      <c r="Q79" s="151"/>
      <c r="R79" s="11"/>
      <c r="S79" s="177"/>
      <c r="T79" s="85"/>
    </row>
    <row r="80" spans="1:21" s="52" customFormat="1" ht="14.45" customHeight="1" x14ac:dyDescent="0.25">
      <c r="A80" s="28">
        <f t="shared" si="20"/>
        <v>78</v>
      </c>
      <c r="B80" s="44" t="str">
        <f t="shared" si="22"/>
        <v>KON</v>
      </c>
      <c r="C80" s="51"/>
      <c r="D80" s="150">
        <f t="shared" si="23"/>
        <v>-21</v>
      </c>
      <c r="E80" s="51">
        <f>VLOOKUP(B80,SonGönderimTarihleri!A:C,3,FALSE)</f>
        <v>44986</v>
      </c>
      <c r="F80" s="90"/>
      <c r="G80" s="266">
        <f t="shared" si="19"/>
        <v>44986</v>
      </c>
      <c r="H80" s="25" t="s">
        <v>12</v>
      </c>
      <c r="I80" s="80" t="s">
        <v>13</v>
      </c>
      <c r="J80" s="25" t="s">
        <v>13</v>
      </c>
      <c r="K80" s="25" t="s">
        <v>1368</v>
      </c>
      <c r="L80" s="140" t="s">
        <v>1367</v>
      </c>
      <c r="M80" s="418">
        <v>44986</v>
      </c>
      <c r="N80" s="418">
        <v>44986</v>
      </c>
      <c r="O80" s="418">
        <v>44986</v>
      </c>
      <c r="P80" s="418">
        <v>44986</v>
      </c>
      <c r="Q80" s="151"/>
      <c r="R80" s="11"/>
      <c r="S80" s="185"/>
      <c r="T80" s="85"/>
    </row>
    <row r="81" spans="1:21" s="52" customFormat="1" ht="14.45" customHeight="1" x14ac:dyDescent="0.25">
      <c r="A81" s="28">
        <f t="shared" si="20"/>
        <v>79</v>
      </c>
      <c r="B81" s="44" t="str">
        <f t="shared" si="22"/>
        <v>K(PÖİP)</v>
      </c>
      <c r="C81" s="51"/>
      <c r="D81" s="150">
        <f t="shared" si="23"/>
        <v>-21</v>
      </c>
      <c r="E81" s="51">
        <f>VLOOKUP(B81,SonGönderimTarihleri!A:C,3,FALSE)</f>
        <v>44998</v>
      </c>
      <c r="F81" s="90"/>
      <c r="G81" s="266">
        <f t="shared" si="19"/>
        <v>44998</v>
      </c>
      <c r="H81" s="25" t="s">
        <v>15</v>
      </c>
      <c r="I81" s="80" t="s">
        <v>1073</v>
      </c>
      <c r="J81" s="25" t="s">
        <v>1146</v>
      </c>
      <c r="K81" s="25" t="s">
        <v>70</v>
      </c>
      <c r="L81" s="140" t="s">
        <v>427</v>
      </c>
      <c r="M81" s="418">
        <v>44985</v>
      </c>
      <c r="N81" s="427">
        <v>44985</v>
      </c>
      <c r="O81" s="418">
        <v>44985</v>
      </c>
      <c r="P81" s="427">
        <v>44985</v>
      </c>
      <c r="Q81" s="151" t="str">
        <f t="shared" si="21"/>
        <v/>
      </c>
      <c r="R81" s="86"/>
      <c r="S81" s="177"/>
      <c r="T81" s="85"/>
    </row>
    <row r="82" spans="1:21" s="52" customFormat="1" x14ac:dyDescent="0.25">
      <c r="A82" s="28">
        <f t="shared" si="20"/>
        <v>80</v>
      </c>
      <c r="B82" s="44" t="str">
        <f t="shared" si="22"/>
        <v>KN</v>
      </c>
      <c r="C82" s="51"/>
      <c r="D82" s="150">
        <f t="shared" si="23"/>
        <v>-21</v>
      </c>
      <c r="E82" s="51">
        <f>VLOOKUP(B82,SonGönderimTarihleri!A:C,3,FALSE)</f>
        <v>44998</v>
      </c>
      <c r="F82" s="90"/>
      <c r="G82" s="266">
        <f t="shared" si="19"/>
        <v>44998</v>
      </c>
      <c r="H82" s="25" t="s">
        <v>15</v>
      </c>
      <c r="I82" s="80" t="s">
        <v>13</v>
      </c>
      <c r="J82" s="25" t="s">
        <v>13</v>
      </c>
      <c r="K82" s="25" t="s">
        <v>71</v>
      </c>
      <c r="L82" s="140" t="s">
        <v>428</v>
      </c>
      <c r="M82" s="503">
        <v>44998</v>
      </c>
      <c r="N82" s="503">
        <v>44998</v>
      </c>
      <c r="O82" s="503">
        <v>44998</v>
      </c>
      <c r="P82" s="503">
        <v>44998</v>
      </c>
      <c r="Q82" s="151"/>
      <c r="R82" s="11"/>
      <c r="S82" s="177"/>
      <c r="T82" s="85"/>
    </row>
    <row r="83" spans="1:21" s="52" customFormat="1" x14ac:dyDescent="0.25">
      <c r="A83" s="28">
        <f t="shared" si="20"/>
        <v>81</v>
      </c>
      <c r="B83" s="44" t="str">
        <f t="shared" si="22"/>
        <v>KON</v>
      </c>
      <c r="C83" s="51"/>
      <c r="D83" s="150">
        <f t="shared" si="23"/>
        <v>-21</v>
      </c>
      <c r="E83" s="51">
        <f>VLOOKUP(B83,SonGönderimTarihleri!A:C,3,FALSE)</f>
        <v>44986</v>
      </c>
      <c r="F83" s="90"/>
      <c r="G83" s="266">
        <f t="shared" si="19"/>
        <v>44986</v>
      </c>
      <c r="H83" s="25" t="s">
        <v>12</v>
      </c>
      <c r="I83" s="80" t="s">
        <v>13</v>
      </c>
      <c r="J83" s="25" t="s">
        <v>13</v>
      </c>
      <c r="K83" s="25" t="s">
        <v>72</v>
      </c>
      <c r="L83" s="140" t="s">
        <v>429</v>
      </c>
      <c r="M83" s="418">
        <v>44986</v>
      </c>
      <c r="N83" s="418">
        <v>44986</v>
      </c>
      <c r="O83" s="418">
        <v>44986</v>
      </c>
      <c r="P83" s="418">
        <v>44986</v>
      </c>
      <c r="Q83" s="151"/>
      <c r="R83" s="11"/>
      <c r="S83" s="177"/>
      <c r="T83" s="85"/>
    </row>
    <row r="84" spans="1:21" s="52" customFormat="1" ht="14.45" customHeight="1" x14ac:dyDescent="0.25">
      <c r="A84" s="28">
        <f t="shared" si="20"/>
        <v>82</v>
      </c>
      <c r="B84" s="44" t="str">
        <f t="shared" si="22"/>
        <v>KON</v>
      </c>
      <c r="C84" s="51"/>
      <c r="D84" s="150">
        <f t="shared" si="23"/>
        <v>-21</v>
      </c>
      <c r="E84" s="51">
        <f>VLOOKUP(B84,SonGönderimTarihleri!A:C,3,FALSE)</f>
        <v>44986</v>
      </c>
      <c r="F84" s="90"/>
      <c r="G84" s="266">
        <f t="shared" si="19"/>
        <v>44986</v>
      </c>
      <c r="H84" s="25" t="s">
        <v>12</v>
      </c>
      <c r="I84" s="80" t="s">
        <v>13</v>
      </c>
      <c r="J84" s="25" t="s">
        <v>13</v>
      </c>
      <c r="K84" s="25" t="s">
        <v>1243</v>
      </c>
      <c r="L84" s="140" t="s">
        <v>1242</v>
      </c>
      <c r="M84" s="407">
        <v>44986</v>
      </c>
      <c r="N84" s="407">
        <v>44986</v>
      </c>
      <c r="O84" s="407">
        <v>44986</v>
      </c>
      <c r="P84" s="407">
        <v>44986</v>
      </c>
      <c r="Q84" s="151"/>
      <c r="R84" s="11"/>
      <c r="S84" s="177"/>
      <c r="T84" s="85"/>
    </row>
    <row r="85" spans="1:21" s="192" customFormat="1" ht="15" customHeight="1" x14ac:dyDescent="0.25">
      <c r="A85" s="28">
        <f t="shared" si="20"/>
        <v>83</v>
      </c>
      <c r="B85" s="44" t="str">
        <f t="shared" si="22"/>
        <v>KN</v>
      </c>
      <c r="C85" s="44"/>
      <c r="D85" s="150">
        <f t="shared" si="23"/>
        <v>-21</v>
      </c>
      <c r="E85" s="51">
        <f>VLOOKUP(B85,SonGönderimTarihleri!A:C,3,FALSE)</f>
        <v>44998</v>
      </c>
      <c r="F85" s="90"/>
      <c r="G85" s="266">
        <f t="shared" si="19"/>
        <v>44998</v>
      </c>
      <c r="H85" s="25" t="s">
        <v>15</v>
      </c>
      <c r="I85" s="80" t="s">
        <v>13</v>
      </c>
      <c r="J85" s="25" t="s">
        <v>13</v>
      </c>
      <c r="K85" s="25" t="s">
        <v>1038</v>
      </c>
      <c r="L85" s="140" t="s">
        <v>1031</v>
      </c>
      <c r="M85" s="336">
        <v>44995</v>
      </c>
      <c r="N85" s="444">
        <v>44995</v>
      </c>
      <c r="O85" s="444">
        <v>44995</v>
      </c>
      <c r="P85" s="444">
        <v>44995</v>
      </c>
      <c r="Q85" s="151" t="str">
        <f>+IF(F85="","","SPK tarafından ek süre verilmiştir!")</f>
        <v/>
      </c>
      <c r="R85" s="153"/>
      <c r="S85" s="177"/>
      <c r="T85" s="178"/>
      <c r="U85" s="52"/>
    </row>
    <row r="86" spans="1:21" s="52" customFormat="1" ht="14.45" customHeight="1" x14ac:dyDescent="0.25">
      <c r="A86" s="28">
        <f t="shared" si="20"/>
        <v>84</v>
      </c>
      <c r="B86" s="44" t="str">
        <f t="shared" si="22"/>
        <v>KN</v>
      </c>
      <c r="C86" s="44"/>
      <c r="D86" s="150">
        <f t="shared" si="23"/>
        <v>-21</v>
      </c>
      <c r="E86" s="51">
        <f>VLOOKUP(B86,SonGönderimTarihleri!A:C,3,FALSE)</f>
        <v>44998</v>
      </c>
      <c r="F86" s="90"/>
      <c r="G86" s="266">
        <f t="shared" si="19"/>
        <v>44998</v>
      </c>
      <c r="H86" s="25" t="s">
        <v>15</v>
      </c>
      <c r="I86" s="80" t="s">
        <v>13</v>
      </c>
      <c r="J86" s="25" t="s">
        <v>13</v>
      </c>
      <c r="K86" s="25" t="s">
        <v>73</v>
      </c>
      <c r="L86" s="140" t="s">
        <v>430</v>
      </c>
      <c r="M86" s="503">
        <v>44998</v>
      </c>
      <c r="N86" s="503">
        <v>44998</v>
      </c>
      <c r="O86" s="503">
        <v>44998</v>
      </c>
      <c r="P86" s="503">
        <v>44998</v>
      </c>
      <c r="Q86" s="151" t="str">
        <f>+IF(F86="","","SPK tarafından ek süre verilmiştir!")</f>
        <v/>
      </c>
      <c r="R86" s="11"/>
      <c r="S86" s="177"/>
      <c r="T86" s="85"/>
    </row>
    <row r="87" spans="1:21" s="182" customFormat="1" ht="17.25" customHeight="1" x14ac:dyDescent="0.25">
      <c r="A87" s="28">
        <f t="shared" si="20"/>
        <v>85</v>
      </c>
      <c r="B87" s="44" t="str">
        <f t="shared" ref="B87" si="24">H87&amp;I87</f>
        <v>KF(BJKAS-GSRAY-FB-TS) 2022/6 Aylık</v>
      </c>
      <c r="C87" s="44"/>
      <c r="D87" s="150">
        <f t="shared" ref="D87" si="25">+C87-21</f>
        <v>-21</v>
      </c>
      <c r="E87" s="340">
        <f>VLOOKUP(B87,SonGönderimTarihleri!A:C,3,FALSE)</f>
        <v>44945</v>
      </c>
      <c r="F87" s="90"/>
      <c r="G87" s="336">
        <f t="shared" ref="G87" si="26">IF(F87="",IF(C87="",E87,IF(E87&lt;=D87,E87,D87)),F87)</f>
        <v>44945</v>
      </c>
      <c r="H87" s="25" t="s">
        <v>15</v>
      </c>
      <c r="I87" s="80" t="s">
        <v>1749</v>
      </c>
      <c r="J87" s="80" t="s">
        <v>1749</v>
      </c>
      <c r="K87" s="80" t="s">
        <v>74</v>
      </c>
      <c r="L87" s="263" t="s">
        <v>1369</v>
      </c>
      <c r="M87" s="378">
        <v>44945</v>
      </c>
      <c r="N87" s="378">
        <v>44945</v>
      </c>
      <c r="O87" s="378">
        <v>44945</v>
      </c>
      <c r="P87" s="378">
        <v>44945</v>
      </c>
      <c r="Q87" s="275" t="str">
        <f>+IF(F87="","","SPK tarafından ek süre verilmiştir!")</f>
        <v/>
      </c>
      <c r="R87" s="153"/>
      <c r="S87" s="180"/>
      <c r="T87" s="181"/>
      <c r="U87" s="52"/>
    </row>
    <row r="88" spans="1:21" s="52" customFormat="1" ht="14.45" customHeight="1" x14ac:dyDescent="0.25">
      <c r="A88" s="28">
        <f t="shared" si="20"/>
        <v>86</v>
      </c>
      <c r="B88" s="44" t="str">
        <f t="shared" si="22"/>
        <v>KN</v>
      </c>
      <c r="C88" s="44"/>
      <c r="D88" s="150">
        <f t="shared" si="23"/>
        <v>-21</v>
      </c>
      <c r="E88" s="51">
        <f>VLOOKUP(B88,SonGönderimTarihleri!A:C,3,FALSE)</f>
        <v>44998</v>
      </c>
      <c r="F88" s="90"/>
      <c r="G88" s="266">
        <f t="shared" si="19"/>
        <v>44998</v>
      </c>
      <c r="H88" s="25" t="s">
        <v>15</v>
      </c>
      <c r="I88" s="80" t="s">
        <v>13</v>
      </c>
      <c r="J88" s="25" t="s">
        <v>13</v>
      </c>
      <c r="K88" s="25" t="s">
        <v>75</v>
      </c>
      <c r="L88" s="140" t="s">
        <v>431</v>
      </c>
      <c r="M88" s="427">
        <v>44977</v>
      </c>
      <c r="N88" s="427">
        <v>44977</v>
      </c>
      <c r="O88" s="427">
        <v>44977</v>
      </c>
      <c r="P88" s="427">
        <v>44977</v>
      </c>
      <c r="Q88" s="275" t="str">
        <f>+IF(F88="","","SPK tarafından ek süre verilmiştir!")</f>
        <v/>
      </c>
      <c r="R88" s="11"/>
      <c r="S88" s="177"/>
      <c r="T88" s="85"/>
    </row>
    <row r="89" spans="1:21" s="52" customFormat="1" ht="14.45" customHeight="1" x14ac:dyDescent="0.25">
      <c r="A89" s="28">
        <f t="shared" si="20"/>
        <v>87</v>
      </c>
      <c r="B89" s="44" t="str">
        <f t="shared" si="22"/>
        <v>KN</v>
      </c>
      <c r="C89" s="51"/>
      <c r="D89" s="150">
        <f t="shared" si="23"/>
        <v>-21</v>
      </c>
      <c r="E89" s="51">
        <f>VLOOKUP(B89,SonGönderimTarihleri!A:C,3,FALSE)</f>
        <v>44998</v>
      </c>
      <c r="F89" s="90">
        <v>45056</v>
      </c>
      <c r="G89" s="266">
        <f t="shared" si="19"/>
        <v>45056</v>
      </c>
      <c r="H89" s="25" t="s">
        <v>15</v>
      </c>
      <c r="I89" s="80" t="s">
        <v>13</v>
      </c>
      <c r="J89" s="25" t="s">
        <v>13</v>
      </c>
      <c r="K89" s="25" t="s">
        <v>76</v>
      </c>
      <c r="L89" s="140" t="s">
        <v>432</v>
      </c>
      <c r="M89" s="266">
        <v>44991</v>
      </c>
      <c r="N89" s="427">
        <v>44991</v>
      </c>
      <c r="O89" s="336">
        <v>45028</v>
      </c>
      <c r="P89" s="336">
        <v>45028</v>
      </c>
      <c r="Q89" s="433" t="str">
        <f t="shared" ref="Q89:Q103" si="27">+IF(F89="","","SPK tarafından ek süre verilmiştir!")</f>
        <v>SPK tarafından ek süre verilmiştir!</v>
      </c>
      <c r="R89" s="60"/>
      <c r="S89" s="177"/>
      <c r="T89" s="85"/>
    </row>
    <row r="90" spans="1:21" s="52" customFormat="1" ht="14.45" customHeight="1" x14ac:dyDescent="0.25">
      <c r="A90" s="28">
        <f t="shared" si="20"/>
        <v>88</v>
      </c>
      <c r="B90" s="44" t="str">
        <f t="shared" si="22"/>
        <v>KN</v>
      </c>
      <c r="C90" s="51"/>
      <c r="D90" s="150">
        <f t="shared" si="23"/>
        <v>-21</v>
      </c>
      <c r="E90" s="51">
        <f>VLOOKUP(B90,SonGönderimTarihleri!A:C,3,FALSE)</f>
        <v>44998</v>
      </c>
      <c r="F90" s="90"/>
      <c r="G90" s="266">
        <f t="shared" si="19"/>
        <v>44998</v>
      </c>
      <c r="H90" s="25" t="s">
        <v>15</v>
      </c>
      <c r="I90" s="80" t="s">
        <v>13</v>
      </c>
      <c r="J90" s="25" t="s">
        <v>13</v>
      </c>
      <c r="K90" s="25" t="s">
        <v>77</v>
      </c>
      <c r="L90" s="140" t="s">
        <v>433</v>
      </c>
      <c r="M90" s="495">
        <v>44998</v>
      </c>
      <c r="N90" s="495">
        <v>44998</v>
      </c>
      <c r="O90" s="495">
        <v>44998</v>
      </c>
      <c r="P90" s="495">
        <v>44998</v>
      </c>
      <c r="Q90" s="275" t="str">
        <f t="shared" si="27"/>
        <v/>
      </c>
      <c r="R90" s="11"/>
      <c r="S90" s="185">
        <v>44998</v>
      </c>
      <c r="T90" s="85"/>
    </row>
    <row r="91" spans="1:21" s="52" customFormat="1" ht="14.45" customHeight="1" x14ac:dyDescent="0.25">
      <c r="A91" s="28">
        <f t="shared" si="20"/>
        <v>89</v>
      </c>
      <c r="B91" s="44" t="str">
        <f t="shared" si="22"/>
        <v>KN</v>
      </c>
      <c r="C91" s="51"/>
      <c r="D91" s="150">
        <f t="shared" si="23"/>
        <v>-21</v>
      </c>
      <c r="E91" s="51">
        <f>VLOOKUP(B91,SonGönderimTarihleri!A:C,3,FALSE)</f>
        <v>44998</v>
      </c>
      <c r="F91" s="90"/>
      <c r="G91" s="266">
        <f t="shared" si="19"/>
        <v>44998</v>
      </c>
      <c r="H91" s="25" t="s">
        <v>15</v>
      </c>
      <c r="I91" s="80" t="s">
        <v>13</v>
      </c>
      <c r="J91" s="25" t="s">
        <v>13</v>
      </c>
      <c r="K91" s="25" t="s">
        <v>1344</v>
      </c>
      <c r="L91" s="140" t="s">
        <v>1416</v>
      </c>
      <c r="M91" s="505">
        <v>44998</v>
      </c>
      <c r="N91" s="505">
        <v>44998</v>
      </c>
      <c r="O91" s="505">
        <v>44998</v>
      </c>
      <c r="P91" s="505">
        <v>44998</v>
      </c>
      <c r="Q91" s="275" t="str">
        <f t="shared" si="27"/>
        <v/>
      </c>
      <c r="R91" s="86"/>
      <c r="S91" s="177"/>
      <c r="T91" s="85"/>
    </row>
    <row r="92" spans="1:21" s="52" customFormat="1" ht="14.45" customHeight="1" x14ac:dyDescent="0.25">
      <c r="A92" s="28">
        <f t="shared" si="20"/>
        <v>90</v>
      </c>
      <c r="B92" s="44" t="str">
        <f t="shared" ref="B92" si="28">H92&amp;I92</f>
        <v>KON</v>
      </c>
      <c r="C92" s="340"/>
      <c r="D92" s="150">
        <f t="shared" ref="D92" si="29">+C92-21</f>
        <v>-21</v>
      </c>
      <c r="E92" s="340">
        <f>VLOOKUP(B92,SonGönderimTarihleri!A:C,3,FALSE)</f>
        <v>44986</v>
      </c>
      <c r="F92" s="90"/>
      <c r="G92" s="336">
        <f t="shared" ref="G92" si="30">IF(F92="",IF(C92="",E92,IF(E92&lt;=D92,E92,D92)),F92)</f>
        <v>44986</v>
      </c>
      <c r="H92" s="25" t="s">
        <v>12</v>
      </c>
      <c r="I92" s="80" t="s">
        <v>13</v>
      </c>
      <c r="J92" s="25" t="s">
        <v>13</v>
      </c>
      <c r="K92" s="25" t="s">
        <v>1134</v>
      </c>
      <c r="L92" s="140" t="s">
        <v>1129</v>
      </c>
      <c r="M92" s="418">
        <v>44986</v>
      </c>
      <c r="N92" s="418">
        <v>44986</v>
      </c>
      <c r="O92" s="418">
        <v>44986</v>
      </c>
      <c r="P92" s="418">
        <v>44986</v>
      </c>
      <c r="Q92" s="275"/>
      <c r="R92" s="86"/>
      <c r="S92" s="177"/>
      <c r="T92" s="85"/>
    </row>
    <row r="93" spans="1:21" s="52" customFormat="1" ht="14.45" customHeight="1" x14ac:dyDescent="0.25">
      <c r="A93" s="28">
        <f t="shared" si="20"/>
        <v>91</v>
      </c>
      <c r="B93" s="44" t="str">
        <f t="shared" si="22"/>
        <v>KN</v>
      </c>
      <c r="C93" s="51"/>
      <c r="D93" s="150">
        <f t="shared" si="23"/>
        <v>-21</v>
      </c>
      <c r="E93" s="51">
        <f>VLOOKUP(B93,SonGönderimTarihleri!A:C,3,FALSE)</f>
        <v>44998</v>
      </c>
      <c r="F93" s="90">
        <v>45021</v>
      </c>
      <c r="G93" s="266">
        <f t="shared" si="19"/>
        <v>45021</v>
      </c>
      <c r="H93" s="25" t="s">
        <v>15</v>
      </c>
      <c r="I93" s="80" t="s">
        <v>13</v>
      </c>
      <c r="J93" s="25" t="s">
        <v>13</v>
      </c>
      <c r="K93" s="25" t="s">
        <v>78</v>
      </c>
      <c r="L93" s="140" t="s">
        <v>434</v>
      </c>
      <c r="M93" s="336">
        <v>45021</v>
      </c>
      <c r="N93" s="517">
        <v>45021</v>
      </c>
      <c r="O93" s="517">
        <v>45021</v>
      </c>
      <c r="P93" s="517">
        <v>45021</v>
      </c>
      <c r="Q93" s="190" t="str">
        <f t="shared" si="27"/>
        <v>SPK tarafından ek süre verilmiştir!</v>
      </c>
      <c r="R93" s="11"/>
      <c r="S93" s="177"/>
      <c r="T93" s="85"/>
    </row>
    <row r="94" spans="1:21" s="107" customFormat="1" ht="14.45" customHeight="1" x14ac:dyDescent="0.25">
      <c r="A94" s="28">
        <f t="shared" si="20"/>
        <v>92</v>
      </c>
      <c r="B94" s="44" t="str">
        <f>H94&amp;I94</f>
        <v>KN</v>
      </c>
      <c r="C94" s="44"/>
      <c r="D94" s="150">
        <f>+C94-21</f>
        <v>-21</v>
      </c>
      <c r="E94" s="51">
        <f>VLOOKUP(B94,SonGönderimTarihleri!A:C,3,FALSE)</f>
        <v>44998</v>
      </c>
      <c r="F94" s="90"/>
      <c r="G94" s="266">
        <f t="shared" si="19"/>
        <v>44998</v>
      </c>
      <c r="H94" s="25" t="s">
        <v>15</v>
      </c>
      <c r="I94" s="80" t="s">
        <v>13</v>
      </c>
      <c r="J94" s="25" t="s">
        <v>13</v>
      </c>
      <c r="K94" s="44" t="s">
        <v>1411</v>
      </c>
      <c r="L94" s="147" t="s">
        <v>1412</v>
      </c>
      <c r="M94" s="429">
        <v>44985</v>
      </c>
      <c r="N94" s="429">
        <v>44985</v>
      </c>
      <c r="O94" s="429">
        <v>44985</v>
      </c>
      <c r="P94" s="429">
        <v>44985</v>
      </c>
      <c r="Q94" s="275" t="str">
        <f>+IF(F94="","","SPK tarafından ek süre verilmiştir!")</f>
        <v/>
      </c>
      <c r="R94" s="11"/>
      <c r="S94" s="177"/>
      <c r="T94" s="82"/>
      <c r="U94" s="52"/>
    </row>
    <row r="95" spans="1:21" s="194" customFormat="1" ht="14.45" customHeight="1" x14ac:dyDescent="0.25">
      <c r="A95" s="28">
        <f t="shared" si="20"/>
        <v>93</v>
      </c>
      <c r="B95" s="44" t="str">
        <f t="shared" si="22"/>
        <v>KN</v>
      </c>
      <c r="C95" s="51"/>
      <c r="D95" s="150">
        <f t="shared" si="23"/>
        <v>-21</v>
      </c>
      <c r="E95" s="51">
        <f>VLOOKUP(B95,SonGönderimTarihleri!A:C,3,FALSE)</f>
        <v>44998</v>
      </c>
      <c r="F95" s="90"/>
      <c r="G95" s="266">
        <f t="shared" si="19"/>
        <v>44998</v>
      </c>
      <c r="H95" s="25" t="s">
        <v>15</v>
      </c>
      <c r="I95" s="80" t="s">
        <v>13</v>
      </c>
      <c r="J95" s="25" t="s">
        <v>13</v>
      </c>
      <c r="K95" s="25" t="s">
        <v>79</v>
      </c>
      <c r="L95" s="140" t="s">
        <v>435</v>
      </c>
      <c r="M95" s="505">
        <v>44998</v>
      </c>
      <c r="N95" s="505">
        <v>44998</v>
      </c>
      <c r="O95" s="505">
        <v>44998</v>
      </c>
      <c r="P95" s="505">
        <v>44998</v>
      </c>
      <c r="Q95" s="275" t="str">
        <f t="shared" si="27"/>
        <v/>
      </c>
      <c r="R95" s="11"/>
      <c r="S95" s="177"/>
      <c r="U95" s="52"/>
    </row>
    <row r="96" spans="1:21" s="52" customFormat="1" ht="14.45" customHeight="1" x14ac:dyDescent="0.25">
      <c r="A96" s="28">
        <f t="shared" si="20"/>
        <v>94</v>
      </c>
      <c r="B96" s="44" t="str">
        <f t="shared" si="22"/>
        <v>KN</v>
      </c>
      <c r="C96" s="51"/>
      <c r="D96" s="150">
        <f t="shared" si="23"/>
        <v>-21</v>
      </c>
      <c r="E96" s="51">
        <f>VLOOKUP(B96,SonGönderimTarihleri!A:C,3,FALSE)</f>
        <v>44998</v>
      </c>
      <c r="F96" s="90"/>
      <c r="G96" s="266">
        <f t="shared" si="19"/>
        <v>44998</v>
      </c>
      <c r="H96" s="25" t="s">
        <v>15</v>
      </c>
      <c r="I96" s="80" t="s">
        <v>13</v>
      </c>
      <c r="J96" s="25" t="s">
        <v>13</v>
      </c>
      <c r="K96" s="25" t="s">
        <v>80</v>
      </c>
      <c r="L96" s="140" t="s">
        <v>436</v>
      </c>
      <c r="M96" s="495">
        <v>44998</v>
      </c>
      <c r="N96" s="495">
        <v>44998</v>
      </c>
      <c r="O96" s="495">
        <v>44998</v>
      </c>
      <c r="P96" s="495">
        <v>44998</v>
      </c>
      <c r="Q96" s="275" t="str">
        <f t="shared" si="27"/>
        <v/>
      </c>
      <c r="R96" s="86"/>
      <c r="S96" s="177"/>
      <c r="T96" s="85"/>
    </row>
    <row r="97" spans="1:22" s="107" customFormat="1" x14ac:dyDescent="0.25">
      <c r="A97" s="28">
        <f t="shared" si="20"/>
        <v>95</v>
      </c>
      <c r="B97" s="44" t="str">
        <f>H97&amp;I97</f>
        <v>KON</v>
      </c>
      <c r="C97" s="51"/>
      <c r="D97" s="150">
        <f>+C97-21</f>
        <v>-21</v>
      </c>
      <c r="E97" s="51">
        <f>VLOOKUP(B97,SonGönderimTarihleri!A:C,3,FALSE)</f>
        <v>44986</v>
      </c>
      <c r="F97" s="90"/>
      <c r="G97" s="266">
        <f>IF(F97="",IF(C97="",E97,IF(E97&lt;=D97,E97,D97)),F97)</f>
        <v>44986</v>
      </c>
      <c r="H97" s="25" t="s">
        <v>12</v>
      </c>
      <c r="I97" s="80" t="s">
        <v>13</v>
      </c>
      <c r="J97" s="25" t="s">
        <v>13</v>
      </c>
      <c r="K97" s="44" t="s">
        <v>1562</v>
      </c>
      <c r="L97" s="147" t="s">
        <v>1563</v>
      </c>
      <c r="M97" s="418">
        <v>44984</v>
      </c>
      <c r="N97" s="418">
        <v>44984</v>
      </c>
      <c r="O97" s="418">
        <v>44984</v>
      </c>
      <c r="P97" s="418">
        <v>44984</v>
      </c>
      <c r="Q97" s="262"/>
      <c r="R97" s="46"/>
      <c r="S97" s="185"/>
      <c r="T97" s="82"/>
      <c r="U97" s="52"/>
      <c r="V97" s="82"/>
    </row>
    <row r="98" spans="1:22" s="107" customFormat="1" ht="14.45" customHeight="1" x14ac:dyDescent="0.25">
      <c r="A98" s="28">
        <f t="shared" si="20"/>
        <v>96</v>
      </c>
      <c r="B98" s="44" t="str">
        <f>H98&amp;I98</f>
        <v>KN</v>
      </c>
      <c r="C98" s="51"/>
      <c r="D98" s="150">
        <f>+C98-21</f>
        <v>-21</v>
      </c>
      <c r="E98" s="51">
        <f>VLOOKUP(B98,SonGönderimTarihleri!A:C,3,FALSE)</f>
        <v>44998</v>
      </c>
      <c r="F98" s="90"/>
      <c r="G98" s="266">
        <f>IF(F98="",IF(C98="",E98,IF(E98&lt;=D98,E98,D98)),F98)</f>
        <v>44998</v>
      </c>
      <c r="H98" s="25" t="s">
        <v>15</v>
      </c>
      <c r="I98" s="80" t="s">
        <v>13</v>
      </c>
      <c r="J98" s="25" t="s">
        <v>13</v>
      </c>
      <c r="K98" s="44" t="s">
        <v>1366</v>
      </c>
      <c r="L98" s="147" t="s">
        <v>1365</v>
      </c>
      <c r="M98" s="407">
        <v>44991</v>
      </c>
      <c r="N98" s="407">
        <v>44991</v>
      </c>
      <c r="O98" s="407">
        <v>44991</v>
      </c>
      <c r="P98" s="407">
        <v>44991</v>
      </c>
      <c r="Q98" s="275"/>
      <c r="R98" s="45"/>
      <c r="S98" s="185"/>
      <c r="T98" s="82"/>
      <c r="U98" s="52"/>
    </row>
    <row r="99" spans="1:22" s="43" customFormat="1" ht="14.45" customHeight="1" x14ac:dyDescent="0.25">
      <c r="A99" s="28">
        <f t="shared" si="20"/>
        <v>97</v>
      </c>
      <c r="B99" s="44" t="str">
        <f>H99&amp;I99</f>
        <v>KON</v>
      </c>
      <c r="C99" s="51"/>
      <c r="D99" s="150">
        <f>+C99-21</f>
        <v>-21</v>
      </c>
      <c r="E99" s="51">
        <f>VLOOKUP(B99,SonGönderimTarihleri!A:C,3,FALSE)</f>
        <v>44986</v>
      </c>
      <c r="F99" s="90"/>
      <c r="G99" s="266">
        <f>IF(F99="",IF(C99="",E99,IF(E99&lt;=D99,E99,D99)),F99)</f>
        <v>44986</v>
      </c>
      <c r="H99" s="25" t="s">
        <v>12</v>
      </c>
      <c r="I99" s="80" t="s">
        <v>13</v>
      </c>
      <c r="J99" s="25" t="s">
        <v>13</v>
      </c>
      <c r="K99" s="25" t="s">
        <v>1356</v>
      </c>
      <c r="L99" s="147" t="s">
        <v>1357</v>
      </c>
      <c r="M99" s="407">
        <v>44984</v>
      </c>
      <c r="N99" s="407">
        <v>44984</v>
      </c>
      <c r="O99" s="407">
        <v>44984</v>
      </c>
      <c r="P99" s="407">
        <v>44984</v>
      </c>
      <c r="Q99" s="275"/>
      <c r="R99" s="86"/>
      <c r="S99" s="177"/>
      <c r="U99" s="52"/>
    </row>
    <row r="100" spans="1:22" s="52" customFormat="1" ht="14.45" customHeight="1" x14ac:dyDescent="0.25">
      <c r="A100" s="28">
        <f t="shared" si="20"/>
        <v>98</v>
      </c>
      <c r="B100" s="44" t="str">
        <f t="shared" si="22"/>
        <v>KN</v>
      </c>
      <c r="C100" s="51"/>
      <c r="D100" s="150">
        <f t="shared" si="23"/>
        <v>-21</v>
      </c>
      <c r="E100" s="51">
        <f>VLOOKUP(B100,SonGönderimTarihleri!A:C,3,FALSE)</f>
        <v>44998</v>
      </c>
      <c r="F100" s="90"/>
      <c r="G100" s="266">
        <f t="shared" si="19"/>
        <v>44998</v>
      </c>
      <c r="H100" s="25" t="s">
        <v>15</v>
      </c>
      <c r="I100" s="80" t="s">
        <v>13</v>
      </c>
      <c r="J100" s="25" t="s">
        <v>13</v>
      </c>
      <c r="K100" s="25" t="s">
        <v>81</v>
      </c>
      <c r="L100" s="140" t="s">
        <v>437</v>
      </c>
      <c r="M100" s="429">
        <v>44981</v>
      </c>
      <c r="N100" s="429">
        <v>44981</v>
      </c>
      <c r="O100" s="429">
        <v>44981</v>
      </c>
      <c r="P100" s="429">
        <v>44981</v>
      </c>
      <c r="Q100" s="275" t="str">
        <f t="shared" si="27"/>
        <v/>
      </c>
      <c r="R100" s="86"/>
      <c r="S100" s="177"/>
      <c r="T100" s="85"/>
    </row>
    <row r="101" spans="1:22" s="52" customFormat="1" ht="14.45" customHeight="1" x14ac:dyDescent="0.25">
      <c r="A101" s="28">
        <f t="shared" si="20"/>
        <v>99</v>
      </c>
      <c r="B101" s="44" t="str">
        <f t="shared" si="22"/>
        <v>KN</v>
      </c>
      <c r="C101" s="51"/>
      <c r="D101" s="150">
        <f t="shared" si="23"/>
        <v>-21</v>
      </c>
      <c r="E101" s="51">
        <f>VLOOKUP(B101,SonGönderimTarihleri!A:C,3,FALSE)</f>
        <v>44998</v>
      </c>
      <c r="F101" s="90"/>
      <c r="G101" s="266">
        <f t="shared" si="19"/>
        <v>44998</v>
      </c>
      <c r="H101" s="25" t="s">
        <v>15</v>
      </c>
      <c r="I101" s="80" t="s">
        <v>13</v>
      </c>
      <c r="J101" s="25" t="s">
        <v>13</v>
      </c>
      <c r="K101" s="25" t="s">
        <v>82</v>
      </c>
      <c r="L101" s="140" t="s">
        <v>438</v>
      </c>
      <c r="M101" s="427">
        <v>44987</v>
      </c>
      <c r="N101" s="427">
        <v>44987</v>
      </c>
      <c r="O101" s="427">
        <v>44987</v>
      </c>
      <c r="P101" s="427">
        <v>44987</v>
      </c>
      <c r="Q101" s="275" t="str">
        <f t="shared" si="27"/>
        <v/>
      </c>
      <c r="R101" s="11"/>
      <c r="S101" s="177"/>
      <c r="T101" s="85"/>
    </row>
    <row r="102" spans="1:22" s="52" customFormat="1" ht="14.45" customHeight="1" x14ac:dyDescent="0.25">
      <c r="A102" s="28">
        <f t="shared" si="20"/>
        <v>100</v>
      </c>
      <c r="B102" s="44" t="str">
        <f t="shared" si="22"/>
        <v>KON</v>
      </c>
      <c r="C102" s="51"/>
      <c r="D102" s="150">
        <f t="shared" si="23"/>
        <v>-21</v>
      </c>
      <c r="E102" s="51">
        <f>VLOOKUP(B102,SonGönderimTarihleri!A:C,3,FALSE)</f>
        <v>44986</v>
      </c>
      <c r="F102" s="90"/>
      <c r="G102" s="266">
        <f t="shared" si="19"/>
        <v>44986</v>
      </c>
      <c r="H102" s="25" t="s">
        <v>12</v>
      </c>
      <c r="I102" s="80" t="s">
        <v>13</v>
      </c>
      <c r="J102" s="25" t="s">
        <v>13</v>
      </c>
      <c r="K102" s="25" t="s">
        <v>83</v>
      </c>
      <c r="L102" s="140" t="s">
        <v>439</v>
      </c>
      <c r="M102" s="427" t="s">
        <v>1832</v>
      </c>
      <c r="N102" s="427">
        <v>44984</v>
      </c>
      <c r="O102" s="427">
        <v>44984</v>
      </c>
      <c r="P102" s="427">
        <v>44984</v>
      </c>
      <c r="Q102" s="275" t="str">
        <f t="shared" si="27"/>
        <v/>
      </c>
      <c r="R102" s="86"/>
      <c r="S102" s="177"/>
      <c r="T102" s="85"/>
    </row>
    <row r="103" spans="1:22" s="192" customFormat="1" ht="14.45" customHeight="1" x14ac:dyDescent="0.25">
      <c r="A103" s="28">
        <f t="shared" si="20"/>
        <v>101</v>
      </c>
      <c r="B103" s="44" t="str">
        <f t="shared" si="22"/>
        <v>KON</v>
      </c>
      <c r="C103" s="384">
        <v>45015</v>
      </c>
      <c r="D103" s="418">
        <f>+C103-21</f>
        <v>44994</v>
      </c>
      <c r="E103" s="51">
        <f>VLOOKUP(B103,SonGönderimTarihleri!A:C,3,FALSE)</f>
        <v>44986</v>
      </c>
      <c r="F103" s="90"/>
      <c r="G103" s="266">
        <f t="shared" si="19"/>
        <v>44986</v>
      </c>
      <c r="H103" s="25" t="s">
        <v>12</v>
      </c>
      <c r="I103" s="80" t="s">
        <v>13</v>
      </c>
      <c r="J103" s="25" t="s">
        <v>13</v>
      </c>
      <c r="K103" s="25" t="s">
        <v>84</v>
      </c>
      <c r="L103" s="140" t="s">
        <v>1198</v>
      </c>
      <c r="M103" s="427">
        <v>44980</v>
      </c>
      <c r="N103" s="427">
        <v>44980</v>
      </c>
      <c r="O103" s="427">
        <v>44985</v>
      </c>
      <c r="P103" s="427">
        <v>44985</v>
      </c>
      <c r="Q103" s="275" t="str">
        <f t="shared" si="27"/>
        <v/>
      </c>
      <c r="R103" s="50"/>
      <c r="S103" s="191"/>
      <c r="T103" s="178"/>
      <c r="U103" s="52"/>
    </row>
    <row r="104" spans="1:22" s="146" customFormat="1" ht="14.45" customHeight="1" x14ac:dyDescent="0.25">
      <c r="A104" s="28">
        <f t="shared" si="20"/>
        <v>102</v>
      </c>
      <c r="B104" s="44" t="str">
        <f t="shared" si="22"/>
        <v>KN</v>
      </c>
      <c r="C104" s="384">
        <v>45009</v>
      </c>
      <c r="D104" s="418">
        <f>+C104-21</f>
        <v>44988</v>
      </c>
      <c r="E104" s="51">
        <f>VLOOKUP(B104,SonGönderimTarihleri!A:C,3,FALSE)</f>
        <v>44998</v>
      </c>
      <c r="F104" s="90"/>
      <c r="G104" s="266">
        <f t="shared" si="19"/>
        <v>44988</v>
      </c>
      <c r="H104" s="25" t="s">
        <v>15</v>
      </c>
      <c r="I104" s="80" t="s">
        <v>13</v>
      </c>
      <c r="J104" s="25" t="s">
        <v>13</v>
      </c>
      <c r="K104" s="25" t="s">
        <v>85</v>
      </c>
      <c r="L104" s="140" t="s">
        <v>440</v>
      </c>
      <c r="M104" s="407">
        <v>44979</v>
      </c>
      <c r="N104" s="407">
        <v>44979</v>
      </c>
      <c r="O104" s="407">
        <v>44979</v>
      </c>
      <c r="P104" s="407">
        <v>44979</v>
      </c>
      <c r="Q104" s="151" t="str">
        <f t="shared" ref="Q104:Q115" si="31">+IF(F104="","","SPK tarafından ek süre verilmiştir!")</f>
        <v/>
      </c>
      <c r="R104" s="86"/>
      <c r="S104" s="177"/>
      <c r="T104" s="141"/>
      <c r="U104" s="52"/>
    </row>
    <row r="105" spans="1:22" s="146" customFormat="1" ht="14.45" customHeight="1" x14ac:dyDescent="0.25">
      <c r="A105" s="28">
        <f t="shared" si="20"/>
        <v>103</v>
      </c>
      <c r="B105" s="44" t="str">
        <f t="shared" si="22"/>
        <v>KN</v>
      </c>
      <c r="C105" s="383"/>
      <c r="D105" s="150">
        <f t="shared" si="23"/>
        <v>-21</v>
      </c>
      <c r="E105" s="383">
        <f>VLOOKUP(B105,SonGönderimTarihleri!A:C,3,FALSE)</f>
        <v>44998</v>
      </c>
      <c r="F105" s="384"/>
      <c r="G105" s="382">
        <f t="shared" si="19"/>
        <v>44998</v>
      </c>
      <c r="H105" s="25" t="s">
        <v>15</v>
      </c>
      <c r="I105" s="80" t="s">
        <v>13</v>
      </c>
      <c r="J105" s="25" t="s">
        <v>13</v>
      </c>
      <c r="K105" s="25" t="s">
        <v>1817</v>
      </c>
      <c r="L105" s="140" t="s">
        <v>1816</v>
      </c>
      <c r="M105" s="490">
        <v>44998</v>
      </c>
      <c r="N105" s="490">
        <v>44998</v>
      </c>
      <c r="O105" s="490">
        <v>44998</v>
      </c>
      <c r="P105" s="490">
        <v>44998</v>
      </c>
      <c r="Q105" s="151"/>
      <c r="R105" s="86"/>
      <c r="S105" s="177"/>
      <c r="T105" s="141"/>
      <c r="U105" s="52"/>
    </row>
    <row r="106" spans="1:22" s="52" customFormat="1" ht="14.45" customHeight="1" x14ac:dyDescent="0.25">
      <c r="A106" s="28">
        <f t="shared" si="20"/>
        <v>104</v>
      </c>
      <c r="B106" s="44" t="str">
        <f t="shared" si="22"/>
        <v>KN</v>
      </c>
      <c r="C106" s="44"/>
      <c r="D106" s="150">
        <f t="shared" si="23"/>
        <v>-21</v>
      </c>
      <c r="E106" s="51">
        <f>VLOOKUP(B106,SonGönderimTarihleri!A:C,3,FALSE)</f>
        <v>44998</v>
      </c>
      <c r="F106" s="90"/>
      <c r="G106" s="266">
        <f t="shared" si="19"/>
        <v>44998</v>
      </c>
      <c r="H106" s="25" t="s">
        <v>15</v>
      </c>
      <c r="I106" s="80" t="s">
        <v>13</v>
      </c>
      <c r="J106" s="25" t="s">
        <v>13</v>
      </c>
      <c r="K106" s="25" t="s">
        <v>86</v>
      </c>
      <c r="L106" s="140" t="s">
        <v>441</v>
      </c>
      <c r="M106" s="495">
        <v>44998</v>
      </c>
      <c r="N106" s="495">
        <v>44998</v>
      </c>
      <c r="O106" s="495">
        <v>44998</v>
      </c>
      <c r="P106" s="495">
        <v>44998</v>
      </c>
      <c r="Q106" s="151"/>
      <c r="R106" s="11"/>
      <c r="S106" s="177"/>
      <c r="T106" s="85"/>
    </row>
    <row r="107" spans="1:22" s="146" customFormat="1" ht="14.45" customHeight="1" x14ac:dyDescent="0.25">
      <c r="A107" s="28">
        <f t="shared" si="20"/>
        <v>105</v>
      </c>
      <c r="B107" s="44" t="str">
        <f t="shared" si="22"/>
        <v>KON</v>
      </c>
      <c r="C107" s="44"/>
      <c r="D107" s="150">
        <f t="shared" si="23"/>
        <v>-21</v>
      </c>
      <c r="E107" s="51">
        <f>VLOOKUP(B107,SonGönderimTarihleri!A:C,3,FALSE)</f>
        <v>44986</v>
      </c>
      <c r="F107" s="90"/>
      <c r="G107" s="266">
        <f>IF(F107="",IF(C107="",E107,IF(E107&lt;=D107,E107,D107)),F107)</f>
        <v>44986</v>
      </c>
      <c r="H107" s="25" t="s">
        <v>12</v>
      </c>
      <c r="I107" s="80" t="s">
        <v>13</v>
      </c>
      <c r="J107" s="25" t="s">
        <v>13</v>
      </c>
      <c r="K107" s="25" t="s">
        <v>87</v>
      </c>
      <c r="L107" s="140" t="s">
        <v>442</v>
      </c>
      <c r="M107" s="427">
        <v>44986</v>
      </c>
      <c r="N107" s="427">
        <v>44986</v>
      </c>
      <c r="O107" s="427">
        <v>44986</v>
      </c>
      <c r="P107" s="427">
        <v>44986</v>
      </c>
      <c r="Q107" s="151"/>
      <c r="R107" s="11"/>
      <c r="S107" s="177"/>
      <c r="T107" s="141"/>
      <c r="U107" s="52"/>
    </row>
    <row r="108" spans="1:22" s="52" customFormat="1" ht="14.45" customHeight="1" x14ac:dyDescent="0.25">
      <c r="A108" s="28">
        <f t="shared" si="20"/>
        <v>106</v>
      </c>
      <c r="B108" s="44" t="str">
        <f t="shared" si="22"/>
        <v>KN</v>
      </c>
      <c r="C108" s="51">
        <v>45015</v>
      </c>
      <c r="D108" s="150">
        <f t="shared" si="23"/>
        <v>44994</v>
      </c>
      <c r="E108" s="51">
        <f>VLOOKUP(B108,SonGönderimTarihleri!A:C,3,FALSE)</f>
        <v>44998</v>
      </c>
      <c r="F108" s="90"/>
      <c r="G108" s="266">
        <f t="shared" ref="G108:G141" si="32">IF(F108="",IF(C108="",E108,IF(E108&lt;=D108,E108,D108)),F108)</f>
        <v>44994</v>
      </c>
      <c r="H108" s="25" t="s">
        <v>15</v>
      </c>
      <c r="I108" s="80" t="s">
        <v>13</v>
      </c>
      <c r="J108" s="25" t="s">
        <v>13</v>
      </c>
      <c r="K108" s="25" t="s">
        <v>88</v>
      </c>
      <c r="L108" s="140" t="s">
        <v>443</v>
      </c>
      <c r="M108" s="429">
        <v>44984</v>
      </c>
      <c r="N108" s="429">
        <v>44984</v>
      </c>
      <c r="O108" s="429">
        <v>44984</v>
      </c>
      <c r="P108" s="429">
        <v>44984</v>
      </c>
      <c r="Q108" s="151"/>
      <c r="R108" s="60"/>
      <c r="S108" s="191"/>
    </row>
    <row r="109" spans="1:22" s="52" customFormat="1" ht="14.45" customHeight="1" x14ac:dyDescent="0.25">
      <c r="A109" s="28">
        <f t="shared" si="20"/>
        <v>107</v>
      </c>
      <c r="B109" s="44" t="str">
        <f t="shared" si="22"/>
        <v>KON</v>
      </c>
      <c r="C109" s="51"/>
      <c r="D109" s="150">
        <f t="shared" si="23"/>
        <v>-21</v>
      </c>
      <c r="E109" s="51">
        <f>VLOOKUP(B109,SonGönderimTarihleri!A:C,3,FALSE)</f>
        <v>44986</v>
      </c>
      <c r="F109" s="90"/>
      <c r="G109" s="266">
        <f t="shared" si="32"/>
        <v>44986</v>
      </c>
      <c r="H109" s="25" t="s">
        <v>12</v>
      </c>
      <c r="I109" s="80" t="s">
        <v>13</v>
      </c>
      <c r="J109" s="25" t="s">
        <v>13</v>
      </c>
      <c r="K109" s="25" t="s">
        <v>89</v>
      </c>
      <c r="L109" s="140" t="s">
        <v>444</v>
      </c>
      <c r="M109" s="407">
        <v>44977</v>
      </c>
      <c r="N109" s="407">
        <v>44977</v>
      </c>
      <c r="O109" s="407">
        <v>44977</v>
      </c>
      <c r="P109" s="407">
        <v>44977</v>
      </c>
      <c r="Q109" s="151" t="str">
        <f t="shared" si="31"/>
        <v/>
      </c>
      <c r="R109" s="86"/>
      <c r="S109" s="177"/>
      <c r="T109" s="85"/>
    </row>
    <row r="110" spans="1:22" s="52" customFormat="1" ht="14.45" customHeight="1" x14ac:dyDescent="0.25">
      <c r="A110" s="28">
        <f t="shared" si="20"/>
        <v>108</v>
      </c>
      <c r="B110" s="44" t="str">
        <f t="shared" si="22"/>
        <v>KON</v>
      </c>
      <c r="C110" s="44"/>
      <c r="D110" s="150">
        <f t="shared" si="23"/>
        <v>-21</v>
      </c>
      <c r="E110" s="51">
        <f>VLOOKUP(B110,SonGönderimTarihleri!A:C,3,FALSE)</f>
        <v>44986</v>
      </c>
      <c r="F110" s="90"/>
      <c r="G110" s="266">
        <f t="shared" si="32"/>
        <v>44986</v>
      </c>
      <c r="H110" s="25" t="s">
        <v>12</v>
      </c>
      <c r="I110" s="80" t="s">
        <v>13</v>
      </c>
      <c r="J110" s="25" t="s">
        <v>13</v>
      </c>
      <c r="K110" s="25" t="s">
        <v>1235</v>
      </c>
      <c r="L110" s="140" t="s">
        <v>1225</v>
      </c>
      <c r="M110" s="427">
        <v>44986</v>
      </c>
      <c r="N110" s="427">
        <v>44986</v>
      </c>
      <c r="O110" s="336">
        <v>44993</v>
      </c>
      <c r="P110" s="427">
        <v>45000</v>
      </c>
      <c r="Q110" s="190" t="str">
        <f t="shared" si="31"/>
        <v/>
      </c>
      <c r="R110" s="11"/>
      <c r="S110" s="177"/>
      <c r="T110" s="85"/>
    </row>
    <row r="111" spans="1:22" s="52" customFormat="1" ht="14.45" customHeight="1" x14ac:dyDescent="0.2">
      <c r="A111" s="28">
        <f t="shared" si="20"/>
        <v>109</v>
      </c>
      <c r="B111" s="44" t="str">
        <f t="shared" si="22"/>
        <v>KN</v>
      </c>
      <c r="C111" s="51"/>
      <c r="D111" s="150">
        <f t="shared" si="23"/>
        <v>-21</v>
      </c>
      <c r="E111" s="51">
        <f>VLOOKUP(B111,SonGönderimTarihleri!A:C,3,FALSE)</f>
        <v>44998</v>
      </c>
      <c r="F111" s="90"/>
      <c r="G111" s="266">
        <f t="shared" si="32"/>
        <v>44998</v>
      </c>
      <c r="H111" s="25" t="s">
        <v>15</v>
      </c>
      <c r="I111" s="80" t="s">
        <v>13</v>
      </c>
      <c r="J111" s="25" t="s">
        <v>13</v>
      </c>
      <c r="K111" s="25" t="s">
        <v>1172</v>
      </c>
      <c r="L111" s="140" t="s">
        <v>1173</v>
      </c>
      <c r="M111" s="475">
        <v>44995</v>
      </c>
      <c r="N111" s="475">
        <v>44995</v>
      </c>
      <c r="O111" s="475">
        <v>44995</v>
      </c>
      <c r="P111" s="475">
        <v>44995</v>
      </c>
      <c r="Q111" s="151" t="str">
        <f t="shared" si="31"/>
        <v/>
      </c>
      <c r="R111" s="154"/>
      <c r="S111" s="177"/>
      <c r="T111" s="85"/>
    </row>
    <row r="112" spans="1:22" s="52" customFormat="1" ht="14.45" customHeight="1" x14ac:dyDescent="0.25">
      <c r="A112" s="28">
        <f t="shared" si="20"/>
        <v>110</v>
      </c>
      <c r="B112" s="44" t="str">
        <f t="shared" si="22"/>
        <v>KN</v>
      </c>
      <c r="C112" s="51"/>
      <c r="D112" s="150">
        <f t="shared" si="23"/>
        <v>-21</v>
      </c>
      <c r="E112" s="51">
        <f>VLOOKUP(B112,SonGönderimTarihleri!A:C,3,FALSE)</f>
        <v>44998</v>
      </c>
      <c r="F112" s="90"/>
      <c r="G112" s="266">
        <f t="shared" si="32"/>
        <v>44998</v>
      </c>
      <c r="H112" s="25" t="s">
        <v>15</v>
      </c>
      <c r="I112" s="80" t="s">
        <v>13</v>
      </c>
      <c r="J112" s="25" t="s">
        <v>13</v>
      </c>
      <c r="K112" s="25" t="s">
        <v>90</v>
      </c>
      <c r="L112" s="140" t="s">
        <v>445</v>
      </c>
      <c r="M112" s="427">
        <v>44984</v>
      </c>
      <c r="N112" s="427">
        <v>44984</v>
      </c>
      <c r="O112" s="427">
        <v>44993</v>
      </c>
      <c r="P112" s="427">
        <v>44993</v>
      </c>
      <c r="Q112" s="151"/>
      <c r="R112" s="11"/>
      <c r="S112" s="185"/>
      <c r="T112" s="85"/>
    </row>
    <row r="113" spans="1:21" s="52" customFormat="1" ht="13.9" customHeight="1" x14ac:dyDescent="0.25">
      <c r="A113" s="28">
        <f t="shared" si="20"/>
        <v>111</v>
      </c>
      <c r="B113" s="44" t="str">
        <f t="shared" si="22"/>
        <v>KN</v>
      </c>
      <c r="C113" s="51"/>
      <c r="D113" s="150">
        <f t="shared" si="23"/>
        <v>-21</v>
      </c>
      <c r="E113" s="51">
        <f>VLOOKUP(B113,SonGönderimTarihleri!A:C,3,FALSE)</f>
        <v>44998</v>
      </c>
      <c r="F113" s="90"/>
      <c r="G113" s="266">
        <f t="shared" si="32"/>
        <v>44998</v>
      </c>
      <c r="H113" s="25" t="s">
        <v>15</v>
      </c>
      <c r="I113" s="80" t="s">
        <v>13</v>
      </c>
      <c r="J113" s="25" t="s">
        <v>13</v>
      </c>
      <c r="K113" s="25" t="s">
        <v>1558</v>
      </c>
      <c r="L113" s="140" t="s">
        <v>1567</v>
      </c>
      <c r="M113" s="427">
        <v>44993</v>
      </c>
      <c r="N113" s="427">
        <v>44993</v>
      </c>
      <c r="O113" s="427">
        <v>44993</v>
      </c>
      <c r="P113" s="427">
        <v>44993</v>
      </c>
      <c r="Q113" s="151"/>
      <c r="R113" s="11"/>
      <c r="S113" s="185"/>
      <c r="T113" s="85"/>
    </row>
    <row r="114" spans="1:21" s="52" customFormat="1" ht="14.45" customHeight="1" x14ac:dyDescent="0.25">
      <c r="A114" s="28">
        <f t="shared" si="20"/>
        <v>112</v>
      </c>
      <c r="B114" s="44" t="str">
        <f t="shared" si="22"/>
        <v>KN</v>
      </c>
      <c r="C114" s="51"/>
      <c r="D114" s="150">
        <f t="shared" si="23"/>
        <v>-21</v>
      </c>
      <c r="E114" s="51">
        <f>VLOOKUP(B114,SonGönderimTarihleri!A:C,3,FALSE)</f>
        <v>44998</v>
      </c>
      <c r="F114" s="90"/>
      <c r="G114" s="266">
        <f t="shared" si="32"/>
        <v>44998</v>
      </c>
      <c r="H114" s="25" t="s">
        <v>15</v>
      </c>
      <c r="I114" s="80" t="s">
        <v>13</v>
      </c>
      <c r="J114" s="25" t="s">
        <v>13</v>
      </c>
      <c r="K114" s="25" t="s">
        <v>91</v>
      </c>
      <c r="L114" s="140" t="s">
        <v>446</v>
      </c>
      <c r="M114" s="503">
        <v>44998</v>
      </c>
      <c r="N114" s="503">
        <v>44998</v>
      </c>
      <c r="O114" s="503">
        <v>44998</v>
      </c>
      <c r="P114" s="503">
        <v>44998</v>
      </c>
      <c r="Q114" s="151" t="str">
        <f t="shared" si="31"/>
        <v/>
      </c>
      <c r="R114" s="11"/>
      <c r="S114" s="177"/>
      <c r="T114" s="85"/>
    </row>
    <row r="115" spans="1:21" s="52" customFormat="1" ht="14.45" customHeight="1" x14ac:dyDescent="0.25">
      <c r="A115" s="28">
        <f t="shared" si="20"/>
        <v>113</v>
      </c>
      <c r="B115" s="44" t="str">
        <f t="shared" ref="B115:B147" si="33">H115&amp;I115</f>
        <v>KON</v>
      </c>
      <c r="C115" s="44"/>
      <c r="D115" s="150">
        <f t="shared" si="23"/>
        <v>-21</v>
      </c>
      <c r="E115" s="51">
        <f>VLOOKUP(B115,SonGönderimTarihleri!A:C,3,FALSE)</f>
        <v>44986</v>
      </c>
      <c r="F115" s="90"/>
      <c r="G115" s="266">
        <f t="shared" si="32"/>
        <v>44986</v>
      </c>
      <c r="H115" s="25" t="s">
        <v>12</v>
      </c>
      <c r="I115" s="80" t="s">
        <v>13</v>
      </c>
      <c r="J115" s="25" t="s">
        <v>13</v>
      </c>
      <c r="K115" s="25" t="s">
        <v>92</v>
      </c>
      <c r="L115" s="140" t="s">
        <v>447</v>
      </c>
      <c r="M115" s="427">
        <v>44980</v>
      </c>
      <c r="N115" s="427">
        <v>44980</v>
      </c>
      <c r="O115" s="427">
        <v>44980</v>
      </c>
      <c r="P115" s="427">
        <v>44980</v>
      </c>
      <c r="Q115" s="151" t="str">
        <f t="shared" si="31"/>
        <v/>
      </c>
      <c r="R115" s="86"/>
      <c r="S115" s="177"/>
      <c r="T115" s="85"/>
    </row>
    <row r="116" spans="1:21" s="146" customFormat="1" ht="14.45" customHeight="1" x14ac:dyDescent="0.25">
      <c r="A116" s="28">
        <f t="shared" si="20"/>
        <v>114</v>
      </c>
      <c r="B116" s="44" t="str">
        <f t="shared" si="33"/>
        <v>KN</v>
      </c>
      <c r="C116" s="383">
        <v>45008</v>
      </c>
      <c r="D116" s="150">
        <f t="shared" si="23"/>
        <v>44987</v>
      </c>
      <c r="E116" s="51">
        <f>VLOOKUP(B116,SonGönderimTarihleri!A:C,3,FALSE)</f>
        <v>44998</v>
      </c>
      <c r="F116" s="90"/>
      <c r="G116" s="266">
        <f t="shared" si="32"/>
        <v>44987</v>
      </c>
      <c r="H116" s="25" t="s">
        <v>15</v>
      </c>
      <c r="I116" s="80" t="s">
        <v>13</v>
      </c>
      <c r="J116" s="25" t="s">
        <v>13</v>
      </c>
      <c r="K116" s="25" t="s">
        <v>1345</v>
      </c>
      <c r="L116" s="140" t="s">
        <v>1484</v>
      </c>
      <c r="M116" s="315">
        <v>44952</v>
      </c>
      <c r="N116" s="340">
        <v>44952</v>
      </c>
      <c r="O116" s="340">
        <v>44952</v>
      </c>
      <c r="P116" s="340">
        <v>44952</v>
      </c>
      <c r="Q116" s="151"/>
      <c r="R116" s="86"/>
      <c r="S116" s="172"/>
      <c r="T116" s="85"/>
      <c r="U116" s="52"/>
    </row>
    <row r="117" spans="1:21" s="52" customFormat="1" ht="14.45" customHeight="1" x14ac:dyDescent="0.25">
      <c r="A117" s="28">
        <f t="shared" si="20"/>
        <v>115</v>
      </c>
      <c r="B117" s="44" t="str">
        <f t="shared" si="33"/>
        <v>KN</v>
      </c>
      <c r="C117" s="51"/>
      <c r="D117" s="150">
        <f t="shared" si="23"/>
        <v>-21</v>
      </c>
      <c r="E117" s="51">
        <f>VLOOKUP(B117,SonGönderimTarihleri!A:C,3,FALSE)</f>
        <v>44998</v>
      </c>
      <c r="F117" s="90"/>
      <c r="G117" s="266">
        <f t="shared" si="32"/>
        <v>44998</v>
      </c>
      <c r="H117" s="25" t="s">
        <v>15</v>
      </c>
      <c r="I117" s="80" t="s">
        <v>13</v>
      </c>
      <c r="J117" s="25" t="s">
        <v>13</v>
      </c>
      <c r="K117" s="25" t="s">
        <v>93</v>
      </c>
      <c r="L117" s="140" t="s">
        <v>448</v>
      </c>
      <c r="M117" s="427">
        <v>44992</v>
      </c>
      <c r="N117" s="427">
        <v>44992</v>
      </c>
      <c r="O117" s="427">
        <v>44992</v>
      </c>
      <c r="P117" s="427">
        <v>44992</v>
      </c>
      <c r="Q117" s="151" t="str">
        <f>+IF(F117="","","SPK tarafından ek süre verilmiştir!")</f>
        <v/>
      </c>
      <c r="R117" s="11"/>
      <c r="S117" s="177"/>
      <c r="T117" s="85"/>
    </row>
    <row r="118" spans="1:21" s="52" customFormat="1" ht="14.45" customHeight="1" x14ac:dyDescent="0.25">
      <c r="A118" s="28">
        <f t="shared" si="20"/>
        <v>116</v>
      </c>
      <c r="B118" s="44" t="str">
        <f t="shared" si="33"/>
        <v>KN</v>
      </c>
      <c r="C118" s="51"/>
      <c r="D118" s="150">
        <f t="shared" si="23"/>
        <v>-21</v>
      </c>
      <c r="E118" s="51">
        <f>VLOOKUP(B118,SonGönderimTarihleri!A:C,3,FALSE)</f>
        <v>44998</v>
      </c>
      <c r="F118" s="90"/>
      <c r="G118" s="266">
        <f t="shared" si="32"/>
        <v>44998</v>
      </c>
      <c r="H118" s="25" t="s">
        <v>15</v>
      </c>
      <c r="I118" s="80" t="s">
        <v>13</v>
      </c>
      <c r="J118" s="25" t="s">
        <v>13</v>
      </c>
      <c r="K118" s="25" t="s">
        <v>94</v>
      </c>
      <c r="L118" s="140" t="s">
        <v>449</v>
      </c>
      <c r="M118" s="427">
        <v>44988</v>
      </c>
      <c r="N118" s="427">
        <v>44988</v>
      </c>
      <c r="O118" s="427">
        <v>44988</v>
      </c>
      <c r="P118" s="427">
        <v>44988</v>
      </c>
      <c r="Q118" s="151" t="str">
        <f>+IF(F118="","","SPK tarafından ek süre verilmiştir!")</f>
        <v/>
      </c>
      <c r="R118" s="11"/>
      <c r="S118" s="177"/>
      <c r="T118" s="85"/>
    </row>
    <row r="119" spans="1:21" s="146" customFormat="1" ht="14.45" customHeight="1" x14ac:dyDescent="0.25">
      <c r="A119" s="28">
        <f t="shared" si="20"/>
        <v>117</v>
      </c>
      <c r="B119" s="44" t="str">
        <f t="shared" si="33"/>
        <v>KN</v>
      </c>
      <c r="C119" s="44"/>
      <c r="D119" s="150">
        <f t="shared" si="23"/>
        <v>-21</v>
      </c>
      <c r="E119" s="51">
        <f>VLOOKUP(B119,SonGönderimTarihleri!A:C,3,FALSE)</f>
        <v>44998</v>
      </c>
      <c r="F119" s="90"/>
      <c r="G119" s="266">
        <f t="shared" si="32"/>
        <v>44998</v>
      </c>
      <c r="H119" s="25" t="s">
        <v>15</v>
      </c>
      <c r="I119" s="80" t="s">
        <v>13</v>
      </c>
      <c r="J119" s="25" t="s">
        <v>13</v>
      </c>
      <c r="K119" s="25" t="s">
        <v>95</v>
      </c>
      <c r="L119" s="140" t="s">
        <v>450</v>
      </c>
      <c r="M119" s="503">
        <v>44998</v>
      </c>
      <c r="N119" s="503">
        <v>44998</v>
      </c>
      <c r="O119" s="503">
        <v>44998</v>
      </c>
      <c r="P119" s="503">
        <v>44998</v>
      </c>
      <c r="Q119" s="151" t="str">
        <f>+IF(F119="","","SPK tarafından ek süre verilmiştir!")</f>
        <v/>
      </c>
      <c r="R119" s="11"/>
      <c r="S119" s="177"/>
      <c r="T119" s="141"/>
      <c r="U119" s="52"/>
    </row>
    <row r="120" spans="1:21" s="52" customFormat="1" ht="14.45" customHeight="1" x14ac:dyDescent="0.25">
      <c r="A120" s="28">
        <f t="shared" si="20"/>
        <v>118</v>
      </c>
      <c r="B120" s="44" t="str">
        <f t="shared" si="33"/>
        <v>KON</v>
      </c>
      <c r="C120" s="51">
        <v>45008</v>
      </c>
      <c r="D120" s="150">
        <f t="shared" si="23"/>
        <v>44987</v>
      </c>
      <c r="E120" s="51">
        <f>VLOOKUP(B120,SonGönderimTarihleri!A:C,3,FALSE)</f>
        <v>44986</v>
      </c>
      <c r="F120" s="90"/>
      <c r="G120" s="266">
        <f t="shared" si="32"/>
        <v>44986</v>
      </c>
      <c r="H120" s="25" t="s">
        <v>12</v>
      </c>
      <c r="I120" s="80" t="s">
        <v>13</v>
      </c>
      <c r="J120" s="25" t="s">
        <v>13</v>
      </c>
      <c r="K120" s="25" t="s">
        <v>96</v>
      </c>
      <c r="L120" s="140" t="s">
        <v>451</v>
      </c>
      <c r="M120" s="427">
        <v>44977</v>
      </c>
      <c r="N120" s="427">
        <v>44977</v>
      </c>
      <c r="O120" s="427">
        <v>44977</v>
      </c>
      <c r="P120" s="427">
        <v>44977</v>
      </c>
      <c r="Q120" s="151" t="str">
        <f>+IF(F120="","","SPK tarafından ek süre verilmiştir!")</f>
        <v/>
      </c>
      <c r="R120" s="86"/>
      <c r="S120" s="177"/>
      <c r="T120" s="85"/>
    </row>
    <row r="121" spans="1:21" s="52" customFormat="1" ht="14.45" customHeight="1" x14ac:dyDescent="0.25">
      <c r="A121" s="28">
        <f t="shared" si="20"/>
        <v>119</v>
      </c>
      <c r="B121" s="44" t="str">
        <f t="shared" si="33"/>
        <v>KN</v>
      </c>
      <c r="C121" s="51"/>
      <c r="D121" s="150">
        <f t="shared" si="23"/>
        <v>-21</v>
      </c>
      <c r="E121" s="51">
        <f>VLOOKUP(B121,SonGönderimTarihleri!A:C,3,FALSE)</f>
        <v>44998</v>
      </c>
      <c r="F121" s="90"/>
      <c r="G121" s="266">
        <f t="shared" si="32"/>
        <v>44998</v>
      </c>
      <c r="H121" s="25" t="s">
        <v>15</v>
      </c>
      <c r="I121" s="80" t="s">
        <v>13</v>
      </c>
      <c r="J121" s="25" t="s">
        <v>13</v>
      </c>
      <c r="K121" s="25" t="s">
        <v>97</v>
      </c>
      <c r="L121" s="140" t="s">
        <v>452</v>
      </c>
      <c r="M121" s="427">
        <v>44994</v>
      </c>
      <c r="N121" s="427">
        <v>44994</v>
      </c>
      <c r="O121" s="427">
        <v>44994</v>
      </c>
      <c r="P121" s="427">
        <v>44994</v>
      </c>
      <c r="Q121" s="151" t="str">
        <f>+IF(F121="","","SPK tarafından ek süre verilmiştir!")</f>
        <v/>
      </c>
      <c r="R121" s="11"/>
      <c r="S121" s="177"/>
      <c r="T121" s="85"/>
    </row>
    <row r="122" spans="1:21" s="52" customFormat="1" ht="61.5" customHeight="1" x14ac:dyDescent="0.25">
      <c r="A122" s="28">
        <f t="shared" si="20"/>
        <v>120</v>
      </c>
      <c r="B122" s="44" t="str">
        <f t="shared" si="33"/>
        <v>KN</v>
      </c>
      <c r="C122" s="51"/>
      <c r="D122" s="150">
        <f t="shared" si="23"/>
        <v>-21</v>
      </c>
      <c r="E122" s="51">
        <f>VLOOKUP(B122,SonGönderimTarihleri!A:C,3,FALSE)</f>
        <v>44998</v>
      </c>
      <c r="F122" s="90"/>
      <c r="G122" s="266">
        <f t="shared" si="32"/>
        <v>44998</v>
      </c>
      <c r="H122" s="25" t="s">
        <v>15</v>
      </c>
      <c r="I122" s="80" t="s">
        <v>13</v>
      </c>
      <c r="J122" s="25" t="s">
        <v>13</v>
      </c>
      <c r="K122" s="25" t="s">
        <v>98</v>
      </c>
      <c r="L122" s="140" t="s">
        <v>453</v>
      </c>
      <c r="M122" s="427">
        <v>44994</v>
      </c>
      <c r="N122" s="427">
        <v>44994</v>
      </c>
      <c r="O122" s="427">
        <v>44994</v>
      </c>
      <c r="P122" s="427">
        <v>44994</v>
      </c>
      <c r="Q122" s="151" t="s">
        <v>1546</v>
      </c>
      <c r="R122" s="11"/>
      <c r="S122" s="177"/>
      <c r="T122" s="85"/>
    </row>
    <row r="123" spans="1:21" s="52" customFormat="1" ht="14.45" customHeight="1" x14ac:dyDescent="0.25">
      <c r="A123" s="28">
        <f t="shared" si="20"/>
        <v>121</v>
      </c>
      <c r="B123" s="44" t="str">
        <f t="shared" si="33"/>
        <v>KN</v>
      </c>
      <c r="C123" s="51"/>
      <c r="D123" s="150">
        <f t="shared" si="23"/>
        <v>-21</v>
      </c>
      <c r="E123" s="51">
        <f>VLOOKUP(B123,SonGönderimTarihleri!A:C,3,FALSE)</f>
        <v>44998</v>
      </c>
      <c r="F123" s="90"/>
      <c r="G123" s="266">
        <f t="shared" si="32"/>
        <v>44998</v>
      </c>
      <c r="H123" s="25" t="s">
        <v>15</v>
      </c>
      <c r="I123" s="80" t="s">
        <v>13</v>
      </c>
      <c r="J123" s="25" t="s">
        <v>13</v>
      </c>
      <c r="K123" s="25" t="s">
        <v>99</v>
      </c>
      <c r="L123" s="140" t="s">
        <v>454</v>
      </c>
      <c r="M123" s="427">
        <v>44985</v>
      </c>
      <c r="N123" s="427">
        <v>44985</v>
      </c>
      <c r="O123" s="427">
        <v>44985</v>
      </c>
      <c r="P123" s="427">
        <v>44985</v>
      </c>
      <c r="Q123" s="151" t="str">
        <f t="shared" ref="Q123:Q133" si="34">+IF(F123="","","SPK tarafından ek süre verilmiştir!")</f>
        <v/>
      </c>
      <c r="R123" s="86"/>
      <c r="S123" s="172"/>
      <c r="T123" s="85"/>
    </row>
    <row r="124" spans="1:21" s="52" customFormat="1" ht="14.45" customHeight="1" x14ac:dyDescent="0.25">
      <c r="A124" s="28">
        <f t="shared" si="20"/>
        <v>122</v>
      </c>
      <c r="B124" s="44" t="str">
        <f t="shared" si="33"/>
        <v>KN</v>
      </c>
      <c r="C124" s="51"/>
      <c r="D124" s="150">
        <f t="shared" si="23"/>
        <v>-21</v>
      </c>
      <c r="E124" s="51">
        <f>VLOOKUP(B124,SonGönderimTarihleri!A:C,3,FALSE)</f>
        <v>44998</v>
      </c>
      <c r="F124" s="90"/>
      <c r="G124" s="266">
        <f t="shared" si="32"/>
        <v>44998</v>
      </c>
      <c r="H124" s="25" t="s">
        <v>15</v>
      </c>
      <c r="I124" s="80" t="s">
        <v>13</v>
      </c>
      <c r="J124" s="25" t="s">
        <v>13</v>
      </c>
      <c r="K124" s="25" t="s">
        <v>100</v>
      </c>
      <c r="L124" s="140" t="s">
        <v>455</v>
      </c>
      <c r="M124" s="418">
        <v>44993</v>
      </c>
      <c r="N124" s="418">
        <v>44993</v>
      </c>
      <c r="O124" s="418">
        <v>44993</v>
      </c>
      <c r="P124" s="418">
        <v>44993</v>
      </c>
      <c r="Q124" s="151" t="str">
        <f t="shared" si="34"/>
        <v/>
      </c>
      <c r="R124" s="11"/>
      <c r="S124" s="172"/>
      <c r="T124" s="85"/>
    </row>
    <row r="125" spans="1:21" s="52" customFormat="1" ht="14.45" customHeight="1" x14ac:dyDescent="0.25">
      <c r="A125" s="28">
        <f t="shared" si="20"/>
        <v>123</v>
      </c>
      <c r="B125" s="44" t="str">
        <f t="shared" si="33"/>
        <v>KN</v>
      </c>
      <c r="C125" s="51"/>
      <c r="D125" s="150">
        <f t="shared" si="23"/>
        <v>-21</v>
      </c>
      <c r="E125" s="51">
        <f>VLOOKUP(B125,SonGönderimTarihleri!A:C,3,FALSE)</f>
        <v>44998</v>
      </c>
      <c r="F125" s="90"/>
      <c r="G125" s="266">
        <f t="shared" si="32"/>
        <v>44998</v>
      </c>
      <c r="H125" s="25" t="s">
        <v>15</v>
      </c>
      <c r="I125" s="80" t="s">
        <v>13</v>
      </c>
      <c r="J125" s="25" t="s">
        <v>13</v>
      </c>
      <c r="K125" s="25" t="s">
        <v>101</v>
      </c>
      <c r="L125" s="140" t="s">
        <v>456</v>
      </c>
      <c r="M125" s="427" t="s">
        <v>1845</v>
      </c>
      <c r="N125" s="427">
        <v>44994</v>
      </c>
      <c r="O125" s="427">
        <v>44994</v>
      </c>
      <c r="P125" s="427">
        <v>44994</v>
      </c>
      <c r="Q125" s="151" t="str">
        <f t="shared" si="34"/>
        <v/>
      </c>
      <c r="R125" s="11"/>
      <c r="S125" s="172"/>
      <c r="T125" s="85"/>
    </row>
    <row r="126" spans="1:21" s="52" customFormat="1" ht="14.45" customHeight="1" x14ac:dyDescent="0.25">
      <c r="A126" s="28">
        <f t="shared" si="20"/>
        <v>124</v>
      </c>
      <c r="B126" s="44" t="str">
        <f t="shared" si="33"/>
        <v>KN</v>
      </c>
      <c r="C126" s="51"/>
      <c r="D126" s="150">
        <f t="shared" si="23"/>
        <v>-21</v>
      </c>
      <c r="E126" s="51">
        <f>VLOOKUP(B126,SonGönderimTarihleri!A:C,3,FALSE)</f>
        <v>44998</v>
      </c>
      <c r="F126" s="90"/>
      <c r="G126" s="266">
        <f t="shared" si="32"/>
        <v>44998</v>
      </c>
      <c r="H126" s="25" t="s">
        <v>15</v>
      </c>
      <c r="I126" s="80" t="s">
        <v>13</v>
      </c>
      <c r="J126" s="25" t="s">
        <v>13</v>
      </c>
      <c r="K126" s="25" t="s">
        <v>102</v>
      </c>
      <c r="L126" s="140" t="s">
        <v>457</v>
      </c>
      <c r="M126" s="427">
        <v>44994</v>
      </c>
      <c r="N126" s="427">
        <v>44994</v>
      </c>
      <c r="O126" s="427">
        <v>44994</v>
      </c>
      <c r="P126" s="427">
        <v>44994</v>
      </c>
      <c r="Q126" s="151" t="str">
        <f t="shared" si="34"/>
        <v/>
      </c>
      <c r="R126" s="11"/>
      <c r="S126" s="177"/>
      <c r="T126" s="85"/>
    </row>
    <row r="127" spans="1:21" s="52" customFormat="1" ht="14.45" customHeight="1" x14ac:dyDescent="0.25">
      <c r="A127" s="28">
        <f t="shared" si="20"/>
        <v>125</v>
      </c>
      <c r="B127" s="44" t="str">
        <f>H127&amp;I127</f>
        <v>KON</v>
      </c>
      <c r="C127" s="51"/>
      <c r="D127" s="150">
        <f>+C127-21</f>
        <v>-21</v>
      </c>
      <c r="E127" s="51">
        <f>VLOOKUP(B127,SonGönderimTarihleri!A:C,3,FALSE)</f>
        <v>44986</v>
      </c>
      <c r="F127" s="90"/>
      <c r="G127" s="266">
        <f>IF(F127="",IF(C127="",E127,IF(E127&lt;=D127,E127,D127)),F127)</f>
        <v>44986</v>
      </c>
      <c r="H127" s="25" t="s">
        <v>12</v>
      </c>
      <c r="I127" s="80" t="s">
        <v>13</v>
      </c>
      <c r="J127" s="25" t="s">
        <v>13</v>
      </c>
      <c r="K127" s="25" t="s">
        <v>1510</v>
      </c>
      <c r="L127" s="140" t="s">
        <v>1550</v>
      </c>
      <c r="M127" s="427">
        <v>44984</v>
      </c>
      <c r="N127" s="427">
        <v>44984</v>
      </c>
      <c r="O127" s="427">
        <v>44984</v>
      </c>
      <c r="P127" s="427">
        <v>44984</v>
      </c>
      <c r="Q127" s="151"/>
      <c r="R127" s="11"/>
      <c r="S127" s="177"/>
      <c r="T127" s="85"/>
    </row>
    <row r="128" spans="1:21" s="52" customFormat="1" ht="14.45" customHeight="1" x14ac:dyDescent="0.25">
      <c r="A128" s="28">
        <f t="shared" si="20"/>
        <v>126</v>
      </c>
      <c r="B128" s="44" t="str">
        <f t="shared" si="33"/>
        <v>KN</v>
      </c>
      <c r="C128" s="51"/>
      <c r="D128" s="150">
        <f t="shared" si="23"/>
        <v>-21</v>
      </c>
      <c r="E128" s="51">
        <f>VLOOKUP(B128,SonGönderimTarihleri!A:C,3,FALSE)</f>
        <v>44998</v>
      </c>
      <c r="F128" s="90"/>
      <c r="G128" s="266">
        <f t="shared" si="32"/>
        <v>44998</v>
      </c>
      <c r="H128" s="25" t="s">
        <v>15</v>
      </c>
      <c r="I128" s="80" t="s">
        <v>13</v>
      </c>
      <c r="J128" s="25" t="s">
        <v>13</v>
      </c>
      <c r="K128" s="25" t="s">
        <v>103</v>
      </c>
      <c r="L128" s="140" t="s">
        <v>458</v>
      </c>
      <c r="M128" s="503">
        <v>44998</v>
      </c>
      <c r="N128" s="503">
        <v>44998</v>
      </c>
      <c r="O128" s="503">
        <v>44998</v>
      </c>
      <c r="P128" s="503">
        <v>44998</v>
      </c>
      <c r="Q128" s="151" t="str">
        <f t="shared" si="34"/>
        <v/>
      </c>
      <c r="R128" s="11"/>
      <c r="S128" s="189"/>
      <c r="T128" s="85"/>
    </row>
    <row r="129" spans="1:21" s="52" customFormat="1" ht="14.45" customHeight="1" x14ac:dyDescent="0.25">
      <c r="A129" s="28">
        <f t="shared" si="20"/>
        <v>127</v>
      </c>
      <c r="B129" s="44" t="str">
        <f t="shared" si="33"/>
        <v>KN</v>
      </c>
      <c r="C129" s="51"/>
      <c r="D129" s="150">
        <f t="shared" si="23"/>
        <v>-21</v>
      </c>
      <c r="E129" s="51">
        <f>VLOOKUP(B129,SonGönderimTarihleri!A:C,3,FALSE)</f>
        <v>44998</v>
      </c>
      <c r="F129" s="90"/>
      <c r="G129" s="266">
        <f t="shared" si="32"/>
        <v>44998</v>
      </c>
      <c r="H129" s="25" t="s">
        <v>15</v>
      </c>
      <c r="I129" s="80" t="s">
        <v>13</v>
      </c>
      <c r="J129" s="25" t="s">
        <v>13</v>
      </c>
      <c r="K129" s="25" t="s">
        <v>104</v>
      </c>
      <c r="L129" s="140" t="s">
        <v>459</v>
      </c>
      <c r="M129" s="429" t="s">
        <v>1827</v>
      </c>
      <c r="N129" s="429">
        <v>44985</v>
      </c>
      <c r="O129" s="429">
        <v>44985</v>
      </c>
      <c r="P129" s="429">
        <v>44985</v>
      </c>
      <c r="Q129" s="151" t="str">
        <f t="shared" si="34"/>
        <v/>
      </c>
      <c r="R129" s="86"/>
      <c r="S129" s="177"/>
      <c r="T129" s="85"/>
    </row>
    <row r="130" spans="1:21" s="52" customFormat="1" ht="14.45" customHeight="1" x14ac:dyDescent="0.25">
      <c r="A130" s="28">
        <f t="shared" si="20"/>
        <v>128</v>
      </c>
      <c r="B130" s="44" t="str">
        <f t="shared" si="33"/>
        <v>KON</v>
      </c>
      <c r="C130" s="51"/>
      <c r="D130" s="150">
        <f t="shared" si="23"/>
        <v>-21</v>
      </c>
      <c r="E130" s="51">
        <f>VLOOKUP(B130,SonGönderimTarihleri!A:C,3,FALSE)</f>
        <v>44986</v>
      </c>
      <c r="F130" s="90"/>
      <c r="G130" s="266">
        <f t="shared" si="32"/>
        <v>44986</v>
      </c>
      <c r="H130" s="25" t="s">
        <v>12</v>
      </c>
      <c r="I130" s="80" t="s">
        <v>13</v>
      </c>
      <c r="J130" s="25" t="s">
        <v>13</v>
      </c>
      <c r="K130" s="25" t="s">
        <v>105</v>
      </c>
      <c r="L130" s="140" t="s">
        <v>460</v>
      </c>
      <c r="M130" s="427">
        <v>44986</v>
      </c>
      <c r="N130" s="427">
        <v>44986</v>
      </c>
      <c r="O130" s="427">
        <v>44986</v>
      </c>
      <c r="P130" s="427">
        <v>44986</v>
      </c>
      <c r="Q130" s="151" t="str">
        <f t="shared" si="34"/>
        <v/>
      </c>
      <c r="R130" s="11"/>
      <c r="S130" s="177"/>
      <c r="T130" s="85"/>
    </row>
    <row r="131" spans="1:21" s="52" customFormat="1" ht="14.45" customHeight="1" x14ac:dyDescent="0.25">
      <c r="A131" s="28">
        <f t="shared" si="20"/>
        <v>129</v>
      </c>
      <c r="B131" s="44" t="str">
        <f t="shared" si="33"/>
        <v>KN</v>
      </c>
      <c r="C131" s="44"/>
      <c r="D131" s="150">
        <f t="shared" si="23"/>
        <v>-21</v>
      </c>
      <c r="E131" s="51">
        <f>VLOOKUP(B131,SonGönderimTarihleri!A:C,3,FALSE)</f>
        <v>44998</v>
      </c>
      <c r="F131" s="90"/>
      <c r="G131" s="266">
        <f t="shared" si="32"/>
        <v>44998</v>
      </c>
      <c r="H131" s="25" t="s">
        <v>15</v>
      </c>
      <c r="I131" s="80" t="s">
        <v>13</v>
      </c>
      <c r="J131" s="25" t="s">
        <v>13</v>
      </c>
      <c r="K131" s="25" t="s">
        <v>106</v>
      </c>
      <c r="L131" s="140" t="s">
        <v>461</v>
      </c>
      <c r="M131" s="336">
        <v>44995</v>
      </c>
      <c r="N131" s="427">
        <v>44995</v>
      </c>
      <c r="O131" s="427">
        <v>44995</v>
      </c>
      <c r="P131" s="427">
        <v>44995</v>
      </c>
      <c r="Q131" s="151" t="str">
        <f t="shared" si="34"/>
        <v/>
      </c>
      <c r="R131" s="11"/>
      <c r="S131" s="172"/>
      <c r="T131" s="85"/>
    </row>
    <row r="132" spans="1:21" s="52" customFormat="1" ht="14.45" customHeight="1" x14ac:dyDescent="0.25">
      <c r="A132" s="28">
        <f t="shared" si="20"/>
        <v>130</v>
      </c>
      <c r="B132" s="44" t="str">
        <f t="shared" si="33"/>
        <v>KON</v>
      </c>
      <c r="C132" s="51"/>
      <c r="D132" s="150">
        <f t="shared" si="23"/>
        <v>-21</v>
      </c>
      <c r="E132" s="51">
        <f>VLOOKUP(B132,SonGönderimTarihleri!A:C,3,FALSE)</f>
        <v>44986</v>
      </c>
      <c r="F132" s="90"/>
      <c r="G132" s="266">
        <f t="shared" si="32"/>
        <v>44986</v>
      </c>
      <c r="H132" s="25" t="s">
        <v>12</v>
      </c>
      <c r="I132" s="80" t="s">
        <v>13</v>
      </c>
      <c r="J132" s="25" t="s">
        <v>13</v>
      </c>
      <c r="K132" s="25" t="s">
        <v>107</v>
      </c>
      <c r="L132" s="140" t="s">
        <v>462</v>
      </c>
      <c r="M132" s="382">
        <v>44965</v>
      </c>
      <c r="N132" s="382">
        <v>44965</v>
      </c>
      <c r="O132" s="382">
        <v>44965</v>
      </c>
      <c r="P132" s="382">
        <v>44965</v>
      </c>
      <c r="Q132" s="151" t="str">
        <f t="shared" si="34"/>
        <v/>
      </c>
      <c r="R132" s="11"/>
      <c r="S132" s="177"/>
      <c r="T132" s="85"/>
    </row>
    <row r="133" spans="1:21" s="52" customFormat="1" ht="14.45" customHeight="1" x14ac:dyDescent="0.25">
      <c r="A133" s="28">
        <f t="shared" ref="A133:A196" si="35">A132+1</f>
        <v>131</v>
      </c>
      <c r="B133" s="44" t="str">
        <f t="shared" si="33"/>
        <v>KON</v>
      </c>
      <c r="C133" s="51"/>
      <c r="D133" s="150">
        <f t="shared" si="23"/>
        <v>-21</v>
      </c>
      <c r="E133" s="51">
        <f>VLOOKUP(B133,SonGönderimTarihleri!A:C,3,FALSE)</f>
        <v>44986</v>
      </c>
      <c r="F133" s="90"/>
      <c r="G133" s="266">
        <f t="shared" si="32"/>
        <v>44986</v>
      </c>
      <c r="H133" s="25" t="s">
        <v>12</v>
      </c>
      <c r="I133" s="80" t="s">
        <v>13</v>
      </c>
      <c r="J133" s="25" t="s">
        <v>13</v>
      </c>
      <c r="K133" s="25" t="s">
        <v>109</v>
      </c>
      <c r="L133" s="140" t="s">
        <v>464</v>
      </c>
      <c r="M133" s="427">
        <v>44986</v>
      </c>
      <c r="N133" s="427">
        <v>44986</v>
      </c>
      <c r="O133" s="427">
        <v>44986</v>
      </c>
      <c r="P133" s="427">
        <v>44986</v>
      </c>
      <c r="Q133" s="151" t="str">
        <f t="shared" si="34"/>
        <v/>
      </c>
      <c r="R133" s="11"/>
      <c r="S133" s="177"/>
      <c r="T133" s="85"/>
    </row>
    <row r="134" spans="1:21" s="52" customFormat="1" ht="14.45" customHeight="1" x14ac:dyDescent="0.25">
      <c r="A134" s="28">
        <f t="shared" si="35"/>
        <v>132</v>
      </c>
      <c r="B134" s="44" t="str">
        <f t="shared" si="33"/>
        <v>KN</v>
      </c>
      <c r="C134" s="266"/>
      <c r="D134" s="150">
        <f t="shared" si="23"/>
        <v>-21</v>
      </c>
      <c r="E134" s="51">
        <f>VLOOKUP(B134,SonGönderimTarihleri!A:C,3,FALSE)</f>
        <v>44998</v>
      </c>
      <c r="F134" s="90"/>
      <c r="G134" s="266">
        <f t="shared" si="32"/>
        <v>44998</v>
      </c>
      <c r="H134" s="25" t="s">
        <v>15</v>
      </c>
      <c r="I134" s="80" t="s">
        <v>13</v>
      </c>
      <c r="J134" s="25" t="s">
        <v>13</v>
      </c>
      <c r="K134" s="25" t="s">
        <v>1328</v>
      </c>
      <c r="L134" s="140" t="s">
        <v>1318</v>
      </c>
      <c r="M134" s="418">
        <v>44980</v>
      </c>
      <c r="N134" s="418">
        <v>44980</v>
      </c>
      <c r="O134" s="418">
        <v>44980</v>
      </c>
      <c r="P134" s="418">
        <v>44980</v>
      </c>
      <c r="Q134" s="151"/>
      <c r="R134" s="11"/>
      <c r="S134" s="185">
        <v>44980</v>
      </c>
      <c r="T134" s="85"/>
    </row>
    <row r="135" spans="1:21" s="52" customFormat="1" ht="14.45" customHeight="1" x14ac:dyDescent="0.25">
      <c r="A135" s="28">
        <f t="shared" si="35"/>
        <v>133</v>
      </c>
      <c r="B135" s="44" t="str">
        <f t="shared" si="33"/>
        <v>KO(DESA)</v>
      </c>
      <c r="C135" s="384">
        <v>45016</v>
      </c>
      <c r="D135" s="150">
        <f t="shared" si="23"/>
        <v>44995</v>
      </c>
      <c r="E135" s="51">
        <f>VLOOKUP(B135,SonGönderimTarihleri!A:C,3,FALSE)</f>
        <v>44986</v>
      </c>
      <c r="F135" s="90"/>
      <c r="G135" s="266">
        <f t="shared" si="32"/>
        <v>44986</v>
      </c>
      <c r="H135" s="25" t="s">
        <v>12</v>
      </c>
      <c r="I135" s="80" t="s">
        <v>1083</v>
      </c>
      <c r="J135" s="25" t="s">
        <v>13</v>
      </c>
      <c r="K135" s="25" t="s">
        <v>110</v>
      </c>
      <c r="L135" s="140" t="s">
        <v>465</v>
      </c>
      <c r="M135" s="425">
        <v>44973</v>
      </c>
      <c r="N135" s="425">
        <v>44973</v>
      </c>
      <c r="O135" s="427">
        <v>44974</v>
      </c>
      <c r="P135" s="427">
        <v>44974</v>
      </c>
      <c r="Q135" s="151" t="str">
        <f>+IF(F135="","","SPK tarafından ek süre verilmiştir!")</f>
        <v/>
      </c>
      <c r="R135" s="11" t="s">
        <v>689</v>
      </c>
      <c r="S135" s="177"/>
      <c r="T135" s="85"/>
    </row>
    <row r="136" spans="1:21" s="170" customFormat="1" ht="14.45" customHeight="1" x14ac:dyDescent="0.25">
      <c r="A136" s="28">
        <f t="shared" si="35"/>
        <v>134</v>
      </c>
      <c r="B136" s="44" t="str">
        <f t="shared" si="33"/>
        <v>KON</v>
      </c>
      <c r="C136" s="44"/>
      <c r="D136" s="150">
        <f t="shared" si="23"/>
        <v>-21</v>
      </c>
      <c r="E136" s="51">
        <f>VLOOKUP(B136,SonGönderimTarihleri!A:C,3,FALSE)</f>
        <v>44986</v>
      </c>
      <c r="F136" s="90"/>
      <c r="G136" s="266">
        <f t="shared" si="32"/>
        <v>44986</v>
      </c>
      <c r="H136" s="25" t="s">
        <v>12</v>
      </c>
      <c r="I136" s="80" t="s">
        <v>13</v>
      </c>
      <c r="J136" s="25" t="s">
        <v>13</v>
      </c>
      <c r="K136" s="25" t="s">
        <v>111</v>
      </c>
      <c r="L136" s="140" t="s">
        <v>466</v>
      </c>
      <c r="M136" s="427">
        <v>44981</v>
      </c>
      <c r="N136" s="427">
        <v>44981</v>
      </c>
      <c r="O136" s="427">
        <v>44981</v>
      </c>
      <c r="P136" s="427">
        <v>44981</v>
      </c>
      <c r="Q136" s="151" t="str">
        <f>+IF(F136="","","SPK tarafından ek süre verilmiştir!")</f>
        <v/>
      </c>
      <c r="R136" s="86"/>
      <c r="S136" s="177"/>
      <c r="U136" s="52"/>
    </row>
    <row r="137" spans="1:21" s="52" customFormat="1" ht="14.45" customHeight="1" x14ac:dyDescent="0.25">
      <c r="A137" s="28">
        <f t="shared" si="35"/>
        <v>135</v>
      </c>
      <c r="B137" s="44" t="str">
        <f t="shared" si="33"/>
        <v>KN</v>
      </c>
      <c r="C137" s="51"/>
      <c r="D137" s="150">
        <f t="shared" si="23"/>
        <v>-21</v>
      </c>
      <c r="E137" s="51">
        <f>VLOOKUP(B137,SonGönderimTarihleri!A:C,3,FALSE)</f>
        <v>44998</v>
      </c>
      <c r="F137" s="90"/>
      <c r="G137" s="266">
        <f t="shared" si="32"/>
        <v>44998</v>
      </c>
      <c r="H137" s="25" t="s">
        <v>15</v>
      </c>
      <c r="I137" s="80" t="s">
        <v>13</v>
      </c>
      <c r="J137" s="25" t="s">
        <v>13</v>
      </c>
      <c r="K137" s="25" t="s">
        <v>112</v>
      </c>
      <c r="L137" s="140" t="s">
        <v>467</v>
      </c>
      <c r="M137" s="481">
        <v>44995</v>
      </c>
      <c r="N137" s="481">
        <v>44995</v>
      </c>
      <c r="O137" s="481">
        <v>44995</v>
      </c>
      <c r="P137" s="481">
        <v>44995</v>
      </c>
      <c r="Q137" s="151" t="str">
        <f>+IF(F137="","","SPK tarafından ek süre verilmiştir!")</f>
        <v/>
      </c>
      <c r="R137" s="11"/>
      <c r="S137" s="172"/>
      <c r="T137" s="85"/>
    </row>
    <row r="138" spans="1:21" s="146" customFormat="1" ht="14.45" customHeight="1" x14ac:dyDescent="0.25">
      <c r="A138" s="28">
        <f t="shared" si="35"/>
        <v>136</v>
      </c>
      <c r="B138" s="44" t="str">
        <f t="shared" si="33"/>
        <v>KON</v>
      </c>
      <c r="C138" s="51"/>
      <c r="D138" s="150">
        <f t="shared" si="23"/>
        <v>-21</v>
      </c>
      <c r="E138" s="51">
        <f>VLOOKUP(B138,SonGönderimTarihleri!A:C,3,FALSE)</f>
        <v>44986</v>
      </c>
      <c r="F138" s="90"/>
      <c r="G138" s="266">
        <f t="shared" si="32"/>
        <v>44986</v>
      </c>
      <c r="H138" s="25" t="s">
        <v>12</v>
      </c>
      <c r="I138" s="80" t="s">
        <v>13</v>
      </c>
      <c r="J138" s="25" t="s">
        <v>13</v>
      </c>
      <c r="K138" s="25" t="s">
        <v>1268</v>
      </c>
      <c r="L138" s="140" t="s">
        <v>1267</v>
      </c>
      <c r="M138" s="266">
        <v>44973</v>
      </c>
      <c r="N138" s="423">
        <v>44973</v>
      </c>
      <c r="O138" s="423">
        <v>44973</v>
      </c>
      <c r="P138" s="423">
        <v>44973</v>
      </c>
      <c r="Q138" s="151"/>
      <c r="R138" s="11"/>
      <c r="S138" s="177"/>
      <c r="T138" s="141"/>
      <c r="U138" s="52"/>
    </row>
    <row r="139" spans="1:21" s="52" customFormat="1" ht="14.45" customHeight="1" x14ac:dyDescent="0.25">
      <c r="A139" s="28">
        <f t="shared" si="35"/>
        <v>137</v>
      </c>
      <c r="B139" s="44" t="str">
        <f t="shared" si="33"/>
        <v>KN</v>
      </c>
      <c r="C139" s="51"/>
      <c r="D139" s="150">
        <f t="shared" si="23"/>
        <v>-21</v>
      </c>
      <c r="E139" s="51">
        <f>VLOOKUP(B139,SonGönderimTarihleri!A:C,3,FALSE)</f>
        <v>44998</v>
      </c>
      <c r="F139" s="90">
        <v>45016</v>
      </c>
      <c r="G139" s="283">
        <f t="shared" si="32"/>
        <v>45016</v>
      </c>
      <c r="H139" s="44" t="s">
        <v>15</v>
      </c>
      <c r="I139" s="63" t="s">
        <v>13</v>
      </c>
      <c r="J139" s="44" t="s">
        <v>13</v>
      </c>
      <c r="K139" s="44" t="s">
        <v>113</v>
      </c>
      <c r="L139" s="147" t="s">
        <v>468</v>
      </c>
      <c r="M139" s="336">
        <v>45017</v>
      </c>
      <c r="N139" s="517">
        <v>45017</v>
      </c>
      <c r="O139" s="517">
        <v>45017</v>
      </c>
      <c r="P139" s="517">
        <v>45017</v>
      </c>
      <c r="Q139" s="190" t="str">
        <f t="shared" ref="Q139" si="36">+IF(F139="","","SPK tarafından ek süre verilmiştir!")</f>
        <v>SPK tarafından ek süre verilmiştir!</v>
      </c>
      <c r="R139" s="11"/>
      <c r="S139" s="177"/>
      <c r="T139" s="85"/>
    </row>
    <row r="140" spans="1:21" s="52" customFormat="1" ht="13.9" customHeight="1" x14ac:dyDescent="0.25">
      <c r="A140" s="28">
        <f t="shared" si="35"/>
        <v>138</v>
      </c>
      <c r="B140" s="44" t="str">
        <f t="shared" si="33"/>
        <v>KN</v>
      </c>
      <c r="C140" s="51"/>
      <c r="D140" s="150">
        <f t="shared" si="23"/>
        <v>-21</v>
      </c>
      <c r="E140" s="51">
        <f>VLOOKUP(B140,SonGönderimTarihleri!A:C,3,FALSE)</f>
        <v>44998</v>
      </c>
      <c r="F140" s="90"/>
      <c r="G140" s="266">
        <f t="shared" si="32"/>
        <v>44998</v>
      </c>
      <c r="H140" s="25" t="s">
        <v>15</v>
      </c>
      <c r="I140" s="80" t="s">
        <v>13</v>
      </c>
      <c r="J140" s="25" t="s">
        <v>13</v>
      </c>
      <c r="K140" s="25" t="s">
        <v>114</v>
      </c>
      <c r="L140" s="140" t="s">
        <v>469</v>
      </c>
      <c r="M140" s="427">
        <v>44980</v>
      </c>
      <c r="N140" s="427">
        <v>44980</v>
      </c>
      <c r="O140" s="427">
        <v>44980</v>
      </c>
      <c r="P140" s="427">
        <v>44980</v>
      </c>
      <c r="Q140" s="151" t="str">
        <f>+IF(F140="","","SPK tarafından ek süre verilmiştir!")</f>
        <v/>
      </c>
      <c r="R140" s="11"/>
      <c r="S140" s="177"/>
      <c r="T140" s="85"/>
    </row>
    <row r="141" spans="1:21" s="52" customFormat="1" ht="16.5" customHeight="1" x14ac:dyDescent="0.25">
      <c r="A141" s="28">
        <f t="shared" si="35"/>
        <v>139</v>
      </c>
      <c r="B141" s="63" t="str">
        <f t="shared" si="33"/>
        <v>KF(DOCO) 2022/9 Aylık</v>
      </c>
      <c r="C141" s="44"/>
      <c r="D141" s="150">
        <f t="shared" si="23"/>
        <v>-21</v>
      </c>
      <c r="E141" s="51">
        <f>VLOOKUP(B141,SonGönderimTarihleri!A:C,3,FALSE)</f>
        <v>44974</v>
      </c>
      <c r="F141" s="90"/>
      <c r="G141" s="266">
        <f t="shared" si="32"/>
        <v>44974</v>
      </c>
      <c r="H141" s="25" t="s">
        <v>15</v>
      </c>
      <c r="I141" s="80" t="s">
        <v>1771</v>
      </c>
      <c r="J141" s="80" t="s">
        <v>1771</v>
      </c>
      <c r="K141" s="25" t="s">
        <v>115</v>
      </c>
      <c r="L141" s="140" t="s">
        <v>470</v>
      </c>
      <c r="M141" s="266">
        <v>44974</v>
      </c>
      <c r="N141" s="427">
        <v>44974</v>
      </c>
      <c r="O141" s="427">
        <v>44974</v>
      </c>
      <c r="P141" s="427">
        <v>44974</v>
      </c>
      <c r="Q141" s="151"/>
      <c r="R141" s="28"/>
      <c r="S141" s="185">
        <v>44974</v>
      </c>
      <c r="T141" s="85"/>
    </row>
    <row r="142" spans="1:21" s="52" customFormat="1" ht="14.45" customHeight="1" x14ac:dyDescent="0.25">
      <c r="A142" s="28">
        <f t="shared" si="35"/>
        <v>140</v>
      </c>
      <c r="B142" s="44" t="str">
        <f t="shared" si="33"/>
        <v>KON</v>
      </c>
      <c r="C142" s="51"/>
      <c r="D142" s="150">
        <f t="shared" si="23"/>
        <v>-21</v>
      </c>
      <c r="E142" s="51">
        <f>VLOOKUP(B142,SonGönderimTarihleri!A:C,3,FALSE)</f>
        <v>44986</v>
      </c>
      <c r="F142" s="90"/>
      <c r="G142" s="266">
        <f t="shared" ref="G142:G222" si="37">IF(F142="",IF(C142="",E142,IF(E142&lt;=D142,E142,D142)),F142)</f>
        <v>44986</v>
      </c>
      <c r="H142" s="25" t="s">
        <v>12</v>
      </c>
      <c r="I142" s="80" t="s">
        <v>13</v>
      </c>
      <c r="J142" s="25" t="s">
        <v>13</v>
      </c>
      <c r="K142" s="25" t="s">
        <v>116</v>
      </c>
      <c r="L142" s="140" t="s">
        <v>471</v>
      </c>
      <c r="M142" s="420">
        <v>44973</v>
      </c>
      <c r="N142" s="420">
        <v>44973</v>
      </c>
      <c r="O142" s="420">
        <v>44973</v>
      </c>
      <c r="P142" s="420">
        <v>44973</v>
      </c>
      <c r="Q142" s="151" t="str">
        <f t="shared" ref="Q142:Q148" si="38">+IF(F142="","","SPK tarafından ek süre verilmiştir!")</f>
        <v/>
      </c>
      <c r="R142" s="86"/>
      <c r="S142" s="177"/>
      <c r="T142" s="85"/>
    </row>
    <row r="143" spans="1:21" s="146" customFormat="1" ht="14.45" customHeight="1" x14ac:dyDescent="0.25">
      <c r="A143" s="28">
        <f t="shared" si="35"/>
        <v>141</v>
      </c>
      <c r="B143" s="44" t="str">
        <f t="shared" si="33"/>
        <v>KN</v>
      </c>
      <c r="C143" s="51"/>
      <c r="D143" s="150">
        <f t="shared" si="23"/>
        <v>-21</v>
      </c>
      <c r="E143" s="51">
        <f>VLOOKUP(B143,SonGönderimTarihleri!A:C,3,FALSE)</f>
        <v>44998</v>
      </c>
      <c r="F143" s="90"/>
      <c r="G143" s="266">
        <f t="shared" si="37"/>
        <v>44998</v>
      </c>
      <c r="H143" s="25" t="s">
        <v>15</v>
      </c>
      <c r="I143" s="80" t="s">
        <v>13</v>
      </c>
      <c r="J143" s="25" t="s">
        <v>13</v>
      </c>
      <c r="K143" s="25" t="s">
        <v>117</v>
      </c>
      <c r="L143" s="140" t="s">
        <v>472</v>
      </c>
      <c r="M143" s="427">
        <v>44988</v>
      </c>
      <c r="N143" s="427">
        <v>44988</v>
      </c>
      <c r="O143" s="427">
        <v>44992</v>
      </c>
      <c r="P143" s="427">
        <v>44992</v>
      </c>
      <c r="Q143" s="151" t="str">
        <f t="shared" si="38"/>
        <v/>
      </c>
      <c r="R143" s="11"/>
      <c r="S143" s="177"/>
      <c r="T143" s="141"/>
      <c r="U143" s="52"/>
    </row>
    <row r="144" spans="1:21" s="52" customFormat="1" ht="14.45" customHeight="1" x14ac:dyDescent="0.25">
      <c r="A144" s="28">
        <f t="shared" si="35"/>
        <v>142</v>
      </c>
      <c r="B144" s="44" t="str">
        <f t="shared" si="33"/>
        <v>KN</v>
      </c>
      <c r="C144" s="44"/>
      <c r="D144" s="150">
        <f t="shared" si="23"/>
        <v>-21</v>
      </c>
      <c r="E144" s="51">
        <f>VLOOKUP(B144,SonGönderimTarihleri!A:C,3,FALSE)</f>
        <v>44998</v>
      </c>
      <c r="F144" s="90"/>
      <c r="G144" s="266">
        <f t="shared" si="37"/>
        <v>44998</v>
      </c>
      <c r="H144" s="25" t="s">
        <v>15</v>
      </c>
      <c r="I144" s="80" t="s">
        <v>13</v>
      </c>
      <c r="J144" s="25" t="s">
        <v>13</v>
      </c>
      <c r="K144" s="25" t="s">
        <v>1475</v>
      </c>
      <c r="L144" s="140" t="s">
        <v>1476</v>
      </c>
      <c r="M144" s="503">
        <v>44998</v>
      </c>
      <c r="N144" s="503">
        <v>44998</v>
      </c>
      <c r="O144" s="503">
        <v>44998</v>
      </c>
      <c r="P144" s="503">
        <v>44998</v>
      </c>
      <c r="Q144" s="151" t="str">
        <f t="shared" si="38"/>
        <v/>
      </c>
      <c r="R144" s="11"/>
      <c r="S144" s="177"/>
      <c r="T144" s="85"/>
    </row>
    <row r="145" spans="1:21" s="146" customFormat="1" ht="14.45" customHeight="1" x14ac:dyDescent="0.25">
      <c r="A145" s="28">
        <f t="shared" si="35"/>
        <v>143</v>
      </c>
      <c r="B145" s="44" t="str">
        <f>H145&amp;I145</f>
        <v>KN</v>
      </c>
      <c r="C145" s="44"/>
      <c r="D145" s="150">
        <f>+C145-21</f>
        <v>-21</v>
      </c>
      <c r="E145" s="51">
        <f>VLOOKUP(B145,SonGönderimTarihleri!A:C,3,FALSE)</f>
        <v>44998</v>
      </c>
      <c r="F145" s="90"/>
      <c r="G145" s="266">
        <f t="shared" si="37"/>
        <v>44998</v>
      </c>
      <c r="H145" s="25" t="s">
        <v>15</v>
      </c>
      <c r="I145" s="80" t="s">
        <v>13</v>
      </c>
      <c r="J145" s="25" t="s">
        <v>13</v>
      </c>
      <c r="K145" s="25" t="s">
        <v>1447</v>
      </c>
      <c r="L145" s="140" t="s">
        <v>1485</v>
      </c>
      <c r="M145" s="503">
        <v>44998</v>
      </c>
      <c r="N145" s="503">
        <v>44998</v>
      </c>
      <c r="O145" s="503">
        <v>44998</v>
      </c>
      <c r="P145" s="503">
        <v>44998</v>
      </c>
      <c r="Q145" s="151"/>
      <c r="R145" s="86"/>
      <c r="S145" s="172"/>
      <c r="T145" s="85"/>
      <c r="U145" s="52"/>
    </row>
    <row r="146" spans="1:21" s="52" customFormat="1" ht="14.45" customHeight="1" x14ac:dyDescent="0.25">
      <c r="A146" s="28">
        <f t="shared" si="35"/>
        <v>144</v>
      </c>
      <c r="B146" s="44" t="str">
        <f t="shared" si="33"/>
        <v>KON</v>
      </c>
      <c r="C146" s="51"/>
      <c r="D146" s="150">
        <f t="shared" si="23"/>
        <v>-21</v>
      </c>
      <c r="E146" s="51">
        <f>VLOOKUP(B146,SonGönderimTarihleri!A:C,3,FALSE)</f>
        <v>44986</v>
      </c>
      <c r="F146" s="90"/>
      <c r="G146" s="266">
        <f t="shared" si="37"/>
        <v>44986</v>
      </c>
      <c r="H146" s="25" t="s">
        <v>12</v>
      </c>
      <c r="I146" s="80" t="s">
        <v>13</v>
      </c>
      <c r="J146" s="25" t="s">
        <v>13</v>
      </c>
      <c r="K146" s="25" t="s">
        <v>118</v>
      </c>
      <c r="L146" s="140" t="s">
        <v>473</v>
      </c>
      <c r="M146" s="427">
        <v>44986</v>
      </c>
      <c r="N146" s="427">
        <v>44986</v>
      </c>
      <c r="O146" s="427">
        <v>44986</v>
      </c>
      <c r="P146" s="427">
        <v>44986</v>
      </c>
      <c r="Q146" s="151"/>
      <c r="R146" s="11"/>
      <c r="S146" s="177"/>
      <c r="T146" s="85"/>
    </row>
    <row r="147" spans="1:21" s="192" customFormat="1" ht="14.45" customHeight="1" x14ac:dyDescent="0.25">
      <c r="A147" s="28">
        <f t="shared" si="35"/>
        <v>145</v>
      </c>
      <c r="B147" s="44" t="str">
        <f t="shared" si="33"/>
        <v>KO(DGGYO)</v>
      </c>
      <c r="C147" s="51"/>
      <c r="D147" s="150">
        <f t="shared" si="23"/>
        <v>-21</v>
      </c>
      <c r="E147" s="51">
        <f>VLOOKUP(B147,SonGönderimTarihleri!A:C,3,FALSE)</f>
        <v>44986</v>
      </c>
      <c r="F147" s="90"/>
      <c r="G147" s="266">
        <f t="shared" si="37"/>
        <v>44986</v>
      </c>
      <c r="H147" s="25" t="s">
        <v>12</v>
      </c>
      <c r="I147" s="80" t="s">
        <v>1147</v>
      </c>
      <c r="J147" s="25" t="s">
        <v>13</v>
      </c>
      <c r="K147" s="25" t="s">
        <v>119</v>
      </c>
      <c r="L147" s="140" t="s">
        <v>474</v>
      </c>
      <c r="M147" s="427">
        <v>44985</v>
      </c>
      <c r="N147" s="427">
        <v>44985</v>
      </c>
      <c r="O147" s="427">
        <v>44985</v>
      </c>
      <c r="P147" s="427">
        <v>44985</v>
      </c>
      <c r="Q147" s="151" t="str">
        <f t="shared" si="38"/>
        <v/>
      </c>
      <c r="R147" s="60" t="s">
        <v>689</v>
      </c>
      <c r="S147" s="191"/>
      <c r="T147" s="178"/>
      <c r="U147" s="52"/>
    </row>
    <row r="148" spans="1:21" s="52" customFormat="1" ht="14.45" customHeight="1" x14ac:dyDescent="0.25">
      <c r="A148" s="28">
        <f t="shared" si="35"/>
        <v>146</v>
      </c>
      <c r="B148" s="44" t="str">
        <f t="shared" ref="B148:B181" si="39">H148&amp;I148</f>
        <v>KN</v>
      </c>
      <c r="C148" s="266"/>
      <c r="D148" s="150">
        <f t="shared" ref="D148:D231" si="40">+C148-21</f>
        <v>-21</v>
      </c>
      <c r="E148" s="51">
        <f>VLOOKUP(B148,SonGönderimTarihleri!A:C,3,FALSE)</f>
        <v>44998</v>
      </c>
      <c r="F148" s="90"/>
      <c r="G148" s="266">
        <f t="shared" si="37"/>
        <v>44998</v>
      </c>
      <c r="H148" s="25" t="s">
        <v>15</v>
      </c>
      <c r="I148" s="80" t="s">
        <v>13</v>
      </c>
      <c r="J148" s="25" t="s">
        <v>13</v>
      </c>
      <c r="K148" s="25" t="s">
        <v>120</v>
      </c>
      <c r="L148" s="140" t="s">
        <v>475</v>
      </c>
      <c r="M148" s="427">
        <v>44985</v>
      </c>
      <c r="N148" s="427">
        <v>44985</v>
      </c>
      <c r="O148" s="427">
        <v>44985</v>
      </c>
      <c r="P148" s="427">
        <v>44985</v>
      </c>
      <c r="Q148" s="151" t="str">
        <f t="shared" si="38"/>
        <v/>
      </c>
      <c r="R148" s="86"/>
      <c r="S148" s="185">
        <v>44985</v>
      </c>
      <c r="T148" s="85"/>
    </row>
    <row r="149" spans="1:21" s="52" customFormat="1" x14ac:dyDescent="0.25">
      <c r="A149" s="28">
        <f t="shared" si="35"/>
        <v>147</v>
      </c>
      <c r="B149" s="44" t="str">
        <f t="shared" si="39"/>
        <v>KN</v>
      </c>
      <c r="C149" s="44"/>
      <c r="D149" s="150">
        <f t="shared" si="40"/>
        <v>-21</v>
      </c>
      <c r="E149" s="51">
        <f>VLOOKUP(B149,SonGönderimTarihleri!A:C,3,FALSE)</f>
        <v>44998</v>
      </c>
      <c r="F149" s="90"/>
      <c r="G149" s="266">
        <f t="shared" si="37"/>
        <v>44998</v>
      </c>
      <c r="H149" s="25" t="s">
        <v>15</v>
      </c>
      <c r="I149" s="80" t="s">
        <v>13</v>
      </c>
      <c r="J149" s="25" t="s">
        <v>13</v>
      </c>
      <c r="K149" s="25" t="s">
        <v>1092</v>
      </c>
      <c r="L149" s="140" t="s">
        <v>1090</v>
      </c>
      <c r="M149" s="429">
        <v>44988</v>
      </c>
      <c r="N149" s="429">
        <v>44988</v>
      </c>
      <c r="O149" s="429">
        <v>44988</v>
      </c>
      <c r="P149" s="429">
        <v>44988</v>
      </c>
      <c r="Q149" s="151"/>
      <c r="R149" s="11"/>
      <c r="S149" s="177"/>
      <c r="T149" s="85"/>
    </row>
    <row r="150" spans="1:21" s="52" customFormat="1" ht="14.45" customHeight="1" x14ac:dyDescent="0.25">
      <c r="A150" s="28">
        <f t="shared" si="35"/>
        <v>148</v>
      </c>
      <c r="B150" s="44" t="str">
        <f t="shared" si="39"/>
        <v>KN</v>
      </c>
      <c r="C150" s="266"/>
      <c r="D150" s="150">
        <f t="shared" si="40"/>
        <v>-21</v>
      </c>
      <c r="E150" s="51">
        <f>VLOOKUP(B150,SonGönderimTarihleri!A:C,3,FALSE)</f>
        <v>44998</v>
      </c>
      <c r="F150" s="90"/>
      <c r="G150" s="266">
        <f t="shared" si="37"/>
        <v>44998</v>
      </c>
      <c r="H150" s="25" t="s">
        <v>15</v>
      </c>
      <c r="I150" s="80" t="s">
        <v>13</v>
      </c>
      <c r="J150" s="25" t="s">
        <v>13</v>
      </c>
      <c r="K150" s="25" t="s">
        <v>121</v>
      </c>
      <c r="L150" s="140" t="s">
        <v>476</v>
      </c>
      <c r="M150" s="505">
        <v>44998</v>
      </c>
      <c r="N150" s="505">
        <v>44998</v>
      </c>
      <c r="O150" s="505">
        <v>44998</v>
      </c>
      <c r="P150" s="505">
        <v>44998</v>
      </c>
      <c r="Q150" s="151" t="str">
        <f t="shared" ref="Q150:Q164" si="41">+IF(F150="","","SPK tarafından ek süre verilmiştir!")</f>
        <v/>
      </c>
      <c r="R150" s="153"/>
      <c r="S150" s="177"/>
      <c r="T150" s="85"/>
    </row>
    <row r="151" spans="1:21" s="192" customFormat="1" ht="14.45" customHeight="1" x14ac:dyDescent="0.25">
      <c r="A151" s="28">
        <f t="shared" si="35"/>
        <v>149</v>
      </c>
      <c r="B151" s="44" t="str">
        <f t="shared" si="39"/>
        <v>KN</v>
      </c>
      <c r="C151" s="266"/>
      <c r="D151" s="150">
        <f t="shared" si="40"/>
        <v>-21</v>
      </c>
      <c r="E151" s="51">
        <f>VLOOKUP(B151,SonGönderimTarihleri!A:C,3,FALSE)</f>
        <v>44998</v>
      </c>
      <c r="F151" s="90"/>
      <c r="G151" s="266">
        <f t="shared" si="37"/>
        <v>44998</v>
      </c>
      <c r="H151" s="25" t="s">
        <v>15</v>
      </c>
      <c r="I151" s="80" t="s">
        <v>13</v>
      </c>
      <c r="J151" s="25" t="s">
        <v>13</v>
      </c>
      <c r="K151" s="25" t="s">
        <v>122</v>
      </c>
      <c r="L151" s="140" t="s">
        <v>477</v>
      </c>
      <c r="M151" s="427">
        <v>44988</v>
      </c>
      <c r="N151" s="427">
        <v>44988</v>
      </c>
      <c r="O151" s="427">
        <v>44988</v>
      </c>
      <c r="P151" s="427">
        <v>44988</v>
      </c>
      <c r="Q151" s="151" t="str">
        <f t="shared" si="41"/>
        <v/>
      </c>
      <c r="R151" s="86"/>
      <c r="S151" s="177"/>
      <c r="T151" s="178"/>
      <c r="U151" s="52"/>
    </row>
    <row r="152" spans="1:21" s="87" customFormat="1" ht="14.45" customHeight="1" x14ac:dyDescent="0.25">
      <c r="A152" s="28">
        <f t="shared" si="35"/>
        <v>150</v>
      </c>
      <c r="B152" s="44" t="str">
        <f>H152&amp;I152</f>
        <v>KON</v>
      </c>
      <c r="C152" s="266"/>
      <c r="D152" s="150">
        <f>+C152-21</f>
        <v>-21</v>
      </c>
      <c r="E152" s="51">
        <f>VLOOKUP(B152,SonGönderimTarihleri!A:C,3,FALSE)</f>
        <v>44986</v>
      </c>
      <c r="F152" s="90"/>
      <c r="G152" s="266">
        <f>IF(F152="",IF(C152="",E152,IF(E152&lt;=D152,E152,D152)),F152)</f>
        <v>44986</v>
      </c>
      <c r="H152" s="25" t="s">
        <v>12</v>
      </c>
      <c r="I152" s="80" t="s">
        <v>13</v>
      </c>
      <c r="J152" s="25" t="s">
        <v>13</v>
      </c>
      <c r="K152" s="25" t="s">
        <v>1386</v>
      </c>
      <c r="L152" s="140" t="s">
        <v>1387</v>
      </c>
      <c r="M152" s="427">
        <v>44984</v>
      </c>
      <c r="N152" s="427">
        <v>44984</v>
      </c>
      <c r="O152" s="427">
        <v>44984</v>
      </c>
      <c r="P152" s="427">
        <v>44984</v>
      </c>
      <c r="Q152" s="151" t="str">
        <f>+IF(F152="","","SPK tarafından ek süre verilmiştir!")</f>
        <v/>
      </c>
      <c r="R152" s="86"/>
      <c r="S152" s="177"/>
      <c r="T152" s="43"/>
      <c r="U152" s="52"/>
    </row>
    <row r="153" spans="1:21" s="170" customFormat="1" ht="14.45" customHeight="1" x14ac:dyDescent="0.25">
      <c r="A153" s="28">
        <f t="shared" si="35"/>
        <v>151</v>
      </c>
      <c r="B153" s="44" t="str">
        <f t="shared" si="39"/>
        <v>KN</v>
      </c>
      <c r="C153" s="44"/>
      <c r="D153" s="150">
        <f t="shared" si="40"/>
        <v>-21</v>
      </c>
      <c r="E153" s="51">
        <f>VLOOKUP(B153,SonGönderimTarihleri!A:C,3,FALSE)</f>
        <v>44998</v>
      </c>
      <c r="F153" s="90"/>
      <c r="G153" s="266">
        <f t="shared" si="37"/>
        <v>44998</v>
      </c>
      <c r="H153" s="25" t="s">
        <v>15</v>
      </c>
      <c r="I153" s="80" t="s">
        <v>13</v>
      </c>
      <c r="J153" s="25" t="s">
        <v>13</v>
      </c>
      <c r="K153" s="25" t="s">
        <v>123</v>
      </c>
      <c r="L153" s="140" t="s">
        <v>478</v>
      </c>
      <c r="M153" s="427">
        <v>44986</v>
      </c>
      <c r="N153" s="427">
        <v>44986</v>
      </c>
      <c r="O153" s="427">
        <v>44986</v>
      </c>
      <c r="P153" s="427">
        <v>44986</v>
      </c>
      <c r="Q153" s="151" t="str">
        <f>+IF(F153="","","SPK tarafından ek süre verilmiştir!")</f>
        <v/>
      </c>
      <c r="R153" s="86"/>
      <c r="S153" s="177"/>
      <c r="U153" s="52"/>
    </row>
    <row r="154" spans="1:21" s="52" customFormat="1" ht="14.45" customHeight="1" x14ac:dyDescent="0.25">
      <c r="A154" s="28">
        <f t="shared" si="35"/>
        <v>152</v>
      </c>
      <c r="B154" s="44" t="str">
        <f t="shared" si="39"/>
        <v>KON</v>
      </c>
      <c r="C154" s="44"/>
      <c r="D154" s="150">
        <f t="shared" si="40"/>
        <v>-21</v>
      </c>
      <c r="E154" s="51">
        <f>VLOOKUP(B154,SonGönderimTarihleri!A:C,3,FALSE)</f>
        <v>44986</v>
      </c>
      <c r="F154" s="90"/>
      <c r="G154" s="266">
        <f t="shared" si="37"/>
        <v>44986</v>
      </c>
      <c r="H154" s="25" t="s">
        <v>12</v>
      </c>
      <c r="I154" s="80" t="s">
        <v>13</v>
      </c>
      <c r="J154" s="25" t="s">
        <v>13</v>
      </c>
      <c r="K154" s="25" t="s">
        <v>124</v>
      </c>
      <c r="L154" s="140" t="s">
        <v>479</v>
      </c>
      <c r="M154" s="427">
        <v>44986</v>
      </c>
      <c r="N154" s="427">
        <v>44986</v>
      </c>
      <c r="O154" s="427">
        <v>44986</v>
      </c>
      <c r="P154" s="427">
        <v>44986</v>
      </c>
      <c r="Q154" s="151" t="str">
        <f t="shared" si="41"/>
        <v/>
      </c>
      <c r="R154" s="11"/>
      <c r="S154" s="177"/>
      <c r="T154" s="85"/>
    </row>
    <row r="155" spans="1:21" s="52" customFormat="1" ht="14.45" customHeight="1" x14ac:dyDescent="0.25">
      <c r="A155" s="28">
        <f t="shared" si="35"/>
        <v>153</v>
      </c>
      <c r="B155" s="44" t="str">
        <f t="shared" si="39"/>
        <v>KN</v>
      </c>
      <c r="C155" s="51"/>
      <c r="D155" s="150">
        <f t="shared" si="40"/>
        <v>-21</v>
      </c>
      <c r="E155" s="51">
        <f>VLOOKUP(B155,SonGönderimTarihleri!A:C,3,FALSE)</f>
        <v>44998</v>
      </c>
      <c r="F155" s="90"/>
      <c r="G155" s="266">
        <f t="shared" si="37"/>
        <v>44998</v>
      </c>
      <c r="H155" s="25" t="s">
        <v>15</v>
      </c>
      <c r="I155" s="80" t="s">
        <v>13</v>
      </c>
      <c r="J155" s="25" t="s">
        <v>13</v>
      </c>
      <c r="K155" s="25" t="s">
        <v>125</v>
      </c>
      <c r="L155" s="140" t="s">
        <v>480</v>
      </c>
      <c r="M155" s="418">
        <v>44992</v>
      </c>
      <c r="N155" s="418">
        <v>44992</v>
      </c>
      <c r="O155" s="418">
        <v>44992</v>
      </c>
      <c r="P155" s="418">
        <v>44992</v>
      </c>
      <c r="Q155" s="151" t="str">
        <f t="shared" si="41"/>
        <v/>
      </c>
      <c r="R155" s="11"/>
      <c r="S155" s="177"/>
      <c r="T155" s="85"/>
    </row>
    <row r="156" spans="1:21" s="52" customFormat="1" ht="16.149999999999999" customHeight="1" x14ac:dyDescent="0.25">
      <c r="A156" s="28">
        <f t="shared" si="35"/>
        <v>154</v>
      </c>
      <c r="B156" s="44" t="str">
        <f t="shared" si="39"/>
        <v>KN</v>
      </c>
      <c r="C156" s="266"/>
      <c r="D156" s="150">
        <f t="shared" si="40"/>
        <v>-21</v>
      </c>
      <c r="E156" s="51">
        <f>VLOOKUP(B156,SonGönderimTarihleri!A:C,3,FALSE)</f>
        <v>44998</v>
      </c>
      <c r="F156" s="90"/>
      <c r="G156" s="266">
        <f t="shared" si="37"/>
        <v>44998</v>
      </c>
      <c r="H156" s="25" t="s">
        <v>15</v>
      </c>
      <c r="I156" s="80" t="s">
        <v>13</v>
      </c>
      <c r="J156" s="25" t="s">
        <v>13</v>
      </c>
      <c r="K156" s="25" t="s">
        <v>126</v>
      </c>
      <c r="L156" s="140" t="s">
        <v>481</v>
      </c>
      <c r="M156" s="429">
        <v>44986</v>
      </c>
      <c r="N156" s="429">
        <v>44986</v>
      </c>
      <c r="O156" s="429">
        <v>44986</v>
      </c>
      <c r="P156" s="429">
        <v>44986</v>
      </c>
      <c r="Q156" s="151" t="str">
        <f t="shared" si="41"/>
        <v/>
      </c>
      <c r="R156" s="60"/>
      <c r="S156" s="177"/>
    </row>
    <row r="157" spans="1:21" s="52" customFormat="1" ht="14.45" customHeight="1" x14ac:dyDescent="0.25">
      <c r="A157" s="28">
        <f t="shared" si="35"/>
        <v>155</v>
      </c>
      <c r="B157" s="44" t="str">
        <f t="shared" si="39"/>
        <v>KN</v>
      </c>
      <c r="C157" s="51">
        <v>45015</v>
      </c>
      <c r="D157" s="150">
        <f t="shared" si="40"/>
        <v>44994</v>
      </c>
      <c r="E157" s="51">
        <f>VLOOKUP(B157,SonGönderimTarihleri!A:C,3,FALSE)</f>
        <v>44998</v>
      </c>
      <c r="F157" s="90"/>
      <c r="G157" s="266">
        <f t="shared" si="37"/>
        <v>44994</v>
      </c>
      <c r="H157" s="25" t="s">
        <v>15</v>
      </c>
      <c r="I157" s="80" t="s">
        <v>13</v>
      </c>
      <c r="J157" s="25" t="s">
        <v>13</v>
      </c>
      <c r="K157" s="25" t="s">
        <v>127</v>
      </c>
      <c r="L157" s="140" t="s">
        <v>1199</v>
      </c>
      <c r="M157" s="429">
        <v>44979</v>
      </c>
      <c r="N157" s="429">
        <v>44979</v>
      </c>
      <c r="O157" s="429">
        <v>44979</v>
      </c>
      <c r="P157" s="429">
        <v>44979</v>
      </c>
      <c r="Q157" s="151" t="str">
        <f t="shared" si="41"/>
        <v/>
      </c>
      <c r="R157" s="11"/>
      <c r="S157" s="177"/>
      <c r="T157" s="85"/>
    </row>
    <row r="158" spans="1:21" s="52" customFormat="1" ht="14.45" customHeight="1" x14ac:dyDescent="0.25">
      <c r="A158" s="28">
        <f t="shared" si="35"/>
        <v>156</v>
      </c>
      <c r="B158" s="44" t="str">
        <f t="shared" si="39"/>
        <v>KN</v>
      </c>
      <c r="C158" s="51"/>
      <c r="D158" s="150">
        <f t="shared" si="40"/>
        <v>-21</v>
      </c>
      <c r="E158" s="51">
        <f>VLOOKUP(B158,SonGönderimTarihleri!A:C,3,FALSE)</f>
        <v>44998</v>
      </c>
      <c r="F158" s="90"/>
      <c r="G158" s="266">
        <f t="shared" si="37"/>
        <v>44998</v>
      </c>
      <c r="H158" s="25" t="s">
        <v>15</v>
      </c>
      <c r="I158" s="80" t="s">
        <v>13</v>
      </c>
      <c r="J158" s="25" t="s">
        <v>13</v>
      </c>
      <c r="K158" s="25" t="s">
        <v>128</v>
      </c>
      <c r="L158" s="140" t="s">
        <v>482</v>
      </c>
      <c r="M158" s="429">
        <v>44986</v>
      </c>
      <c r="N158" s="429">
        <v>44986</v>
      </c>
      <c r="O158" s="429">
        <v>44986</v>
      </c>
      <c r="P158" s="429">
        <v>44986</v>
      </c>
      <c r="Q158" s="151" t="str">
        <f t="shared" si="41"/>
        <v/>
      </c>
      <c r="R158" s="28"/>
      <c r="S158" s="177"/>
      <c r="T158" s="85"/>
    </row>
    <row r="159" spans="1:21" s="52" customFormat="1" ht="14.45" customHeight="1" x14ac:dyDescent="0.25">
      <c r="A159" s="28">
        <f t="shared" si="35"/>
        <v>157</v>
      </c>
      <c r="B159" s="44" t="str">
        <f t="shared" si="39"/>
        <v>KON</v>
      </c>
      <c r="C159" s="44"/>
      <c r="D159" s="150">
        <f t="shared" si="40"/>
        <v>-21</v>
      </c>
      <c r="E159" s="51">
        <f>VLOOKUP(B159,SonGönderimTarihleri!A:C,3,FALSE)</f>
        <v>44986</v>
      </c>
      <c r="F159" s="90"/>
      <c r="G159" s="266">
        <f t="shared" si="37"/>
        <v>44986</v>
      </c>
      <c r="H159" s="25" t="s">
        <v>12</v>
      </c>
      <c r="I159" s="80" t="s">
        <v>13</v>
      </c>
      <c r="J159" s="25" t="s">
        <v>13</v>
      </c>
      <c r="K159" s="25" t="s">
        <v>129</v>
      </c>
      <c r="L159" s="140" t="s">
        <v>483</v>
      </c>
      <c r="M159" s="427">
        <v>44986</v>
      </c>
      <c r="N159" s="427">
        <v>44986</v>
      </c>
      <c r="O159" s="427">
        <v>44986</v>
      </c>
      <c r="P159" s="427">
        <v>44986</v>
      </c>
      <c r="Q159" s="151" t="str">
        <f t="shared" si="41"/>
        <v/>
      </c>
      <c r="R159" s="11"/>
      <c r="S159" s="177"/>
      <c r="T159" s="85"/>
    </row>
    <row r="160" spans="1:21" s="146" customFormat="1" ht="14.45" customHeight="1" x14ac:dyDescent="0.25">
      <c r="A160" s="28">
        <f t="shared" si="35"/>
        <v>158</v>
      </c>
      <c r="B160" s="44" t="str">
        <f t="shared" si="39"/>
        <v>KN</v>
      </c>
      <c r="C160" s="51"/>
      <c r="D160" s="150">
        <f t="shared" si="40"/>
        <v>-21</v>
      </c>
      <c r="E160" s="51">
        <f>VLOOKUP(B160,SonGönderimTarihleri!A:C,3,FALSE)</f>
        <v>44998</v>
      </c>
      <c r="F160" s="90"/>
      <c r="G160" s="266">
        <f t="shared" si="37"/>
        <v>44998</v>
      </c>
      <c r="H160" s="44" t="s">
        <v>15</v>
      </c>
      <c r="I160" s="63" t="s">
        <v>13</v>
      </c>
      <c r="J160" s="44" t="s">
        <v>13</v>
      </c>
      <c r="K160" s="44" t="s">
        <v>130</v>
      </c>
      <c r="L160" s="147" t="s">
        <v>484</v>
      </c>
      <c r="M160" s="503">
        <v>44998</v>
      </c>
      <c r="N160" s="503">
        <v>44998</v>
      </c>
      <c r="O160" s="503">
        <v>44998</v>
      </c>
      <c r="P160" s="503">
        <v>44998</v>
      </c>
      <c r="Q160" s="151" t="str">
        <f t="shared" si="41"/>
        <v/>
      </c>
      <c r="R160" s="11"/>
      <c r="S160" s="177"/>
      <c r="T160" s="141"/>
      <c r="U160" s="52"/>
    </row>
    <row r="161" spans="1:21" s="146" customFormat="1" ht="14.45" customHeight="1" x14ac:dyDescent="0.25">
      <c r="A161" s="28">
        <f t="shared" si="35"/>
        <v>159</v>
      </c>
      <c r="B161" s="44" t="str">
        <f t="shared" si="39"/>
        <v>KON</v>
      </c>
      <c r="C161" s="44"/>
      <c r="D161" s="150">
        <f t="shared" si="40"/>
        <v>-21</v>
      </c>
      <c r="E161" s="51">
        <f>VLOOKUP(B161,SonGönderimTarihleri!A:C,3,FALSE)</f>
        <v>44986</v>
      </c>
      <c r="F161" s="90"/>
      <c r="G161" s="266">
        <f t="shared" si="37"/>
        <v>44986</v>
      </c>
      <c r="H161" s="25" t="s">
        <v>12</v>
      </c>
      <c r="I161" s="80" t="s">
        <v>13</v>
      </c>
      <c r="J161" s="25" t="s">
        <v>13</v>
      </c>
      <c r="K161" s="25" t="s">
        <v>131</v>
      </c>
      <c r="L161" s="140" t="s">
        <v>485</v>
      </c>
      <c r="M161" s="418">
        <v>44985</v>
      </c>
      <c r="N161" s="418">
        <v>44985</v>
      </c>
      <c r="O161" s="418">
        <v>44985</v>
      </c>
      <c r="P161" s="418">
        <v>44985</v>
      </c>
      <c r="Q161" s="151" t="str">
        <f t="shared" si="41"/>
        <v/>
      </c>
      <c r="R161" s="11"/>
      <c r="S161" s="177"/>
      <c r="T161" s="141"/>
      <c r="U161" s="52"/>
    </row>
    <row r="162" spans="1:21" s="87" customFormat="1" ht="14.45" customHeight="1" x14ac:dyDescent="0.25">
      <c r="A162" s="28">
        <f t="shared" si="35"/>
        <v>160</v>
      </c>
      <c r="B162" s="44" t="str">
        <f>H162&amp;I162</f>
        <v>KN</v>
      </c>
      <c r="C162" s="51"/>
      <c r="D162" s="150">
        <f>+C162-21</f>
        <v>-21</v>
      </c>
      <c r="E162" s="51">
        <f>VLOOKUP(B162,SonGönderimTarihleri!A:C,3,FALSE)</f>
        <v>44998</v>
      </c>
      <c r="F162" s="90"/>
      <c r="G162" s="266">
        <f t="shared" si="37"/>
        <v>44998</v>
      </c>
      <c r="H162" s="25" t="s">
        <v>15</v>
      </c>
      <c r="I162" s="80" t="s">
        <v>13</v>
      </c>
      <c r="J162" s="25" t="s">
        <v>13</v>
      </c>
      <c r="K162" s="25" t="s">
        <v>1448</v>
      </c>
      <c r="L162" s="140" t="s">
        <v>1455</v>
      </c>
      <c r="M162" s="503">
        <v>44998</v>
      </c>
      <c r="N162" s="503">
        <v>44998</v>
      </c>
      <c r="O162" s="503">
        <v>44998</v>
      </c>
      <c r="P162" s="503">
        <v>44998</v>
      </c>
      <c r="Q162" s="41"/>
      <c r="R162" s="46"/>
      <c r="S162" s="177"/>
      <c r="T162" s="43"/>
      <c r="U162" s="52"/>
    </row>
    <row r="163" spans="1:21" s="52" customFormat="1" ht="14.45" customHeight="1" x14ac:dyDescent="0.25">
      <c r="A163" s="28">
        <f t="shared" si="35"/>
        <v>161</v>
      </c>
      <c r="B163" s="44" t="str">
        <f t="shared" si="39"/>
        <v>KN</v>
      </c>
      <c r="C163" s="44"/>
      <c r="D163" s="150">
        <f t="shared" si="40"/>
        <v>-21</v>
      </c>
      <c r="E163" s="51">
        <f>VLOOKUP(B163,SonGönderimTarihleri!A:C,3,FALSE)</f>
        <v>44998</v>
      </c>
      <c r="F163" s="90"/>
      <c r="G163" s="266">
        <f t="shared" si="37"/>
        <v>44998</v>
      </c>
      <c r="H163" s="25" t="s">
        <v>15</v>
      </c>
      <c r="I163" s="80" t="s">
        <v>13</v>
      </c>
      <c r="J163" s="25" t="s">
        <v>13</v>
      </c>
      <c r="K163" s="25" t="s">
        <v>132</v>
      </c>
      <c r="L163" s="140" t="s">
        <v>486</v>
      </c>
      <c r="M163" s="503">
        <v>44998</v>
      </c>
      <c r="N163" s="503">
        <v>44998</v>
      </c>
      <c r="O163" s="503">
        <v>44998</v>
      </c>
      <c r="P163" s="503">
        <v>44998</v>
      </c>
      <c r="Q163" s="151" t="str">
        <f t="shared" si="41"/>
        <v/>
      </c>
      <c r="R163" s="11"/>
      <c r="S163" s="177"/>
      <c r="T163" s="85"/>
    </row>
    <row r="164" spans="1:21" s="52" customFormat="1" ht="14.45" customHeight="1" x14ac:dyDescent="0.25">
      <c r="A164" s="28">
        <f t="shared" si="35"/>
        <v>162</v>
      </c>
      <c r="B164" s="44" t="str">
        <f t="shared" si="39"/>
        <v>KON</v>
      </c>
      <c r="C164" s="51"/>
      <c r="D164" s="150">
        <f t="shared" si="40"/>
        <v>-21</v>
      </c>
      <c r="E164" s="51">
        <f>VLOOKUP(B164,SonGönderimTarihleri!A:C,3,FALSE)</f>
        <v>44986</v>
      </c>
      <c r="F164" s="232"/>
      <c r="G164" s="282">
        <f>IF(F164="",IF(C164="",E164,IF(E164&lt;=D164,E164,D164)),F164)</f>
        <v>44986</v>
      </c>
      <c r="H164" s="78" t="s">
        <v>12</v>
      </c>
      <c r="I164" s="81" t="s">
        <v>13</v>
      </c>
      <c r="J164" s="78" t="s">
        <v>13</v>
      </c>
      <c r="K164" s="300" t="s">
        <v>133</v>
      </c>
      <c r="L164" s="176" t="s">
        <v>487</v>
      </c>
      <c r="M164" s="429">
        <v>44977</v>
      </c>
      <c r="N164" s="429">
        <v>44977</v>
      </c>
      <c r="O164" s="429">
        <v>44977</v>
      </c>
      <c r="P164" s="429">
        <v>44977</v>
      </c>
      <c r="Q164" s="190" t="str">
        <f t="shared" si="41"/>
        <v/>
      </c>
      <c r="R164" s="11"/>
      <c r="S164" s="177"/>
      <c r="T164" s="85"/>
    </row>
    <row r="165" spans="1:21" s="52" customFormat="1" ht="14.45" customHeight="1" x14ac:dyDescent="0.25">
      <c r="A165" s="28">
        <f t="shared" si="35"/>
        <v>163</v>
      </c>
      <c r="B165" s="44" t="str">
        <f t="shared" si="39"/>
        <v>KN</v>
      </c>
      <c r="C165" s="51"/>
      <c r="D165" s="150">
        <f t="shared" si="40"/>
        <v>-21</v>
      </c>
      <c r="E165" s="51">
        <f>VLOOKUP(B165,SonGönderimTarihleri!A:C,3,FALSE)</f>
        <v>44998</v>
      </c>
      <c r="F165" s="232"/>
      <c r="G165" s="282">
        <f t="shared" si="37"/>
        <v>44998</v>
      </c>
      <c r="H165" s="78" t="s">
        <v>15</v>
      </c>
      <c r="I165" s="81" t="s">
        <v>13</v>
      </c>
      <c r="J165" s="78" t="s">
        <v>13</v>
      </c>
      <c r="K165" s="300" t="s">
        <v>134</v>
      </c>
      <c r="L165" s="176" t="s">
        <v>488</v>
      </c>
      <c r="M165" s="429">
        <v>44992</v>
      </c>
      <c r="N165" s="429">
        <v>44992</v>
      </c>
      <c r="O165" s="429">
        <v>44992</v>
      </c>
      <c r="P165" s="429">
        <v>44992</v>
      </c>
      <c r="Q165" s="190"/>
      <c r="R165" s="86"/>
      <c r="S165" s="172"/>
      <c r="T165" s="85"/>
    </row>
    <row r="166" spans="1:21" s="146" customFormat="1" ht="14.45" customHeight="1" x14ac:dyDescent="0.25">
      <c r="A166" s="28">
        <f t="shared" si="35"/>
        <v>164</v>
      </c>
      <c r="B166" s="44" t="str">
        <f t="shared" si="39"/>
        <v>KON</v>
      </c>
      <c r="C166" s="51"/>
      <c r="D166" s="150">
        <f t="shared" si="40"/>
        <v>-21</v>
      </c>
      <c r="E166" s="51">
        <f>+E165</f>
        <v>44998</v>
      </c>
      <c r="F166" s="232"/>
      <c r="G166" s="282">
        <f t="shared" si="37"/>
        <v>44998</v>
      </c>
      <c r="H166" s="78" t="s">
        <v>12</v>
      </c>
      <c r="I166" s="81" t="s">
        <v>13</v>
      </c>
      <c r="J166" s="78" t="s">
        <v>13</v>
      </c>
      <c r="K166" s="300" t="s">
        <v>134</v>
      </c>
      <c r="L166" s="176" t="s">
        <v>488</v>
      </c>
      <c r="M166" s="429">
        <v>44992</v>
      </c>
      <c r="N166" s="429">
        <v>44992</v>
      </c>
      <c r="O166" s="429">
        <v>44992</v>
      </c>
      <c r="P166" s="429">
        <v>44992</v>
      </c>
      <c r="Q166" s="190"/>
      <c r="R166" s="86"/>
      <c r="S166" s="172"/>
      <c r="T166" s="141"/>
      <c r="U166" s="52"/>
    </row>
    <row r="167" spans="1:21" s="146" customFormat="1" ht="14.45" customHeight="1" x14ac:dyDescent="0.25">
      <c r="A167" s="28">
        <f t="shared" si="35"/>
        <v>165</v>
      </c>
      <c r="B167" s="44" t="str">
        <f t="shared" si="39"/>
        <v>KN</v>
      </c>
      <c r="C167" s="62"/>
      <c r="D167" s="150">
        <f t="shared" si="40"/>
        <v>-21</v>
      </c>
      <c r="E167" s="51">
        <f>VLOOKUP(B167,SonGönderimTarihleri!A:C,3,FALSE)</f>
        <v>44998</v>
      </c>
      <c r="F167" s="90"/>
      <c r="G167" s="266">
        <f t="shared" si="37"/>
        <v>44998</v>
      </c>
      <c r="H167" s="25" t="s">
        <v>15</v>
      </c>
      <c r="I167" s="80" t="s">
        <v>13</v>
      </c>
      <c r="J167" s="25" t="s">
        <v>13</v>
      </c>
      <c r="K167" s="25" t="s">
        <v>1035</v>
      </c>
      <c r="L167" s="140" t="s">
        <v>1050</v>
      </c>
      <c r="M167" s="427">
        <v>44980</v>
      </c>
      <c r="N167" s="427">
        <v>44980</v>
      </c>
      <c r="O167" s="427">
        <v>44980</v>
      </c>
      <c r="P167" s="427">
        <v>44980</v>
      </c>
      <c r="Q167" s="151" t="str">
        <f t="shared" ref="Q167:Q175" si="42">+IF(F167="","","SPK tarafından ek süre verilmiştir!")</f>
        <v/>
      </c>
      <c r="R167" s="86"/>
      <c r="S167" s="172"/>
      <c r="T167" s="141"/>
      <c r="U167" s="52"/>
    </row>
    <row r="168" spans="1:21" s="52" customFormat="1" ht="14.45" customHeight="1" x14ac:dyDescent="0.25">
      <c r="A168" s="28">
        <f t="shared" si="35"/>
        <v>166</v>
      </c>
      <c r="B168" s="44" t="str">
        <f t="shared" si="39"/>
        <v>KN</v>
      </c>
      <c r="C168" s="51"/>
      <c r="D168" s="150">
        <f t="shared" si="40"/>
        <v>-21</v>
      </c>
      <c r="E168" s="51">
        <f>VLOOKUP(B168,SonGönderimTarihleri!A:C,3,FALSE)</f>
        <v>44998</v>
      </c>
      <c r="F168" s="232"/>
      <c r="G168" s="282">
        <f t="shared" si="37"/>
        <v>44998</v>
      </c>
      <c r="H168" s="78" t="s">
        <v>15</v>
      </c>
      <c r="I168" s="81" t="s">
        <v>13</v>
      </c>
      <c r="J168" s="78" t="s">
        <v>13</v>
      </c>
      <c r="K168" s="300" t="s">
        <v>135</v>
      </c>
      <c r="L168" s="176" t="s">
        <v>489</v>
      </c>
      <c r="M168" s="429">
        <v>44989</v>
      </c>
      <c r="N168" s="429">
        <v>44989</v>
      </c>
      <c r="O168" s="429">
        <v>44989</v>
      </c>
      <c r="P168" s="429">
        <v>44989</v>
      </c>
      <c r="Q168" s="190" t="str">
        <f t="shared" si="42"/>
        <v/>
      </c>
      <c r="R168" s="11"/>
      <c r="S168" s="177"/>
      <c r="T168" s="85"/>
    </row>
    <row r="169" spans="1:21" s="52" customFormat="1" ht="14.45" customHeight="1" x14ac:dyDescent="0.25">
      <c r="A169" s="28">
        <f t="shared" si="35"/>
        <v>167</v>
      </c>
      <c r="B169" s="44" t="str">
        <f t="shared" si="39"/>
        <v>KON</v>
      </c>
      <c r="C169" s="51"/>
      <c r="D169" s="150">
        <f t="shared" si="40"/>
        <v>-21</v>
      </c>
      <c r="E169" s="51">
        <f>VLOOKUP(B169,SonGönderimTarihleri!A:C,3,FALSE)</f>
        <v>44986</v>
      </c>
      <c r="F169" s="232"/>
      <c r="G169" s="282">
        <f t="shared" si="37"/>
        <v>44986</v>
      </c>
      <c r="H169" s="78" t="s">
        <v>12</v>
      </c>
      <c r="I169" s="81" t="s">
        <v>13</v>
      </c>
      <c r="J169" s="78" t="s">
        <v>13</v>
      </c>
      <c r="K169" s="300" t="s">
        <v>1540</v>
      </c>
      <c r="L169" s="176" t="s">
        <v>1539</v>
      </c>
      <c r="M169" s="320">
        <v>44981</v>
      </c>
      <c r="N169" s="429">
        <v>44981</v>
      </c>
      <c r="O169" s="429">
        <v>44981</v>
      </c>
      <c r="P169" s="429">
        <v>44981</v>
      </c>
      <c r="Q169" s="190"/>
      <c r="R169" s="11"/>
      <c r="S169" s="177"/>
      <c r="T169" s="85"/>
    </row>
    <row r="170" spans="1:21" s="52" customFormat="1" ht="14.45" customHeight="1" x14ac:dyDescent="0.25">
      <c r="A170" s="28">
        <f t="shared" si="35"/>
        <v>168</v>
      </c>
      <c r="B170" s="44" t="str">
        <f t="shared" si="39"/>
        <v>KO(ERBOS)</v>
      </c>
      <c r="C170" s="51"/>
      <c r="D170" s="150">
        <f t="shared" si="40"/>
        <v>-21</v>
      </c>
      <c r="E170" s="51">
        <f>VLOOKUP(B170,SonGönderimTarihleri!A:C,3,FALSE)</f>
        <v>44986</v>
      </c>
      <c r="F170" s="232"/>
      <c r="G170" s="282">
        <f t="shared" si="37"/>
        <v>44986</v>
      </c>
      <c r="H170" s="78" t="s">
        <v>12</v>
      </c>
      <c r="I170" s="81" t="s">
        <v>1152</v>
      </c>
      <c r="J170" s="78" t="s">
        <v>13</v>
      </c>
      <c r="K170" s="300" t="s">
        <v>136</v>
      </c>
      <c r="L170" s="176" t="s">
        <v>490</v>
      </c>
      <c r="M170" s="429">
        <v>44985</v>
      </c>
      <c r="N170" s="429">
        <v>44985</v>
      </c>
      <c r="O170" s="429">
        <v>44985</v>
      </c>
      <c r="P170" s="429">
        <v>44985</v>
      </c>
      <c r="Q170" s="190" t="str">
        <f t="shared" si="42"/>
        <v/>
      </c>
      <c r="R170" s="11" t="s">
        <v>689</v>
      </c>
      <c r="S170" s="177"/>
      <c r="T170" s="85"/>
    </row>
    <row r="171" spans="1:21" s="52" customFormat="1" ht="14.45" customHeight="1" x14ac:dyDescent="0.25">
      <c r="A171" s="28">
        <f t="shared" si="35"/>
        <v>169</v>
      </c>
      <c r="B171" s="44" t="s">
        <v>370</v>
      </c>
      <c r="C171" s="51"/>
      <c r="D171" s="150">
        <f t="shared" si="40"/>
        <v>-21</v>
      </c>
      <c r="E171" s="51">
        <f>VLOOKUP(B171,SonGönderimTarihleri!A:C,3,FALSE)</f>
        <v>44998</v>
      </c>
      <c r="F171" s="232"/>
      <c r="G171" s="282">
        <f t="shared" si="37"/>
        <v>44998</v>
      </c>
      <c r="H171" s="78" t="s">
        <v>15</v>
      </c>
      <c r="I171" s="78" t="s">
        <v>13</v>
      </c>
      <c r="J171" s="78" t="s">
        <v>13</v>
      </c>
      <c r="K171" s="300" t="s">
        <v>1498</v>
      </c>
      <c r="L171" s="176" t="s">
        <v>1497</v>
      </c>
      <c r="M171" s="495">
        <v>44998</v>
      </c>
      <c r="N171" s="495">
        <v>44998</v>
      </c>
      <c r="O171" s="495">
        <v>44998</v>
      </c>
      <c r="P171" s="495">
        <v>44998</v>
      </c>
      <c r="Q171" s="190"/>
      <c r="R171" s="11"/>
      <c r="S171" s="177"/>
      <c r="T171" s="85"/>
    </row>
    <row r="172" spans="1:21" s="52" customFormat="1" ht="14.45" customHeight="1" x14ac:dyDescent="0.25">
      <c r="A172" s="28">
        <f t="shared" si="35"/>
        <v>170</v>
      </c>
      <c r="B172" s="44" t="str">
        <f t="shared" si="39"/>
        <v>KN</v>
      </c>
      <c r="C172" s="51"/>
      <c r="D172" s="150">
        <f t="shared" si="40"/>
        <v>-21</v>
      </c>
      <c r="E172" s="51">
        <f>VLOOKUP(B172,SonGönderimTarihleri!A:C,3,FALSE)</f>
        <v>44998</v>
      </c>
      <c r="F172" s="232"/>
      <c r="G172" s="281">
        <f t="shared" si="37"/>
        <v>44998</v>
      </c>
      <c r="H172" s="50" t="s">
        <v>15</v>
      </c>
      <c r="I172" s="124" t="s">
        <v>13</v>
      </c>
      <c r="J172" s="50" t="s">
        <v>13</v>
      </c>
      <c r="K172" s="50" t="s">
        <v>137</v>
      </c>
      <c r="L172" s="207" t="s">
        <v>1200</v>
      </c>
      <c r="M172" s="407">
        <v>44988</v>
      </c>
      <c r="N172" s="407">
        <v>44988</v>
      </c>
      <c r="O172" s="407">
        <v>44988</v>
      </c>
      <c r="P172" s="407">
        <v>44988</v>
      </c>
      <c r="Q172" s="190" t="str">
        <f t="shared" si="42"/>
        <v/>
      </c>
      <c r="R172" s="11"/>
      <c r="S172" s="177"/>
      <c r="T172" s="85"/>
    </row>
    <row r="173" spans="1:21" s="52" customFormat="1" ht="14.45" customHeight="1" x14ac:dyDescent="0.25">
      <c r="A173" s="28">
        <f t="shared" si="35"/>
        <v>171</v>
      </c>
      <c r="B173" s="44" t="str">
        <f t="shared" si="39"/>
        <v>KON</v>
      </c>
      <c r="C173" s="51"/>
      <c r="D173" s="150">
        <f t="shared" si="40"/>
        <v>-21</v>
      </c>
      <c r="E173" s="51">
        <f>VLOOKUP(B173,SonGönderimTarihleri!A:C,3,FALSE)</f>
        <v>44986</v>
      </c>
      <c r="F173" s="232"/>
      <c r="G173" s="281">
        <f t="shared" si="37"/>
        <v>44986</v>
      </c>
      <c r="H173" s="50" t="s">
        <v>12</v>
      </c>
      <c r="I173" s="124" t="s">
        <v>13</v>
      </c>
      <c r="J173" s="50" t="s">
        <v>13</v>
      </c>
      <c r="K173" s="50" t="s">
        <v>138</v>
      </c>
      <c r="L173" s="207" t="s">
        <v>491</v>
      </c>
      <c r="M173" s="329">
        <v>44971</v>
      </c>
      <c r="N173" s="392">
        <v>44971</v>
      </c>
      <c r="O173" s="392">
        <v>44971</v>
      </c>
      <c r="P173" s="392">
        <v>44971</v>
      </c>
      <c r="Q173" s="190" t="str">
        <f t="shared" si="42"/>
        <v/>
      </c>
      <c r="R173" s="11"/>
      <c r="S173" s="177"/>
      <c r="T173" s="85"/>
    </row>
    <row r="174" spans="1:21" s="52" customFormat="1" ht="14.45" customHeight="1" x14ac:dyDescent="0.25">
      <c r="A174" s="28">
        <f t="shared" si="35"/>
        <v>172</v>
      </c>
      <c r="B174" s="44" t="str">
        <f t="shared" si="39"/>
        <v>KN</v>
      </c>
      <c r="C174" s="51"/>
      <c r="D174" s="150">
        <f>+C174-21</f>
        <v>-21</v>
      </c>
      <c r="E174" s="51">
        <f>VLOOKUP(B174,SonGönderimTarihleri!A:C,3,FALSE)</f>
        <v>44998</v>
      </c>
      <c r="F174" s="232"/>
      <c r="G174" s="281">
        <f>IF(F174="",IF(C174="",E174,IF(E174&lt;=D174,E174,D174)),F174)</f>
        <v>44998</v>
      </c>
      <c r="H174" s="50" t="s">
        <v>15</v>
      </c>
      <c r="I174" s="124" t="s">
        <v>13</v>
      </c>
      <c r="J174" s="50" t="s">
        <v>13</v>
      </c>
      <c r="K174" s="50" t="s">
        <v>1398</v>
      </c>
      <c r="L174" s="207" t="s">
        <v>1557</v>
      </c>
      <c r="M174" s="429">
        <v>44993</v>
      </c>
      <c r="N174" s="429">
        <v>44993</v>
      </c>
      <c r="O174" s="429">
        <v>44993</v>
      </c>
      <c r="P174" s="429">
        <v>44993</v>
      </c>
      <c r="Q174" s="190"/>
      <c r="R174" s="11"/>
      <c r="S174" s="177"/>
      <c r="T174" s="85"/>
    </row>
    <row r="175" spans="1:21" s="52" customFormat="1" ht="14.45" customHeight="1" x14ac:dyDescent="0.25">
      <c r="A175" s="28">
        <f t="shared" si="35"/>
        <v>173</v>
      </c>
      <c r="B175" s="44" t="str">
        <f t="shared" si="39"/>
        <v>KON</v>
      </c>
      <c r="C175" s="44"/>
      <c r="D175" s="150">
        <f t="shared" si="40"/>
        <v>-21</v>
      </c>
      <c r="E175" s="51">
        <f>VLOOKUP(B175,SonGönderimTarihleri!A:C,3,FALSE)</f>
        <v>44986</v>
      </c>
      <c r="F175" s="232"/>
      <c r="G175" s="281">
        <f t="shared" si="37"/>
        <v>44986</v>
      </c>
      <c r="H175" s="50" t="s">
        <v>12</v>
      </c>
      <c r="I175" s="124" t="s">
        <v>13</v>
      </c>
      <c r="J175" s="50" t="s">
        <v>13</v>
      </c>
      <c r="K175" s="50" t="s">
        <v>139</v>
      </c>
      <c r="L175" s="207" t="s">
        <v>492</v>
      </c>
      <c r="M175" s="429">
        <v>44986</v>
      </c>
      <c r="N175" s="429">
        <v>44986</v>
      </c>
      <c r="O175" s="429">
        <v>44986</v>
      </c>
      <c r="P175" s="429">
        <v>44986</v>
      </c>
      <c r="Q175" s="190" t="str">
        <f t="shared" si="42"/>
        <v/>
      </c>
      <c r="R175" s="11"/>
      <c r="S175" s="177"/>
      <c r="T175" s="85"/>
    </row>
    <row r="176" spans="1:21" s="52" customFormat="1" ht="14.45" customHeight="1" x14ac:dyDescent="0.25">
      <c r="A176" s="28">
        <f t="shared" si="35"/>
        <v>174</v>
      </c>
      <c r="B176" s="44" t="str">
        <f t="shared" si="39"/>
        <v>KN</v>
      </c>
      <c r="C176" s="44"/>
      <c r="D176" s="150">
        <f t="shared" si="40"/>
        <v>-21</v>
      </c>
      <c r="E176" s="51">
        <f>VLOOKUP(B176,SonGönderimTarihleri!A:C,3,FALSE)</f>
        <v>44998</v>
      </c>
      <c r="F176" s="232"/>
      <c r="G176" s="281">
        <f t="shared" si="37"/>
        <v>44998</v>
      </c>
      <c r="H176" s="78" t="s">
        <v>15</v>
      </c>
      <c r="I176" s="81" t="s">
        <v>13</v>
      </c>
      <c r="J176" s="78" t="s">
        <v>13</v>
      </c>
      <c r="K176" s="50" t="s">
        <v>1273</v>
      </c>
      <c r="L176" s="207" t="s">
        <v>1284</v>
      </c>
      <c r="M176" s="495">
        <v>44998</v>
      </c>
      <c r="N176" s="495">
        <v>44998</v>
      </c>
      <c r="O176" s="495">
        <v>44998</v>
      </c>
      <c r="P176" s="495">
        <v>44998</v>
      </c>
      <c r="Q176" s="190"/>
      <c r="R176" s="11"/>
      <c r="S176" s="177"/>
      <c r="T176" s="85"/>
    </row>
    <row r="177" spans="1:21" s="52" customFormat="1" ht="14.45" customHeight="1" x14ac:dyDescent="0.25">
      <c r="A177" s="28">
        <f t="shared" si="35"/>
        <v>175</v>
      </c>
      <c r="B177" s="44" t="str">
        <f t="shared" si="39"/>
        <v>KN</v>
      </c>
      <c r="C177" s="51"/>
      <c r="D177" s="150">
        <f t="shared" si="40"/>
        <v>-21</v>
      </c>
      <c r="E177" s="51">
        <f>VLOOKUP(B177,SonGönderimTarihleri!A:C,3,FALSE)</f>
        <v>44998</v>
      </c>
      <c r="F177" s="232"/>
      <c r="G177" s="282">
        <f t="shared" si="37"/>
        <v>44998</v>
      </c>
      <c r="H177" s="78" t="s">
        <v>15</v>
      </c>
      <c r="I177" s="81" t="s">
        <v>13</v>
      </c>
      <c r="J177" s="78" t="s">
        <v>13</v>
      </c>
      <c r="K177" s="300" t="s">
        <v>140</v>
      </c>
      <c r="L177" s="207" t="s">
        <v>1311</v>
      </c>
      <c r="M177" s="445">
        <v>44995</v>
      </c>
      <c r="N177" s="445">
        <v>44995</v>
      </c>
      <c r="O177" s="445">
        <v>44995</v>
      </c>
      <c r="P177" s="445">
        <v>44995</v>
      </c>
      <c r="Q177" s="190" t="str">
        <f>+IF(F177="","","SPK tarafından ek süre verilmiştir!")</f>
        <v/>
      </c>
      <c r="R177" s="11"/>
      <c r="S177" s="177"/>
      <c r="T177" s="85"/>
    </row>
    <row r="178" spans="1:21" s="52" customFormat="1" ht="14.45" customHeight="1" x14ac:dyDescent="0.25">
      <c r="A178" s="28">
        <f t="shared" si="35"/>
        <v>176</v>
      </c>
      <c r="B178" s="44" t="str">
        <f t="shared" si="39"/>
        <v>KON</v>
      </c>
      <c r="C178" s="44"/>
      <c r="D178" s="150">
        <f t="shared" si="40"/>
        <v>-21</v>
      </c>
      <c r="E178" s="51">
        <f>VLOOKUP(B178,SonGönderimTarihleri!A:C,3,FALSE)</f>
        <v>44986</v>
      </c>
      <c r="F178" s="232"/>
      <c r="G178" s="282">
        <f t="shared" si="37"/>
        <v>44986</v>
      </c>
      <c r="H178" s="78" t="s">
        <v>12</v>
      </c>
      <c r="I178" s="81" t="s">
        <v>13</v>
      </c>
      <c r="J178" s="78" t="s">
        <v>13</v>
      </c>
      <c r="K178" s="300" t="s">
        <v>141</v>
      </c>
      <c r="L178" s="176" t="s">
        <v>1209</v>
      </c>
      <c r="M178" s="429">
        <v>44979</v>
      </c>
      <c r="N178" s="429">
        <v>44979</v>
      </c>
      <c r="O178" s="429">
        <v>44979</v>
      </c>
      <c r="P178" s="429">
        <v>44979</v>
      </c>
      <c r="Q178" s="190" t="str">
        <f>+IF(F178="","","SPK tarafından ek süre verilmiştir!")</f>
        <v/>
      </c>
      <c r="R178" s="11"/>
      <c r="S178" s="177"/>
      <c r="T178" s="85"/>
    </row>
    <row r="179" spans="1:21" s="52" customFormat="1" ht="15" customHeight="1" x14ac:dyDescent="0.25">
      <c r="A179" s="28">
        <f t="shared" si="35"/>
        <v>177</v>
      </c>
      <c r="B179" s="44" t="str">
        <f t="shared" si="39"/>
        <v>KON</v>
      </c>
      <c r="C179" s="44"/>
      <c r="D179" s="150">
        <f t="shared" si="40"/>
        <v>-21</v>
      </c>
      <c r="E179" s="51">
        <f>VLOOKUP(B179,SonGönderimTarihleri!A:C,3,FALSE)</f>
        <v>44986</v>
      </c>
      <c r="F179" s="232"/>
      <c r="G179" s="282">
        <f t="shared" si="37"/>
        <v>44986</v>
      </c>
      <c r="H179" s="78" t="s">
        <v>12</v>
      </c>
      <c r="I179" s="81" t="s">
        <v>13</v>
      </c>
      <c r="J179" s="78" t="s">
        <v>13</v>
      </c>
      <c r="K179" s="300" t="s">
        <v>142</v>
      </c>
      <c r="L179" s="176" t="s">
        <v>1210</v>
      </c>
      <c r="M179" s="429">
        <v>44979</v>
      </c>
      <c r="N179" s="429">
        <v>44979</v>
      </c>
      <c r="O179" s="429">
        <v>44979</v>
      </c>
      <c r="P179" s="429">
        <v>44979</v>
      </c>
      <c r="Q179" s="190" t="str">
        <f>+IF(F179="","","SPK tarafından ek süre verilmiştir!")</f>
        <v/>
      </c>
      <c r="R179" s="11"/>
      <c r="S179" s="177"/>
      <c r="T179" s="85"/>
    </row>
    <row r="180" spans="1:21" s="52" customFormat="1" ht="14.45" customHeight="1" x14ac:dyDescent="0.25">
      <c r="A180" s="28">
        <f t="shared" si="35"/>
        <v>178</v>
      </c>
      <c r="B180" s="44" t="str">
        <f t="shared" si="39"/>
        <v>KON</v>
      </c>
      <c r="C180" s="44"/>
      <c r="D180" s="150">
        <f t="shared" si="40"/>
        <v>-21</v>
      </c>
      <c r="E180" s="51">
        <f>VLOOKUP(B180,SonGönderimTarihleri!A:C,3,FALSE)</f>
        <v>44986</v>
      </c>
      <c r="F180" s="232"/>
      <c r="G180" s="282">
        <f t="shared" si="37"/>
        <v>44986</v>
      </c>
      <c r="H180" s="78" t="s">
        <v>12</v>
      </c>
      <c r="I180" s="81" t="s">
        <v>13</v>
      </c>
      <c r="J180" s="78" t="s">
        <v>13</v>
      </c>
      <c r="K180" s="300" t="s">
        <v>143</v>
      </c>
      <c r="L180" s="176" t="s">
        <v>493</v>
      </c>
      <c r="M180" s="429">
        <v>44979</v>
      </c>
      <c r="N180" s="429">
        <v>44979</v>
      </c>
      <c r="O180" s="429">
        <v>44979</v>
      </c>
      <c r="P180" s="429">
        <v>44979</v>
      </c>
      <c r="Q180" s="190" t="str">
        <f>+IF(F180="","","SPK tarafından ek süre verilmiştir!")</f>
        <v/>
      </c>
      <c r="R180" s="11"/>
      <c r="S180" s="177"/>
      <c r="T180" s="85"/>
    </row>
    <row r="181" spans="1:21" s="192" customFormat="1" ht="14.45" customHeight="1" x14ac:dyDescent="0.25">
      <c r="A181" s="28">
        <f t="shared" si="35"/>
        <v>179</v>
      </c>
      <c r="B181" s="44" t="str">
        <f t="shared" si="39"/>
        <v>KON</v>
      </c>
      <c r="C181" s="44"/>
      <c r="D181" s="150">
        <f t="shared" si="40"/>
        <v>-21</v>
      </c>
      <c r="E181" s="51">
        <f>VLOOKUP(B181,SonGönderimTarihleri!A:C,3,FALSE)</f>
        <v>44986</v>
      </c>
      <c r="F181" s="232"/>
      <c r="G181" s="282">
        <f t="shared" si="37"/>
        <v>44986</v>
      </c>
      <c r="H181" s="78" t="s">
        <v>12</v>
      </c>
      <c r="I181" s="81" t="s">
        <v>13</v>
      </c>
      <c r="J181" s="78" t="s">
        <v>13</v>
      </c>
      <c r="K181" s="300" t="s">
        <v>144</v>
      </c>
      <c r="L181" s="176" t="s">
        <v>494</v>
      </c>
      <c r="M181" s="429">
        <v>44986</v>
      </c>
      <c r="N181" s="429">
        <v>44986</v>
      </c>
      <c r="O181" s="429">
        <v>44986</v>
      </c>
      <c r="P181" s="429">
        <v>44986</v>
      </c>
      <c r="Q181" s="190" t="str">
        <f>+IF(F181="","","SPK tarafından ek süre verilmiştir!")</f>
        <v/>
      </c>
      <c r="R181" s="11"/>
      <c r="S181" s="177"/>
      <c r="T181" s="179"/>
      <c r="U181" s="52"/>
    </row>
    <row r="182" spans="1:21" s="52" customFormat="1" ht="14.45" customHeight="1" x14ac:dyDescent="0.25">
      <c r="A182" s="28">
        <f t="shared" si="35"/>
        <v>180</v>
      </c>
      <c r="B182" s="44" t="str">
        <f>H182&amp;I182</f>
        <v>KN</v>
      </c>
      <c r="C182" s="51"/>
      <c r="D182" s="150">
        <f>+C182-21</f>
        <v>-21</v>
      </c>
      <c r="E182" s="51">
        <f>VLOOKUP(B182,SonGönderimTarihleri!A:C,3,FALSE)</f>
        <v>44998</v>
      </c>
      <c r="F182" s="232"/>
      <c r="G182" s="282">
        <f>IF(F182="",IF(C182="",E182,IF(E182&lt;=D182,E182,D182)),F182)</f>
        <v>44998</v>
      </c>
      <c r="H182" s="78" t="s">
        <v>15</v>
      </c>
      <c r="I182" s="81" t="s">
        <v>13</v>
      </c>
      <c r="J182" s="78" t="s">
        <v>13</v>
      </c>
      <c r="K182" s="50" t="s">
        <v>1425</v>
      </c>
      <c r="L182" s="207" t="s">
        <v>1424</v>
      </c>
      <c r="M182" s="429">
        <v>44994</v>
      </c>
      <c r="N182" s="429">
        <v>44994</v>
      </c>
      <c r="O182" s="429">
        <v>44994</v>
      </c>
      <c r="P182" s="429">
        <v>44994</v>
      </c>
      <c r="Q182" s="190"/>
      <c r="R182" s="11"/>
      <c r="S182" s="177"/>
      <c r="T182" s="85"/>
    </row>
    <row r="183" spans="1:21" s="52" customFormat="1" x14ac:dyDescent="0.25">
      <c r="A183" s="28">
        <f t="shared" si="35"/>
        <v>181</v>
      </c>
      <c r="B183" s="44" t="str">
        <f>H183&amp;I183</f>
        <v>KN</v>
      </c>
      <c r="C183" s="51"/>
      <c r="D183" s="150">
        <f>+C183-21</f>
        <v>-21</v>
      </c>
      <c r="E183" s="51">
        <f>VLOOKUP(B183,SonGönderimTarihleri!A:C,3,FALSE)</f>
        <v>44998</v>
      </c>
      <c r="F183" s="232"/>
      <c r="G183" s="282">
        <f>IF(F183="",IF(C183="",E183,IF(E183&lt;=D183,E183,D183)),F183)</f>
        <v>44998</v>
      </c>
      <c r="H183" s="78" t="s">
        <v>15</v>
      </c>
      <c r="I183" s="81" t="s">
        <v>13</v>
      </c>
      <c r="J183" s="78" t="s">
        <v>13</v>
      </c>
      <c r="K183" s="50" t="s">
        <v>1583</v>
      </c>
      <c r="L183" s="207" t="s">
        <v>1591</v>
      </c>
      <c r="M183" s="429">
        <v>44985</v>
      </c>
      <c r="N183" s="429">
        <v>44985</v>
      </c>
      <c r="O183" s="429">
        <v>44985</v>
      </c>
      <c r="P183" s="429">
        <v>44985</v>
      </c>
      <c r="Q183" s="190"/>
      <c r="R183" s="11"/>
      <c r="S183" s="177"/>
      <c r="T183" s="85"/>
    </row>
    <row r="184" spans="1:21" s="52" customFormat="1" ht="14.45" customHeight="1" x14ac:dyDescent="0.25">
      <c r="A184" s="28">
        <f t="shared" si="35"/>
        <v>182</v>
      </c>
      <c r="B184" s="44" t="str">
        <f>H184&amp;I184</f>
        <v>KN</v>
      </c>
      <c r="C184" s="340"/>
      <c r="D184" s="150">
        <f>+C184-21</f>
        <v>-21</v>
      </c>
      <c r="E184" s="340">
        <f>VLOOKUP(B184,SonGönderimTarihleri!A:C,3,FALSE)</f>
        <v>44998</v>
      </c>
      <c r="F184" s="232"/>
      <c r="G184" s="329">
        <f>IF(F184="",IF(C184="",E184,IF(E184&lt;=D184,E184,D184)),F184)</f>
        <v>44998</v>
      </c>
      <c r="H184" s="300" t="s">
        <v>15</v>
      </c>
      <c r="I184" s="81" t="s">
        <v>13</v>
      </c>
      <c r="J184" s="300" t="s">
        <v>13</v>
      </c>
      <c r="K184" s="50" t="s">
        <v>1722</v>
      </c>
      <c r="L184" s="207" t="s">
        <v>1766</v>
      </c>
      <c r="M184" s="479">
        <v>44995</v>
      </c>
      <c r="N184" s="479">
        <v>44995</v>
      </c>
      <c r="O184" s="479">
        <v>44995</v>
      </c>
      <c r="P184" s="479">
        <v>44995</v>
      </c>
      <c r="Q184" s="190"/>
      <c r="R184" s="11"/>
      <c r="S184" s="177"/>
      <c r="T184" s="85"/>
    </row>
    <row r="185" spans="1:21" s="52" customFormat="1" ht="14.45" customHeight="1" x14ac:dyDescent="0.25">
      <c r="A185" s="28">
        <f t="shared" si="35"/>
        <v>183</v>
      </c>
      <c r="B185" s="44" t="str">
        <f>H185&amp;I185</f>
        <v>KON</v>
      </c>
      <c r="C185" s="340"/>
      <c r="D185" s="150">
        <f>+C185-21</f>
        <v>-21</v>
      </c>
      <c r="E185" s="340">
        <f>VLOOKUP(B185,SonGönderimTarihleri!A:C,3,FALSE)</f>
        <v>44986</v>
      </c>
      <c r="F185" s="232"/>
      <c r="G185" s="329">
        <f>G184</f>
        <v>44998</v>
      </c>
      <c r="H185" s="300" t="s">
        <v>12</v>
      </c>
      <c r="I185" s="81" t="s">
        <v>13</v>
      </c>
      <c r="J185" s="300" t="s">
        <v>13</v>
      </c>
      <c r="K185" s="50" t="s">
        <v>1722</v>
      </c>
      <c r="L185" s="207" t="s">
        <v>1766</v>
      </c>
      <c r="M185" s="479">
        <v>44995</v>
      </c>
      <c r="N185" s="479">
        <v>44995</v>
      </c>
      <c r="O185" s="479">
        <v>44995</v>
      </c>
      <c r="P185" s="479">
        <v>44995</v>
      </c>
      <c r="Q185" s="190"/>
      <c r="R185" s="11"/>
      <c r="S185" s="177"/>
      <c r="T185" s="85"/>
    </row>
    <row r="186" spans="1:21" s="52" customFormat="1" ht="14.45" customHeight="1" x14ac:dyDescent="0.25">
      <c r="A186" s="28">
        <f t="shared" si="35"/>
        <v>184</v>
      </c>
      <c r="B186" s="44" t="s">
        <v>370</v>
      </c>
      <c r="C186" s="384">
        <v>44988</v>
      </c>
      <c r="D186" s="150">
        <f t="shared" si="40"/>
        <v>44967</v>
      </c>
      <c r="E186" s="51">
        <f>VLOOKUP(B186,SonGönderimTarihleri!A:C,3,FALSE)</f>
        <v>44998</v>
      </c>
      <c r="F186" s="232"/>
      <c r="G186" s="282">
        <f t="shared" si="37"/>
        <v>44967</v>
      </c>
      <c r="H186" s="78" t="s">
        <v>15</v>
      </c>
      <c r="I186" s="81" t="s">
        <v>13</v>
      </c>
      <c r="J186" s="78" t="s">
        <v>13</v>
      </c>
      <c r="K186" s="300" t="s">
        <v>1259</v>
      </c>
      <c r="L186" s="176" t="s">
        <v>1260</v>
      </c>
      <c r="M186" s="328">
        <v>44963</v>
      </c>
      <c r="N186" s="328">
        <v>44963</v>
      </c>
      <c r="O186" s="328">
        <v>44963</v>
      </c>
      <c r="P186" s="328">
        <v>44963</v>
      </c>
      <c r="Q186" s="190"/>
      <c r="R186" s="11"/>
      <c r="S186" s="177"/>
      <c r="T186" s="85"/>
    </row>
    <row r="187" spans="1:21" s="179" customFormat="1" ht="16.149999999999999" customHeight="1" x14ac:dyDescent="0.25">
      <c r="A187" s="28">
        <f t="shared" si="35"/>
        <v>185</v>
      </c>
      <c r="B187" s="44" t="str">
        <f t="shared" ref="B187:B265" si="43">H187&amp;I187</f>
        <v>KF(BJKAS-GSRAY-FB-TS) 2022/6 Aylık</v>
      </c>
      <c r="C187" s="51"/>
      <c r="D187" s="150">
        <f t="shared" si="40"/>
        <v>-21</v>
      </c>
      <c r="E187" s="51">
        <f>VLOOKUP(B187,SonGönderimTarihleri!A:C,3,FALSE)</f>
        <v>44945</v>
      </c>
      <c r="F187" s="232"/>
      <c r="G187" s="282">
        <f t="shared" si="37"/>
        <v>44945</v>
      </c>
      <c r="H187" s="78" t="s">
        <v>15</v>
      </c>
      <c r="I187" s="81" t="s">
        <v>1749</v>
      </c>
      <c r="J187" s="81" t="s">
        <v>1749</v>
      </c>
      <c r="K187" s="300" t="s">
        <v>145</v>
      </c>
      <c r="L187" s="176" t="s">
        <v>495</v>
      </c>
      <c r="M187" s="312">
        <v>44945</v>
      </c>
      <c r="N187" s="329">
        <v>44945</v>
      </c>
      <c r="O187" s="329">
        <v>44945</v>
      </c>
      <c r="P187" s="329">
        <v>44945</v>
      </c>
      <c r="Q187" s="246" t="str">
        <f>+IF(F187="","","SPK tarafından ek süre verilmiştir!")</f>
        <v/>
      </c>
      <c r="R187" s="11"/>
      <c r="S187" s="177"/>
      <c r="T187" s="178"/>
      <c r="U187" s="52"/>
    </row>
    <row r="188" spans="1:21" s="170" customFormat="1" ht="14.45" customHeight="1" x14ac:dyDescent="0.25">
      <c r="A188" s="28">
        <f t="shared" si="35"/>
        <v>186</v>
      </c>
      <c r="B188" s="44" t="str">
        <f t="shared" si="43"/>
        <v>KON</v>
      </c>
      <c r="C188" s="51"/>
      <c r="D188" s="150">
        <f t="shared" si="40"/>
        <v>-21</v>
      </c>
      <c r="E188" s="51">
        <f>VLOOKUP(B188,SonGönderimTarihleri!A:C,3,FALSE)</f>
        <v>44986</v>
      </c>
      <c r="F188" s="232"/>
      <c r="G188" s="282">
        <f t="shared" si="37"/>
        <v>44986</v>
      </c>
      <c r="H188" s="78" t="s">
        <v>12</v>
      </c>
      <c r="I188" s="81" t="s">
        <v>13</v>
      </c>
      <c r="J188" s="78" t="s">
        <v>13</v>
      </c>
      <c r="K188" s="300" t="s">
        <v>146</v>
      </c>
      <c r="L188" s="176" t="s">
        <v>496</v>
      </c>
      <c r="M188" s="429">
        <v>44986</v>
      </c>
      <c r="N188" s="429">
        <v>44986</v>
      </c>
      <c r="O188" s="429">
        <v>44986</v>
      </c>
      <c r="P188" s="429">
        <v>44986</v>
      </c>
      <c r="Q188" s="190" t="str">
        <f t="shared" ref="Q188:Q193" si="44">+IF(F188="","","SPK tarafından ek süre verilmiştir!")</f>
        <v/>
      </c>
      <c r="R188" s="11"/>
      <c r="S188" s="177"/>
      <c r="T188" s="85"/>
      <c r="U188" s="52"/>
    </row>
    <row r="189" spans="1:21" s="170" customFormat="1" ht="13.5" customHeight="1" x14ac:dyDescent="0.25">
      <c r="A189" s="28">
        <f t="shared" si="35"/>
        <v>187</v>
      </c>
      <c r="B189" s="44" t="str">
        <f t="shared" si="43"/>
        <v>KON</v>
      </c>
      <c r="C189" s="51"/>
      <c r="D189" s="150">
        <f t="shared" si="40"/>
        <v>-21</v>
      </c>
      <c r="E189" s="51">
        <f>VLOOKUP(B189,SonGönderimTarihleri!A:C,3,FALSE)</f>
        <v>44986</v>
      </c>
      <c r="F189" s="232"/>
      <c r="G189" s="282">
        <f t="shared" si="37"/>
        <v>44986</v>
      </c>
      <c r="H189" s="78" t="s">
        <v>12</v>
      </c>
      <c r="I189" s="81" t="s">
        <v>13</v>
      </c>
      <c r="J189" s="78" t="s">
        <v>13</v>
      </c>
      <c r="K189" s="300" t="s">
        <v>147</v>
      </c>
      <c r="L189" s="176" t="s">
        <v>497</v>
      </c>
      <c r="M189" s="429">
        <v>44984</v>
      </c>
      <c r="N189" s="429">
        <v>44984</v>
      </c>
      <c r="O189" s="429">
        <v>44984</v>
      </c>
      <c r="P189" s="429">
        <v>44984</v>
      </c>
      <c r="Q189" s="190" t="str">
        <f t="shared" si="44"/>
        <v/>
      </c>
      <c r="R189" s="60"/>
      <c r="S189" s="177"/>
      <c r="T189" s="85"/>
      <c r="U189" s="52"/>
    </row>
    <row r="190" spans="1:21" s="179" customFormat="1" ht="13.5" customHeight="1" x14ac:dyDescent="0.25">
      <c r="A190" s="28">
        <f t="shared" si="35"/>
        <v>188</v>
      </c>
      <c r="B190" s="50" t="str">
        <f t="shared" si="43"/>
        <v>KN</v>
      </c>
      <c r="C190" s="62"/>
      <c r="D190" s="175">
        <f t="shared" si="40"/>
        <v>-21</v>
      </c>
      <c r="E190" s="62">
        <f>VLOOKUP(B190,SonGönderimTarihleri!A:C,3,FALSE)</f>
        <v>44998</v>
      </c>
      <c r="F190" s="232"/>
      <c r="G190" s="282">
        <f t="shared" si="37"/>
        <v>44998</v>
      </c>
      <c r="H190" s="78" t="s">
        <v>15</v>
      </c>
      <c r="I190" s="81" t="s">
        <v>13</v>
      </c>
      <c r="J190" s="78" t="s">
        <v>13</v>
      </c>
      <c r="K190" s="300" t="s">
        <v>1023</v>
      </c>
      <c r="L190" s="176" t="s">
        <v>1022</v>
      </c>
      <c r="M190" s="503">
        <v>44998</v>
      </c>
      <c r="N190" s="503">
        <v>44998</v>
      </c>
      <c r="O190" s="503">
        <v>44998</v>
      </c>
      <c r="P190" s="503">
        <v>44998</v>
      </c>
      <c r="Q190" s="190" t="str">
        <f t="shared" si="44"/>
        <v/>
      </c>
      <c r="R190" s="50"/>
      <c r="S190" s="191"/>
      <c r="T190" s="178"/>
      <c r="U190" s="52"/>
    </row>
    <row r="191" spans="1:21" s="179" customFormat="1" ht="14.45" customHeight="1" x14ac:dyDescent="0.25">
      <c r="A191" s="28">
        <f t="shared" si="35"/>
        <v>189</v>
      </c>
      <c r="B191" s="50" t="str">
        <f t="shared" si="43"/>
        <v>KN</v>
      </c>
      <c r="C191" s="384">
        <v>44994</v>
      </c>
      <c r="D191" s="175">
        <f t="shared" si="40"/>
        <v>44973</v>
      </c>
      <c r="E191" s="62">
        <f>VLOOKUP(B191,SonGönderimTarihleri!A:C,3,FALSE)</f>
        <v>44998</v>
      </c>
      <c r="F191" s="62"/>
      <c r="G191" s="281">
        <f t="shared" si="37"/>
        <v>44973</v>
      </c>
      <c r="H191" s="50" t="s">
        <v>15</v>
      </c>
      <c r="I191" s="124" t="s">
        <v>13</v>
      </c>
      <c r="J191" s="50" t="s">
        <v>13</v>
      </c>
      <c r="K191" s="50" t="s">
        <v>148</v>
      </c>
      <c r="L191" s="207" t="s">
        <v>498</v>
      </c>
      <c r="M191" s="383">
        <v>44965</v>
      </c>
      <c r="N191" s="383">
        <v>44965</v>
      </c>
      <c r="O191" s="315">
        <v>44972</v>
      </c>
      <c r="P191" s="410">
        <v>44972</v>
      </c>
      <c r="Q191" s="241" t="str">
        <f t="shared" si="44"/>
        <v/>
      </c>
      <c r="R191" s="50"/>
      <c r="S191" s="259">
        <v>44965</v>
      </c>
      <c r="U191" s="52"/>
    </row>
    <row r="192" spans="1:21" s="146" customFormat="1" ht="14.45" customHeight="1" x14ac:dyDescent="0.25">
      <c r="A192" s="28">
        <f t="shared" si="35"/>
        <v>190</v>
      </c>
      <c r="B192" s="44" t="str">
        <f t="shared" si="43"/>
        <v>KN</v>
      </c>
      <c r="C192" s="51"/>
      <c r="D192" s="150">
        <f t="shared" si="40"/>
        <v>-21</v>
      </c>
      <c r="E192" s="51">
        <f>VLOOKUP(B192,SonGönderimTarihleri!A:C,3,FALSE)</f>
        <v>44998</v>
      </c>
      <c r="F192" s="232"/>
      <c r="G192" s="282">
        <f t="shared" si="37"/>
        <v>44998</v>
      </c>
      <c r="H192" s="78" t="s">
        <v>15</v>
      </c>
      <c r="I192" s="81" t="s">
        <v>13</v>
      </c>
      <c r="J192" s="78" t="s">
        <v>13</v>
      </c>
      <c r="K192" s="300" t="s">
        <v>1097</v>
      </c>
      <c r="L192" s="176" t="s">
        <v>1410</v>
      </c>
      <c r="M192" s="429">
        <v>44982</v>
      </c>
      <c r="N192" s="429">
        <v>44982</v>
      </c>
      <c r="O192" s="429">
        <v>44982</v>
      </c>
      <c r="P192" s="429">
        <v>44982</v>
      </c>
      <c r="Q192" s="190" t="str">
        <f t="shared" si="44"/>
        <v/>
      </c>
      <c r="R192" s="11"/>
      <c r="S192" s="177"/>
      <c r="T192" s="141"/>
      <c r="U192" s="52"/>
    </row>
    <row r="193" spans="1:21" s="52" customFormat="1" ht="14.45" customHeight="1" x14ac:dyDescent="0.25">
      <c r="A193" s="28">
        <f t="shared" si="35"/>
        <v>191</v>
      </c>
      <c r="B193" s="44" t="str">
        <f t="shared" si="43"/>
        <v>KN</v>
      </c>
      <c r="C193" s="51"/>
      <c r="D193" s="150">
        <f t="shared" si="40"/>
        <v>-21</v>
      </c>
      <c r="E193" s="51">
        <f>VLOOKUP(B193,SonGönderimTarihleri!A:C,3,FALSE)</f>
        <v>44998</v>
      </c>
      <c r="F193" s="232"/>
      <c r="G193" s="282">
        <f t="shared" si="37"/>
        <v>44998</v>
      </c>
      <c r="H193" s="78" t="s">
        <v>15</v>
      </c>
      <c r="I193" s="81" t="s">
        <v>13</v>
      </c>
      <c r="J193" s="78" t="s">
        <v>13</v>
      </c>
      <c r="K193" s="300" t="s">
        <v>149</v>
      </c>
      <c r="L193" s="176" t="s">
        <v>499</v>
      </c>
      <c r="M193" s="503">
        <v>44998</v>
      </c>
      <c r="N193" s="503">
        <v>44998</v>
      </c>
      <c r="O193" s="503">
        <v>44998</v>
      </c>
      <c r="P193" s="503">
        <v>44998</v>
      </c>
      <c r="Q193" s="190" t="str">
        <f t="shared" si="44"/>
        <v/>
      </c>
      <c r="R193" s="11"/>
      <c r="S193" s="177"/>
      <c r="T193" s="85"/>
    </row>
    <row r="194" spans="1:21" s="52" customFormat="1" ht="14.45" customHeight="1" x14ac:dyDescent="0.25">
      <c r="A194" s="28">
        <f t="shared" si="35"/>
        <v>192</v>
      </c>
      <c r="B194" s="63" t="str">
        <f t="shared" si="43"/>
        <v>KN</v>
      </c>
      <c r="C194" s="51"/>
      <c r="D194" s="150">
        <f t="shared" si="40"/>
        <v>-21</v>
      </c>
      <c r="E194" s="51">
        <f>VLOOKUP(B194,SonGönderimTarihleri!A:C,3,FALSE)</f>
        <v>44998</v>
      </c>
      <c r="F194" s="232"/>
      <c r="G194" s="282">
        <f t="shared" si="37"/>
        <v>44998</v>
      </c>
      <c r="H194" s="78" t="s">
        <v>15</v>
      </c>
      <c r="I194" s="81" t="s">
        <v>13</v>
      </c>
      <c r="J194" s="78" t="s">
        <v>13</v>
      </c>
      <c r="K194" s="300" t="s">
        <v>1340</v>
      </c>
      <c r="L194" s="176" t="s">
        <v>1341</v>
      </c>
      <c r="M194" s="429" t="s">
        <v>1824</v>
      </c>
      <c r="N194" s="429">
        <v>44978</v>
      </c>
      <c r="O194" s="429">
        <v>44978</v>
      </c>
      <c r="P194" s="429">
        <v>44978</v>
      </c>
      <c r="Q194" s="190"/>
      <c r="R194" s="11"/>
      <c r="S194" s="177"/>
      <c r="T194" s="85"/>
    </row>
    <row r="195" spans="1:21" s="52" customFormat="1" ht="13.9" customHeight="1" x14ac:dyDescent="0.25">
      <c r="A195" s="28">
        <f t="shared" si="35"/>
        <v>193</v>
      </c>
      <c r="B195" s="63" t="str">
        <f t="shared" si="43"/>
        <v>KF(BJKAS-GSRAY-FB-TS) 2022/6 Aylık</v>
      </c>
      <c r="C195" s="51"/>
      <c r="D195" s="150">
        <f t="shared" si="40"/>
        <v>-21</v>
      </c>
      <c r="E195" s="51">
        <f>VLOOKUP(B195,SonGönderimTarihleri!A:C,3,FALSE)</f>
        <v>44945</v>
      </c>
      <c r="F195" s="232"/>
      <c r="G195" s="282">
        <f t="shared" si="37"/>
        <v>44945</v>
      </c>
      <c r="H195" s="78" t="s">
        <v>15</v>
      </c>
      <c r="I195" s="81" t="s">
        <v>1749</v>
      </c>
      <c r="J195" s="81" t="s">
        <v>1749</v>
      </c>
      <c r="K195" s="300" t="s">
        <v>150</v>
      </c>
      <c r="L195" s="176" t="s">
        <v>500</v>
      </c>
      <c r="M195" s="379">
        <v>44945</v>
      </c>
      <c r="N195" s="379">
        <v>44945</v>
      </c>
      <c r="O195" s="379">
        <v>44945</v>
      </c>
      <c r="P195" s="379">
        <v>44945</v>
      </c>
      <c r="Q195" s="190" t="str">
        <f t="shared" ref="Q195:Q232" si="45">+IF(F195="","","SPK tarafından ek süre verilmiştir!")</f>
        <v/>
      </c>
      <c r="R195" s="11"/>
      <c r="S195" s="177"/>
      <c r="T195" s="85"/>
    </row>
    <row r="196" spans="1:21" s="146" customFormat="1" ht="14.45" customHeight="1" x14ac:dyDescent="0.25">
      <c r="A196" s="28">
        <f t="shared" si="35"/>
        <v>194</v>
      </c>
      <c r="B196" s="44" t="str">
        <f t="shared" si="43"/>
        <v>KOB</v>
      </c>
      <c r="C196" s="51"/>
      <c r="D196" s="150">
        <f t="shared" si="40"/>
        <v>-21</v>
      </c>
      <c r="E196" s="51">
        <f>+E197</f>
        <v>44998</v>
      </c>
      <c r="F196" s="232"/>
      <c r="G196" s="282">
        <f t="shared" si="37"/>
        <v>44998</v>
      </c>
      <c r="H196" s="78" t="s">
        <v>12</v>
      </c>
      <c r="I196" s="81" t="s">
        <v>20</v>
      </c>
      <c r="J196" s="78" t="s">
        <v>20</v>
      </c>
      <c r="K196" s="300" t="s">
        <v>151</v>
      </c>
      <c r="L196" s="176" t="s">
        <v>501</v>
      </c>
      <c r="M196" s="328">
        <v>44958</v>
      </c>
      <c r="N196" s="328">
        <v>44958</v>
      </c>
      <c r="O196" s="513" t="s">
        <v>1821</v>
      </c>
      <c r="P196" s="515" t="s">
        <v>1821</v>
      </c>
      <c r="Q196" s="190" t="str">
        <f t="shared" si="45"/>
        <v/>
      </c>
      <c r="R196" s="86"/>
      <c r="S196" s="172"/>
      <c r="T196" s="141"/>
      <c r="U196" s="52"/>
    </row>
    <row r="197" spans="1:21" s="52" customFormat="1" ht="14.45" customHeight="1" x14ac:dyDescent="0.25">
      <c r="A197" s="28">
        <f t="shared" ref="A197:A260" si="46">A196+1</f>
        <v>195</v>
      </c>
      <c r="B197" s="44" t="str">
        <f t="shared" si="43"/>
        <v>KB</v>
      </c>
      <c r="C197" s="51"/>
      <c r="D197" s="150">
        <f t="shared" si="40"/>
        <v>-21</v>
      </c>
      <c r="E197" s="51">
        <f>VLOOKUP(B197,SonGönderimTarihleri!A:C,3,FALSE)</f>
        <v>44998</v>
      </c>
      <c r="F197" s="232"/>
      <c r="G197" s="282">
        <f t="shared" si="37"/>
        <v>44998</v>
      </c>
      <c r="H197" s="78" t="s">
        <v>15</v>
      </c>
      <c r="I197" s="81" t="s">
        <v>20</v>
      </c>
      <c r="J197" s="78" t="s">
        <v>20</v>
      </c>
      <c r="K197" s="300" t="s">
        <v>151</v>
      </c>
      <c r="L197" s="176" t="s">
        <v>501</v>
      </c>
      <c r="M197" s="328">
        <v>44958</v>
      </c>
      <c r="N197" s="328">
        <v>44958</v>
      </c>
      <c r="O197" s="515">
        <v>44999</v>
      </c>
      <c r="P197" s="515">
        <v>44999</v>
      </c>
      <c r="Q197" s="190" t="str">
        <f t="shared" si="45"/>
        <v/>
      </c>
      <c r="R197" s="86"/>
      <c r="S197" s="172"/>
      <c r="T197" s="85"/>
    </row>
    <row r="198" spans="1:21" s="146" customFormat="1" ht="14.45" customHeight="1" x14ac:dyDescent="0.25">
      <c r="A198" s="28">
        <f t="shared" si="46"/>
        <v>196</v>
      </c>
      <c r="B198" s="44" t="str">
        <f t="shared" si="43"/>
        <v>KON</v>
      </c>
      <c r="C198" s="51"/>
      <c r="D198" s="150">
        <f t="shared" si="40"/>
        <v>-21</v>
      </c>
      <c r="E198" s="51">
        <f>VLOOKUP(B198,SonGönderimTarihleri!A:C,3,FALSE)</f>
        <v>44986</v>
      </c>
      <c r="F198" s="232"/>
      <c r="G198" s="282">
        <f t="shared" si="37"/>
        <v>44986</v>
      </c>
      <c r="H198" s="78" t="s">
        <v>12</v>
      </c>
      <c r="I198" s="81" t="s">
        <v>13</v>
      </c>
      <c r="J198" s="78" t="s">
        <v>13</v>
      </c>
      <c r="K198" s="300" t="s">
        <v>152</v>
      </c>
      <c r="L198" s="176" t="s">
        <v>502</v>
      </c>
      <c r="M198" s="379">
        <v>44956</v>
      </c>
      <c r="N198" s="379">
        <v>44956</v>
      </c>
      <c r="O198" s="429">
        <v>44985</v>
      </c>
      <c r="P198" s="429">
        <v>44985</v>
      </c>
      <c r="Q198" s="190" t="str">
        <f t="shared" si="45"/>
        <v/>
      </c>
      <c r="R198" s="237"/>
      <c r="S198" s="172"/>
      <c r="T198" s="141"/>
      <c r="U198" s="52"/>
    </row>
    <row r="199" spans="1:21" s="146" customFormat="1" ht="14.45" customHeight="1" x14ac:dyDescent="0.25">
      <c r="A199" s="28">
        <f t="shared" si="46"/>
        <v>197</v>
      </c>
      <c r="B199" s="44" t="str">
        <f t="shared" si="43"/>
        <v>KON</v>
      </c>
      <c r="C199" s="51"/>
      <c r="D199" s="150">
        <f t="shared" si="40"/>
        <v>-21</v>
      </c>
      <c r="E199" s="51">
        <f>VLOOKUP(B199,SonGönderimTarihleri!A:C,3,FALSE)</f>
        <v>44986</v>
      </c>
      <c r="F199" s="232"/>
      <c r="G199" s="282">
        <f t="shared" si="37"/>
        <v>44986</v>
      </c>
      <c r="H199" s="78" t="s">
        <v>12</v>
      </c>
      <c r="I199" s="81" t="s">
        <v>13</v>
      </c>
      <c r="J199" s="78" t="s">
        <v>13</v>
      </c>
      <c r="K199" s="300" t="s">
        <v>153</v>
      </c>
      <c r="L199" s="176" t="s">
        <v>503</v>
      </c>
      <c r="M199" s="379">
        <v>44956</v>
      </c>
      <c r="N199" s="379">
        <v>44956</v>
      </c>
      <c r="O199" s="379">
        <v>44956</v>
      </c>
      <c r="P199" s="379">
        <v>44956</v>
      </c>
      <c r="Q199" s="190" t="str">
        <f t="shared" si="45"/>
        <v/>
      </c>
      <c r="R199" s="11"/>
      <c r="S199" s="177"/>
      <c r="T199" s="141"/>
      <c r="U199" s="52"/>
    </row>
    <row r="200" spans="1:21" s="192" customFormat="1" ht="14.45" customHeight="1" x14ac:dyDescent="0.25">
      <c r="A200" s="28">
        <f t="shared" si="46"/>
        <v>198</v>
      </c>
      <c r="B200" s="50" t="str">
        <f t="shared" si="43"/>
        <v>KN</v>
      </c>
      <c r="C200" s="62"/>
      <c r="D200" s="175">
        <f t="shared" si="40"/>
        <v>-21</v>
      </c>
      <c r="E200" s="62">
        <f>VLOOKUP(B200,SonGönderimTarihleri!A:C,3,FALSE)</f>
        <v>44998</v>
      </c>
      <c r="F200" s="232"/>
      <c r="G200" s="282">
        <f t="shared" si="37"/>
        <v>44998</v>
      </c>
      <c r="H200" s="78" t="s">
        <v>15</v>
      </c>
      <c r="I200" s="81" t="s">
        <v>13</v>
      </c>
      <c r="J200" s="78" t="s">
        <v>13</v>
      </c>
      <c r="K200" s="300" t="s">
        <v>154</v>
      </c>
      <c r="L200" s="176" t="s">
        <v>504</v>
      </c>
      <c r="M200" s="328">
        <v>44957</v>
      </c>
      <c r="N200" s="328">
        <v>44957</v>
      </c>
      <c r="O200" s="316">
        <v>44995</v>
      </c>
      <c r="P200" s="476">
        <v>44995</v>
      </c>
      <c r="Q200" s="190" t="str">
        <f t="shared" si="45"/>
        <v/>
      </c>
      <c r="R200" s="60"/>
      <c r="S200" s="191"/>
      <c r="T200" s="178"/>
      <c r="U200" s="52"/>
    </row>
    <row r="201" spans="1:21" s="52" customFormat="1" ht="14.45" customHeight="1" x14ac:dyDescent="0.25">
      <c r="A201" s="28">
        <f t="shared" si="46"/>
        <v>199</v>
      </c>
      <c r="B201" s="44" t="str">
        <f t="shared" si="43"/>
        <v>KN</v>
      </c>
      <c r="C201" s="44"/>
      <c r="D201" s="150">
        <f t="shared" si="40"/>
        <v>-21</v>
      </c>
      <c r="E201" s="51">
        <f>VLOOKUP(B201,SonGönderimTarihleri!A:C,3,FALSE)</f>
        <v>44998</v>
      </c>
      <c r="F201" s="232"/>
      <c r="G201" s="282">
        <f t="shared" si="37"/>
        <v>44998</v>
      </c>
      <c r="H201" s="78" t="s">
        <v>15</v>
      </c>
      <c r="I201" s="81" t="s">
        <v>13</v>
      </c>
      <c r="J201" s="78" t="s">
        <v>13</v>
      </c>
      <c r="K201" s="300" t="s">
        <v>155</v>
      </c>
      <c r="L201" s="176" t="s">
        <v>505</v>
      </c>
      <c r="M201" s="418">
        <v>44986</v>
      </c>
      <c r="N201" s="418">
        <v>44986</v>
      </c>
      <c r="O201" s="418">
        <v>44986</v>
      </c>
      <c r="P201" s="418">
        <v>44986</v>
      </c>
      <c r="Q201" s="190" t="str">
        <f t="shared" si="45"/>
        <v/>
      </c>
      <c r="R201" s="11"/>
      <c r="S201" s="177"/>
      <c r="T201" s="85"/>
    </row>
    <row r="202" spans="1:21" s="52" customFormat="1" ht="14.45" customHeight="1" x14ac:dyDescent="0.25">
      <c r="A202" s="28">
        <f t="shared" si="46"/>
        <v>200</v>
      </c>
      <c r="B202" s="44" t="str">
        <f t="shared" si="43"/>
        <v>KON</v>
      </c>
      <c r="C202" s="44"/>
      <c r="D202" s="150">
        <f t="shared" si="40"/>
        <v>-21</v>
      </c>
      <c r="E202" s="51">
        <f>VLOOKUP(B202,SonGönderimTarihleri!A:C,3,FALSE)</f>
        <v>44986</v>
      </c>
      <c r="F202" s="232"/>
      <c r="G202" s="282">
        <f t="shared" si="37"/>
        <v>44986</v>
      </c>
      <c r="H202" s="78" t="s">
        <v>12</v>
      </c>
      <c r="I202" s="81" t="s">
        <v>13</v>
      </c>
      <c r="J202" s="78" t="s">
        <v>13</v>
      </c>
      <c r="K202" s="300" t="s">
        <v>1156</v>
      </c>
      <c r="L202" s="176" t="s">
        <v>1443</v>
      </c>
      <c r="M202" s="427">
        <v>44986</v>
      </c>
      <c r="N202" s="427">
        <v>44986</v>
      </c>
      <c r="O202" s="427">
        <v>44986</v>
      </c>
      <c r="P202" s="427">
        <v>44986</v>
      </c>
      <c r="Q202" s="190"/>
      <c r="R202" s="11"/>
      <c r="S202" s="177"/>
      <c r="T202" s="85"/>
    </row>
    <row r="203" spans="1:21" s="52" customFormat="1" ht="14.45" customHeight="1" x14ac:dyDescent="0.25">
      <c r="A203" s="28">
        <f t="shared" si="46"/>
        <v>201</v>
      </c>
      <c r="B203" s="44" t="str">
        <f t="shared" si="43"/>
        <v>KN</v>
      </c>
      <c r="C203" s="44"/>
      <c r="D203" s="150">
        <f t="shared" si="40"/>
        <v>-21</v>
      </c>
      <c r="E203" s="51">
        <f>VLOOKUP(B203,SonGönderimTarihleri!A:C,3,FALSE)</f>
        <v>44998</v>
      </c>
      <c r="F203" s="232"/>
      <c r="G203" s="282">
        <f t="shared" si="37"/>
        <v>44998</v>
      </c>
      <c r="H203" s="78" t="s">
        <v>15</v>
      </c>
      <c r="I203" s="81" t="s">
        <v>13</v>
      </c>
      <c r="J203" s="78" t="s">
        <v>13</v>
      </c>
      <c r="K203" s="300" t="s">
        <v>156</v>
      </c>
      <c r="L203" s="176" t="s">
        <v>506</v>
      </c>
      <c r="M203" s="429">
        <v>44988</v>
      </c>
      <c r="N203" s="429">
        <v>44988</v>
      </c>
      <c r="O203" s="429">
        <v>44988</v>
      </c>
      <c r="P203" s="429">
        <v>44988</v>
      </c>
      <c r="Q203" s="190" t="str">
        <f t="shared" si="45"/>
        <v/>
      </c>
      <c r="R203" s="153"/>
      <c r="S203" s="177"/>
      <c r="T203" s="85"/>
    </row>
    <row r="204" spans="1:21" s="52" customFormat="1" ht="14.45" customHeight="1" x14ac:dyDescent="0.25">
      <c r="A204" s="28">
        <f t="shared" si="46"/>
        <v>202</v>
      </c>
      <c r="B204" s="44" t="str">
        <f t="shared" si="43"/>
        <v>KN</v>
      </c>
      <c r="C204" s="44"/>
      <c r="D204" s="150">
        <f t="shared" si="40"/>
        <v>-21</v>
      </c>
      <c r="E204" s="51">
        <f>VLOOKUP(B204,SonGönderimTarihleri!A:C,3,FALSE)</f>
        <v>44998</v>
      </c>
      <c r="F204" s="232"/>
      <c r="G204" s="282">
        <f t="shared" si="37"/>
        <v>44998</v>
      </c>
      <c r="H204" s="78" t="s">
        <v>15</v>
      </c>
      <c r="I204" s="81" t="s">
        <v>13</v>
      </c>
      <c r="J204" s="78" t="s">
        <v>13</v>
      </c>
      <c r="K204" s="300" t="s">
        <v>1402</v>
      </c>
      <c r="L204" s="176" t="s">
        <v>1409</v>
      </c>
      <c r="M204" s="429">
        <v>44989</v>
      </c>
      <c r="N204" s="429">
        <v>44989</v>
      </c>
      <c r="O204" s="429">
        <v>44989</v>
      </c>
      <c r="P204" s="429">
        <v>44989</v>
      </c>
      <c r="Q204" s="190"/>
      <c r="R204" s="153"/>
      <c r="S204" s="177"/>
      <c r="T204" s="85"/>
    </row>
    <row r="205" spans="1:21" s="52" customFormat="1" ht="14.45" customHeight="1" x14ac:dyDescent="0.25">
      <c r="A205" s="28">
        <f t="shared" si="46"/>
        <v>203</v>
      </c>
      <c r="B205" s="44" t="str">
        <f t="shared" si="43"/>
        <v>KN</v>
      </c>
      <c r="C205" s="44"/>
      <c r="D205" s="150">
        <f t="shared" si="40"/>
        <v>-21</v>
      </c>
      <c r="E205" s="51">
        <f>VLOOKUP(B205,SonGönderimTarihleri!A:C,3,FALSE)</f>
        <v>44998</v>
      </c>
      <c r="F205" s="232"/>
      <c r="G205" s="282">
        <f t="shared" si="37"/>
        <v>44998</v>
      </c>
      <c r="H205" s="78" t="s">
        <v>15</v>
      </c>
      <c r="I205" s="81" t="s">
        <v>13</v>
      </c>
      <c r="J205" s="78" t="s">
        <v>13</v>
      </c>
      <c r="K205" s="300" t="s">
        <v>157</v>
      </c>
      <c r="L205" s="176" t="s">
        <v>507</v>
      </c>
      <c r="M205" s="495">
        <v>44998</v>
      </c>
      <c r="N205" s="495">
        <v>44998</v>
      </c>
      <c r="O205" s="495">
        <v>44998</v>
      </c>
      <c r="P205" s="495">
        <v>44998</v>
      </c>
      <c r="Q205" s="190" t="str">
        <f t="shared" si="45"/>
        <v/>
      </c>
      <c r="R205" s="11"/>
      <c r="S205" s="177"/>
      <c r="T205" s="85"/>
    </row>
    <row r="206" spans="1:21" s="52" customFormat="1" ht="14.45" customHeight="1" x14ac:dyDescent="0.25">
      <c r="A206" s="28">
        <f t="shared" si="46"/>
        <v>204</v>
      </c>
      <c r="B206" s="44" t="str">
        <f>H206&amp;I206</f>
        <v>KN</v>
      </c>
      <c r="C206" s="44"/>
      <c r="D206" s="150">
        <f t="shared" si="40"/>
        <v>-21</v>
      </c>
      <c r="E206" s="51">
        <f>VLOOKUP(B206,SonGönderimTarihleri!A:C,3,FALSE)</f>
        <v>44998</v>
      </c>
      <c r="F206" s="232"/>
      <c r="G206" s="282">
        <f t="shared" si="37"/>
        <v>44998</v>
      </c>
      <c r="H206" s="78" t="s">
        <v>15</v>
      </c>
      <c r="I206" s="81" t="s">
        <v>13</v>
      </c>
      <c r="J206" s="78" t="s">
        <v>13</v>
      </c>
      <c r="K206" s="25" t="s">
        <v>1524</v>
      </c>
      <c r="L206" s="176" t="s">
        <v>1549</v>
      </c>
      <c r="M206" s="495">
        <v>44998</v>
      </c>
      <c r="N206" s="495">
        <v>44998</v>
      </c>
      <c r="O206" s="495">
        <v>44998</v>
      </c>
      <c r="P206" s="495">
        <v>44998</v>
      </c>
      <c r="Q206" s="190"/>
      <c r="R206" s="11"/>
      <c r="S206" s="177"/>
      <c r="T206" s="85"/>
    </row>
    <row r="207" spans="1:21" s="146" customFormat="1" ht="14.45" customHeight="1" x14ac:dyDescent="0.25">
      <c r="A207" s="28">
        <f t="shared" si="46"/>
        <v>205</v>
      </c>
      <c r="B207" s="44" t="str">
        <f>H207&amp;I207</f>
        <v>KON</v>
      </c>
      <c r="C207" s="44"/>
      <c r="D207" s="150">
        <f>+C207-21</f>
        <v>-21</v>
      </c>
      <c r="E207" s="51">
        <f>VLOOKUP(B207,SonGönderimTarihleri!A:C,3,FALSE)</f>
        <v>44986</v>
      </c>
      <c r="F207" s="232"/>
      <c r="G207" s="282">
        <f t="shared" si="37"/>
        <v>44986</v>
      </c>
      <c r="H207" s="78" t="s">
        <v>12</v>
      </c>
      <c r="I207" s="81" t="s">
        <v>13</v>
      </c>
      <c r="J207" s="78" t="s">
        <v>13</v>
      </c>
      <c r="K207" s="300" t="s">
        <v>1450</v>
      </c>
      <c r="L207" s="176" t="s">
        <v>1486</v>
      </c>
      <c r="M207" s="429">
        <v>44986</v>
      </c>
      <c r="N207" s="429">
        <v>44986</v>
      </c>
      <c r="O207" s="429">
        <v>44986</v>
      </c>
      <c r="P207" s="429">
        <v>44986</v>
      </c>
      <c r="Q207" s="190"/>
      <c r="R207" s="86"/>
      <c r="S207" s="172"/>
      <c r="T207" s="85"/>
      <c r="U207" s="52"/>
    </row>
    <row r="208" spans="1:21" s="52" customFormat="1" ht="14.45" customHeight="1" x14ac:dyDescent="0.25">
      <c r="A208" s="28">
        <f t="shared" si="46"/>
        <v>206</v>
      </c>
      <c r="B208" s="44" t="str">
        <f>H208&amp;I208</f>
        <v>KN</v>
      </c>
      <c r="C208" s="44"/>
      <c r="D208" s="150">
        <f>+C208-21</f>
        <v>-21</v>
      </c>
      <c r="E208" s="51">
        <f>VLOOKUP(B208,SonGönderimTarihleri!A:C,3,FALSE)</f>
        <v>44998</v>
      </c>
      <c r="F208" s="232"/>
      <c r="G208" s="282">
        <f>IF(F208="",IF(C208="",E208,IF(E208&lt;=D208,E208,D208)),F208)</f>
        <v>44998</v>
      </c>
      <c r="H208" s="78" t="s">
        <v>15</v>
      </c>
      <c r="I208" s="81" t="s">
        <v>13</v>
      </c>
      <c r="J208" s="78" t="s">
        <v>13</v>
      </c>
      <c r="K208" s="300" t="s">
        <v>1413</v>
      </c>
      <c r="L208" s="176" t="s">
        <v>1414</v>
      </c>
      <c r="M208" s="495">
        <v>44998</v>
      </c>
      <c r="N208" s="495">
        <v>44998</v>
      </c>
      <c r="O208" s="495">
        <v>44998</v>
      </c>
      <c r="P208" s="495">
        <v>44998</v>
      </c>
      <c r="Q208" s="190"/>
      <c r="R208" s="11"/>
      <c r="S208" s="177"/>
      <c r="T208" s="85"/>
    </row>
    <row r="209" spans="1:21" s="52" customFormat="1" ht="14.45" customHeight="1" x14ac:dyDescent="0.25">
      <c r="A209" s="28">
        <f t="shared" si="46"/>
        <v>207</v>
      </c>
      <c r="B209" s="44" t="str">
        <f t="shared" si="43"/>
        <v>KN</v>
      </c>
      <c r="C209" s="51"/>
      <c r="D209" s="150">
        <f t="shared" si="40"/>
        <v>-21</v>
      </c>
      <c r="E209" s="51">
        <f>VLOOKUP(B209,SonGönderimTarihleri!A:C,3,FALSE)</f>
        <v>44998</v>
      </c>
      <c r="F209" s="232"/>
      <c r="G209" s="282">
        <f t="shared" si="37"/>
        <v>44998</v>
      </c>
      <c r="H209" s="78" t="s">
        <v>15</v>
      </c>
      <c r="I209" s="81" t="s">
        <v>13</v>
      </c>
      <c r="J209" s="78" t="s">
        <v>13</v>
      </c>
      <c r="K209" s="300" t="s">
        <v>158</v>
      </c>
      <c r="L209" s="176" t="s">
        <v>508</v>
      </c>
      <c r="M209" s="429">
        <v>44993</v>
      </c>
      <c r="N209" s="429">
        <v>44993</v>
      </c>
      <c r="O209" s="429">
        <v>44993</v>
      </c>
      <c r="P209" s="429">
        <v>44993</v>
      </c>
      <c r="Q209" s="190" t="str">
        <f t="shared" si="45"/>
        <v/>
      </c>
      <c r="R209" s="86"/>
      <c r="S209" s="172"/>
      <c r="T209" s="85"/>
    </row>
    <row r="210" spans="1:21" s="52" customFormat="1" ht="14.45" customHeight="1" x14ac:dyDescent="0.25">
      <c r="A210" s="28">
        <f t="shared" si="46"/>
        <v>208</v>
      </c>
      <c r="B210" s="44" t="str">
        <f t="shared" si="43"/>
        <v>KN</v>
      </c>
      <c r="C210" s="44"/>
      <c r="D210" s="150">
        <f t="shared" si="40"/>
        <v>-21</v>
      </c>
      <c r="E210" s="51">
        <f>VLOOKUP(B210,SonGönderimTarihleri!A:C,3,FALSE)</f>
        <v>44998</v>
      </c>
      <c r="F210" s="232"/>
      <c r="G210" s="282">
        <f t="shared" si="37"/>
        <v>44998</v>
      </c>
      <c r="H210" s="78" t="s">
        <v>15</v>
      </c>
      <c r="I210" s="81" t="s">
        <v>13</v>
      </c>
      <c r="J210" s="78" t="s">
        <v>13</v>
      </c>
      <c r="K210" s="300" t="s">
        <v>159</v>
      </c>
      <c r="L210" s="176" t="s">
        <v>509</v>
      </c>
      <c r="M210" s="455">
        <v>44995</v>
      </c>
      <c r="N210" s="455">
        <v>44995</v>
      </c>
      <c r="O210" s="455">
        <v>44995</v>
      </c>
      <c r="P210" s="455">
        <v>44995</v>
      </c>
      <c r="Q210" s="190" t="str">
        <f t="shared" si="45"/>
        <v/>
      </c>
      <c r="R210" s="11"/>
      <c r="S210" s="177"/>
      <c r="T210" s="85"/>
    </row>
    <row r="211" spans="1:21" s="52" customFormat="1" ht="25.5" customHeight="1" x14ac:dyDescent="0.25">
      <c r="A211" s="28">
        <f t="shared" si="46"/>
        <v>209</v>
      </c>
      <c r="B211" s="44" t="str">
        <f>H211&amp;I211</f>
        <v>KON</v>
      </c>
      <c r="C211" s="44"/>
      <c r="D211" s="150">
        <f>+C211-21</f>
        <v>-21</v>
      </c>
      <c r="E211" s="51">
        <f>VLOOKUP(B211,SonGönderimTarihleri!A:C,3,FALSE)</f>
        <v>44986</v>
      </c>
      <c r="F211" s="232"/>
      <c r="G211" s="429">
        <v>45012</v>
      </c>
      <c r="H211" s="25" t="s">
        <v>12</v>
      </c>
      <c r="I211" s="80" t="s">
        <v>13</v>
      </c>
      <c r="J211" s="25" t="s">
        <v>13</v>
      </c>
      <c r="K211" s="25" t="s">
        <v>1478</v>
      </c>
      <c r="L211" s="140" t="s">
        <v>1477</v>
      </c>
      <c r="M211" s="282"/>
      <c r="N211" s="282"/>
      <c r="O211" s="282"/>
      <c r="P211" s="282"/>
      <c r="Q211" s="248" t="s">
        <v>1272</v>
      </c>
      <c r="R211" s="11"/>
      <c r="S211" s="177"/>
      <c r="T211" s="85"/>
    </row>
    <row r="212" spans="1:21" s="52" customFormat="1" ht="14.45" customHeight="1" x14ac:dyDescent="0.25">
      <c r="A212" s="28">
        <f t="shared" si="46"/>
        <v>210</v>
      </c>
      <c r="B212" s="44" t="str">
        <f t="shared" si="43"/>
        <v>KON</v>
      </c>
      <c r="C212" s="51"/>
      <c r="D212" s="150">
        <f t="shared" si="40"/>
        <v>-21</v>
      </c>
      <c r="E212" s="51">
        <f>VLOOKUP(B212,SonGönderimTarihleri!A:C,3,FALSE)</f>
        <v>44986</v>
      </c>
      <c r="F212" s="232"/>
      <c r="G212" s="282">
        <f t="shared" si="37"/>
        <v>44986</v>
      </c>
      <c r="H212" s="78" t="s">
        <v>12</v>
      </c>
      <c r="I212" s="81" t="s">
        <v>13</v>
      </c>
      <c r="J212" s="78" t="s">
        <v>13</v>
      </c>
      <c r="K212" s="300" t="s">
        <v>160</v>
      </c>
      <c r="L212" s="176" t="s">
        <v>1201</v>
      </c>
      <c r="M212" s="429">
        <v>44985</v>
      </c>
      <c r="N212" s="429">
        <v>44985</v>
      </c>
      <c r="O212" s="429">
        <v>44985</v>
      </c>
      <c r="P212" s="429">
        <v>44985</v>
      </c>
      <c r="Q212" s="190" t="str">
        <f t="shared" si="45"/>
        <v/>
      </c>
      <c r="R212" s="11"/>
      <c r="S212" s="185">
        <v>44985</v>
      </c>
      <c r="T212" s="85"/>
    </row>
    <row r="213" spans="1:21" s="52" customFormat="1" ht="14.45" customHeight="1" x14ac:dyDescent="0.25">
      <c r="A213" s="28">
        <f t="shared" si="46"/>
        <v>211</v>
      </c>
      <c r="B213" s="44" t="str">
        <f t="shared" si="43"/>
        <v>KN</v>
      </c>
      <c r="C213" s="44"/>
      <c r="D213" s="150">
        <f t="shared" si="40"/>
        <v>-21</v>
      </c>
      <c r="E213" s="51">
        <f>VLOOKUP(B213,SonGönderimTarihleri!A:C,3,FALSE)</f>
        <v>44998</v>
      </c>
      <c r="F213" s="232"/>
      <c r="G213" s="282">
        <f t="shared" si="37"/>
        <v>44998</v>
      </c>
      <c r="H213" s="78" t="s">
        <v>15</v>
      </c>
      <c r="I213" s="81" t="s">
        <v>13</v>
      </c>
      <c r="J213" s="78" t="s">
        <v>13</v>
      </c>
      <c r="K213" s="300" t="s">
        <v>161</v>
      </c>
      <c r="L213" s="176" t="s">
        <v>510</v>
      </c>
      <c r="M213" s="495">
        <v>44998</v>
      </c>
      <c r="N213" s="495">
        <v>44998</v>
      </c>
      <c r="O213" s="495">
        <v>44998</v>
      </c>
      <c r="P213" s="495">
        <v>44998</v>
      </c>
      <c r="Q213" s="190" t="str">
        <f t="shared" si="45"/>
        <v/>
      </c>
      <c r="R213" s="11"/>
      <c r="S213" s="177"/>
      <c r="T213" s="85"/>
    </row>
    <row r="214" spans="1:21" s="52" customFormat="1" ht="14.45" customHeight="1" x14ac:dyDescent="0.25">
      <c r="A214" s="28">
        <f t="shared" si="46"/>
        <v>212</v>
      </c>
      <c r="B214" s="44" t="str">
        <f t="shared" si="43"/>
        <v>KON</v>
      </c>
      <c r="C214" s="51"/>
      <c r="D214" s="150">
        <f t="shared" si="40"/>
        <v>-21</v>
      </c>
      <c r="E214" s="51">
        <f>VLOOKUP(B214,SonGönderimTarihleri!A:C,3,FALSE)</f>
        <v>44986</v>
      </c>
      <c r="F214" s="232"/>
      <c r="G214" s="282">
        <f t="shared" si="37"/>
        <v>44986</v>
      </c>
      <c r="H214" s="78" t="s">
        <v>12</v>
      </c>
      <c r="I214" s="81" t="s">
        <v>13</v>
      </c>
      <c r="J214" s="78" t="s">
        <v>13</v>
      </c>
      <c r="K214" s="300" t="s">
        <v>162</v>
      </c>
      <c r="L214" s="176" t="s">
        <v>511</v>
      </c>
      <c r="M214" s="429">
        <v>44986</v>
      </c>
      <c r="N214" s="429">
        <v>44986</v>
      </c>
      <c r="O214" s="429">
        <v>44986</v>
      </c>
      <c r="P214" s="429">
        <v>44986</v>
      </c>
      <c r="Q214" s="190" t="str">
        <f t="shared" si="45"/>
        <v/>
      </c>
      <c r="R214" s="11"/>
      <c r="S214" s="177"/>
      <c r="T214" s="85"/>
    </row>
    <row r="215" spans="1:21" s="52" customFormat="1" ht="14.45" customHeight="1" x14ac:dyDescent="0.25">
      <c r="A215" s="28">
        <f t="shared" si="46"/>
        <v>213</v>
      </c>
      <c r="B215" s="44" t="str">
        <f t="shared" si="43"/>
        <v>KN</v>
      </c>
      <c r="C215" s="44"/>
      <c r="D215" s="150">
        <f t="shared" si="40"/>
        <v>-21</v>
      </c>
      <c r="E215" s="51">
        <f>VLOOKUP(B215,SonGönderimTarihleri!A:C,3,FALSE)</f>
        <v>44998</v>
      </c>
      <c r="F215" s="232"/>
      <c r="G215" s="282">
        <f t="shared" si="37"/>
        <v>44998</v>
      </c>
      <c r="H215" s="78" t="s">
        <v>15</v>
      </c>
      <c r="I215" s="81" t="s">
        <v>13</v>
      </c>
      <c r="J215" s="78" t="s">
        <v>13</v>
      </c>
      <c r="K215" s="300" t="s">
        <v>163</v>
      </c>
      <c r="L215" s="176" t="s">
        <v>512</v>
      </c>
      <c r="M215" s="495">
        <v>44998</v>
      </c>
      <c r="N215" s="495">
        <v>44998</v>
      </c>
      <c r="O215" s="495">
        <v>44998</v>
      </c>
      <c r="P215" s="495">
        <v>44998</v>
      </c>
      <c r="Q215" s="190" t="str">
        <f t="shared" si="45"/>
        <v/>
      </c>
      <c r="R215" s="11"/>
      <c r="S215" s="177"/>
      <c r="T215" s="85"/>
    </row>
    <row r="216" spans="1:21" s="52" customFormat="1" ht="14.45" customHeight="1" x14ac:dyDescent="0.25">
      <c r="A216" s="28">
        <f t="shared" si="46"/>
        <v>214</v>
      </c>
      <c r="B216" s="44" t="str">
        <f t="shared" si="43"/>
        <v>KN</v>
      </c>
      <c r="C216" s="44"/>
      <c r="D216" s="150">
        <f t="shared" si="40"/>
        <v>-21</v>
      </c>
      <c r="E216" s="51">
        <f>VLOOKUP(B216,SonGönderimTarihleri!A:C,3,FALSE)</f>
        <v>44998</v>
      </c>
      <c r="F216" s="232"/>
      <c r="G216" s="282">
        <f t="shared" si="37"/>
        <v>44998</v>
      </c>
      <c r="H216" s="78" t="s">
        <v>15</v>
      </c>
      <c r="I216" s="81" t="s">
        <v>13</v>
      </c>
      <c r="J216" s="78" t="s">
        <v>13</v>
      </c>
      <c r="K216" s="300" t="s">
        <v>164</v>
      </c>
      <c r="L216" s="176" t="s">
        <v>513</v>
      </c>
      <c r="M216" s="495">
        <v>44998</v>
      </c>
      <c r="N216" s="495">
        <v>44998</v>
      </c>
      <c r="O216" s="495">
        <v>44998</v>
      </c>
      <c r="P216" s="495">
        <v>44998</v>
      </c>
      <c r="Q216" s="190" t="str">
        <f t="shared" si="45"/>
        <v/>
      </c>
      <c r="R216" s="11"/>
      <c r="S216" s="177"/>
      <c r="T216" s="85"/>
    </row>
    <row r="217" spans="1:21" s="52" customFormat="1" ht="14.45" customHeight="1" x14ac:dyDescent="0.25">
      <c r="A217" s="28">
        <f t="shared" si="46"/>
        <v>215</v>
      </c>
      <c r="B217" s="44" t="str">
        <f t="shared" si="43"/>
        <v>KN</v>
      </c>
      <c r="C217" s="44"/>
      <c r="D217" s="150">
        <f t="shared" si="40"/>
        <v>-21</v>
      </c>
      <c r="E217" s="51">
        <f>VLOOKUP(B217,SonGönderimTarihleri!A:C,3,FALSE)</f>
        <v>44998</v>
      </c>
      <c r="F217" s="232">
        <v>45005</v>
      </c>
      <c r="G217" s="282">
        <f t="shared" si="37"/>
        <v>45005</v>
      </c>
      <c r="H217" s="78" t="s">
        <v>15</v>
      </c>
      <c r="I217" s="81" t="s">
        <v>13</v>
      </c>
      <c r="J217" s="78" t="s">
        <v>13</v>
      </c>
      <c r="K217" s="300" t="s">
        <v>165</v>
      </c>
      <c r="L217" s="176" t="s">
        <v>514</v>
      </c>
      <c r="M217" s="515">
        <v>45002</v>
      </c>
      <c r="N217" s="515">
        <v>45002</v>
      </c>
      <c r="O217" s="515">
        <v>45002</v>
      </c>
      <c r="P217" s="515">
        <v>45002</v>
      </c>
      <c r="Q217" s="190"/>
      <c r="R217" s="153"/>
      <c r="S217" s="177"/>
      <c r="T217" s="85"/>
    </row>
    <row r="218" spans="1:21" s="52" customFormat="1" ht="14.45" customHeight="1" x14ac:dyDescent="0.25">
      <c r="A218" s="28">
        <f t="shared" si="46"/>
        <v>216</v>
      </c>
      <c r="B218" s="44" t="str">
        <f t="shared" si="43"/>
        <v>KN</v>
      </c>
      <c r="C218" s="44"/>
      <c r="D218" s="150">
        <f t="shared" si="40"/>
        <v>-21</v>
      </c>
      <c r="E218" s="51">
        <f>VLOOKUP(B218,SonGönderimTarihleri!A:C,3,FALSE)</f>
        <v>44998</v>
      </c>
      <c r="F218" s="232"/>
      <c r="G218" s="282">
        <f t="shared" si="37"/>
        <v>44998</v>
      </c>
      <c r="H218" s="78" t="s">
        <v>15</v>
      </c>
      <c r="I218" s="81" t="s">
        <v>13</v>
      </c>
      <c r="J218" s="78" t="s">
        <v>13</v>
      </c>
      <c r="K218" s="300" t="s">
        <v>166</v>
      </c>
      <c r="L218" s="176" t="s">
        <v>515</v>
      </c>
      <c r="M218" s="495">
        <v>44998</v>
      </c>
      <c r="N218" s="495">
        <v>44998</v>
      </c>
      <c r="O218" s="495">
        <v>44998</v>
      </c>
      <c r="P218" s="495">
        <v>44998</v>
      </c>
      <c r="Q218" s="190" t="str">
        <f t="shared" si="45"/>
        <v/>
      </c>
      <c r="R218" s="11"/>
      <c r="S218" s="177"/>
    </row>
    <row r="219" spans="1:21" s="52" customFormat="1" ht="14.45" customHeight="1" x14ac:dyDescent="0.25">
      <c r="A219" s="28">
        <f t="shared" si="46"/>
        <v>217</v>
      </c>
      <c r="B219" s="44" t="str">
        <f>H219&amp;I219</f>
        <v>KN</v>
      </c>
      <c r="C219" s="44"/>
      <c r="D219" s="150">
        <f t="shared" si="40"/>
        <v>-21</v>
      </c>
      <c r="E219" s="51">
        <f>VLOOKUP(B219,SonGönderimTarihleri!A:C,3,FALSE)</f>
        <v>44998</v>
      </c>
      <c r="F219" s="232"/>
      <c r="G219" s="282">
        <f t="shared" si="37"/>
        <v>44998</v>
      </c>
      <c r="H219" s="78" t="s">
        <v>15</v>
      </c>
      <c r="I219" s="81" t="s">
        <v>13</v>
      </c>
      <c r="J219" s="78" t="s">
        <v>13</v>
      </c>
      <c r="K219" s="25" t="s">
        <v>1523</v>
      </c>
      <c r="L219" s="176" t="s">
        <v>1533</v>
      </c>
      <c r="M219" s="429">
        <v>44991</v>
      </c>
      <c r="N219" s="429">
        <v>44991</v>
      </c>
      <c r="O219" s="429">
        <v>44991</v>
      </c>
      <c r="P219" s="429">
        <v>44991</v>
      </c>
      <c r="Q219" s="248"/>
      <c r="R219" s="11"/>
      <c r="S219" s="177"/>
    </row>
    <row r="220" spans="1:21" s="52" customFormat="1" ht="14.45" customHeight="1" x14ac:dyDescent="0.25">
      <c r="A220" s="28">
        <f t="shared" si="46"/>
        <v>218</v>
      </c>
      <c r="B220" s="44" t="str">
        <f>H220&amp;I220</f>
        <v>K(HLGYO)</v>
      </c>
      <c r="C220" s="44"/>
      <c r="D220" s="150">
        <f t="shared" si="40"/>
        <v>-21</v>
      </c>
      <c r="E220" s="51">
        <f>VLOOKUP(B220,SonGönderimTarihleri!A:C,3,FALSE)</f>
        <v>44998</v>
      </c>
      <c r="F220" s="232"/>
      <c r="G220" s="282">
        <f t="shared" si="37"/>
        <v>44998</v>
      </c>
      <c r="H220" s="78" t="s">
        <v>15</v>
      </c>
      <c r="I220" s="81" t="s">
        <v>1020</v>
      </c>
      <c r="J220" s="78" t="s">
        <v>13</v>
      </c>
      <c r="K220" s="300" t="s">
        <v>167</v>
      </c>
      <c r="L220" s="176" t="s">
        <v>516</v>
      </c>
      <c r="M220" s="427">
        <v>44975</v>
      </c>
      <c r="N220" s="427">
        <v>44975</v>
      </c>
      <c r="O220" s="427">
        <v>44975</v>
      </c>
      <c r="P220" s="427">
        <v>44975</v>
      </c>
      <c r="Q220" s="248"/>
      <c r="R220" s="11" t="s">
        <v>689</v>
      </c>
      <c r="S220" s="177"/>
    </row>
    <row r="221" spans="1:21" s="192" customFormat="1" ht="14.45" customHeight="1" x14ac:dyDescent="0.25">
      <c r="A221" s="28">
        <f t="shared" si="46"/>
        <v>219</v>
      </c>
      <c r="B221" s="44" t="str">
        <f t="shared" si="43"/>
        <v>KO(HLGYO)</v>
      </c>
      <c r="C221" s="51"/>
      <c r="D221" s="150">
        <f t="shared" si="40"/>
        <v>-21</v>
      </c>
      <c r="E221" s="51">
        <f>E220</f>
        <v>44998</v>
      </c>
      <c r="F221" s="232"/>
      <c r="G221" s="282">
        <f>G220</f>
        <v>44998</v>
      </c>
      <c r="H221" s="78" t="s">
        <v>12</v>
      </c>
      <c r="I221" s="81" t="s">
        <v>1020</v>
      </c>
      <c r="J221" s="78" t="s">
        <v>13</v>
      </c>
      <c r="K221" s="300" t="s">
        <v>167</v>
      </c>
      <c r="L221" s="176" t="s">
        <v>516</v>
      </c>
      <c r="M221" s="427">
        <v>44975</v>
      </c>
      <c r="N221" s="427">
        <v>44975</v>
      </c>
      <c r="O221" s="427">
        <v>44975</v>
      </c>
      <c r="P221" s="427">
        <v>44975</v>
      </c>
      <c r="Q221" s="190" t="str">
        <f t="shared" si="45"/>
        <v/>
      </c>
      <c r="R221" s="11" t="s">
        <v>689</v>
      </c>
      <c r="S221" s="177"/>
      <c r="T221" s="178"/>
      <c r="U221" s="52"/>
    </row>
    <row r="222" spans="1:21" s="146" customFormat="1" ht="14.45" customHeight="1" x14ac:dyDescent="0.25">
      <c r="A222" s="28">
        <f t="shared" si="46"/>
        <v>220</v>
      </c>
      <c r="B222" s="44" t="str">
        <f t="shared" si="43"/>
        <v>KN</v>
      </c>
      <c r="C222" s="51"/>
      <c r="D222" s="150">
        <f t="shared" si="40"/>
        <v>-21</v>
      </c>
      <c r="E222" s="51">
        <f>VLOOKUP(B222,SonGönderimTarihleri!A:C,3,FALSE)</f>
        <v>44998</v>
      </c>
      <c r="F222" s="232">
        <v>45056</v>
      </c>
      <c r="G222" s="282">
        <f t="shared" si="37"/>
        <v>45056</v>
      </c>
      <c r="H222" s="78" t="s">
        <v>15</v>
      </c>
      <c r="I222" s="81" t="s">
        <v>13</v>
      </c>
      <c r="J222" s="78" t="s">
        <v>13</v>
      </c>
      <c r="K222" s="300" t="s">
        <v>168</v>
      </c>
      <c r="L222" s="176" t="s">
        <v>517</v>
      </c>
      <c r="M222" s="329">
        <v>44999</v>
      </c>
      <c r="N222" s="510">
        <v>44999</v>
      </c>
      <c r="O222" s="510">
        <v>44999</v>
      </c>
      <c r="P222" s="510">
        <v>44999</v>
      </c>
      <c r="Q222" s="190" t="str">
        <f t="shared" si="45"/>
        <v>SPK tarafından ek süre verilmiştir!</v>
      </c>
      <c r="R222" s="11"/>
      <c r="S222" s="177"/>
      <c r="T222" s="141"/>
      <c r="U222" s="52"/>
    </row>
    <row r="223" spans="1:21" s="146" customFormat="1" ht="16.149999999999999" customHeight="1" x14ac:dyDescent="0.25">
      <c r="A223" s="28">
        <f t="shared" si="46"/>
        <v>221</v>
      </c>
      <c r="B223" s="44" t="str">
        <f t="shared" si="43"/>
        <v>KON</v>
      </c>
      <c r="C223" s="51"/>
      <c r="D223" s="150">
        <f t="shared" si="40"/>
        <v>-21</v>
      </c>
      <c r="E223" s="51">
        <f>VLOOKUP(B223,SonGönderimTarihleri!A:C,3,FALSE)</f>
        <v>44986</v>
      </c>
      <c r="F223" s="232"/>
      <c r="G223" s="281">
        <f t="shared" ref="G223:G309" si="47">IF(F223="",IF(C223="",E223,IF(E223&lt;=D223,E223,D223)),F223)</f>
        <v>44986</v>
      </c>
      <c r="H223" s="50" t="s">
        <v>12</v>
      </c>
      <c r="I223" s="124" t="s">
        <v>13</v>
      </c>
      <c r="J223" s="50" t="s">
        <v>13</v>
      </c>
      <c r="K223" s="50" t="s">
        <v>169</v>
      </c>
      <c r="L223" s="207" t="s">
        <v>518</v>
      </c>
      <c r="M223" s="429">
        <v>44974</v>
      </c>
      <c r="N223" s="429">
        <v>44974</v>
      </c>
      <c r="O223" s="429">
        <v>44974</v>
      </c>
      <c r="P223" s="429">
        <v>44974</v>
      </c>
      <c r="Q223" s="190" t="str">
        <f t="shared" si="45"/>
        <v/>
      </c>
      <c r="R223" s="11"/>
      <c r="S223" s="177"/>
      <c r="T223" s="141"/>
      <c r="U223" s="52"/>
    </row>
    <row r="224" spans="1:21" s="146" customFormat="1" ht="16.149999999999999" customHeight="1" x14ac:dyDescent="0.25">
      <c r="A224" s="28">
        <f t="shared" si="46"/>
        <v>222</v>
      </c>
      <c r="B224" s="44" t="str">
        <f t="shared" si="43"/>
        <v>KON</v>
      </c>
      <c r="C224" s="51"/>
      <c r="D224" s="150">
        <f t="shared" si="40"/>
        <v>-21</v>
      </c>
      <c r="E224" s="51">
        <f>VLOOKUP(B224,SonGönderimTarihleri!A:C,3,FALSE)</f>
        <v>44986</v>
      </c>
      <c r="F224" s="232">
        <v>44992</v>
      </c>
      <c r="G224" s="281">
        <f t="shared" si="47"/>
        <v>44992</v>
      </c>
      <c r="H224" s="50" t="s">
        <v>12</v>
      </c>
      <c r="I224" s="124" t="s">
        <v>13</v>
      </c>
      <c r="J224" s="50" t="s">
        <v>13</v>
      </c>
      <c r="K224" s="50" t="s">
        <v>1437</v>
      </c>
      <c r="L224" s="176" t="s">
        <v>1442</v>
      </c>
      <c r="M224" s="429">
        <v>44988</v>
      </c>
      <c r="N224" s="429">
        <v>44988</v>
      </c>
      <c r="O224" s="429">
        <v>44988</v>
      </c>
      <c r="P224" s="429">
        <v>44988</v>
      </c>
      <c r="Q224" s="190"/>
      <c r="R224" s="11"/>
      <c r="S224" s="177"/>
      <c r="T224" s="141"/>
      <c r="U224" s="52"/>
    </row>
    <row r="225" spans="1:21" s="52" customFormat="1" ht="14.45" customHeight="1" x14ac:dyDescent="0.2">
      <c r="A225" s="28">
        <f t="shared" si="46"/>
        <v>223</v>
      </c>
      <c r="B225" s="44" t="str">
        <f t="shared" si="43"/>
        <v>KN</v>
      </c>
      <c r="C225" s="51"/>
      <c r="D225" s="150">
        <f t="shared" si="40"/>
        <v>-21</v>
      </c>
      <c r="E225" s="51">
        <f>VLOOKUP(B225,SonGönderimTarihleri!A:C,3,FALSE)</f>
        <v>44998</v>
      </c>
      <c r="F225" s="232"/>
      <c r="G225" s="281">
        <f t="shared" si="47"/>
        <v>44998</v>
      </c>
      <c r="H225" s="50" t="s">
        <v>15</v>
      </c>
      <c r="I225" s="124" t="s">
        <v>13</v>
      </c>
      <c r="J225" s="50" t="s">
        <v>13</v>
      </c>
      <c r="K225" s="50" t="s">
        <v>170</v>
      </c>
      <c r="L225" s="207" t="s">
        <v>519</v>
      </c>
      <c r="M225" s="409">
        <v>44972</v>
      </c>
      <c r="N225" s="409">
        <v>44972</v>
      </c>
      <c r="O225" s="409">
        <v>44972</v>
      </c>
      <c r="P225" s="409">
        <v>44972</v>
      </c>
      <c r="Q225" s="190" t="str">
        <f>+IF(F225="","","SPK tarafından ek süre verilmiştir!")</f>
        <v/>
      </c>
      <c r="R225" s="86"/>
      <c r="S225" s="177"/>
      <c r="T225" s="85"/>
    </row>
    <row r="226" spans="1:21" s="52" customFormat="1" ht="14.45" customHeight="1" x14ac:dyDescent="0.25">
      <c r="A226" s="28">
        <f t="shared" si="46"/>
        <v>224</v>
      </c>
      <c r="B226" s="44" t="str">
        <f t="shared" si="43"/>
        <v>KN</v>
      </c>
      <c r="C226" s="51"/>
      <c r="D226" s="150">
        <f t="shared" si="40"/>
        <v>-21</v>
      </c>
      <c r="E226" s="51">
        <f>VLOOKUP(B226,SonGönderimTarihleri!A:C,3,FALSE)</f>
        <v>44998</v>
      </c>
      <c r="F226" s="232"/>
      <c r="G226" s="281">
        <f t="shared" si="47"/>
        <v>44998</v>
      </c>
      <c r="H226" s="50" t="s">
        <v>15</v>
      </c>
      <c r="I226" s="124" t="s">
        <v>13</v>
      </c>
      <c r="J226" s="50" t="s">
        <v>13</v>
      </c>
      <c r="K226" s="50" t="s">
        <v>1516</v>
      </c>
      <c r="L226" s="207" t="s">
        <v>1538</v>
      </c>
      <c r="M226" s="427">
        <v>44991</v>
      </c>
      <c r="N226" s="427">
        <v>44991</v>
      </c>
      <c r="O226" s="503">
        <v>44998</v>
      </c>
      <c r="P226" s="503">
        <v>44998</v>
      </c>
      <c r="Q226" s="190"/>
      <c r="R226" s="86"/>
      <c r="S226" s="185"/>
      <c r="T226" s="85"/>
    </row>
    <row r="227" spans="1:21" s="52" customFormat="1" ht="14.45" customHeight="1" x14ac:dyDescent="0.25">
      <c r="A227" s="28">
        <f t="shared" si="46"/>
        <v>225</v>
      </c>
      <c r="B227" s="44" t="str">
        <f>H227&amp;I227</f>
        <v>KN</v>
      </c>
      <c r="C227" s="299"/>
      <c r="D227" s="150">
        <f>+C227-21</f>
        <v>-21</v>
      </c>
      <c r="E227" s="299">
        <f>VLOOKUP(B227,SonGönderimTarihleri!A:C,3,FALSE)</f>
        <v>44998</v>
      </c>
      <c r="F227" s="232"/>
      <c r="G227" s="299">
        <f t="shared" si="47"/>
        <v>44998</v>
      </c>
      <c r="H227" s="50" t="s">
        <v>15</v>
      </c>
      <c r="I227" s="124" t="s">
        <v>13</v>
      </c>
      <c r="J227" s="50" t="s">
        <v>13</v>
      </c>
      <c r="K227" s="25" t="s">
        <v>1628</v>
      </c>
      <c r="L227" s="207" t="s">
        <v>1636</v>
      </c>
      <c r="M227" s="480">
        <v>44995</v>
      </c>
      <c r="N227" s="480">
        <v>44995</v>
      </c>
      <c r="O227" s="490">
        <v>44998</v>
      </c>
      <c r="P227" s="490">
        <v>44998</v>
      </c>
      <c r="Q227" s="190"/>
      <c r="R227" s="86"/>
      <c r="S227" s="185"/>
      <c r="T227" s="85"/>
    </row>
    <row r="228" spans="1:21" s="52" customFormat="1" ht="14.45" customHeight="1" x14ac:dyDescent="0.25">
      <c r="A228" s="28">
        <f t="shared" si="46"/>
        <v>226</v>
      </c>
      <c r="B228" s="44" t="str">
        <f t="shared" si="43"/>
        <v>KON</v>
      </c>
      <c r="C228" s="51"/>
      <c r="D228" s="150">
        <f t="shared" si="40"/>
        <v>-21</v>
      </c>
      <c r="E228" s="51">
        <f>VLOOKUP(B228,SonGönderimTarihleri!A:C,3,FALSE)</f>
        <v>44986</v>
      </c>
      <c r="F228" s="232"/>
      <c r="G228" s="281">
        <f t="shared" si="47"/>
        <v>44986</v>
      </c>
      <c r="H228" s="50" t="s">
        <v>12</v>
      </c>
      <c r="I228" s="124" t="s">
        <v>13</v>
      </c>
      <c r="J228" s="50" t="s">
        <v>13</v>
      </c>
      <c r="K228" s="50" t="s">
        <v>1101</v>
      </c>
      <c r="L228" s="207" t="s">
        <v>1100</v>
      </c>
      <c r="M228" s="429">
        <v>44986</v>
      </c>
      <c r="N228" s="429">
        <v>44986</v>
      </c>
      <c r="O228" s="429">
        <v>44986</v>
      </c>
      <c r="P228" s="429">
        <v>44986</v>
      </c>
      <c r="Q228" s="190" t="str">
        <f t="shared" si="45"/>
        <v/>
      </c>
      <c r="R228" s="11"/>
      <c r="S228" s="177"/>
      <c r="T228" s="85"/>
    </row>
    <row r="229" spans="1:21" s="52" customFormat="1" ht="14.45" customHeight="1" x14ac:dyDescent="0.25">
      <c r="A229" s="28">
        <f t="shared" si="46"/>
        <v>227</v>
      </c>
      <c r="B229" s="44" t="str">
        <f t="shared" si="43"/>
        <v>KN</v>
      </c>
      <c r="C229" s="51"/>
      <c r="D229" s="150">
        <f t="shared" si="40"/>
        <v>-21</v>
      </c>
      <c r="E229" s="51">
        <f>VLOOKUP(B229,SonGönderimTarihleri!A:C,3,FALSE)</f>
        <v>44998</v>
      </c>
      <c r="F229" s="232"/>
      <c r="G229" s="281">
        <f t="shared" si="47"/>
        <v>44998</v>
      </c>
      <c r="H229" s="50" t="s">
        <v>15</v>
      </c>
      <c r="I229" s="124" t="s">
        <v>13</v>
      </c>
      <c r="J229" s="50" t="s">
        <v>13</v>
      </c>
      <c r="K229" s="300" t="s">
        <v>1509</v>
      </c>
      <c r="L229" s="176" t="s">
        <v>1515</v>
      </c>
      <c r="M229" s="495">
        <v>44998</v>
      </c>
      <c r="N229" s="495">
        <v>44998</v>
      </c>
      <c r="O229" s="495">
        <v>44998</v>
      </c>
      <c r="P229" s="495">
        <v>44998</v>
      </c>
      <c r="Q229" s="190"/>
      <c r="R229" s="11"/>
      <c r="S229" s="177"/>
      <c r="T229" s="85"/>
    </row>
    <row r="230" spans="1:21" s="52" customFormat="1" ht="14.45" customHeight="1" x14ac:dyDescent="0.25">
      <c r="A230" s="28">
        <f t="shared" si="46"/>
        <v>228</v>
      </c>
      <c r="B230" s="44" t="str">
        <f t="shared" si="43"/>
        <v>KN</v>
      </c>
      <c r="C230" s="51"/>
      <c r="D230" s="150">
        <f t="shared" si="40"/>
        <v>-21</v>
      </c>
      <c r="E230" s="51">
        <f>VLOOKUP(B230,SonGönderimTarihleri!A:C,3,FALSE)</f>
        <v>44998</v>
      </c>
      <c r="F230" s="232"/>
      <c r="G230" s="281">
        <f t="shared" si="47"/>
        <v>44998</v>
      </c>
      <c r="H230" s="50" t="s">
        <v>15</v>
      </c>
      <c r="I230" s="124" t="s">
        <v>13</v>
      </c>
      <c r="J230" s="50" t="s">
        <v>13</v>
      </c>
      <c r="K230" s="50" t="s">
        <v>171</v>
      </c>
      <c r="L230" s="207" t="s">
        <v>520</v>
      </c>
      <c r="M230" s="429">
        <v>44994</v>
      </c>
      <c r="N230" s="429">
        <v>44994</v>
      </c>
      <c r="O230" s="429">
        <v>44994</v>
      </c>
      <c r="P230" s="429">
        <v>44994</v>
      </c>
      <c r="Q230" s="190" t="str">
        <f t="shared" si="45"/>
        <v/>
      </c>
      <c r="R230" s="60"/>
      <c r="S230" s="191"/>
      <c r="T230" s="85"/>
    </row>
    <row r="231" spans="1:21" s="146" customFormat="1" ht="14.45" customHeight="1" x14ac:dyDescent="0.25">
      <c r="A231" s="28">
        <f t="shared" si="46"/>
        <v>229</v>
      </c>
      <c r="B231" s="44" t="str">
        <f t="shared" si="43"/>
        <v>KOB</v>
      </c>
      <c r="C231" s="51"/>
      <c r="D231" s="150">
        <f t="shared" si="40"/>
        <v>-21</v>
      </c>
      <c r="E231" s="51">
        <f>+E232</f>
        <v>44998</v>
      </c>
      <c r="F231" s="90"/>
      <c r="G231" s="266">
        <f t="shared" si="47"/>
        <v>44998</v>
      </c>
      <c r="H231" s="25" t="s">
        <v>12</v>
      </c>
      <c r="I231" s="80" t="s">
        <v>20</v>
      </c>
      <c r="J231" s="25" t="s">
        <v>20</v>
      </c>
      <c r="K231" s="25" t="s">
        <v>172</v>
      </c>
      <c r="L231" s="140" t="s">
        <v>521</v>
      </c>
      <c r="M231" s="427">
        <v>44981</v>
      </c>
      <c r="N231" s="427">
        <v>44982</v>
      </c>
      <c r="O231" s="427">
        <v>44982</v>
      </c>
      <c r="P231" s="427">
        <v>44982</v>
      </c>
      <c r="Q231" s="190" t="str">
        <f t="shared" si="45"/>
        <v/>
      </c>
      <c r="R231" s="86"/>
      <c r="S231" s="172"/>
      <c r="T231" s="141"/>
      <c r="U231" s="52"/>
    </row>
    <row r="232" spans="1:21" s="52" customFormat="1" ht="14.45" customHeight="1" x14ac:dyDescent="0.25">
      <c r="A232" s="28">
        <f t="shared" si="46"/>
        <v>230</v>
      </c>
      <c r="B232" s="44" t="str">
        <f t="shared" si="43"/>
        <v>KB</v>
      </c>
      <c r="C232" s="51"/>
      <c r="D232" s="150">
        <f t="shared" ref="D232:D318" si="48">+C232-21</f>
        <v>-21</v>
      </c>
      <c r="E232" s="51">
        <f>VLOOKUP(B232,SonGönderimTarihleri!A:C,3,FALSE)</f>
        <v>44998</v>
      </c>
      <c r="F232" s="90"/>
      <c r="G232" s="266">
        <f t="shared" si="47"/>
        <v>44998</v>
      </c>
      <c r="H232" s="25" t="s">
        <v>15</v>
      </c>
      <c r="I232" s="80" t="s">
        <v>20</v>
      </c>
      <c r="J232" s="25" t="s">
        <v>20</v>
      </c>
      <c r="K232" s="25" t="s">
        <v>172</v>
      </c>
      <c r="L232" s="140" t="s">
        <v>521</v>
      </c>
      <c r="M232" s="427">
        <v>44981</v>
      </c>
      <c r="N232" s="325">
        <v>44982</v>
      </c>
      <c r="O232" s="427">
        <v>44982</v>
      </c>
      <c r="P232" s="427">
        <v>44982</v>
      </c>
      <c r="Q232" s="190" t="str">
        <f t="shared" si="45"/>
        <v/>
      </c>
      <c r="R232" s="86"/>
      <c r="S232" s="172"/>
      <c r="T232" s="85"/>
    </row>
    <row r="233" spans="1:21" s="52" customFormat="1" ht="14.45" customHeight="1" x14ac:dyDescent="0.25">
      <c r="A233" s="28">
        <f t="shared" si="46"/>
        <v>231</v>
      </c>
      <c r="B233" s="44" t="str">
        <f t="shared" si="43"/>
        <v>KN</v>
      </c>
      <c r="C233" s="44"/>
      <c r="D233" s="150">
        <f t="shared" si="48"/>
        <v>-21</v>
      </c>
      <c r="E233" s="51">
        <f>VLOOKUP(B233,SonGönderimTarihleri!A:C,3,FALSE)</f>
        <v>44998</v>
      </c>
      <c r="F233" s="232"/>
      <c r="G233" s="282">
        <f t="shared" si="47"/>
        <v>44998</v>
      </c>
      <c r="H233" s="78" t="s">
        <v>15</v>
      </c>
      <c r="I233" s="81" t="s">
        <v>13</v>
      </c>
      <c r="J233" s="78" t="s">
        <v>13</v>
      </c>
      <c r="K233" s="300" t="s">
        <v>1131</v>
      </c>
      <c r="L233" s="176" t="s">
        <v>1428</v>
      </c>
      <c r="M233" s="260">
        <v>44994</v>
      </c>
      <c r="N233" s="260">
        <v>44994</v>
      </c>
      <c r="O233" s="260">
        <v>44994</v>
      </c>
      <c r="P233" s="260">
        <v>44994</v>
      </c>
      <c r="Q233" s="190"/>
      <c r="R233" s="11"/>
      <c r="S233" s="177"/>
      <c r="T233" s="85"/>
    </row>
    <row r="234" spans="1:21" s="52" customFormat="1" ht="14.45" customHeight="1" x14ac:dyDescent="0.25">
      <c r="A234" s="28">
        <f t="shared" si="46"/>
        <v>232</v>
      </c>
      <c r="B234" s="44" t="str">
        <f t="shared" si="43"/>
        <v>KON</v>
      </c>
      <c r="C234" s="51"/>
      <c r="D234" s="150">
        <f t="shared" si="48"/>
        <v>-21</v>
      </c>
      <c r="E234" s="51">
        <f>VLOOKUP(B234,SonGönderimTarihleri!A:C,3,FALSE)</f>
        <v>44986</v>
      </c>
      <c r="F234" s="232"/>
      <c r="G234" s="282">
        <f t="shared" si="47"/>
        <v>44986</v>
      </c>
      <c r="H234" s="78" t="s">
        <v>12</v>
      </c>
      <c r="I234" s="81" t="s">
        <v>13</v>
      </c>
      <c r="J234" s="78" t="s">
        <v>13</v>
      </c>
      <c r="K234" s="300" t="s">
        <v>174</v>
      </c>
      <c r="L234" s="176" t="s">
        <v>522</v>
      </c>
      <c r="M234" s="429">
        <v>44984</v>
      </c>
      <c r="N234" s="429">
        <v>44984</v>
      </c>
      <c r="O234" s="429">
        <v>44984</v>
      </c>
      <c r="P234" s="429">
        <v>44984</v>
      </c>
      <c r="Q234" s="190" t="str">
        <f t="shared" ref="Q234:Q261" si="49">+IF(F234="","","SPK tarafından ek süre verilmiştir!")</f>
        <v/>
      </c>
      <c r="R234" s="11"/>
      <c r="S234" s="177"/>
      <c r="T234" s="85"/>
    </row>
    <row r="235" spans="1:21" s="52" customFormat="1" ht="14.45" customHeight="1" x14ac:dyDescent="0.25">
      <c r="A235" s="28">
        <f t="shared" si="46"/>
        <v>233</v>
      </c>
      <c r="B235" s="44" t="str">
        <f t="shared" si="43"/>
        <v>KN</v>
      </c>
      <c r="C235" s="44"/>
      <c r="D235" s="150">
        <f t="shared" si="48"/>
        <v>-21</v>
      </c>
      <c r="E235" s="51">
        <f>VLOOKUP(B235,SonGönderimTarihleri!A:C,3,FALSE)</f>
        <v>44998</v>
      </c>
      <c r="F235" s="232"/>
      <c r="G235" s="282">
        <f t="shared" si="47"/>
        <v>44998</v>
      </c>
      <c r="H235" s="78" t="s">
        <v>15</v>
      </c>
      <c r="I235" s="81" t="s">
        <v>13</v>
      </c>
      <c r="J235" s="78" t="s">
        <v>13</v>
      </c>
      <c r="K235" s="300" t="s">
        <v>175</v>
      </c>
      <c r="L235" s="176" t="s">
        <v>523</v>
      </c>
      <c r="M235" s="429">
        <v>44994</v>
      </c>
      <c r="N235" s="429">
        <v>44994</v>
      </c>
      <c r="O235" s="429">
        <v>44994</v>
      </c>
      <c r="P235" s="429">
        <v>44994</v>
      </c>
      <c r="Q235" s="190" t="str">
        <f>+IF(F235="","","SPK tarafından ek süre verilmiştir!")</f>
        <v/>
      </c>
      <c r="R235" s="11"/>
      <c r="S235" s="177"/>
      <c r="T235" s="85"/>
    </row>
    <row r="236" spans="1:21" s="52" customFormat="1" ht="14.45" customHeight="1" x14ac:dyDescent="0.25">
      <c r="A236" s="28">
        <f t="shared" si="46"/>
        <v>234</v>
      </c>
      <c r="B236" s="44" t="str">
        <f t="shared" si="43"/>
        <v>KN</v>
      </c>
      <c r="C236" s="44"/>
      <c r="D236" s="150">
        <f t="shared" si="48"/>
        <v>-21</v>
      </c>
      <c r="E236" s="51">
        <f>VLOOKUP(B236,SonGönderimTarihleri!A:C,3,FALSE)</f>
        <v>44998</v>
      </c>
      <c r="F236" s="232"/>
      <c r="G236" s="282">
        <f t="shared" si="47"/>
        <v>44998</v>
      </c>
      <c r="H236" s="78" t="s">
        <v>15</v>
      </c>
      <c r="I236" s="81" t="s">
        <v>13</v>
      </c>
      <c r="J236" s="78" t="s">
        <v>13</v>
      </c>
      <c r="K236" s="300" t="s">
        <v>1021</v>
      </c>
      <c r="L236" s="176" t="s">
        <v>1018</v>
      </c>
      <c r="M236" s="429">
        <v>44994</v>
      </c>
      <c r="N236" s="429">
        <v>44994</v>
      </c>
      <c r="O236" s="429">
        <v>44994</v>
      </c>
      <c r="P236" s="429">
        <v>44994</v>
      </c>
      <c r="Q236" s="190" t="str">
        <f t="shared" si="49"/>
        <v/>
      </c>
      <c r="R236" s="11"/>
      <c r="S236" s="177"/>
      <c r="T236" s="85"/>
    </row>
    <row r="237" spans="1:21" s="52" customFormat="1" ht="14.45" customHeight="1" x14ac:dyDescent="0.25">
      <c r="A237" s="28">
        <f t="shared" si="46"/>
        <v>235</v>
      </c>
      <c r="B237" s="44" t="str">
        <f t="shared" si="43"/>
        <v>KON</v>
      </c>
      <c r="C237" s="44"/>
      <c r="D237" s="150">
        <f t="shared" si="48"/>
        <v>-21</v>
      </c>
      <c r="E237" s="51">
        <f>VLOOKUP(B237,SonGönderimTarihleri!A:C,3,FALSE)</f>
        <v>44986</v>
      </c>
      <c r="F237" s="232"/>
      <c r="G237" s="282">
        <f t="shared" si="47"/>
        <v>44986</v>
      </c>
      <c r="H237" s="78" t="s">
        <v>12</v>
      </c>
      <c r="I237" s="81" t="s">
        <v>13</v>
      </c>
      <c r="J237" s="78" t="s">
        <v>13</v>
      </c>
      <c r="K237" s="300" t="s">
        <v>176</v>
      </c>
      <c r="L237" s="176" t="s">
        <v>524</v>
      </c>
      <c r="M237" s="429">
        <v>44986</v>
      </c>
      <c r="N237" s="429">
        <v>44986</v>
      </c>
      <c r="O237" s="429">
        <v>44986</v>
      </c>
      <c r="P237" s="429">
        <v>44986</v>
      </c>
      <c r="Q237" s="190" t="str">
        <f t="shared" si="49"/>
        <v/>
      </c>
      <c r="R237" s="11"/>
      <c r="S237" s="177"/>
    </row>
    <row r="238" spans="1:21" s="52" customFormat="1" ht="14.45" customHeight="1" x14ac:dyDescent="0.25">
      <c r="A238" s="28">
        <f t="shared" si="46"/>
        <v>236</v>
      </c>
      <c r="B238" s="44" t="str">
        <f t="shared" si="43"/>
        <v>KON</v>
      </c>
      <c r="C238" s="384">
        <v>45005</v>
      </c>
      <c r="D238" s="150">
        <f t="shared" si="48"/>
        <v>44984</v>
      </c>
      <c r="E238" s="51">
        <f>VLOOKUP(B238,SonGönderimTarihleri!A:C,3,FALSE)</f>
        <v>44986</v>
      </c>
      <c r="F238" s="232"/>
      <c r="G238" s="282">
        <f t="shared" si="47"/>
        <v>44984</v>
      </c>
      <c r="H238" s="78" t="s">
        <v>12</v>
      </c>
      <c r="I238" s="81" t="s">
        <v>13</v>
      </c>
      <c r="J238" s="78" t="s">
        <v>13</v>
      </c>
      <c r="K238" s="300" t="s">
        <v>1444</v>
      </c>
      <c r="L238" s="176" t="s">
        <v>1453</v>
      </c>
      <c r="M238" s="429">
        <v>44977</v>
      </c>
      <c r="N238" s="429">
        <v>44977</v>
      </c>
      <c r="O238" s="429">
        <v>44977</v>
      </c>
      <c r="P238" s="429">
        <v>44977</v>
      </c>
      <c r="Q238" s="190"/>
      <c r="R238" s="11"/>
      <c r="S238" s="177"/>
    </row>
    <row r="239" spans="1:21" s="52" customFormat="1" ht="14.45" customHeight="1" x14ac:dyDescent="0.25">
      <c r="A239" s="28">
        <f t="shared" si="46"/>
        <v>237</v>
      </c>
      <c r="B239" s="44" t="str">
        <f t="shared" si="43"/>
        <v>KN</v>
      </c>
      <c r="C239" s="44"/>
      <c r="D239" s="150">
        <f t="shared" si="48"/>
        <v>-21</v>
      </c>
      <c r="E239" s="51">
        <f>VLOOKUP(B239,SonGönderimTarihleri!A:C,3,FALSE)</f>
        <v>44998</v>
      </c>
      <c r="F239" s="232"/>
      <c r="G239" s="282">
        <f t="shared" si="47"/>
        <v>44998</v>
      </c>
      <c r="H239" s="78" t="s">
        <v>15</v>
      </c>
      <c r="I239" s="81" t="s">
        <v>13</v>
      </c>
      <c r="J239" s="78" t="s">
        <v>13</v>
      </c>
      <c r="K239" s="300" t="s">
        <v>177</v>
      </c>
      <c r="L239" s="176" t="s">
        <v>525</v>
      </c>
      <c r="M239" s="495">
        <v>44997</v>
      </c>
      <c r="N239" s="495">
        <v>44997</v>
      </c>
      <c r="O239" s="495">
        <v>44997</v>
      </c>
      <c r="P239" s="495">
        <v>44997</v>
      </c>
      <c r="Q239" s="190" t="str">
        <f t="shared" si="49"/>
        <v/>
      </c>
      <c r="R239" s="11"/>
      <c r="S239" s="177"/>
      <c r="T239" s="85"/>
    </row>
    <row r="240" spans="1:21" s="146" customFormat="1" ht="14.45" customHeight="1" x14ac:dyDescent="0.25">
      <c r="A240" s="28">
        <f t="shared" si="46"/>
        <v>238</v>
      </c>
      <c r="B240" s="44" t="str">
        <f t="shared" si="43"/>
        <v>KN</v>
      </c>
      <c r="C240" s="44"/>
      <c r="D240" s="150">
        <f t="shared" si="48"/>
        <v>-21</v>
      </c>
      <c r="E240" s="51">
        <f>VLOOKUP(B240,SonGönderimTarihleri!A:C,3,FALSE)</f>
        <v>44998</v>
      </c>
      <c r="F240" s="232"/>
      <c r="G240" s="282">
        <f t="shared" si="47"/>
        <v>44998</v>
      </c>
      <c r="H240" s="78" t="s">
        <v>15</v>
      </c>
      <c r="I240" s="81" t="s">
        <v>13</v>
      </c>
      <c r="J240" s="78" t="s">
        <v>13</v>
      </c>
      <c r="K240" s="300" t="s">
        <v>178</v>
      </c>
      <c r="L240" s="176" t="s">
        <v>526</v>
      </c>
      <c r="M240" s="493">
        <v>44996</v>
      </c>
      <c r="N240" s="493">
        <v>44996</v>
      </c>
      <c r="O240" s="493">
        <v>44996</v>
      </c>
      <c r="P240" s="493">
        <v>44996</v>
      </c>
      <c r="Q240" s="190" t="str">
        <f t="shared" si="49"/>
        <v/>
      </c>
      <c r="R240" s="11"/>
      <c r="S240" s="177"/>
      <c r="T240" s="141"/>
      <c r="U240" s="52"/>
    </row>
    <row r="241" spans="1:21" s="146" customFormat="1" ht="14.45" customHeight="1" x14ac:dyDescent="0.25">
      <c r="A241" s="28">
        <f t="shared" si="46"/>
        <v>239</v>
      </c>
      <c r="B241" s="44" t="str">
        <f t="shared" si="43"/>
        <v>KON</v>
      </c>
      <c r="C241" s="44"/>
      <c r="D241" s="150">
        <f>+C241-21</f>
        <v>-21</v>
      </c>
      <c r="E241" s="51">
        <f>VLOOKUP(B241,SonGönderimTarihleri!A:C,3,FALSE)</f>
        <v>44986</v>
      </c>
      <c r="F241" s="232"/>
      <c r="G241" s="282">
        <f t="shared" si="47"/>
        <v>44986</v>
      </c>
      <c r="H241" s="78" t="s">
        <v>12</v>
      </c>
      <c r="I241" s="81" t="s">
        <v>13</v>
      </c>
      <c r="J241" s="78" t="s">
        <v>13</v>
      </c>
      <c r="K241" s="25" t="s">
        <v>1566</v>
      </c>
      <c r="L241" s="140" t="s">
        <v>1565</v>
      </c>
      <c r="M241" s="429">
        <v>44986</v>
      </c>
      <c r="N241" s="429">
        <v>44986</v>
      </c>
      <c r="O241" s="429">
        <v>44986</v>
      </c>
      <c r="P241" s="429">
        <v>44986</v>
      </c>
      <c r="Q241" s="190"/>
      <c r="R241" s="11"/>
      <c r="S241" s="177"/>
      <c r="T241" s="141"/>
      <c r="U241" s="52"/>
    </row>
    <row r="242" spans="1:21" s="146" customFormat="1" ht="14.45" customHeight="1" x14ac:dyDescent="0.25">
      <c r="A242" s="28">
        <f t="shared" si="46"/>
        <v>240</v>
      </c>
      <c r="B242" s="44" t="str">
        <f t="shared" si="43"/>
        <v>KN</v>
      </c>
      <c r="C242" s="44"/>
      <c r="D242" s="150">
        <f t="shared" si="48"/>
        <v>-21</v>
      </c>
      <c r="E242" s="51">
        <f>VLOOKUP(B242,SonGönderimTarihleri!A:C,3,FALSE)</f>
        <v>44998</v>
      </c>
      <c r="F242" s="232"/>
      <c r="G242" s="282">
        <f t="shared" si="47"/>
        <v>44998</v>
      </c>
      <c r="H242" s="78" t="s">
        <v>15</v>
      </c>
      <c r="I242" s="81" t="s">
        <v>13</v>
      </c>
      <c r="J242" s="78" t="s">
        <v>13</v>
      </c>
      <c r="K242" s="300" t="s">
        <v>179</v>
      </c>
      <c r="L242" s="176" t="s">
        <v>527</v>
      </c>
      <c r="M242" s="429">
        <v>44985</v>
      </c>
      <c r="N242" s="429">
        <v>44985</v>
      </c>
      <c r="O242" s="429">
        <v>44985</v>
      </c>
      <c r="P242" s="429">
        <v>44985</v>
      </c>
      <c r="Q242" s="190" t="str">
        <f t="shared" si="49"/>
        <v/>
      </c>
      <c r="R242" s="11"/>
      <c r="S242" s="177"/>
      <c r="T242" s="141"/>
      <c r="U242" s="52"/>
    </row>
    <row r="243" spans="1:21" s="146" customFormat="1" ht="14.45" customHeight="1" x14ac:dyDescent="0.25">
      <c r="A243" s="28">
        <f t="shared" si="46"/>
        <v>241</v>
      </c>
      <c r="B243" s="44" t="str">
        <f t="shared" si="43"/>
        <v>KON</v>
      </c>
      <c r="C243" s="51"/>
      <c r="D243" s="150">
        <f t="shared" si="48"/>
        <v>-21</v>
      </c>
      <c r="E243" s="51">
        <f>VLOOKUP(B243,SonGönderimTarihleri!A:C,3,FALSE)</f>
        <v>44986</v>
      </c>
      <c r="F243" s="232"/>
      <c r="G243" s="282">
        <f t="shared" si="47"/>
        <v>44986</v>
      </c>
      <c r="H243" s="50" t="s">
        <v>12</v>
      </c>
      <c r="I243" s="124" t="s">
        <v>13</v>
      </c>
      <c r="J243" s="249" t="s">
        <v>13</v>
      </c>
      <c r="K243" s="407" t="s">
        <v>180</v>
      </c>
      <c r="L243" s="207" t="s">
        <v>528</v>
      </c>
      <c r="M243" s="383">
        <v>44957</v>
      </c>
      <c r="N243" s="383">
        <v>44957</v>
      </c>
      <c r="O243" s="383">
        <v>44957</v>
      </c>
      <c r="P243" s="383">
        <v>44957</v>
      </c>
      <c r="Q243" s="190" t="str">
        <f t="shared" si="49"/>
        <v/>
      </c>
      <c r="R243" s="94"/>
      <c r="S243" s="177"/>
      <c r="T243" s="141"/>
      <c r="U243" s="52"/>
    </row>
    <row r="244" spans="1:21" s="146" customFormat="1" ht="14.45" customHeight="1" x14ac:dyDescent="0.25">
      <c r="A244" s="28">
        <f t="shared" si="46"/>
        <v>242</v>
      </c>
      <c r="B244" s="44" t="str">
        <f t="shared" si="43"/>
        <v>KON</v>
      </c>
      <c r="C244" s="51"/>
      <c r="D244" s="150">
        <f t="shared" si="48"/>
        <v>-21</v>
      </c>
      <c r="E244" s="51">
        <f>VLOOKUP(B244,SonGönderimTarihleri!A:C,3,FALSE)</f>
        <v>44986</v>
      </c>
      <c r="F244" s="232"/>
      <c r="G244" s="282">
        <f t="shared" si="47"/>
        <v>44986</v>
      </c>
      <c r="H244" s="50" t="s">
        <v>12</v>
      </c>
      <c r="I244" s="81" t="s">
        <v>13</v>
      </c>
      <c r="J244" s="78" t="s">
        <v>13</v>
      </c>
      <c r="K244" s="300" t="s">
        <v>183</v>
      </c>
      <c r="L244" s="176" t="s">
        <v>529</v>
      </c>
      <c r="M244" s="429">
        <v>44986</v>
      </c>
      <c r="N244" s="429">
        <v>44986</v>
      </c>
      <c r="O244" s="429">
        <v>44986</v>
      </c>
      <c r="P244" s="429">
        <v>44986</v>
      </c>
      <c r="Q244" s="190" t="str">
        <f t="shared" si="49"/>
        <v/>
      </c>
      <c r="R244" s="86"/>
      <c r="S244" s="177"/>
      <c r="T244" s="141"/>
      <c r="U244" s="52"/>
    </row>
    <row r="245" spans="1:21" s="52" customFormat="1" ht="14.45" customHeight="1" x14ac:dyDescent="0.25">
      <c r="A245" s="28">
        <f t="shared" si="46"/>
        <v>243</v>
      </c>
      <c r="B245" s="44" t="str">
        <f>H245&amp;I245</f>
        <v>KON</v>
      </c>
      <c r="C245" s="51"/>
      <c r="D245" s="150">
        <f>+C245-21</f>
        <v>-21</v>
      </c>
      <c r="E245" s="51">
        <f>VLOOKUP(B245,SonGönderimTarihleri!A:C,3,FALSE)</f>
        <v>44986</v>
      </c>
      <c r="F245" s="232"/>
      <c r="G245" s="282">
        <f>IF(F245="",IF(C245="",E245,IF(E245&lt;=D245,E245,D245)),F245)</f>
        <v>44986</v>
      </c>
      <c r="H245" s="78" t="s">
        <v>12</v>
      </c>
      <c r="I245" s="81" t="s">
        <v>13</v>
      </c>
      <c r="J245" s="78" t="s">
        <v>13</v>
      </c>
      <c r="K245" s="300" t="s">
        <v>1275</v>
      </c>
      <c r="L245" s="176" t="s">
        <v>1270</v>
      </c>
      <c r="M245" s="327">
        <v>44971</v>
      </c>
      <c r="N245" s="407">
        <v>44971</v>
      </c>
      <c r="O245" s="407">
        <v>44986</v>
      </c>
      <c r="P245" s="407">
        <v>44986</v>
      </c>
      <c r="Q245" s="190" t="str">
        <f>+IF(F245="","","SPK tarafından ek süre verilmiştir!")</f>
        <v/>
      </c>
      <c r="R245" s="11"/>
      <c r="S245" s="177"/>
      <c r="T245" s="85"/>
    </row>
    <row r="246" spans="1:21" s="52" customFormat="1" ht="14.45" customHeight="1" x14ac:dyDescent="0.25">
      <c r="A246" s="28">
        <f t="shared" si="46"/>
        <v>244</v>
      </c>
      <c r="B246" s="44" t="str">
        <f>H246&amp;I246</f>
        <v>KON</v>
      </c>
      <c r="C246" s="51"/>
      <c r="D246" s="150">
        <f>+C246-21</f>
        <v>-21</v>
      </c>
      <c r="E246" s="51">
        <f>VLOOKUP(B246,SonGönderimTarihleri!A:C,3,FALSE)</f>
        <v>44986</v>
      </c>
      <c r="F246" s="232"/>
      <c r="G246" s="282">
        <f>IF(F246="",IF(C246="",E246,IF(E246&lt;=D246,E246,D246)),F246)</f>
        <v>44986</v>
      </c>
      <c r="H246" s="78" t="s">
        <v>12</v>
      </c>
      <c r="I246" s="81" t="s">
        <v>13</v>
      </c>
      <c r="J246" s="78" t="s">
        <v>13</v>
      </c>
      <c r="K246" s="300" t="s">
        <v>1517</v>
      </c>
      <c r="L246" s="176" t="s">
        <v>1528</v>
      </c>
      <c r="M246" s="379">
        <v>44957</v>
      </c>
      <c r="N246" s="379">
        <v>44957</v>
      </c>
      <c r="O246" s="429">
        <v>44986</v>
      </c>
      <c r="P246" s="429">
        <v>44986</v>
      </c>
      <c r="Q246" s="190"/>
      <c r="R246" s="11"/>
      <c r="S246" s="177"/>
      <c r="T246" s="85"/>
    </row>
    <row r="247" spans="1:21" s="52" customFormat="1" ht="14.45" customHeight="1" x14ac:dyDescent="0.25">
      <c r="A247" s="28">
        <f t="shared" si="46"/>
        <v>245</v>
      </c>
      <c r="B247" s="44" t="str">
        <f>H247&amp;I247</f>
        <v>KN</v>
      </c>
      <c r="C247" s="51"/>
      <c r="D247" s="150">
        <f>+C247-21</f>
        <v>-21</v>
      </c>
      <c r="E247" s="51">
        <f>VLOOKUP(B247,SonGönderimTarihleri!A:C,3,FALSE)</f>
        <v>44998</v>
      </c>
      <c r="F247" s="232"/>
      <c r="G247" s="282">
        <f>IF(F247="",IF(C247="",E247,IF(E247&lt;=D247,E247,D247)),F247)</f>
        <v>44998</v>
      </c>
      <c r="H247" s="78" t="s">
        <v>15</v>
      </c>
      <c r="I247" s="81" t="s">
        <v>13</v>
      </c>
      <c r="J247" s="78" t="s">
        <v>13</v>
      </c>
      <c r="K247" s="300" t="s">
        <v>1307</v>
      </c>
      <c r="L247" s="176" t="s">
        <v>1308</v>
      </c>
      <c r="M247" s="464">
        <v>44995</v>
      </c>
      <c r="N247" s="464">
        <v>44995</v>
      </c>
      <c r="O247" s="464">
        <v>44995</v>
      </c>
      <c r="P247" s="464">
        <v>44995</v>
      </c>
      <c r="Q247" s="190"/>
      <c r="R247" s="153"/>
      <c r="S247" s="177"/>
      <c r="T247" s="85"/>
    </row>
    <row r="248" spans="1:21" s="52" customFormat="1" ht="14.45" customHeight="1" x14ac:dyDescent="0.25">
      <c r="A248" s="28">
        <f t="shared" si="46"/>
        <v>246</v>
      </c>
      <c r="B248" s="44" t="str">
        <f>H248&amp;I248</f>
        <v>KN</v>
      </c>
      <c r="C248" s="44"/>
      <c r="D248" s="150">
        <f>+C248-21</f>
        <v>-21</v>
      </c>
      <c r="E248" s="51">
        <f>VLOOKUP(B248,SonGönderimTarihleri!A:C,3,FALSE)</f>
        <v>44998</v>
      </c>
      <c r="F248" s="232"/>
      <c r="G248" s="282">
        <f>IF(F248="",IF(C248="",E248,IF(E248&lt;=D248,E248,D248)),F248)</f>
        <v>44998</v>
      </c>
      <c r="H248" s="78" t="s">
        <v>15</v>
      </c>
      <c r="I248" s="81" t="s">
        <v>13</v>
      </c>
      <c r="J248" s="78" t="s">
        <v>13</v>
      </c>
      <c r="K248" s="300" t="s">
        <v>173</v>
      </c>
      <c r="L248" s="176" t="s">
        <v>1314</v>
      </c>
      <c r="M248" s="495">
        <v>44998</v>
      </c>
      <c r="N248" s="495">
        <v>44998</v>
      </c>
      <c r="O248" s="495">
        <v>44998</v>
      </c>
      <c r="P248" s="495">
        <v>44998</v>
      </c>
      <c r="Q248" s="190"/>
      <c r="R248" s="11"/>
      <c r="S248" s="177"/>
      <c r="T248" s="85"/>
    </row>
    <row r="249" spans="1:21" s="52" customFormat="1" ht="14.45" customHeight="1" x14ac:dyDescent="0.25">
      <c r="A249" s="28">
        <f t="shared" si="46"/>
        <v>247</v>
      </c>
      <c r="B249" s="44" t="str">
        <f t="shared" si="43"/>
        <v>KN</v>
      </c>
      <c r="C249" s="44"/>
      <c r="D249" s="150">
        <f t="shared" si="48"/>
        <v>-21</v>
      </c>
      <c r="E249" s="51">
        <f>VLOOKUP(B249,SonGönderimTarihleri!A:C,3,FALSE)</f>
        <v>44998</v>
      </c>
      <c r="F249" s="232"/>
      <c r="G249" s="282">
        <f t="shared" si="47"/>
        <v>44998</v>
      </c>
      <c r="H249" s="78" t="s">
        <v>15</v>
      </c>
      <c r="I249" s="81" t="s">
        <v>13</v>
      </c>
      <c r="J249" s="78" t="s">
        <v>13</v>
      </c>
      <c r="K249" s="300" t="s">
        <v>184</v>
      </c>
      <c r="L249" s="176" t="s">
        <v>530</v>
      </c>
      <c r="M249" s="429">
        <v>44986</v>
      </c>
      <c r="N249" s="429">
        <v>44986</v>
      </c>
      <c r="O249" s="429">
        <v>44986</v>
      </c>
      <c r="P249" s="429">
        <v>44986</v>
      </c>
      <c r="Q249" s="190" t="str">
        <f t="shared" si="49"/>
        <v/>
      </c>
      <c r="R249" s="11"/>
      <c r="S249" s="177"/>
      <c r="T249" s="85"/>
    </row>
    <row r="250" spans="1:21" s="52" customFormat="1" ht="14.45" customHeight="1" x14ac:dyDescent="0.25">
      <c r="A250" s="28">
        <f t="shared" si="46"/>
        <v>248</v>
      </c>
      <c r="B250" s="44" t="str">
        <f t="shared" si="43"/>
        <v>KON</v>
      </c>
      <c r="C250" s="51"/>
      <c r="D250" s="150">
        <f t="shared" si="48"/>
        <v>-21</v>
      </c>
      <c r="E250" s="51">
        <f>VLOOKUP(B250,SonGönderimTarihleri!A:C,3,FALSE)</f>
        <v>44986</v>
      </c>
      <c r="F250" s="232">
        <v>45048</v>
      </c>
      <c r="G250" s="282">
        <f t="shared" si="47"/>
        <v>45048</v>
      </c>
      <c r="H250" s="78" t="s">
        <v>12</v>
      </c>
      <c r="I250" s="81" t="s">
        <v>13</v>
      </c>
      <c r="J250" s="78" t="s">
        <v>13</v>
      </c>
      <c r="K250" s="300" t="s">
        <v>185</v>
      </c>
      <c r="L250" s="176" t="s">
        <v>1202</v>
      </c>
      <c r="M250" s="323">
        <v>44988</v>
      </c>
      <c r="N250" s="429">
        <v>44988</v>
      </c>
      <c r="O250" s="429">
        <v>44988</v>
      </c>
      <c r="P250" s="429">
        <v>44988</v>
      </c>
      <c r="Q250" s="190" t="str">
        <f t="shared" si="49"/>
        <v>SPK tarafından ek süre verilmiştir!</v>
      </c>
      <c r="R250" s="86"/>
      <c r="S250" s="177"/>
      <c r="T250" s="85"/>
    </row>
    <row r="251" spans="1:21" s="146" customFormat="1" ht="14.45" customHeight="1" x14ac:dyDescent="0.25">
      <c r="A251" s="44">
        <f t="shared" si="46"/>
        <v>249</v>
      </c>
      <c r="B251" s="434" t="str">
        <f t="shared" si="43"/>
        <v>KOB</v>
      </c>
      <c r="C251" s="384">
        <v>45015</v>
      </c>
      <c r="D251" s="435">
        <f t="shared" si="48"/>
        <v>44994</v>
      </c>
      <c r="E251" s="436">
        <f>+E252</f>
        <v>44998</v>
      </c>
      <c r="F251" s="384"/>
      <c r="G251" s="427">
        <f>G252</f>
        <v>44994</v>
      </c>
      <c r="H251" s="25" t="s">
        <v>12</v>
      </c>
      <c r="I251" s="437" t="s">
        <v>20</v>
      </c>
      <c r="J251" s="25" t="s">
        <v>20</v>
      </c>
      <c r="K251" s="25" t="s">
        <v>186</v>
      </c>
      <c r="L251" s="140" t="s">
        <v>531</v>
      </c>
      <c r="M251" s="427">
        <v>44963</v>
      </c>
      <c r="N251" s="427">
        <v>44963</v>
      </c>
      <c r="O251" s="427" t="s">
        <v>1821</v>
      </c>
      <c r="P251" s="427" t="s">
        <v>1821</v>
      </c>
      <c r="Q251" s="151" t="str">
        <f t="shared" si="49"/>
        <v/>
      </c>
      <c r="R251" s="86"/>
      <c r="S251" s="195">
        <v>44963</v>
      </c>
      <c r="T251" s="438"/>
    </row>
    <row r="252" spans="1:21" s="146" customFormat="1" ht="14.45" customHeight="1" x14ac:dyDescent="0.25">
      <c r="A252" s="44">
        <f t="shared" si="46"/>
        <v>250</v>
      </c>
      <c r="B252" s="434" t="str">
        <f t="shared" si="43"/>
        <v>KB</v>
      </c>
      <c r="C252" s="384">
        <v>45015</v>
      </c>
      <c r="D252" s="435">
        <f t="shared" si="48"/>
        <v>44994</v>
      </c>
      <c r="E252" s="436">
        <f>VLOOKUP(B252,SonGönderimTarihleri!A:C,3,FALSE)</f>
        <v>44998</v>
      </c>
      <c r="F252" s="384"/>
      <c r="G252" s="427">
        <f t="shared" si="47"/>
        <v>44994</v>
      </c>
      <c r="H252" s="25" t="s">
        <v>15</v>
      </c>
      <c r="I252" s="437" t="s">
        <v>20</v>
      </c>
      <c r="J252" s="25" t="s">
        <v>20</v>
      </c>
      <c r="K252" s="25" t="s">
        <v>186</v>
      </c>
      <c r="L252" s="140" t="s">
        <v>531</v>
      </c>
      <c r="M252" s="427">
        <v>44964</v>
      </c>
      <c r="N252" s="427">
        <v>44964</v>
      </c>
      <c r="O252" s="427">
        <v>44993</v>
      </c>
      <c r="P252" s="427">
        <v>44993</v>
      </c>
      <c r="Q252" s="151" t="str">
        <f t="shared" si="49"/>
        <v/>
      </c>
      <c r="R252" s="86"/>
      <c r="S252" s="195">
        <v>44964</v>
      </c>
      <c r="T252" s="439"/>
    </row>
    <row r="253" spans="1:21" s="52" customFormat="1" ht="21.6" customHeight="1" x14ac:dyDescent="0.25">
      <c r="A253" s="28">
        <f t="shared" si="46"/>
        <v>251</v>
      </c>
      <c r="B253" s="44" t="str">
        <f t="shared" si="43"/>
        <v>KN</v>
      </c>
      <c r="C253" s="384">
        <v>45013</v>
      </c>
      <c r="D253" s="150">
        <f t="shared" si="48"/>
        <v>44992</v>
      </c>
      <c r="E253" s="51">
        <f>VLOOKUP(B253,SonGönderimTarihleri!A:C,3,FALSE)</f>
        <v>44998</v>
      </c>
      <c r="F253" s="232"/>
      <c r="G253" s="282">
        <f t="shared" si="47"/>
        <v>44992</v>
      </c>
      <c r="H253" s="78" t="s">
        <v>15</v>
      </c>
      <c r="I253" s="81" t="s">
        <v>13</v>
      </c>
      <c r="J253" s="78" t="s">
        <v>13</v>
      </c>
      <c r="K253" s="300" t="s">
        <v>187</v>
      </c>
      <c r="L253" s="176" t="s">
        <v>532</v>
      </c>
      <c r="M253" s="328">
        <v>44956</v>
      </c>
      <c r="N253" s="285">
        <v>44956</v>
      </c>
      <c r="O253" s="407">
        <v>44991</v>
      </c>
      <c r="P253" s="407">
        <v>44991</v>
      </c>
      <c r="Q253" s="190" t="str">
        <f t="shared" si="49"/>
        <v/>
      </c>
      <c r="R253" s="86"/>
      <c r="S253" s="172"/>
    </row>
    <row r="254" spans="1:21" s="170" customFormat="1" ht="14.45" customHeight="1" x14ac:dyDescent="0.25">
      <c r="A254" s="28">
        <f t="shared" si="46"/>
        <v>252</v>
      </c>
      <c r="B254" s="44" t="str">
        <f t="shared" si="43"/>
        <v>KON</v>
      </c>
      <c r="C254" s="384">
        <v>45002</v>
      </c>
      <c r="D254" s="150">
        <f t="shared" si="48"/>
        <v>44981</v>
      </c>
      <c r="E254" s="51">
        <f>VLOOKUP(B254,SonGönderimTarihleri!A:C,3,FALSE)</f>
        <v>44986</v>
      </c>
      <c r="F254" s="232"/>
      <c r="G254" s="282">
        <f t="shared" si="47"/>
        <v>44981</v>
      </c>
      <c r="H254" s="78" t="s">
        <v>12</v>
      </c>
      <c r="I254" s="81" t="s">
        <v>13</v>
      </c>
      <c r="J254" s="78" t="s">
        <v>13</v>
      </c>
      <c r="K254" s="300" t="s">
        <v>188</v>
      </c>
      <c r="L254" s="176" t="s">
        <v>1203</v>
      </c>
      <c r="M254" s="328">
        <v>44953</v>
      </c>
      <c r="N254" s="328">
        <v>44953</v>
      </c>
      <c r="O254" s="328">
        <v>44953</v>
      </c>
      <c r="P254" s="328">
        <v>44953</v>
      </c>
      <c r="Q254" s="190" t="str">
        <f t="shared" si="49"/>
        <v/>
      </c>
      <c r="R254" s="11"/>
      <c r="S254" s="177"/>
      <c r="T254" s="85"/>
      <c r="U254" s="52"/>
    </row>
    <row r="255" spans="1:21" s="146" customFormat="1" ht="14.45" customHeight="1" x14ac:dyDescent="0.25">
      <c r="A255" s="28">
        <f t="shared" si="46"/>
        <v>253</v>
      </c>
      <c r="B255" s="44" t="str">
        <f t="shared" si="43"/>
        <v>KON</v>
      </c>
      <c r="C255" s="51"/>
      <c r="D255" s="150">
        <f t="shared" si="48"/>
        <v>-21</v>
      </c>
      <c r="E255" s="51">
        <f>VLOOKUP(B255,SonGönderimTarihleri!A:C,3,FALSE)</f>
        <v>44986</v>
      </c>
      <c r="F255" s="232"/>
      <c r="G255" s="282">
        <f t="shared" si="47"/>
        <v>44986</v>
      </c>
      <c r="H255" s="78" t="s">
        <v>12</v>
      </c>
      <c r="I255" s="81" t="s">
        <v>13</v>
      </c>
      <c r="J255" s="78" t="s">
        <v>13</v>
      </c>
      <c r="K255" s="300" t="s">
        <v>189</v>
      </c>
      <c r="L255" s="176" t="s">
        <v>533</v>
      </c>
      <c r="M255" s="328">
        <v>44956</v>
      </c>
      <c r="N255" s="328">
        <v>44956</v>
      </c>
      <c r="O255" s="407">
        <v>44981</v>
      </c>
      <c r="P255" s="407">
        <v>44981</v>
      </c>
      <c r="Q255" s="190" t="str">
        <f t="shared" si="49"/>
        <v/>
      </c>
      <c r="R255" s="86"/>
      <c r="S255" s="172"/>
      <c r="T255" s="141"/>
      <c r="U255" s="52"/>
    </row>
    <row r="256" spans="1:21" s="52" customFormat="1" ht="14.45" customHeight="1" x14ac:dyDescent="0.25">
      <c r="A256" s="28">
        <f t="shared" si="46"/>
        <v>254</v>
      </c>
      <c r="B256" s="44" t="str">
        <f t="shared" si="43"/>
        <v>KN</v>
      </c>
      <c r="C256" s="51"/>
      <c r="D256" s="150">
        <f t="shared" si="48"/>
        <v>-21</v>
      </c>
      <c r="E256" s="51">
        <f>VLOOKUP(B256,SonGönderimTarihleri!A:C,3,FALSE)</f>
        <v>44998</v>
      </c>
      <c r="F256" s="232"/>
      <c r="G256" s="282">
        <f t="shared" si="47"/>
        <v>44998</v>
      </c>
      <c r="H256" s="78" t="s">
        <v>15</v>
      </c>
      <c r="I256" s="81" t="s">
        <v>13</v>
      </c>
      <c r="J256" s="78" t="s">
        <v>13</v>
      </c>
      <c r="K256" s="300" t="s">
        <v>190</v>
      </c>
      <c r="L256" s="176" t="s">
        <v>534</v>
      </c>
      <c r="M256" s="379">
        <v>44957</v>
      </c>
      <c r="N256" s="379">
        <v>44957</v>
      </c>
      <c r="O256" s="379">
        <v>44957</v>
      </c>
      <c r="P256" s="379">
        <v>44957</v>
      </c>
      <c r="Q256" s="190" t="str">
        <f t="shared" si="49"/>
        <v/>
      </c>
      <c r="R256" s="86"/>
      <c r="S256" s="185">
        <v>44957</v>
      </c>
      <c r="T256" s="85"/>
    </row>
    <row r="257" spans="1:21" s="52" customFormat="1" ht="14.45" customHeight="1" x14ac:dyDescent="0.25">
      <c r="A257" s="28">
        <f t="shared" si="46"/>
        <v>255</v>
      </c>
      <c r="B257" s="44" t="str">
        <f t="shared" si="43"/>
        <v>KON</v>
      </c>
      <c r="C257" s="51"/>
      <c r="D257" s="150">
        <f t="shared" si="48"/>
        <v>-21</v>
      </c>
      <c r="E257" s="51">
        <f>VLOOKUP(B257,SonGönderimTarihleri!A:C,3,FALSE)</f>
        <v>44986</v>
      </c>
      <c r="F257" s="232"/>
      <c r="G257" s="281">
        <f t="shared" si="47"/>
        <v>44986</v>
      </c>
      <c r="H257" s="50" t="s">
        <v>12</v>
      </c>
      <c r="I257" s="124" t="s">
        <v>13</v>
      </c>
      <c r="J257" s="50" t="s">
        <v>13</v>
      </c>
      <c r="K257" s="50" t="s">
        <v>191</v>
      </c>
      <c r="L257" s="207" t="s">
        <v>535</v>
      </c>
      <c r="M257" s="379">
        <v>44953</v>
      </c>
      <c r="N257" s="379">
        <v>44953</v>
      </c>
      <c r="O257" s="379">
        <v>44953</v>
      </c>
      <c r="P257" s="379">
        <v>44953</v>
      </c>
      <c r="Q257" s="190" t="str">
        <f t="shared" si="49"/>
        <v/>
      </c>
      <c r="R257" s="86"/>
      <c r="S257" s="177"/>
      <c r="T257" s="85"/>
    </row>
    <row r="258" spans="1:21" s="52" customFormat="1" ht="14.45" customHeight="1" x14ac:dyDescent="0.25">
      <c r="A258" s="28">
        <f t="shared" si="46"/>
        <v>256</v>
      </c>
      <c r="B258" s="44" t="str">
        <f t="shared" si="43"/>
        <v>K(PÖİP)</v>
      </c>
      <c r="C258" s="51"/>
      <c r="D258" s="150">
        <f t="shared" si="48"/>
        <v>-21</v>
      </c>
      <c r="E258" s="51">
        <f>VLOOKUP(B258,SonGönderimTarihleri!A:C,3,FALSE)</f>
        <v>44998</v>
      </c>
      <c r="F258" s="232"/>
      <c r="G258" s="281">
        <f t="shared" si="47"/>
        <v>44998</v>
      </c>
      <c r="H258" s="50" t="s">
        <v>15</v>
      </c>
      <c r="I258" s="124" t="s">
        <v>1073</v>
      </c>
      <c r="J258" s="50" t="s">
        <v>1146</v>
      </c>
      <c r="K258" s="50" t="s">
        <v>192</v>
      </c>
      <c r="L258" s="207" t="s">
        <v>536</v>
      </c>
      <c r="M258" s="495">
        <v>44998</v>
      </c>
      <c r="N258" s="495">
        <v>44998</v>
      </c>
      <c r="O258" s="495">
        <v>44998</v>
      </c>
      <c r="P258" s="495">
        <v>44998</v>
      </c>
      <c r="Q258" s="190" t="str">
        <f t="shared" si="49"/>
        <v/>
      </c>
      <c r="R258" s="11"/>
      <c r="S258" s="177"/>
      <c r="T258" s="170"/>
    </row>
    <row r="259" spans="1:21" s="146" customFormat="1" ht="14.45" customHeight="1" x14ac:dyDescent="0.25">
      <c r="A259" s="28">
        <f t="shared" si="46"/>
        <v>257</v>
      </c>
      <c r="B259" s="44" t="str">
        <f t="shared" si="43"/>
        <v>KN</v>
      </c>
      <c r="C259" s="51"/>
      <c r="D259" s="150">
        <f t="shared" si="48"/>
        <v>-21</v>
      </c>
      <c r="E259" s="51">
        <f>VLOOKUP(B259,SonGönderimTarihleri!A:C,3,FALSE)</f>
        <v>44998</v>
      </c>
      <c r="F259" s="232"/>
      <c r="G259" s="281">
        <f t="shared" si="47"/>
        <v>44998</v>
      </c>
      <c r="H259" s="50" t="s">
        <v>15</v>
      </c>
      <c r="I259" s="124" t="s">
        <v>13</v>
      </c>
      <c r="J259" s="50" t="s">
        <v>13</v>
      </c>
      <c r="K259" s="300" t="s">
        <v>1449</v>
      </c>
      <c r="L259" s="176" t="s">
        <v>1487</v>
      </c>
      <c r="M259" s="427">
        <v>44991</v>
      </c>
      <c r="N259" s="427">
        <v>44991</v>
      </c>
      <c r="O259" s="427">
        <v>44991</v>
      </c>
      <c r="P259" s="427">
        <v>44991</v>
      </c>
      <c r="Q259" s="190"/>
      <c r="R259" s="86"/>
      <c r="S259" s="172"/>
      <c r="T259" s="170"/>
      <c r="U259" s="52"/>
    </row>
    <row r="260" spans="1:21" s="52" customFormat="1" ht="14.45" customHeight="1" x14ac:dyDescent="0.25">
      <c r="A260" s="28">
        <f t="shared" si="46"/>
        <v>258</v>
      </c>
      <c r="B260" s="44" t="str">
        <f t="shared" si="43"/>
        <v>KN</v>
      </c>
      <c r="C260" s="44"/>
      <c r="D260" s="150">
        <f t="shared" si="48"/>
        <v>-21</v>
      </c>
      <c r="E260" s="51">
        <f>VLOOKUP(B260,SonGönderimTarihleri!A:C,3,FALSE)</f>
        <v>44998</v>
      </c>
      <c r="F260" s="232"/>
      <c r="G260" s="281">
        <f t="shared" si="47"/>
        <v>44998</v>
      </c>
      <c r="H260" s="50" t="s">
        <v>15</v>
      </c>
      <c r="I260" s="124" t="s">
        <v>13</v>
      </c>
      <c r="J260" s="50" t="s">
        <v>13</v>
      </c>
      <c r="K260" s="50" t="s">
        <v>193</v>
      </c>
      <c r="L260" s="207" t="s">
        <v>537</v>
      </c>
      <c r="M260" s="495">
        <v>44998</v>
      </c>
      <c r="N260" s="495">
        <v>44998</v>
      </c>
      <c r="O260" s="495">
        <v>44998</v>
      </c>
      <c r="P260" s="495">
        <v>44998</v>
      </c>
      <c r="Q260" s="190" t="str">
        <f t="shared" si="49"/>
        <v/>
      </c>
      <c r="R260" s="11"/>
      <c r="S260" s="177"/>
      <c r="T260" s="170"/>
    </row>
    <row r="261" spans="1:21" s="194" customFormat="1" ht="14.45" customHeight="1" x14ac:dyDescent="0.25">
      <c r="A261" s="28">
        <f t="shared" ref="A261:A324" si="50">A260+1</f>
        <v>259</v>
      </c>
      <c r="B261" s="44" t="str">
        <f t="shared" si="43"/>
        <v>KN</v>
      </c>
      <c r="C261" s="51"/>
      <c r="D261" s="150">
        <f t="shared" si="48"/>
        <v>-21</v>
      </c>
      <c r="E261" s="51">
        <f>VLOOKUP(B261,SonGönderimTarihleri!A:C,3,FALSE)</f>
        <v>44998</v>
      </c>
      <c r="F261" s="232"/>
      <c r="G261" s="282">
        <f t="shared" si="47"/>
        <v>44998</v>
      </c>
      <c r="H261" s="78" t="s">
        <v>15</v>
      </c>
      <c r="I261" s="81" t="s">
        <v>13</v>
      </c>
      <c r="J261" s="78" t="s">
        <v>13</v>
      </c>
      <c r="K261" s="300" t="s">
        <v>1577</v>
      </c>
      <c r="L261" s="176" t="s">
        <v>1553</v>
      </c>
      <c r="M261" s="490">
        <v>44998</v>
      </c>
      <c r="N261" s="490">
        <v>44998</v>
      </c>
      <c r="O261" s="490">
        <v>44998</v>
      </c>
      <c r="P261" s="490">
        <v>44998</v>
      </c>
      <c r="Q261" s="190" t="str">
        <f t="shared" si="49"/>
        <v/>
      </c>
      <c r="R261" s="86"/>
      <c r="S261" s="172"/>
      <c r="T261" s="141"/>
      <c r="U261" s="52"/>
    </row>
    <row r="262" spans="1:21" s="52" customFormat="1" ht="14.45" customHeight="1" x14ac:dyDescent="0.25">
      <c r="A262" s="28">
        <f t="shared" si="50"/>
        <v>260</v>
      </c>
      <c r="B262" s="44" t="str">
        <f t="shared" si="43"/>
        <v>KN</v>
      </c>
      <c r="C262" s="51"/>
      <c r="D262" s="150">
        <f t="shared" si="48"/>
        <v>-21</v>
      </c>
      <c r="E262" s="51">
        <f>VLOOKUP(B262,SonGönderimTarihleri!A:C,3,FALSE)</f>
        <v>44998</v>
      </c>
      <c r="F262" s="232"/>
      <c r="G262" s="282">
        <f t="shared" si="47"/>
        <v>44998</v>
      </c>
      <c r="H262" s="78" t="s">
        <v>15</v>
      </c>
      <c r="I262" s="81" t="s">
        <v>13</v>
      </c>
      <c r="J262" s="78" t="s">
        <v>13</v>
      </c>
      <c r="K262" s="300" t="s">
        <v>194</v>
      </c>
      <c r="L262" s="176" t="s">
        <v>538</v>
      </c>
      <c r="M262" s="427">
        <v>44994</v>
      </c>
      <c r="N262" s="427">
        <v>44994</v>
      </c>
      <c r="O262" s="427">
        <v>44994</v>
      </c>
      <c r="P262" s="427">
        <v>44994</v>
      </c>
      <c r="Q262" s="190"/>
      <c r="R262" s="153"/>
      <c r="S262" s="177"/>
      <c r="T262" s="85"/>
    </row>
    <row r="263" spans="1:21" s="52" customFormat="1" ht="14.45" customHeight="1" x14ac:dyDescent="0.25">
      <c r="A263" s="28">
        <f t="shared" si="50"/>
        <v>261</v>
      </c>
      <c r="B263" s="44" t="str">
        <f t="shared" si="43"/>
        <v>KN</v>
      </c>
      <c r="C263" s="51"/>
      <c r="D263" s="150">
        <f t="shared" si="48"/>
        <v>-21</v>
      </c>
      <c r="E263" s="51">
        <f>VLOOKUP(B263,SonGönderimTarihleri!A:C,3,FALSE)</f>
        <v>44998</v>
      </c>
      <c r="F263" s="232"/>
      <c r="G263" s="282">
        <f t="shared" si="47"/>
        <v>44998</v>
      </c>
      <c r="H263" s="78" t="s">
        <v>15</v>
      </c>
      <c r="I263" s="81" t="s">
        <v>13</v>
      </c>
      <c r="J263" s="78" t="s">
        <v>13</v>
      </c>
      <c r="K263" s="300" t="s">
        <v>195</v>
      </c>
      <c r="L263" s="176" t="s">
        <v>539</v>
      </c>
      <c r="M263" s="429">
        <v>44993</v>
      </c>
      <c r="N263" s="429">
        <v>44993</v>
      </c>
      <c r="O263" s="429">
        <v>44993</v>
      </c>
      <c r="P263" s="429">
        <v>44993</v>
      </c>
      <c r="Q263" s="190"/>
      <c r="R263" s="11"/>
      <c r="S263" s="177"/>
      <c r="T263" s="85"/>
    </row>
    <row r="264" spans="1:21" s="192" customFormat="1" ht="14.45" customHeight="1" x14ac:dyDescent="0.25">
      <c r="A264" s="28">
        <f t="shared" si="50"/>
        <v>262</v>
      </c>
      <c r="B264" s="44" t="str">
        <f t="shared" si="43"/>
        <v>KON</v>
      </c>
      <c r="C264" s="432"/>
      <c r="D264" s="150">
        <f t="shared" si="48"/>
        <v>-21</v>
      </c>
      <c r="E264" s="51">
        <f>VLOOKUP(B264,SonGönderimTarihleri!A:C,3,FALSE)</f>
        <v>44986</v>
      </c>
      <c r="F264" s="232"/>
      <c r="G264" s="282">
        <f t="shared" si="47"/>
        <v>44986</v>
      </c>
      <c r="H264" s="78" t="s">
        <v>12</v>
      </c>
      <c r="I264" s="81" t="s">
        <v>13</v>
      </c>
      <c r="J264" s="78" t="s">
        <v>13</v>
      </c>
      <c r="K264" s="300" t="s">
        <v>196</v>
      </c>
      <c r="L264" s="176" t="s">
        <v>540</v>
      </c>
      <c r="M264" s="429">
        <v>44985</v>
      </c>
      <c r="N264" s="429">
        <v>44985</v>
      </c>
      <c r="O264" s="429">
        <v>44985</v>
      </c>
      <c r="P264" s="429">
        <v>44985</v>
      </c>
      <c r="Q264" s="190" t="str">
        <f t="shared" ref="Q264:Q274" si="51">+IF(F264="","","SPK tarafından ek süre verilmiştir!")</f>
        <v/>
      </c>
      <c r="R264" s="86"/>
      <c r="S264" s="177"/>
      <c r="T264" s="178"/>
      <c r="U264" s="52"/>
    </row>
    <row r="265" spans="1:21" s="52" customFormat="1" ht="14.45" customHeight="1" x14ac:dyDescent="0.25">
      <c r="A265" s="28">
        <f t="shared" si="50"/>
        <v>263</v>
      </c>
      <c r="B265" s="44" t="str">
        <f t="shared" si="43"/>
        <v>KN</v>
      </c>
      <c r="C265" s="51"/>
      <c r="D265" s="150">
        <f t="shared" si="48"/>
        <v>-21</v>
      </c>
      <c r="E265" s="51">
        <f>VLOOKUP(B265,SonGönderimTarihleri!A:C,3,FALSE)</f>
        <v>44998</v>
      </c>
      <c r="F265" s="232"/>
      <c r="G265" s="282">
        <f t="shared" si="47"/>
        <v>44998</v>
      </c>
      <c r="H265" s="78" t="s">
        <v>15</v>
      </c>
      <c r="I265" s="81" t="s">
        <v>13</v>
      </c>
      <c r="J265" s="78" t="s">
        <v>13</v>
      </c>
      <c r="K265" s="300" t="s">
        <v>1093</v>
      </c>
      <c r="L265" s="176" t="s">
        <v>1094</v>
      </c>
      <c r="M265" s="452">
        <v>44995</v>
      </c>
      <c r="N265" s="452">
        <v>44995</v>
      </c>
      <c r="O265" s="452">
        <v>44995</v>
      </c>
      <c r="P265" s="452">
        <v>44995</v>
      </c>
      <c r="Q265" s="190" t="str">
        <f t="shared" si="51"/>
        <v/>
      </c>
      <c r="R265" s="11"/>
      <c r="S265" s="177"/>
      <c r="T265" s="85"/>
    </row>
    <row r="266" spans="1:21" s="196" customFormat="1" ht="14.45" customHeight="1" x14ac:dyDescent="0.25">
      <c r="A266" s="28">
        <f t="shared" si="50"/>
        <v>264</v>
      </c>
      <c r="B266" s="44" t="str">
        <f>H266&amp;I266</f>
        <v>KN</v>
      </c>
      <c r="C266" s="51"/>
      <c r="D266" s="150">
        <f t="shared" si="48"/>
        <v>-21</v>
      </c>
      <c r="E266" s="51">
        <f>VLOOKUP(B266,SonGönderimTarihleri!A:C,3,FALSE)</f>
        <v>44998</v>
      </c>
      <c r="F266" s="90"/>
      <c r="G266" s="266">
        <f>IF(F266="",IF(C266="",E266,IF(E266&lt;=D266,E266,D266)),F266)</f>
        <v>44998</v>
      </c>
      <c r="H266" s="25" t="s">
        <v>15</v>
      </c>
      <c r="I266" s="81" t="s">
        <v>13</v>
      </c>
      <c r="J266" s="78" t="s">
        <v>13</v>
      </c>
      <c r="K266" s="300" t="s">
        <v>1351</v>
      </c>
      <c r="L266" s="176" t="s">
        <v>1440</v>
      </c>
      <c r="M266" s="429">
        <v>44987</v>
      </c>
      <c r="N266" s="429">
        <v>44987</v>
      </c>
      <c r="O266" s="429">
        <v>44994</v>
      </c>
      <c r="P266" s="429">
        <v>44994</v>
      </c>
      <c r="Q266" s="245"/>
      <c r="R266" s="51"/>
      <c r="S266" s="185">
        <v>44987</v>
      </c>
      <c r="T266" s="141"/>
      <c r="U266" s="52"/>
    </row>
    <row r="267" spans="1:21" s="146" customFormat="1" ht="15" customHeight="1" x14ac:dyDescent="0.25">
      <c r="A267" s="28">
        <f t="shared" si="50"/>
        <v>265</v>
      </c>
      <c r="B267" s="44" t="str">
        <f t="shared" ref="B267:B353" si="52">H267&amp;I267</f>
        <v>KN</v>
      </c>
      <c r="C267" s="44"/>
      <c r="D267" s="150">
        <f t="shared" si="48"/>
        <v>-21</v>
      </c>
      <c r="E267" s="51">
        <f>VLOOKUP(B267,SonGönderimTarihleri!A:C,3,FALSE)</f>
        <v>44998</v>
      </c>
      <c r="F267" s="232"/>
      <c r="G267" s="282">
        <f t="shared" si="47"/>
        <v>44998</v>
      </c>
      <c r="H267" s="78" t="s">
        <v>15</v>
      </c>
      <c r="I267" s="81" t="s">
        <v>13</v>
      </c>
      <c r="J267" s="78" t="s">
        <v>13</v>
      </c>
      <c r="K267" s="300" t="s">
        <v>197</v>
      </c>
      <c r="L267" s="176" t="s">
        <v>541</v>
      </c>
      <c r="M267" s="495">
        <v>44998</v>
      </c>
      <c r="N267" s="495">
        <v>44998</v>
      </c>
      <c r="O267" s="495">
        <v>44998</v>
      </c>
      <c r="P267" s="495">
        <v>44998</v>
      </c>
      <c r="Q267" s="190" t="str">
        <f t="shared" si="51"/>
        <v/>
      </c>
      <c r="R267" s="11"/>
      <c r="S267" s="177"/>
      <c r="T267" s="141"/>
      <c r="U267" s="52"/>
    </row>
    <row r="268" spans="1:21" s="52" customFormat="1" ht="14.45" customHeight="1" x14ac:dyDescent="0.25">
      <c r="A268" s="28">
        <f t="shared" si="50"/>
        <v>266</v>
      </c>
      <c r="B268" s="44" t="str">
        <f t="shared" si="52"/>
        <v>KN</v>
      </c>
      <c r="C268" s="51"/>
      <c r="D268" s="150">
        <f t="shared" si="48"/>
        <v>-21</v>
      </c>
      <c r="E268" s="51">
        <f>VLOOKUP(B268,SonGönderimTarihleri!A:C,3,FALSE)</f>
        <v>44998</v>
      </c>
      <c r="F268" s="232"/>
      <c r="G268" s="282">
        <f t="shared" si="47"/>
        <v>44998</v>
      </c>
      <c r="H268" s="78" t="s">
        <v>15</v>
      </c>
      <c r="I268" s="81" t="s">
        <v>13</v>
      </c>
      <c r="J268" s="78" t="s">
        <v>13</v>
      </c>
      <c r="K268" s="300" t="s">
        <v>198</v>
      </c>
      <c r="L268" s="176" t="s">
        <v>542</v>
      </c>
      <c r="M268" s="429">
        <v>44988</v>
      </c>
      <c r="N268" s="429">
        <v>44988</v>
      </c>
      <c r="O268" s="429">
        <v>44988</v>
      </c>
      <c r="P268" s="429">
        <v>44988</v>
      </c>
      <c r="Q268" s="190" t="str">
        <f t="shared" si="51"/>
        <v/>
      </c>
      <c r="R268" s="11"/>
      <c r="S268" s="177"/>
      <c r="T268" s="85"/>
    </row>
    <row r="269" spans="1:21" s="52" customFormat="1" ht="14.45" customHeight="1" x14ac:dyDescent="0.25">
      <c r="A269" s="28">
        <f t="shared" si="50"/>
        <v>267</v>
      </c>
      <c r="B269" s="44" t="str">
        <f t="shared" si="52"/>
        <v>KN</v>
      </c>
      <c r="C269" s="44"/>
      <c r="D269" s="150">
        <f t="shared" si="48"/>
        <v>-21</v>
      </c>
      <c r="E269" s="51">
        <f>VLOOKUP(B269,SonGönderimTarihleri!A:C,3,FALSE)</f>
        <v>44998</v>
      </c>
      <c r="F269" s="232"/>
      <c r="G269" s="282">
        <f t="shared" si="47"/>
        <v>44998</v>
      </c>
      <c r="H269" s="78" t="s">
        <v>15</v>
      </c>
      <c r="I269" s="81" t="s">
        <v>13</v>
      </c>
      <c r="J269" s="78" t="s">
        <v>13</v>
      </c>
      <c r="K269" s="300" t="s">
        <v>199</v>
      </c>
      <c r="L269" s="140" t="s">
        <v>543</v>
      </c>
      <c r="M269" s="429">
        <v>44980</v>
      </c>
      <c r="N269" s="429">
        <v>44980</v>
      </c>
      <c r="O269" s="429">
        <v>44980</v>
      </c>
      <c r="P269" s="429">
        <v>44980</v>
      </c>
      <c r="Q269" s="190" t="str">
        <f t="shared" si="51"/>
        <v/>
      </c>
      <c r="R269" s="11"/>
      <c r="S269" s="177"/>
      <c r="T269" s="85"/>
    </row>
    <row r="270" spans="1:21" s="52" customFormat="1" ht="14.45" customHeight="1" x14ac:dyDescent="0.25">
      <c r="A270" s="28">
        <f t="shared" si="50"/>
        <v>268</v>
      </c>
      <c r="B270" s="44" t="str">
        <f t="shared" si="52"/>
        <v>KN</v>
      </c>
      <c r="C270" s="51"/>
      <c r="D270" s="150">
        <f t="shared" si="48"/>
        <v>-21</v>
      </c>
      <c r="E270" s="51">
        <f>VLOOKUP(B270,SonGönderimTarihleri!A:C,3,FALSE)</f>
        <v>44998</v>
      </c>
      <c r="F270" s="232"/>
      <c r="G270" s="282">
        <f t="shared" si="47"/>
        <v>44998</v>
      </c>
      <c r="H270" s="78" t="s">
        <v>15</v>
      </c>
      <c r="I270" s="81" t="s">
        <v>13</v>
      </c>
      <c r="J270" s="78" t="s">
        <v>13</v>
      </c>
      <c r="K270" s="300" t="s">
        <v>200</v>
      </c>
      <c r="L270" s="140" t="s">
        <v>544</v>
      </c>
      <c r="M270" s="429">
        <v>44993</v>
      </c>
      <c r="N270" s="429">
        <v>44993</v>
      </c>
      <c r="O270" s="429">
        <v>44993</v>
      </c>
      <c r="P270" s="429">
        <v>44993</v>
      </c>
      <c r="Q270" s="190" t="str">
        <f t="shared" si="51"/>
        <v/>
      </c>
      <c r="R270" s="60"/>
      <c r="S270" s="177"/>
      <c r="T270" s="170"/>
    </row>
    <row r="271" spans="1:21" s="52" customFormat="1" ht="14.45" customHeight="1" x14ac:dyDescent="0.25">
      <c r="A271" s="28">
        <f t="shared" si="50"/>
        <v>269</v>
      </c>
      <c r="B271" s="44" t="str">
        <f t="shared" si="52"/>
        <v>KON</v>
      </c>
      <c r="C271" s="51"/>
      <c r="D271" s="150">
        <f t="shared" si="48"/>
        <v>-21</v>
      </c>
      <c r="E271" s="51">
        <f>VLOOKUP(B271,SonGönderimTarihleri!A:C,3,FALSE)</f>
        <v>44986</v>
      </c>
      <c r="F271" s="232"/>
      <c r="G271" s="282">
        <f t="shared" si="47"/>
        <v>44986</v>
      </c>
      <c r="H271" s="78" t="s">
        <v>12</v>
      </c>
      <c r="I271" s="81" t="s">
        <v>13</v>
      </c>
      <c r="J271" s="78" t="s">
        <v>13</v>
      </c>
      <c r="K271" s="300" t="s">
        <v>201</v>
      </c>
      <c r="L271" s="140" t="s">
        <v>545</v>
      </c>
      <c r="M271" s="429" t="s">
        <v>1826</v>
      </c>
      <c r="N271" s="429">
        <v>44979</v>
      </c>
      <c r="O271" s="429" t="s">
        <v>1826</v>
      </c>
      <c r="P271" s="429">
        <v>44979</v>
      </c>
      <c r="Q271" s="190" t="str">
        <f t="shared" si="51"/>
        <v/>
      </c>
      <c r="R271" s="86"/>
      <c r="S271" s="177"/>
      <c r="T271" s="170"/>
    </row>
    <row r="272" spans="1:21" s="52" customFormat="1" ht="14.45" customHeight="1" x14ac:dyDescent="0.25">
      <c r="A272" s="28">
        <f t="shared" si="50"/>
        <v>270</v>
      </c>
      <c r="B272" s="44" t="str">
        <f t="shared" si="52"/>
        <v>KN</v>
      </c>
      <c r="C272" s="51"/>
      <c r="D272" s="150">
        <f t="shared" si="48"/>
        <v>-21</v>
      </c>
      <c r="E272" s="51">
        <f>VLOOKUP(B272,SonGönderimTarihleri!A:C,3,FALSE)</f>
        <v>44998</v>
      </c>
      <c r="F272" s="232"/>
      <c r="G272" s="282">
        <f>IF(F272="",IF(C272="",E272,IF(E272&lt;=D272,E272,D272)),F272)</f>
        <v>44998</v>
      </c>
      <c r="H272" s="78" t="s">
        <v>15</v>
      </c>
      <c r="I272" s="81" t="s">
        <v>13</v>
      </c>
      <c r="J272" s="78" t="s">
        <v>13</v>
      </c>
      <c r="K272" s="300" t="s">
        <v>1401</v>
      </c>
      <c r="L272" s="140" t="s">
        <v>1404</v>
      </c>
      <c r="M272" s="490">
        <v>44998</v>
      </c>
      <c r="N272" s="490">
        <v>44998</v>
      </c>
      <c r="O272" s="490">
        <v>44998</v>
      </c>
      <c r="P272" s="490">
        <v>44998</v>
      </c>
      <c r="Q272" s="190"/>
      <c r="R272" s="86"/>
      <c r="S272" s="177"/>
      <c r="T272" s="170"/>
    </row>
    <row r="273" spans="1:21" s="146" customFormat="1" ht="14.45" customHeight="1" x14ac:dyDescent="0.25">
      <c r="A273" s="44">
        <f t="shared" si="50"/>
        <v>271</v>
      </c>
      <c r="B273" s="434" t="str">
        <f t="shared" si="52"/>
        <v>KN</v>
      </c>
      <c r="C273" s="384">
        <v>45015</v>
      </c>
      <c r="D273" s="435">
        <f t="shared" si="48"/>
        <v>44994</v>
      </c>
      <c r="E273" s="436">
        <f>VLOOKUP(B273,SonGönderimTarihleri!A:C,3,FALSE)</f>
        <v>44998</v>
      </c>
      <c r="F273" s="384"/>
      <c r="G273" s="427">
        <f t="shared" si="47"/>
        <v>44994</v>
      </c>
      <c r="H273" s="25" t="s">
        <v>15</v>
      </c>
      <c r="I273" s="437" t="s">
        <v>13</v>
      </c>
      <c r="J273" s="25" t="s">
        <v>13</v>
      </c>
      <c r="K273" s="25" t="s">
        <v>202</v>
      </c>
      <c r="L273" s="140" t="s">
        <v>546</v>
      </c>
      <c r="M273" s="427">
        <v>44986</v>
      </c>
      <c r="N273" s="427">
        <v>44986</v>
      </c>
      <c r="O273" s="427">
        <v>44993</v>
      </c>
      <c r="P273" s="427">
        <v>44993</v>
      </c>
      <c r="Q273" s="151" t="str">
        <f t="shared" si="51"/>
        <v/>
      </c>
      <c r="R273" s="86"/>
      <c r="S273" s="172"/>
      <c r="T273" s="438"/>
    </row>
    <row r="274" spans="1:21" s="52" customFormat="1" ht="14.45" customHeight="1" x14ac:dyDescent="0.25">
      <c r="A274" s="28">
        <f t="shared" si="50"/>
        <v>272</v>
      </c>
      <c r="B274" s="44" t="str">
        <f t="shared" si="52"/>
        <v>KN</v>
      </c>
      <c r="C274" s="44"/>
      <c r="D274" s="150">
        <f t="shared" si="48"/>
        <v>-21</v>
      </c>
      <c r="E274" s="51">
        <f>VLOOKUP(B274,SonGönderimTarihleri!A:C,3,FALSE)</f>
        <v>44998</v>
      </c>
      <c r="F274" s="232"/>
      <c r="G274" s="282">
        <f t="shared" si="47"/>
        <v>44998</v>
      </c>
      <c r="H274" s="78" t="s">
        <v>15</v>
      </c>
      <c r="I274" s="81" t="s">
        <v>13</v>
      </c>
      <c r="J274" s="78" t="s">
        <v>13</v>
      </c>
      <c r="K274" s="300" t="s">
        <v>203</v>
      </c>
      <c r="L274" s="140" t="s">
        <v>547</v>
      </c>
      <c r="M274" s="282">
        <v>44995</v>
      </c>
      <c r="N274" s="442">
        <v>44995</v>
      </c>
      <c r="O274" s="442">
        <v>44995</v>
      </c>
      <c r="P274" s="442">
        <v>44995</v>
      </c>
      <c r="Q274" s="190" t="str">
        <f t="shared" si="51"/>
        <v/>
      </c>
      <c r="R274" s="11"/>
      <c r="S274" s="177"/>
      <c r="T274" s="85"/>
    </row>
    <row r="275" spans="1:21" s="52" customFormat="1" ht="51" customHeight="1" x14ac:dyDescent="0.25">
      <c r="A275" s="28">
        <f t="shared" si="50"/>
        <v>273</v>
      </c>
      <c r="B275" s="44" t="str">
        <f t="shared" si="52"/>
        <v>KON</v>
      </c>
      <c r="C275" s="51"/>
      <c r="D275" s="150">
        <f t="shared" si="48"/>
        <v>-21</v>
      </c>
      <c r="E275" s="51">
        <f>VLOOKUP(B275,SonGönderimTarihleri!A:C,3,FALSE)</f>
        <v>44986</v>
      </c>
      <c r="F275" s="232"/>
      <c r="G275" s="282">
        <f t="shared" si="47"/>
        <v>44986</v>
      </c>
      <c r="H275" s="78" t="s">
        <v>12</v>
      </c>
      <c r="I275" s="81" t="s">
        <v>13</v>
      </c>
      <c r="J275" s="78" t="s">
        <v>13</v>
      </c>
      <c r="K275" s="300" t="s">
        <v>204</v>
      </c>
      <c r="L275" s="140" t="s">
        <v>548</v>
      </c>
      <c r="M275" s="429">
        <v>44985</v>
      </c>
      <c r="N275" s="429">
        <v>44985</v>
      </c>
      <c r="O275" s="429">
        <v>44985</v>
      </c>
      <c r="P275" s="429">
        <v>44985</v>
      </c>
      <c r="Q275" s="190" t="s">
        <v>1546</v>
      </c>
      <c r="R275" s="11"/>
      <c r="S275" s="177"/>
      <c r="T275" s="85"/>
    </row>
    <row r="276" spans="1:21" s="146" customFormat="1" ht="14.45" customHeight="1" x14ac:dyDescent="0.25">
      <c r="A276" s="28">
        <f t="shared" si="50"/>
        <v>274</v>
      </c>
      <c r="B276" s="44" t="str">
        <f t="shared" si="52"/>
        <v>KN</v>
      </c>
      <c r="C276" s="51"/>
      <c r="D276" s="150">
        <f t="shared" si="48"/>
        <v>-21</v>
      </c>
      <c r="E276" s="51">
        <f>VLOOKUP(B276,SonGönderimTarihleri!A:C,3,FALSE)</f>
        <v>44998</v>
      </c>
      <c r="F276" s="232"/>
      <c r="G276" s="282">
        <f t="shared" si="47"/>
        <v>44998</v>
      </c>
      <c r="H276" s="78" t="s">
        <v>15</v>
      </c>
      <c r="I276" s="81" t="s">
        <v>13</v>
      </c>
      <c r="J276" s="78" t="s">
        <v>13</v>
      </c>
      <c r="K276" s="300" t="s">
        <v>205</v>
      </c>
      <c r="L276" s="140" t="s">
        <v>549</v>
      </c>
      <c r="M276" s="495">
        <v>44998</v>
      </c>
      <c r="N276" s="495">
        <v>44998</v>
      </c>
      <c r="O276" s="495">
        <v>44998</v>
      </c>
      <c r="P276" s="495">
        <v>44998</v>
      </c>
      <c r="Q276" s="190" t="str">
        <f>+IF(F276="","","SPK tarafından ek süre verilmiştir!")</f>
        <v/>
      </c>
      <c r="R276" s="153"/>
      <c r="S276" s="177"/>
      <c r="T276" s="141"/>
      <c r="U276" s="52"/>
    </row>
    <row r="277" spans="1:21" s="52" customFormat="1" ht="14.45" customHeight="1" x14ac:dyDescent="0.25">
      <c r="A277" s="28">
        <f t="shared" si="50"/>
        <v>275</v>
      </c>
      <c r="B277" s="44" t="str">
        <f t="shared" si="52"/>
        <v>KN</v>
      </c>
      <c r="C277" s="51"/>
      <c r="D277" s="150">
        <f t="shared" si="48"/>
        <v>-21</v>
      </c>
      <c r="E277" s="51">
        <f>VLOOKUP(B277,SonGönderimTarihleri!A:C,3,FALSE)</f>
        <v>44998</v>
      </c>
      <c r="F277" s="232"/>
      <c r="G277" s="282">
        <f t="shared" si="47"/>
        <v>44998</v>
      </c>
      <c r="H277" s="78" t="s">
        <v>15</v>
      </c>
      <c r="I277" s="81" t="s">
        <v>13</v>
      </c>
      <c r="J277" s="78" t="s">
        <v>13</v>
      </c>
      <c r="K277" s="300" t="s">
        <v>1300</v>
      </c>
      <c r="L277" s="140" t="s">
        <v>1299</v>
      </c>
      <c r="M277" s="492">
        <v>44996</v>
      </c>
      <c r="N277" s="492">
        <v>44996</v>
      </c>
      <c r="O277" s="492">
        <v>44996</v>
      </c>
      <c r="P277" s="492">
        <v>44996</v>
      </c>
      <c r="Q277" s="190"/>
      <c r="R277" s="11"/>
      <c r="S277" s="177"/>
      <c r="T277" s="85"/>
    </row>
    <row r="278" spans="1:21" s="52" customFormat="1" x14ac:dyDescent="0.25">
      <c r="A278" s="28">
        <f t="shared" si="50"/>
        <v>276</v>
      </c>
      <c r="B278" s="44" t="str">
        <f t="shared" si="52"/>
        <v>KN</v>
      </c>
      <c r="C278" s="44"/>
      <c r="D278" s="150">
        <f t="shared" si="48"/>
        <v>-21</v>
      </c>
      <c r="E278" s="299">
        <f>VLOOKUP(B278,SonGönderimTarihleri!A:C,3,FALSE)</f>
        <v>44998</v>
      </c>
      <c r="F278" s="232">
        <v>45012</v>
      </c>
      <c r="G278" s="304">
        <f t="shared" si="47"/>
        <v>45012</v>
      </c>
      <c r="H278" s="300" t="s">
        <v>15</v>
      </c>
      <c r="I278" s="300" t="s">
        <v>13</v>
      </c>
      <c r="J278" s="300" t="s">
        <v>13</v>
      </c>
      <c r="K278" s="300" t="s">
        <v>206</v>
      </c>
      <c r="L278" s="49" t="s">
        <v>550</v>
      </c>
      <c r="M278" s="329">
        <v>45012</v>
      </c>
      <c r="N278" s="515">
        <v>45012</v>
      </c>
      <c r="O278" s="515">
        <v>45012</v>
      </c>
      <c r="P278" s="515">
        <v>45012</v>
      </c>
      <c r="Q278" s="246" t="str">
        <f>+IF(F278="","","SPK tarafından ek süre verilmiştir!")</f>
        <v>SPK tarafından ek süre verilmiştir!</v>
      </c>
      <c r="R278" s="28"/>
      <c r="S278" s="177"/>
      <c r="T278" s="85"/>
    </row>
    <row r="279" spans="1:21" s="52" customFormat="1" ht="14.45" customHeight="1" x14ac:dyDescent="0.25">
      <c r="A279" s="28">
        <f t="shared" si="50"/>
        <v>277</v>
      </c>
      <c r="B279" s="44" t="str">
        <f>H279&amp;I279</f>
        <v>KN</v>
      </c>
      <c r="C279" s="44"/>
      <c r="D279" s="150">
        <f>+C279-21</f>
        <v>-21</v>
      </c>
      <c r="E279" s="51">
        <f>VLOOKUP(B279,SonGönderimTarihleri!A:C,3,FALSE)</f>
        <v>44998</v>
      </c>
      <c r="F279" s="232"/>
      <c r="G279" s="282">
        <f>IF(F279="",IF(C279="",E279,IF(E279&lt;=D279,E279,D279)),F279)</f>
        <v>44998</v>
      </c>
      <c r="H279" s="78" t="s">
        <v>15</v>
      </c>
      <c r="I279" s="81" t="s">
        <v>13</v>
      </c>
      <c r="J279" s="78" t="s">
        <v>13</v>
      </c>
      <c r="K279" s="300" t="s">
        <v>1598</v>
      </c>
      <c r="L279" s="140" t="s">
        <v>1617</v>
      </c>
      <c r="M279" s="495">
        <v>44998</v>
      </c>
      <c r="N279" s="495">
        <v>44998</v>
      </c>
      <c r="O279" s="495">
        <v>44998</v>
      </c>
      <c r="P279" s="495">
        <v>44998</v>
      </c>
      <c r="Q279" s="190"/>
      <c r="R279" s="28"/>
      <c r="S279" s="177"/>
      <c r="T279" s="85"/>
    </row>
    <row r="280" spans="1:21" s="52" customFormat="1" ht="14.45" customHeight="1" x14ac:dyDescent="0.25">
      <c r="A280" s="28">
        <f t="shared" si="50"/>
        <v>278</v>
      </c>
      <c r="B280" s="44" t="str">
        <f t="shared" si="52"/>
        <v>KON</v>
      </c>
      <c r="C280" s="44"/>
      <c r="D280" s="150">
        <f t="shared" si="48"/>
        <v>-21</v>
      </c>
      <c r="E280" s="51">
        <f>VLOOKUP(B280,SonGönderimTarihleri!A:C,3,FALSE)</f>
        <v>44986</v>
      </c>
      <c r="F280" s="232"/>
      <c r="G280" s="282">
        <f t="shared" si="47"/>
        <v>44986</v>
      </c>
      <c r="H280" s="78" t="s">
        <v>12</v>
      </c>
      <c r="I280" s="81" t="s">
        <v>13</v>
      </c>
      <c r="J280" s="78" t="s">
        <v>13</v>
      </c>
      <c r="K280" s="300" t="s">
        <v>1427</v>
      </c>
      <c r="L280" s="140" t="s">
        <v>1429</v>
      </c>
      <c r="M280" s="407">
        <v>44985</v>
      </c>
      <c r="N280" s="407">
        <v>44985</v>
      </c>
      <c r="O280" s="407">
        <v>44985</v>
      </c>
      <c r="P280" s="407">
        <v>44985</v>
      </c>
      <c r="Q280" s="190"/>
      <c r="R280" s="28"/>
      <c r="S280" s="177"/>
      <c r="T280" s="85"/>
    </row>
    <row r="281" spans="1:21" s="52" customFormat="1" ht="14.45" customHeight="1" x14ac:dyDescent="0.25">
      <c r="A281" s="28">
        <f t="shared" si="50"/>
        <v>279</v>
      </c>
      <c r="B281" s="44" t="str">
        <f>H281&amp;I281</f>
        <v>KN</v>
      </c>
      <c r="C281" s="44"/>
      <c r="D281" s="150">
        <f>+C281-21</f>
        <v>-21</v>
      </c>
      <c r="E281" s="51">
        <f>VLOOKUP(B281,SonGönderimTarihleri!A:C,3,FALSE)</f>
        <v>44998</v>
      </c>
      <c r="F281" s="232"/>
      <c r="G281" s="282">
        <f>IF(F281="",IF(C281="",E281,IF(E281&lt;=D281,E281,D281)),F281)</f>
        <v>44998</v>
      </c>
      <c r="H281" s="78" t="s">
        <v>15</v>
      </c>
      <c r="I281" s="81" t="s">
        <v>13</v>
      </c>
      <c r="J281" s="78" t="s">
        <v>13</v>
      </c>
      <c r="K281" s="25" t="s">
        <v>1472</v>
      </c>
      <c r="L281" s="140" t="s">
        <v>1564</v>
      </c>
      <c r="M281" s="429">
        <v>44991</v>
      </c>
      <c r="N281" s="429">
        <v>44991</v>
      </c>
      <c r="O281" s="429">
        <v>44991</v>
      </c>
      <c r="P281" s="429">
        <v>44991</v>
      </c>
      <c r="Q281" s="77"/>
      <c r="R281" s="11"/>
      <c r="S281" s="185"/>
    </row>
    <row r="282" spans="1:21" s="52" customFormat="1" ht="14.45" customHeight="1" x14ac:dyDescent="0.25">
      <c r="A282" s="28">
        <f t="shared" si="50"/>
        <v>280</v>
      </c>
      <c r="B282" s="44" t="str">
        <f t="shared" si="52"/>
        <v>KON</v>
      </c>
      <c r="C282" s="44"/>
      <c r="D282" s="150">
        <f t="shared" si="48"/>
        <v>-21</v>
      </c>
      <c r="E282" s="51">
        <f>VLOOKUP(B282,SonGönderimTarihleri!A:C,3,FALSE)</f>
        <v>44986</v>
      </c>
      <c r="F282" s="232"/>
      <c r="G282" s="282">
        <f t="shared" si="47"/>
        <v>44986</v>
      </c>
      <c r="H282" s="78" t="s">
        <v>12</v>
      </c>
      <c r="I282" s="81" t="s">
        <v>13</v>
      </c>
      <c r="J282" s="78" t="s">
        <v>13</v>
      </c>
      <c r="K282" s="300" t="s">
        <v>1406</v>
      </c>
      <c r="L282" s="140" t="s">
        <v>1405</v>
      </c>
      <c r="M282" s="328">
        <v>44959</v>
      </c>
      <c r="N282" s="328">
        <v>44959</v>
      </c>
      <c r="O282" s="328">
        <v>44959</v>
      </c>
      <c r="P282" s="328">
        <v>44959</v>
      </c>
      <c r="Q282" s="190"/>
      <c r="R282" s="28"/>
      <c r="S282" s="177"/>
      <c r="T282" s="85"/>
    </row>
    <row r="283" spans="1:21" s="52" customFormat="1" ht="14.45" customHeight="1" x14ac:dyDescent="0.25">
      <c r="A283" s="28">
        <f t="shared" si="50"/>
        <v>281</v>
      </c>
      <c r="B283" s="44" t="str">
        <f t="shared" si="52"/>
        <v>KON</v>
      </c>
      <c r="C283" s="44"/>
      <c r="D283" s="150">
        <f t="shared" si="48"/>
        <v>-21</v>
      </c>
      <c r="E283" s="51">
        <f>VLOOKUP(B283,SonGönderimTarihleri!A:C,3,FALSE)</f>
        <v>44986</v>
      </c>
      <c r="F283" s="232"/>
      <c r="G283" s="282">
        <f t="shared" si="47"/>
        <v>44986</v>
      </c>
      <c r="H283" s="78" t="s">
        <v>12</v>
      </c>
      <c r="I283" s="81" t="s">
        <v>13</v>
      </c>
      <c r="J283" s="78" t="s">
        <v>13</v>
      </c>
      <c r="K283" s="300" t="s">
        <v>207</v>
      </c>
      <c r="L283" s="140" t="s">
        <v>551</v>
      </c>
      <c r="M283" s="429">
        <v>44986</v>
      </c>
      <c r="N283" s="429">
        <v>44986</v>
      </c>
      <c r="O283" s="429">
        <v>44986</v>
      </c>
      <c r="P283" s="429">
        <v>44986</v>
      </c>
      <c r="Q283" s="77"/>
      <c r="R283" s="11"/>
      <c r="S283" s="177"/>
    </row>
    <row r="284" spans="1:21" s="52" customFormat="1" ht="14.45" customHeight="1" x14ac:dyDescent="0.25">
      <c r="A284" s="28">
        <f t="shared" si="50"/>
        <v>282</v>
      </c>
      <c r="B284" s="44" t="str">
        <f t="shared" si="52"/>
        <v>KN</v>
      </c>
      <c r="C284" s="44"/>
      <c r="D284" s="150">
        <f t="shared" si="48"/>
        <v>-21</v>
      </c>
      <c r="E284" s="51">
        <f>VLOOKUP(B284,SonGönderimTarihleri!A:C,3,FALSE)</f>
        <v>44998</v>
      </c>
      <c r="F284" s="232"/>
      <c r="G284" s="282">
        <f t="shared" si="47"/>
        <v>44998</v>
      </c>
      <c r="H284" s="78" t="s">
        <v>15</v>
      </c>
      <c r="I284" s="81" t="s">
        <v>13</v>
      </c>
      <c r="J284" s="78" t="s">
        <v>13</v>
      </c>
      <c r="K284" s="300" t="s">
        <v>208</v>
      </c>
      <c r="L284" s="140" t="s">
        <v>552</v>
      </c>
      <c r="M284" s="379">
        <v>44999</v>
      </c>
      <c r="N284" s="379">
        <v>44998</v>
      </c>
      <c r="O284" s="495">
        <v>44999</v>
      </c>
      <c r="P284" s="495">
        <v>44999</v>
      </c>
      <c r="Q284" s="190" t="str">
        <f>+IF(F284="","","SPK tarafından ek süre verilmiştir!")</f>
        <v/>
      </c>
      <c r="R284" s="11"/>
      <c r="S284" s="177"/>
    </row>
    <row r="285" spans="1:21" s="52" customFormat="1" ht="14.45" customHeight="1" x14ac:dyDescent="0.2">
      <c r="A285" s="28">
        <f t="shared" si="50"/>
        <v>283</v>
      </c>
      <c r="B285" s="44" t="str">
        <f t="shared" si="52"/>
        <v>KN</v>
      </c>
      <c r="C285" s="44"/>
      <c r="D285" s="150">
        <f>+C285-21</f>
        <v>-21</v>
      </c>
      <c r="E285" s="51">
        <f>VLOOKUP(B285,SonGönderimTarihleri!A:C,3,FALSE)</f>
        <v>44998</v>
      </c>
      <c r="F285" s="232"/>
      <c r="G285" s="282">
        <f t="shared" si="47"/>
        <v>44998</v>
      </c>
      <c r="H285" s="78" t="s">
        <v>15</v>
      </c>
      <c r="I285" s="81" t="s">
        <v>13</v>
      </c>
      <c r="J285" s="78" t="s">
        <v>13</v>
      </c>
      <c r="K285" s="300" t="s">
        <v>1588</v>
      </c>
      <c r="L285" s="140" t="s">
        <v>1604</v>
      </c>
      <c r="M285" s="429">
        <v>44977</v>
      </c>
      <c r="N285" s="429">
        <v>44977</v>
      </c>
      <c r="O285" s="429">
        <v>44994</v>
      </c>
      <c r="P285" s="429">
        <v>44994</v>
      </c>
      <c r="Q285" s="190"/>
      <c r="R285" s="11"/>
      <c r="S285" s="419" t="s">
        <v>1822</v>
      </c>
    </row>
    <row r="286" spans="1:21" s="192" customFormat="1" ht="14.45" customHeight="1" x14ac:dyDescent="0.25">
      <c r="A286" s="28">
        <f t="shared" si="50"/>
        <v>284</v>
      </c>
      <c r="B286" s="50" t="str">
        <f t="shared" si="52"/>
        <v>KN</v>
      </c>
      <c r="C286" s="232">
        <v>45007</v>
      </c>
      <c r="D286" s="175">
        <f t="shared" si="48"/>
        <v>44986</v>
      </c>
      <c r="E286" s="62">
        <f>VLOOKUP(B286,SonGönderimTarihleri!A:C,3,FALSE)</f>
        <v>44998</v>
      </c>
      <c r="F286" s="232"/>
      <c r="G286" s="282">
        <f t="shared" si="47"/>
        <v>44986</v>
      </c>
      <c r="H286" s="78" t="s">
        <v>15</v>
      </c>
      <c r="I286" s="81" t="s">
        <v>13</v>
      </c>
      <c r="J286" s="78" t="s">
        <v>13</v>
      </c>
      <c r="K286" s="300" t="s">
        <v>209</v>
      </c>
      <c r="L286" s="140" t="s">
        <v>553</v>
      </c>
      <c r="M286" s="392">
        <v>44967</v>
      </c>
      <c r="N286" s="392">
        <v>44967</v>
      </c>
      <c r="O286" s="429">
        <v>44985</v>
      </c>
      <c r="P286" s="429">
        <v>44985</v>
      </c>
      <c r="Q286" s="190" t="str">
        <f>+IF(F286="","","SPK tarafından ek süre verilmiştir!")</f>
        <v/>
      </c>
      <c r="R286" s="60"/>
      <c r="S286" s="193"/>
      <c r="T286" s="178"/>
      <c r="U286" s="52"/>
    </row>
    <row r="287" spans="1:21" s="192" customFormat="1" ht="14.45" customHeight="1" x14ac:dyDescent="0.25">
      <c r="A287" s="28">
        <f t="shared" si="50"/>
        <v>285</v>
      </c>
      <c r="B287" s="50" t="str">
        <f t="shared" si="52"/>
        <v>KN</v>
      </c>
      <c r="C287" s="62"/>
      <c r="D287" s="175">
        <f t="shared" si="48"/>
        <v>-21</v>
      </c>
      <c r="E287" s="62">
        <f>VLOOKUP(B287,SonGönderimTarihleri!A:C,3,FALSE)</f>
        <v>44998</v>
      </c>
      <c r="F287" s="188"/>
      <c r="G287" s="282">
        <f t="shared" si="47"/>
        <v>44998</v>
      </c>
      <c r="H287" s="78" t="s">
        <v>15</v>
      </c>
      <c r="I287" s="81" t="s">
        <v>13</v>
      </c>
      <c r="J287" s="78" t="s">
        <v>13</v>
      </c>
      <c r="K287" s="300" t="s">
        <v>1518</v>
      </c>
      <c r="L287" s="140" t="s">
        <v>1530</v>
      </c>
      <c r="M287" s="429">
        <v>44993</v>
      </c>
      <c r="N287" s="429">
        <v>44993</v>
      </c>
      <c r="O287" s="429">
        <v>44993</v>
      </c>
      <c r="P287" s="429">
        <v>44993</v>
      </c>
      <c r="Q287" s="190"/>
      <c r="R287" s="60"/>
      <c r="S287" s="193"/>
      <c r="T287" s="178"/>
      <c r="U287" s="52"/>
    </row>
    <row r="288" spans="1:21" s="52" customFormat="1" ht="14.45" customHeight="1" x14ac:dyDescent="0.25">
      <c r="A288" s="28">
        <f t="shared" si="50"/>
        <v>286</v>
      </c>
      <c r="B288" s="44" t="str">
        <f t="shared" si="52"/>
        <v>KN</v>
      </c>
      <c r="C288" s="44"/>
      <c r="D288" s="150">
        <f t="shared" si="48"/>
        <v>-21</v>
      </c>
      <c r="E288" s="51">
        <f>VLOOKUP(B288,SonGönderimTarihleri!A:C,3,FALSE)</f>
        <v>44998</v>
      </c>
      <c r="F288" s="232"/>
      <c r="G288" s="282">
        <f t="shared" si="47"/>
        <v>44998</v>
      </c>
      <c r="H288" s="78" t="s">
        <v>15</v>
      </c>
      <c r="I288" s="81" t="s">
        <v>13</v>
      </c>
      <c r="J288" s="78" t="s">
        <v>13</v>
      </c>
      <c r="K288" s="300" t="s">
        <v>210</v>
      </c>
      <c r="L288" s="140" t="s">
        <v>554</v>
      </c>
      <c r="M288" s="503">
        <v>44998</v>
      </c>
      <c r="N288" s="503">
        <v>44998</v>
      </c>
      <c r="O288" s="503">
        <v>44998</v>
      </c>
      <c r="P288" s="503">
        <v>44998</v>
      </c>
      <c r="Q288" s="190" t="str">
        <f>+IF(F288="","","SPK tarafından ek süre verilmiştir!")</f>
        <v/>
      </c>
      <c r="R288" s="11"/>
      <c r="S288" s="177"/>
      <c r="T288" s="85"/>
    </row>
    <row r="289" spans="1:21" s="52" customFormat="1" ht="14.45" customHeight="1" x14ac:dyDescent="0.25">
      <c r="A289" s="28">
        <f t="shared" si="50"/>
        <v>287</v>
      </c>
      <c r="B289" s="44" t="str">
        <f t="shared" si="52"/>
        <v>KN</v>
      </c>
      <c r="C289" s="44"/>
      <c r="D289" s="150">
        <f t="shared" si="48"/>
        <v>-21</v>
      </c>
      <c r="E289" s="51">
        <f>VLOOKUP(B289,SonGönderimTarihleri!A:C,3,FALSE)</f>
        <v>44998</v>
      </c>
      <c r="F289" s="90"/>
      <c r="G289" s="266">
        <f t="shared" si="47"/>
        <v>44998</v>
      </c>
      <c r="H289" s="25" t="s">
        <v>15</v>
      </c>
      <c r="I289" s="80" t="s">
        <v>13</v>
      </c>
      <c r="J289" s="25" t="s">
        <v>13</v>
      </c>
      <c r="K289" s="25" t="s">
        <v>1274</v>
      </c>
      <c r="L289" s="140" t="s">
        <v>1288</v>
      </c>
      <c r="M289" s="286">
        <v>44990</v>
      </c>
      <c r="N289" s="427">
        <v>44990</v>
      </c>
      <c r="O289" s="503">
        <v>44998</v>
      </c>
      <c r="P289" s="503">
        <v>44998</v>
      </c>
      <c r="Q289" s="190"/>
      <c r="R289" s="11"/>
      <c r="S289" s="177"/>
      <c r="T289" s="85"/>
    </row>
    <row r="290" spans="1:21" s="52" customFormat="1" ht="14.45" customHeight="1" x14ac:dyDescent="0.25">
      <c r="A290" s="28">
        <f t="shared" si="50"/>
        <v>288</v>
      </c>
      <c r="B290" s="44" t="str">
        <f t="shared" si="52"/>
        <v>KN</v>
      </c>
      <c r="C290" s="51"/>
      <c r="D290" s="150">
        <f t="shared" si="48"/>
        <v>-21</v>
      </c>
      <c r="E290" s="51">
        <f>VLOOKUP(B290,SonGönderimTarihleri!A:C,3,FALSE)</f>
        <v>44998</v>
      </c>
      <c r="F290" s="232"/>
      <c r="G290" s="282">
        <f t="shared" si="47"/>
        <v>44998</v>
      </c>
      <c r="H290" s="78" t="s">
        <v>15</v>
      </c>
      <c r="I290" s="81" t="s">
        <v>13</v>
      </c>
      <c r="J290" s="78" t="s">
        <v>13</v>
      </c>
      <c r="K290" s="300" t="s">
        <v>211</v>
      </c>
      <c r="L290" s="140" t="s">
        <v>1137</v>
      </c>
      <c r="M290" s="429">
        <v>44985</v>
      </c>
      <c r="N290" s="429">
        <v>44985</v>
      </c>
      <c r="O290" s="429">
        <v>44985</v>
      </c>
      <c r="P290" s="429">
        <v>44985</v>
      </c>
      <c r="Q290" s="190" t="str">
        <f t="shared" ref="Q290:Q321" si="53">+IF(F290="","","SPK tarafından ek süre verilmiştir!")</f>
        <v/>
      </c>
      <c r="R290" s="11"/>
      <c r="S290" s="177"/>
      <c r="T290" s="85"/>
    </row>
    <row r="291" spans="1:21" s="52" customFormat="1" ht="14.45" customHeight="1" x14ac:dyDescent="0.25">
      <c r="A291" s="28">
        <f t="shared" si="50"/>
        <v>289</v>
      </c>
      <c r="B291" s="44" t="str">
        <f t="shared" si="52"/>
        <v>KON</v>
      </c>
      <c r="C291" s="51"/>
      <c r="D291" s="150">
        <f t="shared" si="48"/>
        <v>-21</v>
      </c>
      <c r="E291" s="51">
        <f>VLOOKUP(B291,SonGönderimTarihleri!A:C,3,FALSE)</f>
        <v>44986</v>
      </c>
      <c r="F291" s="192"/>
      <c r="G291" s="282">
        <f t="shared" si="47"/>
        <v>44986</v>
      </c>
      <c r="H291" s="78" t="s">
        <v>12</v>
      </c>
      <c r="I291" s="81" t="s">
        <v>13</v>
      </c>
      <c r="J291" s="78" t="s">
        <v>13</v>
      </c>
      <c r="K291" s="300" t="s">
        <v>1456</v>
      </c>
      <c r="L291" s="140" t="s">
        <v>1459</v>
      </c>
      <c r="M291" s="429">
        <v>44984</v>
      </c>
      <c r="N291" s="429">
        <v>44984</v>
      </c>
      <c r="O291" s="429">
        <v>44984</v>
      </c>
      <c r="P291" s="429">
        <v>44984</v>
      </c>
      <c r="Q291" s="190"/>
      <c r="R291" s="11"/>
      <c r="S291" s="177"/>
      <c r="T291" s="85"/>
    </row>
    <row r="292" spans="1:21" s="192" customFormat="1" ht="14.45" customHeight="1" x14ac:dyDescent="0.25">
      <c r="A292" s="28">
        <f t="shared" si="50"/>
        <v>290</v>
      </c>
      <c r="B292" s="50" t="str">
        <f>H292&amp;I292</f>
        <v>KN</v>
      </c>
      <c r="C292" s="62"/>
      <c r="D292" s="175">
        <f>+C292-21</f>
        <v>-21</v>
      </c>
      <c r="E292" s="62">
        <f>VLOOKUP(B292,SonGönderimTarihleri!A:C,3,FALSE)</f>
        <v>44998</v>
      </c>
      <c r="F292" s="232"/>
      <c r="G292" s="282">
        <f>IF(F292="",IF(C292="",E292,IF(E292&lt;=D292,E292,D292)),F292)</f>
        <v>44998</v>
      </c>
      <c r="H292" s="78" t="s">
        <v>15</v>
      </c>
      <c r="I292" s="81" t="s">
        <v>13</v>
      </c>
      <c r="J292" s="78" t="s">
        <v>13</v>
      </c>
      <c r="K292" s="300" t="s">
        <v>1379</v>
      </c>
      <c r="L292" s="140" t="s">
        <v>1378</v>
      </c>
      <c r="M292" s="443">
        <v>44995</v>
      </c>
      <c r="N292" s="443">
        <v>44995</v>
      </c>
      <c r="O292" s="443">
        <v>44995</v>
      </c>
      <c r="P292" s="443">
        <v>44995</v>
      </c>
      <c r="Q292" s="190" t="str">
        <f>+IF(F292="","","SPK tarafından ek süre verilmiştir!")</f>
        <v/>
      </c>
      <c r="R292" s="60"/>
      <c r="S292" s="191"/>
      <c r="T292" s="178"/>
      <c r="U292" s="52"/>
    </row>
    <row r="293" spans="1:21" s="192" customFormat="1" ht="14.45" customHeight="1" x14ac:dyDescent="0.25">
      <c r="A293" s="28">
        <f t="shared" si="50"/>
        <v>291</v>
      </c>
      <c r="B293" s="50" t="str">
        <f>H293&amp;I293</f>
        <v>KON</v>
      </c>
      <c r="C293" s="62"/>
      <c r="D293" s="175">
        <f>+C293-21</f>
        <v>-21</v>
      </c>
      <c r="E293" s="62">
        <f>+E292</f>
        <v>44998</v>
      </c>
      <c r="F293" s="232"/>
      <c r="G293" s="282">
        <f>IF(F293="",IF(C293="",E293,IF(E293&lt;=D293,E293,D293)),F293)</f>
        <v>44998</v>
      </c>
      <c r="H293" s="78" t="s">
        <v>12</v>
      </c>
      <c r="I293" s="81" t="s">
        <v>13</v>
      </c>
      <c r="J293" s="78" t="s">
        <v>13</v>
      </c>
      <c r="K293" s="300" t="s">
        <v>1379</v>
      </c>
      <c r="L293" s="176" t="s">
        <v>1378</v>
      </c>
      <c r="M293" s="443">
        <v>44995</v>
      </c>
      <c r="N293" s="443">
        <v>44995</v>
      </c>
      <c r="O293" s="443">
        <v>44995</v>
      </c>
      <c r="P293" s="443">
        <v>44995</v>
      </c>
      <c r="Q293" s="190" t="str">
        <f>+IF(F293="","","SPK tarafından ek süre verilmiştir!")</f>
        <v/>
      </c>
      <c r="R293" s="60"/>
      <c r="S293" s="191"/>
      <c r="T293" s="178"/>
      <c r="U293" s="52"/>
    </row>
    <row r="294" spans="1:21" s="52" customFormat="1" ht="14.45" customHeight="1" x14ac:dyDescent="0.25">
      <c r="A294" s="28">
        <f t="shared" si="50"/>
        <v>292</v>
      </c>
      <c r="B294" s="44" t="str">
        <f t="shared" si="52"/>
        <v>KN</v>
      </c>
      <c r="C294" s="51"/>
      <c r="D294" s="150">
        <f t="shared" si="48"/>
        <v>-21</v>
      </c>
      <c r="E294" s="51">
        <f>VLOOKUP(B294,SonGönderimTarihleri!A:C,3,FALSE)</f>
        <v>44998</v>
      </c>
      <c r="F294" s="232"/>
      <c r="G294" s="282">
        <f t="shared" si="47"/>
        <v>44998</v>
      </c>
      <c r="H294" s="78" t="s">
        <v>15</v>
      </c>
      <c r="I294" s="81" t="s">
        <v>13</v>
      </c>
      <c r="J294" s="78" t="s">
        <v>13</v>
      </c>
      <c r="K294" s="300" t="s">
        <v>212</v>
      </c>
      <c r="L294" s="176" t="s">
        <v>555</v>
      </c>
      <c r="M294" s="429">
        <v>44981</v>
      </c>
      <c r="N294" s="429">
        <v>44981</v>
      </c>
      <c r="O294" s="429">
        <v>44981</v>
      </c>
      <c r="P294" s="429">
        <v>44981</v>
      </c>
      <c r="Q294" s="190" t="str">
        <f t="shared" si="53"/>
        <v/>
      </c>
      <c r="R294" s="11"/>
      <c r="S294" s="177"/>
      <c r="T294" s="85"/>
    </row>
    <row r="295" spans="1:21" s="52" customFormat="1" ht="14.45" customHeight="1" x14ac:dyDescent="0.25">
      <c r="A295" s="28">
        <f t="shared" si="50"/>
        <v>293</v>
      </c>
      <c r="B295" s="44" t="str">
        <f>H295&amp;I295</f>
        <v>KON</v>
      </c>
      <c r="C295" s="51"/>
      <c r="D295" s="150">
        <f>+C295-21</f>
        <v>-21</v>
      </c>
      <c r="E295" s="51">
        <f>VLOOKUP(B295,SonGönderimTarihleri!A:C,3,FALSE)</f>
        <v>44986</v>
      </c>
      <c r="F295" s="232"/>
      <c r="G295" s="282">
        <f>IF(F295="",IF(C295="",E295,IF(E295&lt;=D295,E295,D295)),F295)</f>
        <v>44986</v>
      </c>
      <c r="H295" s="78" t="s">
        <v>12</v>
      </c>
      <c r="I295" s="81" t="s">
        <v>13</v>
      </c>
      <c r="J295" s="78" t="s">
        <v>13</v>
      </c>
      <c r="K295" s="80" t="s">
        <v>1611</v>
      </c>
      <c r="L295" s="140" t="s">
        <v>1622</v>
      </c>
      <c r="M295" s="429">
        <v>44986</v>
      </c>
      <c r="N295" s="429">
        <v>44986</v>
      </c>
      <c r="O295" s="429">
        <v>44986</v>
      </c>
      <c r="P295" s="429">
        <v>44986</v>
      </c>
      <c r="Q295" s="190"/>
      <c r="R295" s="11"/>
      <c r="S295" s="177"/>
      <c r="T295" s="85"/>
    </row>
    <row r="296" spans="1:21" s="52" customFormat="1" ht="14.45" customHeight="1" x14ac:dyDescent="0.25">
      <c r="A296" s="28">
        <f t="shared" si="50"/>
        <v>294</v>
      </c>
      <c r="B296" s="44" t="str">
        <f t="shared" si="52"/>
        <v>KON</v>
      </c>
      <c r="C296" s="44"/>
      <c r="D296" s="150">
        <f t="shared" si="48"/>
        <v>-21</v>
      </c>
      <c r="E296" s="51">
        <f>VLOOKUP(B296,SonGönderimTarihleri!A:C,3,FALSE)</f>
        <v>44986</v>
      </c>
      <c r="F296" s="232"/>
      <c r="G296" s="282">
        <f t="shared" si="47"/>
        <v>44986</v>
      </c>
      <c r="H296" s="78" t="s">
        <v>12</v>
      </c>
      <c r="I296" s="81" t="s">
        <v>13</v>
      </c>
      <c r="J296" s="78" t="s">
        <v>13</v>
      </c>
      <c r="K296" s="300" t="s">
        <v>213</v>
      </c>
      <c r="L296" s="176" t="s">
        <v>556</v>
      </c>
      <c r="M296" s="429">
        <v>44986</v>
      </c>
      <c r="N296" s="429">
        <v>44986</v>
      </c>
      <c r="O296" s="429">
        <v>44986</v>
      </c>
      <c r="P296" s="429">
        <v>44986</v>
      </c>
      <c r="Q296" s="190" t="str">
        <f t="shared" si="53"/>
        <v/>
      </c>
      <c r="R296" s="11"/>
      <c r="S296" s="185"/>
      <c r="T296" s="85"/>
    </row>
    <row r="297" spans="1:21" s="52" customFormat="1" ht="14.45" customHeight="1" x14ac:dyDescent="0.25">
      <c r="A297" s="28">
        <f t="shared" si="50"/>
        <v>295</v>
      </c>
      <c r="B297" s="44" t="str">
        <f t="shared" si="52"/>
        <v>KN</v>
      </c>
      <c r="C297" s="44"/>
      <c r="D297" s="150">
        <f t="shared" si="48"/>
        <v>-21</v>
      </c>
      <c r="E297" s="51">
        <f>VLOOKUP(B297,SonGönderimTarihleri!A:C,3,FALSE)</f>
        <v>44998</v>
      </c>
      <c r="F297" s="232"/>
      <c r="G297" s="282">
        <f t="shared" si="47"/>
        <v>44998</v>
      </c>
      <c r="H297" s="78" t="s">
        <v>15</v>
      </c>
      <c r="I297" s="81" t="s">
        <v>13</v>
      </c>
      <c r="J297" s="78" t="s">
        <v>13</v>
      </c>
      <c r="K297" s="300" t="s">
        <v>214</v>
      </c>
      <c r="L297" s="176" t="s">
        <v>557</v>
      </c>
      <c r="M297" s="429">
        <v>44986</v>
      </c>
      <c r="N297" s="429">
        <v>44986</v>
      </c>
      <c r="O297" s="429">
        <v>44986</v>
      </c>
      <c r="P297" s="429">
        <v>44986</v>
      </c>
      <c r="Q297" s="190" t="str">
        <f t="shared" si="53"/>
        <v/>
      </c>
      <c r="R297" s="11"/>
      <c r="S297" s="177"/>
      <c r="T297" s="85"/>
    </row>
    <row r="298" spans="1:21" s="146" customFormat="1" ht="14.45" customHeight="1" x14ac:dyDescent="0.25">
      <c r="A298" s="28">
        <f t="shared" si="50"/>
        <v>296</v>
      </c>
      <c r="B298" s="44" t="str">
        <f t="shared" si="52"/>
        <v>KON</v>
      </c>
      <c r="C298" s="51"/>
      <c r="D298" s="150">
        <f t="shared" si="48"/>
        <v>-21</v>
      </c>
      <c r="E298" s="51">
        <f>VLOOKUP(B298,SonGönderimTarihleri!A:C,3,FALSE)</f>
        <v>44986</v>
      </c>
      <c r="F298" s="232"/>
      <c r="G298" s="282">
        <f t="shared" si="47"/>
        <v>44986</v>
      </c>
      <c r="H298" s="78" t="s">
        <v>12</v>
      </c>
      <c r="I298" s="81" t="s">
        <v>13</v>
      </c>
      <c r="J298" s="78" t="s">
        <v>13</v>
      </c>
      <c r="K298" s="300" t="s">
        <v>215</v>
      </c>
      <c r="L298" s="176" t="s">
        <v>558</v>
      </c>
      <c r="M298" s="328">
        <v>44963</v>
      </c>
      <c r="N298" s="328">
        <v>44963</v>
      </c>
      <c r="O298" s="328">
        <v>44963</v>
      </c>
      <c r="P298" s="328">
        <v>44963</v>
      </c>
      <c r="Q298" s="190" t="str">
        <f t="shared" si="53"/>
        <v/>
      </c>
      <c r="R298" s="11"/>
      <c r="S298" s="177"/>
      <c r="T298" s="141"/>
      <c r="U298" s="52"/>
    </row>
    <row r="299" spans="1:21" s="52" customFormat="1" ht="14.45" customHeight="1" x14ac:dyDescent="0.25">
      <c r="A299" s="28">
        <f t="shared" si="50"/>
        <v>297</v>
      </c>
      <c r="B299" s="44" t="str">
        <f t="shared" si="52"/>
        <v>KN</v>
      </c>
      <c r="C299" s="51"/>
      <c r="D299" s="150">
        <f t="shared" si="48"/>
        <v>-21</v>
      </c>
      <c r="E299" s="51">
        <f>VLOOKUP(B299,SonGönderimTarihleri!A:C,3,FALSE)</f>
        <v>44998</v>
      </c>
      <c r="F299" s="232"/>
      <c r="G299" s="282">
        <f t="shared" si="47"/>
        <v>44998</v>
      </c>
      <c r="H299" s="78" t="s">
        <v>15</v>
      </c>
      <c r="I299" s="81" t="s">
        <v>13</v>
      </c>
      <c r="J299" s="78" t="s">
        <v>13</v>
      </c>
      <c r="K299" s="300" t="s">
        <v>216</v>
      </c>
      <c r="L299" s="176" t="s">
        <v>559</v>
      </c>
      <c r="M299" s="495">
        <v>44998</v>
      </c>
      <c r="N299" s="495">
        <v>44998</v>
      </c>
      <c r="O299" s="495">
        <v>44998</v>
      </c>
      <c r="P299" s="495">
        <v>44998</v>
      </c>
      <c r="Q299" s="190" t="str">
        <f t="shared" si="53"/>
        <v/>
      </c>
      <c r="R299" s="11"/>
      <c r="S299" s="177"/>
      <c r="T299" s="85"/>
    </row>
    <row r="300" spans="1:21" s="52" customFormat="1" ht="14.45" customHeight="1" x14ac:dyDescent="0.25">
      <c r="A300" s="28">
        <f t="shared" si="50"/>
        <v>298</v>
      </c>
      <c r="B300" s="44" t="str">
        <f t="shared" si="52"/>
        <v>KN</v>
      </c>
      <c r="C300" s="51"/>
      <c r="D300" s="150">
        <f t="shared" si="48"/>
        <v>-21</v>
      </c>
      <c r="E300" s="51">
        <f>VLOOKUP(B300,SonGönderimTarihleri!A:C,3,FALSE)</f>
        <v>44998</v>
      </c>
      <c r="F300" s="232"/>
      <c r="G300" s="282">
        <f t="shared" si="47"/>
        <v>44998</v>
      </c>
      <c r="H300" s="78" t="s">
        <v>15</v>
      </c>
      <c r="I300" s="81" t="s">
        <v>13</v>
      </c>
      <c r="J300" s="78" t="s">
        <v>13</v>
      </c>
      <c r="K300" s="300" t="s">
        <v>217</v>
      </c>
      <c r="L300" s="176" t="s">
        <v>1759</v>
      </c>
      <c r="M300" s="407">
        <v>44987</v>
      </c>
      <c r="N300" s="407">
        <v>44987</v>
      </c>
      <c r="O300" s="407">
        <v>44987</v>
      </c>
      <c r="P300" s="407">
        <v>44987</v>
      </c>
      <c r="Q300" s="190" t="str">
        <f t="shared" si="53"/>
        <v/>
      </c>
      <c r="R300" s="11"/>
      <c r="S300" s="177"/>
      <c r="T300" s="85"/>
    </row>
    <row r="301" spans="1:21" s="52" customFormat="1" ht="14.45" customHeight="1" x14ac:dyDescent="0.25">
      <c r="A301" s="28">
        <f t="shared" si="50"/>
        <v>299</v>
      </c>
      <c r="B301" s="44" t="str">
        <f t="shared" si="52"/>
        <v>KON</v>
      </c>
      <c r="C301" s="51"/>
      <c r="D301" s="150">
        <f t="shared" si="48"/>
        <v>-21</v>
      </c>
      <c r="E301" s="51">
        <f>VLOOKUP(B301,SonGönderimTarihleri!A:C,3,FALSE)</f>
        <v>44986</v>
      </c>
      <c r="F301" s="232"/>
      <c r="G301" s="282">
        <f t="shared" si="47"/>
        <v>44986</v>
      </c>
      <c r="H301" s="78" t="s">
        <v>12</v>
      </c>
      <c r="I301" s="81" t="s">
        <v>13</v>
      </c>
      <c r="J301" s="78" t="s">
        <v>13</v>
      </c>
      <c r="K301" s="300" t="s">
        <v>218</v>
      </c>
      <c r="L301" s="176" t="s">
        <v>560</v>
      </c>
      <c r="M301" s="379">
        <v>44965</v>
      </c>
      <c r="N301" s="379">
        <v>44965</v>
      </c>
      <c r="O301" s="379">
        <v>44965</v>
      </c>
      <c r="P301" s="379">
        <v>44965</v>
      </c>
      <c r="Q301" s="190" t="str">
        <f t="shared" si="53"/>
        <v/>
      </c>
      <c r="R301" s="86"/>
      <c r="S301" s="177"/>
      <c r="T301" s="85"/>
    </row>
    <row r="302" spans="1:21" s="52" customFormat="1" ht="14.45" customHeight="1" x14ac:dyDescent="0.25">
      <c r="A302" s="28">
        <f t="shared" si="50"/>
        <v>300</v>
      </c>
      <c r="B302" s="44" t="str">
        <f t="shared" si="52"/>
        <v>KO(PÖİP)</v>
      </c>
      <c r="C302" s="51"/>
      <c r="D302" s="150">
        <f t="shared" si="48"/>
        <v>-21</v>
      </c>
      <c r="E302" s="51">
        <f>VLOOKUP(B302,SonGönderimTarihleri!A:C,3,FALSE)</f>
        <v>44986</v>
      </c>
      <c r="F302" s="232"/>
      <c r="G302" s="282">
        <f t="shared" si="47"/>
        <v>44986</v>
      </c>
      <c r="H302" s="78" t="s">
        <v>12</v>
      </c>
      <c r="I302" s="81" t="s">
        <v>1073</v>
      </c>
      <c r="J302" s="78" t="s">
        <v>1146</v>
      </c>
      <c r="K302" s="300" t="s">
        <v>219</v>
      </c>
      <c r="L302" s="176" t="s">
        <v>561</v>
      </c>
      <c r="M302" s="429">
        <v>44986</v>
      </c>
      <c r="N302" s="429">
        <v>44986</v>
      </c>
      <c r="O302" s="429">
        <v>44986</v>
      </c>
      <c r="P302" s="429">
        <v>44986</v>
      </c>
      <c r="Q302" s="190" t="str">
        <f t="shared" si="53"/>
        <v/>
      </c>
      <c r="R302" s="11"/>
      <c r="S302" s="177"/>
      <c r="T302" s="85"/>
    </row>
    <row r="303" spans="1:21" s="52" customFormat="1" ht="14.45" customHeight="1" x14ac:dyDescent="0.25">
      <c r="A303" s="28">
        <f t="shared" si="50"/>
        <v>301</v>
      </c>
      <c r="B303" s="44" t="str">
        <f t="shared" si="52"/>
        <v>KON</v>
      </c>
      <c r="C303" s="340"/>
      <c r="D303" s="150">
        <f t="shared" si="48"/>
        <v>-21</v>
      </c>
      <c r="E303" s="340">
        <f>VLOOKUP(B303,SonGönderimTarihleri!A:C,3,FALSE)</f>
        <v>44986</v>
      </c>
      <c r="F303" s="90"/>
      <c r="G303" s="336">
        <f t="shared" si="47"/>
        <v>44986</v>
      </c>
      <c r="H303" s="25" t="s">
        <v>12</v>
      </c>
      <c r="I303" s="80" t="s">
        <v>13</v>
      </c>
      <c r="J303" s="25" t="s">
        <v>13</v>
      </c>
      <c r="K303" s="25" t="s">
        <v>1653</v>
      </c>
      <c r="L303" s="140" t="s">
        <v>1626</v>
      </c>
      <c r="M303" s="429">
        <v>44985</v>
      </c>
      <c r="N303" s="429">
        <v>44985</v>
      </c>
      <c r="O303" s="429">
        <v>44985</v>
      </c>
      <c r="P303" s="429">
        <v>44985</v>
      </c>
      <c r="Q303" s="190" t="str">
        <f t="shared" si="53"/>
        <v/>
      </c>
      <c r="R303" s="11"/>
      <c r="S303" s="177"/>
      <c r="T303" s="85"/>
    </row>
    <row r="304" spans="1:21" s="52" customFormat="1" ht="14.45" customHeight="1" x14ac:dyDescent="0.25">
      <c r="A304" s="28">
        <f t="shared" si="50"/>
        <v>302</v>
      </c>
      <c r="B304" s="44" t="str">
        <f t="shared" si="52"/>
        <v>KN</v>
      </c>
      <c r="C304" s="51"/>
      <c r="D304" s="150">
        <f t="shared" si="48"/>
        <v>-21</v>
      </c>
      <c r="E304" s="51">
        <f>VLOOKUP(B304,SonGönderimTarihleri!A:C,3,FALSE)</f>
        <v>44998</v>
      </c>
      <c r="F304" s="232"/>
      <c r="G304" s="282">
        <f t="shared" si="47"/>
        <v>44998</v>
      </c>
      <c r="H304" s="78" t="s">
        <v>15</v>
      </c>
      <c r="I304" s="81" t="s">
        <v>13</v>
      </c>
      <c r="J304" s="78" t="s">
        <v>13</v>
      </c>
      <c r="K304" s="300" t="s">
        <v>220</v>
      </c>
      <c r="L304" s="176" t="s">
        <v>1415</v>
      </c>
      <c r="M304" s="379">
        <v>44953</v>
      </c>
      <c r="N304" s="379">
        <v>44953</v>
      </c>
      <c r="O304" s="379">
        <v>44953</v>
      </c>
      <c r="P304" s="379">
        <v>44953</v>
      </c>
      <c r="Q304" s="190"/>
      <c r="R304" s="86"/>
      <c r="S304" s="185"/>
      <c r="T304" s="85"/>
    </row>
    <row r="305" spans="1:22" s="52" customFormat="1" ht="14.45" customHeight="1" x14ac:dyDescent="0.25">
      <c r="A305" s="28">
        <f t="shared" si="50"/>
        <v>303</v>
      </c>
      <c r="B305" s="44" t="str">
        <f t="shared" si="52"/>
        <v>KN</v>
      </c>
      <c r="C305" s="51"/>
      <c r="D305" s="150">
        <f t="shared" si="48"/>
        <v>-21</v>
      </c>
      <c r="E305" s="51">
        <f>VLOOKUP(B305,SonGönderimTarihleri!A:C,3,FALSE)</f>
        <v>44998</v>
      </c>
      <c r="F305" s="232"/>
      <c r="G305" s="282">
        <f t="shared" si="47"/>
        <v>44998</v>
      </c>
      <c r="H305" s="78" t="s">
        <v>15</v>
      </c>
      <c r="I305" s="81" t="s">
        <v>13</v>
      </c>
      <c r="J305" s="78" t="s">
        <v>13</v>
      </c>
      <c r="K305" s="300" t="s">
        <v>221</v>
      </c>
      <c r="L305" s="176" t="s">
        <v>562</v>
      </c>
      <c r="M305" s="429">
        <v>44992</v>
      </c>
      <c r="N305" s="429">
        <v>44992</v>
      </c>
      <c r="O305" s="429">
        <v>44992</v>
      </c>
      <c r="P305" s="429">
        <v>44992</v>
      </c>
      <c r="Q305" s="190" t="str">
        <f t="shared" si="53"/>
        <v/>
      </c>
      <c r="R305" s="11"/>
      <c r="S305" s="177"/>
      <c r="T305" s="85"/>
    </row>
    <row r="306" spans="1:22" s="139" customFormat="1" ht="14.45" customHeight="1" x14ac:dyDescent="0.25">
      <c r="A306" s="28">
        <f t="shared" si="50"/>
        <v>304</v>
      </c>
      <c r="B306" s="44" t="str">
        <f>H306&amp;I306</f>
        <v>KON</v>
      </c>
      <c r="C306" s="51"/>
      <c r="D306" s="150">
        <f>+C306-21</f>
        <v>-21</v>
      </c>
      <c r="E306" s="51">
        <f>VLOOKUP(B306,SonGönderimTarihleri!A:C,3,FALSE)</f>
        <v>44986</v>
      </c>
      <c r="F306" s="232"/>
      <c r="G306" s="282">
        <f>IF(F306="",IF(C306="",E306,IF(E306&lt;=D306,E306,D306)),F306)</f>
        <v>44986</v>
      </c>
      <c r="H306" s="78" t="s">
        <v>12</v>
      </c>
      <c r="I306" s="81" t="s">
        <v>13</v>
      </c>
      <c r="J306" s="78" t="s">
        <v>13</v>
      </c>
      <c r="K306" s="300" t="s">
        <v>1384</v>
      </c>
      <c r="L306" s="176" t="s">
        <v>1385</v>
      </c>
      <c r="M306" s="429">
        <v>44985</v>
      </c>
      <c r="N306" s="429">
        <v>44985</v>
      </c>
      <c r="O306" s="429">
        <v>44985</v>
      </c>
      <c r="P306" s="429">
        <v>44985</v>
      </c>
      <c r="Q306" s="250"/>
      <c r="R306" s="51"/>
      <c r="S306" s="258"/>
      <c r="T306" s="85"/>
      <c r="U306" s="52"/>
    </row>
    <row r="307" spans="1:22" s="139" customFormat="1" ht="14.45" customHeight="1" x14ac:dyDescent="0.25">
      <c r="A307" s="28">
        <f t="shared" si="50"/>
        <v>305</v>
      </c>
      <c r="B307" s="44" t="str">
        <f>H307&amp;I307</f>
        <v>KON</v>
      </c>
      <c r="C307" s="51"/>
      <c r="D307" s="150">
        <f>+C307-21</f>
        <v>-21</v>
      </c>
      <c r="E307" s="51">
        <f>VLOOKUP(B307,SonGönderimTarihleri!A:C,3,FALSE)</f>
        <v>44986</v>
      </c>
      <c r="F307" s="232"/>
      <c r="G307" s="282">
        <f>IF(F307="",IF(C307="",E307,IF(E307&lt;=D307,E307,D307)),F307)</f>
        <v>44986</v>
      </c>
      <c r="H307" s="78" t="s">
        <v>12</v>
      </c>
      <c r="I307" s="81" t="s">
        <v>13</v>
      </c>
      <c r="J307" s="78" t="s">
        <v>13</v>
      </c>
      <c r="K307" s="80" t="s">
        <v>1544</v>
      </c>
      <c r="L307" s="140" t="s">
        <v>1543</v>
      </c>
      <c r="M307" s="429">
        <v>44986</v>
      </c>
      <c r="N307" s="429">
        <v>44986</v>
      </c>
      <c r="O307" s="429">
        <v>44986</v>
      </c>
      <c r="P307" s="429">
        <v>44986</v>
      </c>
      <c r="Q307" s="250"/>
      <c r="R307" s="51"/>
      <c r="S307" s="258"/>
      <c r="T307" s="85"/>
      <c r="U307" s="52"/>
    </row>
    <row r="308" spans="1:22" s="52" customFormat="1" ht="14.45" customHeight="1" x14ac:dyDescent="0.25">
      <c r="A308" s="28">
        <f t="shared" si="50"/>
        <v>306</v>
      </c>
      <c r="B308" s="44" t="str">
        <f t="shared" si="52"/>
        <v>KN</v>
      </c>
      <c r="C308" s="51"/>
      <c r="D308" s="150">
        <f t="shared" si="48"/>
        <v>-21</v>
      </c>
      <c r="E308" s="51">
        <f>VLOOKUP(B308,SonGönderimTarihleri!A:C,3,FALSE)</f>
        <v>44998</v>
      </c>
      <c r="F308" s="232"/>
      <c r="G308" s="282">
        <f t="shared" si="47"/>
        <v>44998</v>
      </c>
      <c r="H308" s="78" t="s">
        <v>15</v>
      </c>
      <c r="I308" s="81" t="s">
        <v>13</v>
      </c>
      <c r="J308" s="78" t="s">
        <v>13</v>
      </c>
      <c r="K308" s="300" t="s">
        <v>222</v>
      </c>
      <c r="L308" s="176" t="s">
        <v>563</v>
      </c>
      <c r="M308" s="407">
        <v>44974</v>
      </c>
      <c r="N308" s="407">
        <v>44974</v>
      </c>
      <c r="O308" s="407">
        <v>44974</v>
      </c>
      <c r="P308" s="407">
        <v>44974</v>
      </c>
      <c r="Q308" s="190" t="str">
        <f t="shared" si="53"/>
        <v/>
      </c>
      <c r="R308" s="11"/>
      <c r="S308" s="177"/>
    </row>
    <row r="309" spans="1:22" s="52" customFormat="1" ht="14.45" customHeight="1" x14ac:dyDescent="0.25">
      <c r="A309" s="28">
        <f t="shared" si="50"/>
        <v>307</v>
      </c>
      <c r="B309" s="44" t="str">
        <f t="shared" si="52"/>
        <v>KON</v>
      </c>
      <c r="C309" s="51"/>
      <c r="D309" s="150">
        <f t="shared" si="48"/>
        <v>-21</v>
      </c>
      <c r="E309" s="51">
        <f>VLOOKUP(B309,SonGönderimTarihleri!A:C,3,FALSE)</f>
        <v>44986</v>
      </c>
      <c r="F309" s="232"/>
      <c r="G309" s="282">
        <f t="shared" si="47"/>
        <v>44986</v>
      </c>
      <c r="H309" s="78" t="s">
        <v>12</v>
      </c>
      <c r="I309" s="81" t="s">
        <v>13</v>
      </c>
      <c r="J309" s="78" t="s">
        <v>13</v>
      </c>
      <c r="K309" s="300" t="s">
        <v>223</v>
      </c>
      <c r="L309" s="176" t="s">
        <v>564</v>
      </c>
      <c r="M309" s="429">
        <v>44984</v>
      </c>
      <c r="N309" s="429">
        <v>44984</v>
      </c>
      <c r="O309" s="429">
        <v>44984</v>
      </c>
      <c r="P309" s="429">
        <v>44984</v>
      </c>
      <c r="Q309" s="190" t="str">
        <f t="shared" si="53"/>
        <v/>
      </c>
      <c r="R309" s="11"/>
      <c r="S309" s="177"/>
    </row>
    <row r="310" spans="1:22" s="192" customFormat="1" ht="14.45" customHeight="1" x14ac:dyDescent="0.25">
      <c r="A310" s="28">
        <f t="shared" si="50"/>
        <v>308</v>
      </c>
      <c r="B310" s="50" t="str">
        <f t="shared" si="52"/>
        <v>KN</v>
      </c>
      <c r="C310" s="232">
        <v>45012</v>
      </c>
      <c r="D310" s="175">
        <f t="shared" si="48"/>
        <v>44991</v>
      </c>
      <c r="E310" s="62">
        <f>VLOOKUP(B310,SonGönderimTarihleri!A:C,3,FALSE)</f>
        <v>44998</v>
      </c>
      <c r="F310" s="232"/>
      <c r="G310" s="282">
        <f t="shared" ref="G310:G390" si="54">IF(F310="",IF(C310="",E310,IF(E310&lt;=D310,E310,D310)),F310)</f>
        <v>44991</v>
      </c>
      <c r="H310" s="78" t="s">
        <v>15</v>
      </c>
      <c r="I310" s="81" t="s">
        <v>13</v>
      </c>
      <c r="J310" s="78" t="s">
        <v>13</v>
      </c>
      <c r="K310" s="300" t="s">
        <v>224</v>
      </c>
      <c r="L310" s="176" t="s">
        <v>565</v>
      </c>
      <c r="M310" s="429">
        <v>44984</v>
      </c>
      <c r="N310" s="429">
        <v>44984</v>
      </c>
      <c r="O310" s="429">
        <v>44988</v>
      </c>
      <c r="P310" s="429">
        <v>44988</v>
      </c>
      <c r="Q310" s="190" t="str">
        <f t="shared" si="53"/>
        <v/>
      </c>
      <c r="R310" s="60"/>
      <c r="S310" s="191"/>
      <c r="T310" s="178"/>
      <c r="U310" s="52"/>
    </row>
    <row r="311" spans="1:22" s="52" customFormat="1" ht="15" customHeight="1" x14ac:dyDescent="0.25">
      <c r="A311" s="28">
        <f t="shared" si="50"/>
        <v>309</v>
      </c>
      <c r="B311" s="44" t="str">
        <f t="shared" si="52"/>
        <v>K(LKMNH)</v>
      </c>
      <c r="C311" s="51"/>
      <c r="D311" s="150">
        <f t="shared" si="48"/>
        <v>-21</v>
      </c>
      <c r="E311" s="51">
        <f>VLOOKUP(B311,SonGönderimTarihleri!A:C,3,FALSE)</f>
        <v>44998</v>
      </c>
      <c r="F311" s="232"/>
      <c r="G311" s="282">
        <f t="shared" si="54"/>
        <v>44998</v>
      </c>
      <c r="H311" s="78" t="s">
        <v>15</v>
      </c>
      <c r="I311" s="81" t="s">
        <v>1155</v>
      </c>
      <c r="J311" s="78" t="s">
        <v>13</v>
      </c>
      <c r="K311" s="300" t="s">
        <v>225</v>
      </c>
      <c r="L311" s="176" t="s">
        <v>566</v>
      </c>
      <c r="M311" s="429">
        <v>44987</v>
      </c>
      <c r="N311" s="429">
        <v>44987</v>
      </c>
      <c r="O311" s="429">
        <v>44987</v>
      </c>
      <c r="P311" s="429">
        <v>44987</v>
      </c>
      <c r="Q311" s="190" t="str">
        <f t="shared" si="53"/>
        <v/>
      </c>
      <c r="R311" s="86" t="s">
        <v>689</v>
      </c>
      <c r="S311" s="185"/>
    </row>
    <row r="312" spans="1:22" s="52" customFormat="1" ht="14.45" customHeight="1" x14ac:dyDescent="0.25">
      <c r="A312" s="28">
        <f t="shared" si="50"/>
        <v>310</v>
      </c>
      <c r="B312" s="44" t="str">
        <f t="shared" si="52"/>
        <v>KN</v>
      </c>
      <c r="C312" s="44"/>
      <c r="D312" s="150">
        <f t="shared" si="48"/>
        <v>-21</v>
      </c>
      <c r="E312" s="51">
        <f>VLOOKUP(B312,SonGönderimTarihleri!A:C,3,FALSE)</f>
        <v>44998</v>
      </c>
      <c r="F312" s="232"/>
      <c r="G312" s="282">
        <f t="shared" si="54"/>
        <v>44998</v>
      </c>
      <c r="H312" s="78" t="s">
        <v>15</v>
      </c>
      <c r="I312" s="81" t="s">
        <v>13</v>
      </c>
      <c r="J312" s="78" t="s">
        <v>13</v>
      </c>
      <c r="K312" s="300" t="s">
        <v>226</v>
      </c>
      <c r="L312" s="176" t="s">
        <v>567</v>
      </c>
      <c r="M312" s="495">
        <v>44998</v>
      </c>
      <c r="N312" s="495">
        <v>44998</v>
      </c>
      <c r="O312" s="495">
        <v>44998</v>
      </c>
      <c r="P312" s="495">
        <v>44998</v>
      </c>
      <c r="Q312" s="190" t="str">
        <f t="shared" si="53"/>
        <v/>
      </c>
      <c r="R312" s="11"/>
      <c r="S312" s="177"/>
      <c r="T312" s="85"/>
    </row>
    <row r="313" spans="1:22" s="52" customFormat="1" ht="14.45" customHeight="1" x14ac:dyDescent="0.25">
      <c r="A313" s="28">
        <f t="shared" si="50"/>
        <v>311</v>
      </c>
      <c r="B313" s="44" t="str">
        <f t="shared" si="52"/>
        <v>KN</v>
      </c>
      <c r="C313" s="44"/>
      <c r="D313" s="150">
        <f t="shared" si="48"/>
        <v>-21</v>
      </c>
      <c r="E313" s="340">
        <f>VLOOKUP(B313,SonGönderimTarihleri!A:C,3,FALSE)</f>
        <v>44998</v>
      </c>
      <c r="F313" s="232"/>
      <c r="G313" s="379">
        <v>44998</v>
      </c>
      <c r="H313" s="300" t="s">
        <v>15</v>
      </c>
      <c r="I313" s="81" t="s">
        <v>13</v>
      </c>
      <c r="J313" s="300" t="s">
        <v>13</v>
      </c>
      <c r="K313" s="300" t="s">
        <v>1781</v>
      </c>
      <c r="L313" s="140" t="s">
        <v>1811</v>
      </c>
      <c r="M313" s="379">
        <v>44995</v>
      </c>
      <c r="N313" s="477">
        <v>44995</v>
      </c>
      <c r="O313" s="477">
        <v>44995</v>
      </c>
      <c r="P313" s="477">
        <v>44995</v>
      </c>
      <c r="Q313" s="190"/>
      <c r="R313" s="11"/>
      <c r="S313" s="177"/>
      <c r="T313" s="85"/>
    </row>
    <row r="314" spans="1:22" s="52" customFormat="1" ht="14.45" customHeight="1" x14ac:dyDescent="0.25">
      <c r="A314" s="28">
        <f t="shared" si="50"/>
        <v>312</v>
      </c>
      <c r="B314" s="44" t="str">
        <f t="shared" si="52"/>
        <v>KON</v>
      </c>
      <c r="C314" s="44"/>
      <c r="D314" s="150">
        <f>+C314-21</f>
        <v>-21</v>
      </c>
      <c r="E314" s="51">
        <f>VLOOKUP(B314,SonGönderimTarihleri!A:C,3,FALSE)</f>
        <v>44986</v>
      </c>
      <c r="F314" s="232"/>
      <c r="G314" s="282">
        <f>IF(F314="",IF(C314="",E314,IF(E314&lt;=D314,E314,D314)),F314)</f>
        <v>44986</v>
      </c>
      <c r="H314" s="78" t="s">
        <v>12</v>
      </c>
      <c r="I314" s="81" t="s">
        <v>13</v>
      </c>
      <c r="J314" s="78" t="s">
        <v>13</v>
      </c>
      <c r="K314" s="80" t="s">
        <v>1585</v>
      </c>
      <c r="L314" s="263" t="s">
        <v>1592</v>
      </c>
      <c r="M314" s="429">
        <v>44984</v>
      </c>
      <c r="N314" s="429">
        <v>44984</v>
      </c>
      <c r="O314" s="429">
        <v>44984</v>
      </c>
      <c r="P314" s="429">
        <v>44984</v>
      </c>
      <c r="Q314" s="190"/>
      <c r="R314" s="11"/>
      <c r="S314" s="177"/>
      <c r="T314" s="85"/>
    </row>
    <row r="315" spans="1:22" s="52" customFormat="1" ht="14.45" customHeight="1" x14ac:dyDescent="0.25">
      <c r="A315" s="28">
        <f t="shared" si="50"/>
        <v>313</v>
      </c>
      <c r="B315" s="44" t="str">
        <f t="shared" si="52"/>
        <v>KN</v>
      </c>
      <c r="C315" s="51"/>
      <c r="D315" s="150">
        <f t="shared" si="48"/>
        <v>-21</v>
      </c>
      <c r="E315" s="51">
        <f>VLOOKUP(B315,SonGönderimTarihleri!A:C,3,FALSE)</f>
        <v>44998</v>
      </c>
      <c r="F315" s="232"/>
      <c r="G315" s="282">
        <f t="shared" si="54"/>
        <v>44998</v>
      </c>
      <c r="H315" s="78" t="s">
        <v>15</v>
      </c>
      <c r="I315" s="81" t="s">
        <v>13</v>
      </c>
      <c r="J315" s="78" t="s">
        <v>13</v>
      </c>
      <c r="K315" s="300" t="s">
        <v>227</v>
      </c>
      <c r="L315" s="176" t="s">
        <v>568</v>
      </c>
      <c r="M315" s="457">
        <v>44995</v>
      </c>
      <c r="N315" s="457">
        <v>44995</v>
      </c>
      <c r="O315" s="457">
        <v>44995</v>
      </c>
      <c r="P315" s="457">
        <v>44995</v>
      </c>
      <c r="Q315" s="190" t="str">
        <f t="shared" si="53"/>
        <v/>
      </c>
      <c r="R315" s="11"/>
      <c r="S315" s="177"/>
      <c r="T315" s="85"/>
    </row>
    <row r="316" spans="1:22" s="52" customFormat="1" ht="14.45" customHeight="1" x14ac:dyDescent="0.25">
      <c r="A316" s="28">
        <f t="shared" si="50"/>
        <v>314</v>
      </c>
      <c r="B316" s="44" t="str">
        <f t="shared" si="52"/>
        <v>KON</v>
      </c>
      <c r="C316" s="51"/>
      <c r="D316" s="150">
        <f t="shared" si="48"/>
        <v>-21</v>
      </c>
      <c r="E316" s="51">
        <f>VLOOKUP(B316,SonGönderimTarihleri!A:C,3,FALSE)</f>
        <v>44986</v>
      </c>
      <c r="F316" s="232"/>
      <c r="G316" s="282">
        <f t="shared" si="54"/>
        <v>44986</v>
      </c>
      <c r="H316" s="78" t="s">
        <v>12</v>
      </c>
      <c r="I316" s="81" t="s">
        <v>13</v>
      </c>
      <c r="J316" s="78" t="s">
        <v>13</v>
      </c>
      <c r="K316" s="300" t="s">
        <v>1400</v>
      </c>
      <c r="L316" s="176" t="s">
        <v>1399</v>
      </c>
      <c r="M316" s="429">
        <v>44986</v>
      </c>
      <c r="N316" s="429">
        <v>44986</v>
      </c>
      <c r="O316" s="429">
        <v>44986</v>
      </c>
      <c r="P316" s="429">
        <v>44986</v>
      </c>
      <c r="Q316" s="190" t="str">
        <f t="shared" si="53"/>
        <v/>
      </c>
      <c r="R316" s="11"/>
      <c r="S316" s="177"/>
      <c r="T316" s="85"/>
    </row>
    <row r="317" spans="1:22" s="196" customFormat="1" ht="14.45" customHeight="1" x14ac:dyDescent="0.25">
      <c r="A317" s="28">
        <f t="shared" si="50"/>
        <v>315</v>
      </c>
      <c r="B317" s="44" t="str">
        <f>H317&amp;I317</f>
        <v>KN</v>
      </c>
      <c r="C317" s="51"/>
      <c r="D317" s="150">
        <f>+C317-21</f>
        <v>-21</v>
      </c>
      <c r="E317" s="51">
        <f>VLOOKUP(B317,SonGönderimTarihleri!A:C,3,FALSE)</f>
        <v>44998</v>
      </c>
      <c r="F317" s="232"/>
      <c r="G317" s="282">
        <f>IF(F317="",IF(C317="",E317,IF(E317&lt;=D317,E317,D317)),F317)</f>
        <v>44998</v>
      </c>
      <c r="H317" s="78" t="s">
        <v>15</v>
      </c>
      <c r="I317" s="81" t="s">
        <v>13</v>
      </c>
      <c r="J317" s="78" t="s">
        <v>13</v>
      </c>
      <c r="K317" s="300" t="s">
        <v>1445</v>
      </c>
      <c r="L317" s="176" t="s">
        <v>1488</v>
      </c>
      <c r="M317" s="495">
        <v>44998</v>
      </c>
      <c r="N317" s="495">
        <v>44998</v>
      </c>
      <c r="O317" s="495">
        <v>44998</v>
      </c>
      <c r="P317" s="495">
        <v>44998</v>
      </c>
      <c r="Q317" s="247"/>
      <c r="R317" s="51"/>
      <c r="S317" s="146"/>
      <c r="T317" s="85"/>
      <c r="U317" s="52"/>
    </row>
    <row r="318" spans="1:22" s="171" customFormat="1" ht="15" customHeight="1" x14ac:dyDescent="0.25">
      <c r="A318" s="28">
        <f t="shared" si="50"/>
        <v>316</v>
      </c>
      <c r="B318" s="44" t="str">
        <f t="shared" si="52"/>
        <v>KN</v>
      </c>
      <c r="C318" s="51"/>
      <c r="D318" s="150">
        <f t="shared" si="48"/>
        <v>-21</v>
      </c>
      <c r="E318" s="51">
        <f>VLOOKUP(B318,SonGönderimTarihleri!A:C,3,FALSE)</f>
        <v>44998</v>
      </c>
      <c r="F318" s="232"/>
      <c r="G318" s="281">
        <f t="shared" si="54"/>
        <v>44998</v>
      </c>
      <c r="H318" s="50" t="s">
        <v>15</v>
      </c>
      <c r="I318" s="124" t="s">
        <v>13</v>
      </c>
      <c r="J318" s="50" t="s">
        <v>13</v>
      </c>
      <c r="K318" s="50" t="s">
        <v>1026</v>
      </c>
      <c r="L318" s="207" t="s">
        <v>1025</v>
      </c>
      <c r="M318" s="495">
        <v>44998</v>
      </c>
      <c r="N318" s="495">
        <v>44998</v>
      </c>
      <c r="O318" s="495">
        <v>44998</v>
      </c>
      <c r="P318" s="495">
        <v>44998</v>
      </c>
      <c r="Q318" s="190" t="str">
        <f t="shared" si="53"/>
        <v/>
      </c>
      <c r="R318" s="11"/>
      <c r="S318" s="177"/>
      <c r="T318" s="170"/>
      <c r="U318" s="52"/>
      <c r="V318" s="170"/>
    </row>
    <row r="319" spans="1:22" s="146" customFormat="1" ht="15.75" customHeight="1" x14ac:dyDescent="0.25">
      <c r="A319" s="28">
        <f t="shared" si="50"/>
        <v>317</v>
      </c>
      <c r="B319" s="44" t="str">
        <f t="shared" si="52"/>
        <v>KON</v>
      </c>
      <c r="C319" s="51">
        <v>44998</v>
      </c>
      <c r="D319" s="150">
        <f t="shared" ref="D319:D396" si="55">+C319-21</f>
        <v>44977</v>
      </c>
      <c r="E319" s="51">
        <f>VLOOKUP(B319,SonGönderimTarihleri!A:C,3,FALSE)</f>
        <v>44986</v>
      </c>
      <c r="F319" s="90"/>
      <c r="G319" s="266">
        <f t="shared" si="54"/>
        <v>44977</v>
      </c>
      <c r="H319" s="25" t="s">
        <v>12</v>
      </c>
      <c r="I319" s="80" t="s">
        <v>13</v>
      </c>
      <c r="J319" s="25" t="s">
        <v>13</v>
      </c>
      <c r="K319" s="25" t="s">
        <v>228</v>
      </c>
      <c r="L319" s="140" t="s">
        <v>1205</v>
      </c>
      <c r="M319" s="328">
        <v>44964</v>
      </c>
      <c r="N319" s="328">
        <v>44964</v>
      </c>
      <c r="O319" s="407">
        <v>44974</v>
      </c>
      <c r="P319" s="407">
        <v>44974</v>
      </c>
      <c r="Q319" s="151" t="str">
        <f t="shared" si="53"/>
        <v/>
      </c>
      <c r="R319" s="86"/>
      <c r="S319" s="172"/>
      <c r="T319" s="141"/>
      <c r="U319" s="52"/>
    </row>
    <row r="320" spans="1:22" s="52" customFormat="1" ht="14.45" customHeight="1" x14ac:dyDescent="0.25">
      <c r="A320" s="28">
        <f t="shared" si="50"/>
        <v>318</v>
      </c>
      <c r="B320" s="44" t="str">
        <f t="shared" si="52"/>
        <v>KON</v>
      </c>
      <c r="C320" s="44"/>
      <c r="D320" s="150">
        <f t="shared" si="55"/>
        <v>-21</v>
      </c>
      <c r="E320" s="51">
        <f>VLOOKUP(B320,SonGönderimTarihleri!A:C,3,FALSE)</f>
        <v>44986</v>
      </c>
      <c r="F320" s="232"/>
      <c r="G320" s="282">
        <f t="shared" si="54"/>
        <v>44986</v>
      </c>
      <c r="H320" s="78" t="s">
        <v>12</v>
      </c>
      <c r="I320" s="81" t="s">
        <v>13</v>
      </c>
      <c r="J320" s="78" t="s">
        <v>13</v>
      </c>
      <c r="K320" s="300" t="s">
        <v>229</v>
      </c>
      <c r="L320" s="176" t="s">
        <v>569</v>
      </c>
      <c r="M320" s="427">
        <v>44986</v>
      </c>
      <c r="N320" s="427">
        <v>44986</v>
      </c>
      <c r="O320" s="427">
        <v>44986</v>
      </c>
      <c r="P320" s="427">
        <v>44986</v>
      </c>
      <c r="Q320" s="190" t="str">
        <f t="shared" si="53"/>
        <v/>
      </c>
      <c r="R320" s="11"/>
      <c r="S320" s="177"/>
    </row>
    <row r="321" spans="1:21" s="146" customFormat="1" x14ac:dyDescent="0.25">
      <c r="A321" s="28">
        <f t="shared" si="50"/>
        <v>319</v>
      </c>
      <c r="B321" s="44" t="str">
        <f t="shared" si="52"/>
        <v>KOF(MRGYO) 2022/9 Aylık</v>
      </c>
      <c r="C321" s="51"/>
      <c r="D321" s="150">
        <f t="shared" si="55"/>
        <v>-21</v>
      </c>
      <c r="E321" s="51">
        <f>VLOOKUP(B321,SonGönderimTarihleri!A:C,3,FALSE)</f>
        <v>44956</v>
      </c>
      <c r="F321" s="232"/>
      <c r="G321" s="282">
        <f>IF(F321="",IF(C321="",E321,IF(E321&lt;=D321,E321,D321)),F321)</f>
        <v>44956</v>
      </c>
      <c r="H321" s="78" t="s">
        <v>12</v>
      </c>
      <c r="I321" s="78" t="s">
        <v>1750</v>
      </c>
      <c r="J321" s="300" t="s">
        <v>1750</v>
      </c>
      <c r="K321" s="300" t="s">
        <v>230</v>
      </c>
      <c r="L321" s="176" t="s">
        <v>570</v>
      </c>
      <c r="M321" s="381">
        <v>44952</v>
      </c>
      <c r="N321" s="381">
        <v>44952</v>
      </c>
      <c r="O321" s="381">
        <v>44952</v>
      </c>
      <c r="P321" s="381">
        <v>44952</v>
      </c>
      <c r="Q321" s="246" t="str">
        <f t="shared" si="53"/>
        <v/>
      </c>
      <c r="R321" s="86"/>
      <c r="S321" s="172"/>
      <c r="T321" s="141"/>
      <c r="U321" s="52"/>
    </row>
    <row r="322" spans="1:21" s="192" customFormat="1" x14ac:dyDescent="0.25">
      <c r="A322" s="28">
        <f t="shared" si="50"/>
        <v>320</v>
      </c>
      <c r="B322" s="44" t="str">
        <f t="shared" si="52"/>
        <v>KF(MARTI) 2022/9 Aylık</v>
      </c>
      <c r="C322" s="51"/>
      <c r="D322" s="150">
        <f t="shared" si="55"/>
        <v>-21</v>
      </c>
      <c r="E322" s="51">
        <f>VLOOKUP(B322,SonGönderimTarihleri!A:C,3,FALSE)</f>
        <v>44966</v>
      </c>
      <c r="F322" s="232"/>
      <c r="G322" s="282">
        <f>IF(F322="",IF(C322="",E322,IF(E322&lt;=D322,E322,D322)),F322)</f>
        <v>44966</v>
      </c>
      <c r="H322" s="78" t="s">
        <v>15</v>
      </c>
      <c r="I322" s="78" t="s">
        <v>1751</v>
      </c>
      <c r="J322" s="300" t="s">
        <v>1751</v>
      </c>
      <c r="K322" s="300" t="s">
        <v>231</v>
      </c>
      <c r="L322" s="176" t="s">
        <v>571</v>
      </c>
      <c r="M322" s="379">
        <v>44966</v>
      </c>
      <c r="N322" s="379">
        <v>44966</v>
      </c>
      <c r="O322" s="379">
        <v>44966</v>
      </c>
      <c r="P322" s="379">
        <v>44966</v>
      </c>
      <c r="Q322" s="246"/>
      <c r="R322" s="11"/>
      <c r="S322" s="177"/>
      <c r="T322" s="178"/>
      <c r="U322" s="52"/>
    </row>
    <row r="323" spans="1:21" s="52" customFormat="1" ht="14.45" customHeight="1" x14ac:dyDescent="0.25">
      <c r="A323" s="28">
        <f t="shared" si="50"/>
        <v>321</v>
      </c>
      <c r="B323" s="44" t="str">
        <f t="shared" si="52"/>
        <v>KN</v>
      </c>
      <c r="C323" s="28"/>
      <c r="D323" s="150">
        <f t="shared" si="55"/>
        <v>-21</v>
      </c>
      <c r="E323" s="51">
        <f>VLOOKUP(B323,SonGönderimTarihleri!A:C,3,FALSE)</f>
        <v>44998</v>
      </c>
      <c r="F323" s="232"/>
      <c r="G323" s="282">
        <f t="shared" si="54"/>
        <v>44998</v>
      </c>
      <c r="H323" s="50" t="s">
        <v>15</v>
      </c>
      <c r="I323" s="124" t="s">
        <v>13</v>
      </c>
      <c r="J323" s="81" t="s">
        <v>13</v>
      </c>
      <c r="K323" s="50" t="s">
        <v>1334</v>
      </c>
      <c r="L323" s="207" t="s">
        <v>1331</v>
      </c>
      <c r="M323" s="490">
        <v>44998</v>
      </c>
      <c r="N323" s="490">
        <v>44998</v>
      </c>
      <c r="O323" s="490">
        <v>44998</v>
      </c>
      <c r="P323" s="490">
        <v>44998</v>
      </c>
      <c r="Q323" s="251"/>
      <c r="R323" s="169"/>
      <c r="S323" s="92"/>
      <c r="T323" s="85"/>
    </row>
    <row r="324" spans="1:21" s="197" customFormat="1" ht="12.75" customHeight="1" x14ac:dyDescent="0.25">
      <c r="A324" s="28">
        <f t="shared" si="50"/>
        <v>322</v>
      </c>
      <c r="B324" s="63" t="str">
        <f t="shared" si="52"/>
        <v>KF(MAVI) 2022/12 Aylık</v>
      </c>
      <c r="C324" s="44"/>
      <c r="D324" s="150">
        <f t="shared" si="55"/>
        <v>-21</v>
      </c>
      <c r="E324" s="51">
        <f>VLOOKUP(B324,SonGönderimTarihleri!A:C,3,FALSE)</f>
        <v>45027</v>
      </c>
      <c r="F324" s="232"/>
      <c r="G324" s="282">
        <f t="shared" si="54"/>
        <v>45027</v>
      </c>
      <c r="H324" s="78" t="s">
        <v>15</v>
      </c>
      <c r="I324" s="81" t="s">
        <v>1752</v>
      </c>
      <c r="J324" s="300" t="s">
        <v>1752</v>
      </c>
      <c r="K324" s="300" t="s">
        <v>1028</v>
      </c>
      <c r="L324" s="176" t="s">
        <v>1027</v>
      </c>
      <c r="M324" s="511">
        <v>44999</v>
      </c>
      <c r="N324" s="512">
        <v>44999</v>
      </c>
      <c r="O324" s="293">
        <v>45020</v>
      </c>
      <c r="P324" s="524">
        <v>45020</v>
      </c>
      <c r="Q324" s="190" t="str">
        <f>+IF(F324="","","SPK tarafından ek süre verilmiştir!")</f>
        <v/>
      </c>
      <c r="R324" s="11"/>
      <c r="S324" s="177"/>
      <c r="U324" s="52"/>
    </row>
    <row r="325" spans="1:21" s="52" customFormat="1" ht="14.45" customHeight="1" x14ac:dyDescent="0.25">
      <c r="A325" s="28">
        <f t="shared" ref="A325:A388" si="56">A324+1</f>
        <v>323</v>
      </c>
      <c r="B325" s="44" t="str">
        <f t="shared" si="52"/>
        <v>KN</v>
      </c>
      <c r="C325" s="51"/>
      <c r="D325" s="150">
        <f t="shared" si="55"/>
        <v>-21</v>
      </c>
      <c r="E325" s="51">
        <f>VLOOKUP(B325,SonGönderimTarihleri!A:C,3,FALSE)</f>
        <v>44998</v>
      </c>
      <c r="F325" s="232"/>
      <c r="G325" s="282">
        <f t="shared" si="54"/>
        <v>44998</v>
      </c>
      <c r="H325" s="50" t="s">
        <v>15</v>
      </c>
      <c r="I325" s="124" t="s">
        <v>13</v>
      </c>
      <c r="J325" s="50" t="s">
        <v>13</v>
      </c>
      <c r="K325" s="50" t="s">
        <v>232</v>
      </c>
      <c r="L325" s="207" t="s">
        <v>572</v>
      </c>
      <c r="M325" s="495">
        <v>44998</v>
      </c>
      <c r="N325" s="495">
        <v>44998</v>
      </c>
      <c r="O325" s="495">
        <v>44998</v>
      </c>
      <c r="P325" s="495">
        <v>44998</v>
      </c>
      <c r="Q325" s="190" t="str">
        <f>+IF(F325="","","SPK tarafından ek süre verilmiştir!")</f>
        <v/>
      </c>
      <c r="R325" s="11"/>
      <c r="S325" s="177"/>
      <c r="T325" s="85"/>
    </row>
    <row r="326" spans="1:21" s="52" customFormat="1" ht="14.45" customHeight="1" x14ac:dyDescent="0.25">
      <c r="A326" s="28">
        <f t="shared" si="56"/>
        <v>324</v>
      </c>
      <c r="B326" s="44" t="str">
        <f t="shared" si="52"/>
        <v>KN</v>
      </c>
      <c r="C326" s="384">
        <v>45006</v>
      </c>
      <c r="D326" s="150">
        <f t="shared" si="55"/>
        <v>44985</v>
      </c>
      <c r="E326" s="51">
        <f>VLOOKUP(B326,SonGönderimTarihleri!A:C,3,FALSE)</f>
        <v>44998</v>
      </c>
      <c r="F326" s="232"/>
      <c r="G326" s="282">
        <f t="shared" si="54"/>
        <v>44985</v>
      </c>
      <c r="H326" s="50" t="s">
        <v>15</v>
      </c>
      <c r="I326" s="124" t="s">
        <v>13</v>
      </c>
      <c r="J326" s="50" t="s">
        <v>13</v>
      </c>
      <c r="K326" s="300" t="s">
        <v>1380</v>
      </c>
      <c r="L326" s="176" t="s">
        <v>1397</v>
      </c>
      <c r="M326" s="429">
        <v>44977</v>
      </c>
      <c r="N326" s="429">
        <v>44977</v>
      </c>
      <c r="O326" s="429">
        <v>44977</v>
      </c>
      <c r="P326" s="429">
        <v>44977</v>
      </c>
      <c r="Q326" s="190"/>
      <c r="R326" s="11"/>
      <c r="S326" s="185">
        <v>44977</v>
      </c>
      <c r="T326" s="85"/>
    </row>
    <row r="327" spans="1:21" s="52" customFormat="1" ht="14.45" customHeight="1" x14ac:dyDescent="0.25">
      <c r="A327" s="28">
        <f t="shared" si="56"/>
        <v>325</v>
      </c>
      <c r="B327" s="44" t="str">
        <f t="shared" si="52"/>
        <v>KN</v>
      </c>
      <c r="C327" s="44"/>
      <c r="D327" s="150">
        <f t="shared" si="55"/>
        <v>-21</v>
      </c>
      <c r="E327" s="51">
        <f>VLOOKUP(B327,SonGönderimTarihleri!A:C,3,FALSE)</f>
        <v>44998</v>
      </c>
      <c r="F327" s="232"/>
      <c r="G327" s="282">
        <f t="shared" si="54"/>
        <v>44998</v>
      </c>
      <c r="H327" s="78" t="s">
        <v>15</v>
      </c>
      <c r="I327" s="81" t="s">
        <v>13</v>
      </c>
      <c r="J327" s="78" t="s">
        <v>13</v>
      </c>
      <c r="K327" s="300" t="s">
        <v>233</v>
      </c>
      <c r="L327" s="176" t="s">
        <v>573</v>
      </c>
      <c r="M327" s="329">
        <v>44996</v>
      </c>
      <c r="N327" s="491">
        <v>44996</v>
      </c>
      <c r="O327" s="491">
        <v>44996</v>
      </c>
      <c r="P327" s="491">
        <v>44996</v>
      </c>
      <c r="Q327" s="190"/>
      <c r="R327" s="11"/>
      <c r="S327" s="177"/>
      <c r="T327" s="85"/>
    </row>
    <row r="328" spans="1:21" s="52" customFormat="1" ht="14.45" customHeight="1" x14ac:dyDescent="0.25">
      <c r="A328" s="28">
        <f t="shared" si="56"/>
        <v>326</v>
      </c>
      <c r="B328" s="44" t="str">
        <f t="shared" si="52"/>
        <v>KN</v>
      </c>
      <c r="C328" s="51"/>
      <c r="D328" s="150">
        <f t="shared" si="55"/>
        <v>-21</v>
      </c>
      <c r="E328" s="51">
        <f>VLOOKUP(B328,SonGönderimTarihleri!A:C,3,FALSE)</f>
        <v>44998</v>
      </c>
      <c r="F328" s="232"/>
      <c r="G328" s="281">
        <f t="shared" si="54"/>
        <v>44998</v>
      </c>
      <c r="H328" s="50" t="s">
        <v>15</v>
      </c>
      <c r="I328" s="124" t="s">
        <v>13</v>
      </c>
      <c r="J328" s="50" t="s">
        <v>13</v>
      </c>
      <c r="K328" s="50" t="s">
        <v>234</v>
      </c>
      <c r="L328" s="207" t="s">
        <v>574</v>
      </c>
      <c r="M328" s="429">
        <v>44991</v>
      </c>
      <c r="N328" s="429">
        <v>44991</v>
      </c>
      <c r="O328" s="429">
        <v>44991</v>
      </c>
      <c r="P328" s="429">
        <v>44991</v>
      </c>
      <c r="Q328" s="190" t="str">
        <f>+IF(F328="","","SPK tarafından ek süre verilmiştir!")</f>
        <v/>
      </c>
      <c r="R328" s="60"/>
      <c r="S328" s="191"/>
      <c r="T328" s="85"/>
    </row>
    <row r="329" spans="1:21" s="192" customFormat="1" ht="14.45" customHeight="1" x14ac:dyDescent="0.25">
      <c r="A329" s="28">
        <f t="shared" si="56"/>
        <v>327</v>
      </c>
      <c r="B329" s="50" t="str">
        <f t="shared" si="52"/>
        <v>KN</v>
      </c>
      <c r="C329" s="62"/>
      <c r="D329" s="175">
        <f t="shared" si="55"/>
        <v>-21</v>
      </c>
      <c r="E329" s="62">
        <f>VLOOKUP(B329,SonGönderimTarihleri!A:C,3,FALSE)</f>
        <v>44998</v>
      </c>
      <c r="F329" s="232"/>
      <c r="G329" s="281">
        <f t="shared" si="54"/>
        <v>44998</v>
      </c>
      <c r="H329" s="50" t="s">
        <v>15</v>
      </c>
      <c r="I329" s="124" t="s">
        <v>13</v>
      </c>
      <c r="J329" s="50" t="s">
        <v>13</v>
      </c>
      <c r="K329" s="300" t="s">
        <v>1353</v>
      </c>
      <c r="L329" s="176" t="s">
        <v>1363</v>
      </c>
      <c r="M329" s="429">
        <v>44994</v>
      </c>
      <c r="N329" s="429">
        <v>44994</v>
      </c>
      <c r="O329" s="429">
        <v>44994</v>
      </c>
      <c r="P329" s="429">
        <v>44994</v>
      </c>
      <c r="Q329" s="190" t="str">
        <f>+IF(F329="","","SPK tarafından ek süre verilmiştir!")</f>
        <v/>
      </c>
      <c r="R329" s="60"/>
      <c r="S329" s="191"/>
      <c r="T329" s="178"/>
      <c r="U329" s="52"/>
    </row>
    <row r="330" spans="1:21" s="52" customFormat="1" ht="14.45" customHeight="1" x14ac:dyDescent="0.25">
      <c r="A330" s="28">
        <f t="shared" si="56"/>
        <v>328</v>
      </c>
      <c r="B330" s="44" t="str">
        <f t="shared" si="52"/>
        <v>KN</v>
      </c>
      <c r="C330" s="51"/>
      <c r="D330" s="150">
        <f t="shared" si="55"/>
        <v>-21</v>
      </c>
      <c r="E330" s="51">
        <f>VLOOKUP(B330,SonGönderimTarihleri!A:C,3,FALSE)</f>
        <v>44998</v>
      </c>
      <c r="F330" s="232"/>
      <c r="G330" s="281">
        <f t="shared" si="54"/>
        <v>44998</v>
      </c>
      <c r="H330" s="50" t="s">
        <v>15</v>
      </c>
      <c r="I330" s="124" t="s">
        <v>13</v>
      </c>
      <c r="J330" s="50" t="s">
        <v>13</v>
      </c>
      <c r="K330" s="50" t="s">
        <v>235</v>
      </c>
      <c r="L330" s="207" t="s">
        <v>575</v>
      </c>
      <c r="M330" s="495">
        <v>44998</v>
      </c>
      <c r="N330" s="495">
        <v>44998</v>
      </c>
      <c r="O330" s="495">
        <v>44998</v>
      </c>
      <c r="P330" s="495">
        <v>44998</v>
      </c>
      <c r="Q330" s="190" t="str">
        <f>+IF(F330="","","SPK tarafından ek süre verilmiştir!")</f>
        <v/>
      </c>
      <c r="R330" s="11"/>
      <c r="S330" s="177"/>
      <c r="T330" s="85"/>
    </row>
    <row r="331" spans="1:21" s="52" customFormat="1" x14ac:dyDescent="0.25">
      <c r="A331" s="28">
        <f t="shared" si="56"/>
        <v>329</v>
      </c>
      <c r="B331" s="25" t="str">
        <f t="shared" si="52"/>
        <v>KF(MERKO) 2022/6 Aylık</v>
      </c>
      <c r="C331" s="26"/>
      <c r="D331" s="150">
        <f t="shared" si="55"/>
        <v>-21</v>
      </c>
      <c r="E331" s="26">
        <f>VLOOKUP(B331,SonGönderimTarihleri!A:C,3,FALSE)</f>
        <v>44977</v>
      </c>
      <c r="F331" s="232">
        <v>44998</v>
      </c>
      <c r="G331" s="306">
        <f t="shared" si="54"/>
        <v>44998</v>
      </c>
      <c r="H331" s="25" t="s">
        <v>15</v>
      </c>
      <c r="I331" s="25" t="s">
        <v>1753</v>
      </c>
      <c r="J331" s="25" t="s">
        <v>1753</v>
      </c>
      <c r="K331" s="25" t="s">
        <v>236</v>
      </c>
      <c r="L331" s="140" t="s">
        <v>576</v>
      </c>
      <c r="M331" s="495">
        <v>44998</v>
      </c>
      <c r="N331" s="495">
        <v>44998</v>
      </c>
      <c r="O331" s="495">
        <v>44998</v>
      </c>
      <c r="P331" s="495">
        <v>44998</v>
      </c>
      <c r="Q331" s="190" t="str">
        <f t="shared" ref="Q331" si="57">+IF(F331="","","SPK tarafından ek süre verilmiştir!")</f>
        <v>SPK tarafından ek süre verilmiştir!</v>
      </c>
      <c r="R331" s="8"/>
      <c r="S331" s="177"/>
      <c r="T331" s="85"/>
    </row>
    <row r="332" spans="1:21" s="146" customFormat="1" ht="14.45" customHeight="1" x14ac:dyDescent="0.25">
      <c r="A332" s="28">
        <f t="shared" si="56"/>
        <v>330</v>
      </c>
      <c r="B332" s="44" t="str">
        <f t="shared" si="52"/>
        <v>KN</v>
      </c>
      <c r="C332" s="26"/>
      <c r="D332" s="150">
        <f t="shared" si="55"/>
        <v>-21</v>
      </c>
      <c r="E332" s="51">
        <f>VLOOKUP(B332,SonGönderimTarihleri!A:C,3,FALSE)</f>
        <v>44998</v>
      </c>
      <c r="F332" s="232"/>
      <c r="G332" s="282">
        <f t="shared" si="54"/>
        <v>44998</v>
      </c>
      <c r="H332" s="78" t="s">
        <v>15</v>
      </c>
      <c r="I332" s="81" t="s">
        <v>13</v>
      </c>
      <c r="J332" s="78" t="s">
        <v>13</v>
      </c>
      <c r="K332" s="300" t="s">
        <v>237</v>
      </c>
      <c r="L332" s="176" t="s">
        <v>1346</v>
      </c>
      <c r="M332" s="429">
        <v>44980</v>
      </c>
      <c r="N332" s="429">
        <v>44980</v>
      </c>
      <c r="O332" s="429">
        <v>44980</v>
      </c>
      <c r="P332" s="429">
        <v>44980</v>
      </c>
      <c r="Q332" s="190" t="str">
        <f t="shared" ref="Q332:Q343" si="58">+IF(F332="","","SPK tarafından ek süre verilmiştir!")</f>
        <v/>
      </c>
      <c r="R332" s="11"/>
      <c r="S332" s="177"/>
      <c r="T332" s="141"/>
      <c r="U332" s="52"/>
    </row>
    <row r="333" spans="1:21" s="52" customFormat="1" ht="14.45" customHeight="1" x14ac:dyDescent="0.25">
      <c r="A333" s="28">
        <f t="shared" si="56"/>
        <v>331</v>
      </c>
      <c r="B333" s="44" t="str">
        <f t="shared" si="52"/>
        <v>KON</v>
      </c>
      <c r="C333" s="44"/>
      <c r="D333" s="150">
        <f t="shared" si="55"/>
        <v>-21</v>
      </c>
      <c r="E333" s="51">
        <f>VLOOKUP(B333,SonGönderimTarihleri!A:C,3,FALSE)</f>
        <v>44986</v>
      </c>
      <c r="F333" s="232"/>
      <c r="G333" s="282">
        <f t="shared" si="54"/>
        <v>44986</v>
      </c>
      <c r="H333" s="78" t="s">
        <v>12</v>
      </c>
      <c r="I333" s="81" t="s">
        <v>13</v>
      </c>
      <c r="J333" s="78" t="s">
        <v>13</v>
      </c>
      <c r="K333" s="300" t="s">
        <v>238</v>
      </c>
      <c r="L333" s="176" t="s">
        <v>577</v>
      </c>
      <c r="M333" s="429">
        <v>44986</v>
      </c>
      <c r="N333" s="429">
        <v>44986</v>
      </c>
      <c r="O333" s="429">
        <v>44986</v>
      </c>
      <c r="P333" s="429">
        <v>44986</v>
      </c>
      <c r="Q333" s="190" t="str">
        <f t="shared" si="58"/>
        <v/>
      </c>
      <c r="R333" s="86"/>
      <c r="S333" s="177"/>
      <c r="T333" s="85"/>
    </row>
    <row r="334" spans="1:21" s="52" customFormat="1" ht="14.45" customHeight="1" x14ac:dyDescent="0.25">
      <c r="A334" s="28">
        <f t="shared" si="56"/>
        <v>332</v>
      </c>
      <c r="B334" s="44" t="str">
        <f t="shared" si="52"/>
        <v>KN</v>
      </c>
      <c r="C334" s="44"/>
      <c r="D334" s="150">
        <f t="shared" si="55"/>
        <v>-21</v>
      </c>
      <c r="E334" s="51">
        <f>VLOOKUP(B334,SonGönderimTarihleri!A:C,3,FALSE)</f>
        <v>44998</v>
      </c>
      <c r="F334" s="232"/>
      <c r="G334" s="282">
        <f t="shared" si="54"/>
        <v>44998</v>
      </c>
      <c r="H334" s="78" t="s">
        <v>15</v>
      </c>
      <c r="I334" s="81" t="s">
        <v>13</v>
      </c>
      <c r="J334" s="78" t="s">
        <v>13</v>
      </c>
      <c r="K334" s="300" t="s">
        <v>239</v>
      </c>
      <c r="L334" s="176" t="s">
        <v>578</v>
      </c>
      <c r="M334" s="495">
        <v>44998</v>
      </c>
      <c r="N334" s="495">
        <v>44998</v>
      </c>
      <c r="O334" s="495">
        <v>44998</v>
      </c>
      <c r="P334" s="495">
        <v>44998</v>
      </c>
      <c r="Q334" s="190" t="str">
        <f t="shared" si="58"/>
        <v/>
      </c>
      <c r="R334" s="11"/>
      <c r="S334" s="177"/>
      <c r="T334" s="85"/>
    </row>
    <row r="335" spans="1:21" s="52" customFormat="1" ht="14.45" customHeight="1" x14ac:dyDescent="0.25">
      <c r="A335" s="28">
        <f t="shared" si="56"/>
        <v>333</v>
      </c>
      <c r="B335" s="44" t="str">
        <f t="shared" si="52"/>
        <v>KON</v>
      </c>
      <c r="C335" s="51"/>
      <c r="D335" s="150">
        <f t="shared" si="55"/>
        <v>-21</v>
      </c>
      <c r="E335" s="51">
        <f>VLOOKUP(B335,SonGönderimTarihleri!A:C,3,FALSE)</f>
        <v>44986</v>
      </c>
      <c r="F335" s="232"/>
      <c r="G335" s="282">
        <f t="shared" si="54"/>
        <v>44986</v>
      </c>
      <c r="H335" s="78" t="s">
        <v>12</v>
      </c>
      <c r="I335" s="81" t="s">
        <v>13</v>
      </c>
      <c r="J335" s="78" t="s">
        <v>13</v>
      </c>
      <c r="K335" s="300" t="s">
        <v>1099</v>
      </c>
      <c r="L335" s="176" t="s">
        <v>1098</v>
      </c>
      <c r="M335" s="323">
        <v>44950</v>
      </c>
      <c r="N335" s="379">
        <v>44950</v>
      </c>
      <c r="O335" s="379">
        <v>44950</v>
      </c>
      <c r="P335" s="379">
        <v>44950</v>
      </c>
      <c r="Q335" s="190" t="str">
        <f t="shared" si="58"/>
        <v/>
      </c>
      <c r="R335" s="86"/>
      <c r="S335" s="177"/>
      <c r="T335" s="85"/>
    </row>
    <row r="336" spans="1:21" s="196" customFormat="1" ht="14.45" customHeight="1" x14ac:dyDescent="0.25">
      <c r="A336" s="28">
        <f t="shared" si="56"/>
        <v>334</v>
      </c>
      <c r="B336" s="44" t="str">
        <f>H336&amp;I336</f>
        <v>KN</v>
      </c>
      <c r="C336" s="51"/>
      <c r="D336" s="150">
        <f>+C336-21</f>
        <v>-21</v>
      </c>
      <c r="E336" s="51">
        <f>VLOOKUP(B336,SonGönderimTarihleri!A:C,3,FALSE)</f>
        <v>44998</v>
      </c>
      <c r="F336" s="232"/>
      <c r="G336" s="281">
        <f t="shared" si="54"/>
        <v>44998</v>
      </c>
      <c r="H336" s="78" t="s">
        <v>15</v>
      </c>
      <c r="I336" s="81" t="s">
        <v>13</v>
      </c>
      <c r="J336" s="78" t="s">
        <v>13</v>
      </c>
      <c r="K336" s="300" t="s">
        <v>1458</v>
      </c>
      <c r="L336" s="176" t="s">
        <v>1489</v>
      </c>
      <c r="M336" s="317">
        <v>44949</v>
      </c>
      <c r="N336" s="336">
        <v>44949</v>
      </c>
      <c r="O336" s="336">
        <v>44949</v>
      </c>
      <c r="P336" s="336">
        <v>44949</v>
      </c>
      <c r="Q336" s="247"/>
      <c r="R336" s="51"/>
      <c r="S336" s="177"/>
      <c r="T336" s="85"/>
      <c r="U336" s="52"/>
    </row>
    <row r="337" spans="1:21" s="52" customFormat="1" ht="14.45" customHeight="1" x14ac:dyDescent="0.25">
      <c r="A337" s="28">
        <f t="shared" si="56"/>
        <v>335</v>
      </c>
      <c r="B337" s="44" t="str">
        <f t="shared" si="52"/>
        <v>KN</v>
      </c>
      <c r="C337" s="44"/>
      <c r="D337" s="150">
        <f t="shared" si="55"/>
        <v>-21</v>
      </c>
      <c r="E337" s="51">
        <f>VLOOKUP(B337,SonGönderimTarihleri!A:C,3,FALSE)</f>
        <v>44998</v>
      </c>
      <c r="F337" s="232"/>
      <c r="G337" s="282">
        <f t="shared" si="54"/>
        <v>44998</v>
      </c>
      <c r="H337" s="78" t="s">
        <v>15</v>
      </c>
      <c r="I337" s="81" t="s">
        <v>13</v>
      </c>
      <c r="J337" s="78" t="s">
        <v>13</v>
      </c>
      <c r="K337" s="300" t="s">
        <v>240</v>
      </c>
      <c r="L337" s="176" t="s">
        <v>579</v>
      </c>
      <c r="M337" s="282">
        <v>44985</v>
      </c>
      <c r="N337" s="329">
        <v>44985</v>
      </c>
      <c r="O337" s="495">
        <v>44998</v>
      </c>
      <c r="P337" s="495">
        <v>44998</v>
      </c>
      <c r="Q337" s="190" t="str">
        <f t="shared" si="58"/>
        <v/>
      </c>
      <c r="R337" s="65"/>
      <c r="S337" s="173">
        <v>44985</v>
      </c>
      <c r="T337" s="85"/>
    </row>
    <row r="338" spans="1:21" s="52" customFormat="1" ht="14.45" customHeight="1" x14ac:dyDescent="0.25">
      <c r="A338" s="28">
        <f t="shared" si="56"/>
        <v>336</v>
      </c>
      <c r="B338" s="44" t="str">
        <f t="shared" si="52"/>
        <v>KON</v>
      </c>
      <c r="C338" s="51"/>
      <c r="D338" s="150">
        <f t="shared" si="55"/>
        <v>-21</v>
      </c>
      <c r="E338" s="51">
        <f>VLOOKUP(B338,SonGönderimTarihleri!A:C,3,FALSE)</f>
        <v>44986</v>
      </c>
      <c r="F338" s="232"/>
      <c r="G338" s="282">
        <f t="shared" si="54"/>
        <v>44986</v>
      </c>
      <c r="H338" s="78" t="s">
        <v>12</v>
      </c>
      <c r="I338" s="81" t="s">
        <v>13</v>
      </c>
      <c r="J338" s="78" t="s">
        <v>13</v>
      </c>
      <c r="K338" s="300" t="s">
        <v>241</v>
      </c>
      <c r="L338" s="176" t="s">
        <v>580</v>
      </c>
      <c r="M338" s="407">
        <v>44985</v>
      </c>
      <c r="N338" s="407">
        <v>44985</v>
      </c>
      <c r="O338" s="407">
        <v>44985</v>
      </c>
      <c r="P338" s="407">
        <v>44985</v>
      </c>
      <c r="Q338" s="190" t="str">
        <f t="shared" si="58"/>
        <v/>
      </c>
      <c r="R338" s="86"/>
      <c r="S338" s="177"/>
      <c r="T338" s="85"/>
    </row>
    <row r="339" spans="1:21" s="52" customFormat="1" ht="14.45" customHeight="1" x14ac:dyDescent="0.25">
      <c r="A339" s="28">
        <f t="shared" si="56"/>
        <v>337</v>
      </c>
      <c r="B339" s="44" t="str">
        <f t="shared" si="52"/>
        <v>KON</v>
      </c>
      <c r="C339" s="44"/>
      <c r="D339" s="150">
        <f t="shared" si="55"/>
        <v>-21</v>
      </c>
      <c r="E339" s="51">
        <f>VLOOKUP(B339,SonGönderimTarihleri!A:C,3,FALSE)</f>
        <v>44986</v>
      </c>
      <c r="F339" s="232"/>
      <c r="G339" s="282">
        <f t="shared" si="54"/>
        <v>44986</v>
      </c>
      <c r="H339" s="78" t="s">
        <v>12</v>
      </c>
      <c r="I339" s="81" t="s">
        <v>13</v>
      </c>
      <c r="J339" s="78" t="s">
        <v>13</v>
      </c>
      <c r="K339" s="300" t="s">
        <v>974</v>
      </c>
      <c r="L339" s="176" t="s">
        <v>972</v>
      </c>
      <c r="M339" s="429">
        <v>44986</v>
      </c>
      <c r="N339" s="429">
        <v>44986</v>
      </c>
      <c r="O339" s="429">
        <v>44986</v>
      </c>
      <c r="P339" s="429">
        <v>44986</v>
      </c>
      <c r="Q339" s="190" t="str">
        <f t="shared" si="58"/>
        <v/>
      </c>
      <c r="R339" s="86"/>
      <c r="S339" s="177"/>
      <c r="T339" s="85"/>
    </row>
    <row r="340" spans="1:21" s="52" customFormat="1" ht="14.45" customHeight="1" x14ac:dyDescent="0.25">
      <c r="A340" s="28">
        <f t="shared" si="56"/>
        <v>338</v>
      </c>
      <c r="B340" s="44" t="str">
        <f t="shared" si="52"/>
        <v>KN</v>
      </c>
      <c r="C340" s="51"/>
      <c r="D340" s="150">
        <f t="shared" si="55"/>
        <v>-21</v>
      </c>
      <c r="E340" s="51">
        <f>VLOOKUP(B340,SonGönderimTarihleri!A:C,3,FALSE)</f>
        <v>44998</v>
      </c>
      <c r="F340" s="232"/>
      <c r="G340" s="282">
        <f t="shared" si="54"/>
        <v>44998</v>
      </c>
      <c r="H340" s="78" t="s">
        <v>15</v>
      </c>
      <c r="I340" s="81" t="s">
        <v>13</v>
      </c>
      <c r="J340" s="78" t="s">
        <v>13</v>
      </c>
      <c r="K340" s="300" t="s">
        <v>748</v>
      </c>
      <c r="L340" s="176" t="s">
        <v>749</v>
      </c>
      <c r="M340" s="329">
        <v>44993</v>
      </c>
      <c r="N340" s="429">
        <v>44993</v>
      </c>
      <c r="O340" s="495">
        <v>44998</v>
      </c>
      <c r="P340" s="495">
        <v>44998</v>
      </c>
      <c r="Q340" s="190" t="str">
        <f t="shared" si="58"/>
        <v/>
      </c>
      <c r="R340" s="11"/>
      <c r="S340" s="173">
        <v>44993</v>
      </c>
      <c r="T340" s="85"/>
    </row>
    <row r="341" spans="1:21" s="52" customFormat="1" ht="14.45" customHeight="1" x14ac:dyDescent="0.25">
      <c r="A341" s="28">
        <f t="shared" si="56"/>
        <v>339</v>
      </c>
      <c r="B341" s="44" t="str">
        <f t="shared" si="52"/>
        <v>KN</v>
      </c>
      <c r="C341" s="44"/>
      <c r="D341" s="150">
        <f t="shared" si="55"/>
        <v>-21</v>
      </c>
      <c r="E341" s="51">
        <f>VLOOKUP(B341,SonGönderimTarihleri!A:C,3,FALSE)</f>
        <v>44998</v>
      </c>
      <c r="F341" s="232">
        <v>45029</v>
      </c>
      <c r="G341" s="281">
        <f t="shared" si="54"/>
        <v>45029</v>
      </c>
      <c r="H341" s="50" t="s">
        <v>15</v>
      </c>
      <c r="I341" s="124" t="s">
        <v>13</v>
      </c>
      <c r="J341" s="50" t="s">
        <v>13</v>
      </c>
      <c r="K341" s="50" t="s">
        <v>242</v>
      </c>
      <c r="L341" s="207" t="s">
        <v>581</v>
      </c>
      <c r="M341" s="524">
        <v>45030</v>
      </c>
      <c r="N341" s="328">
        <v>45029</v>
      </c>
      <c r="O341" s="328">
        <v>45030</v>
      </c>
      <c r="P341" s="524">
        <v>45030</v>
      </c>
      <c r="Q341" s="190" t="str">
        <f t="shared" si="58"/>
        <v>SPK tarafından ek süre verilmiştir!</v>
      </c>
      <c r="R341" s="11"/>
      <c r="S341" s="177"/>
      <c r="T341" s="85"/>
    </row>
    <row r="342" spans="1:21" s="52" customFormat="1" ht="14.45" customHeight="1" x14ac:dyDescent="0.25">
      <c r="A342" s="28">
        <f t="shared" si="56"/>
        <v>340</v>
      </c>
      <c r="B342" s="44" t="str">
        <f t="shared" si="52"/>
        <v>KN</v>
      </c>
      <c r="C342" s="44"/>
      <c r="D342" s="150">
        <f t="shared" si="55"/>
        <v>-21</v>
      </c>
      <c r="E342" s="51">
        <f>VLOOKUP(B342,SonGönderimTarihleri!A:C,3,FALSE)</f>
        <v>44998</v>
      </c>
      <c r="F342" s="192"/>
      <c r="G342" s="281">
        <f t="shared" si="54"/>
        <v>44998</v>
      </c>
      <c r="H342" s="50" t="s">
        <v>15</v>
      </c>
      <c r="I342" s="124" t="s">
        <v>13</v>
      </c>
      <c r="J342" s="50" t="s">
        <v>13</v>
      </c>
      <c r="K342" s="50" t="s">
        <v>1457</v>
      </c>
      <c r="L342" s="207" t="s">
        <v>1460</v>
      </c>
      <c r="M342" s="329">
        <v>44995</v>
      </c>
      <c r="N342" s="471">
        <v>44995</v>
      </c>
      <c r="O342" s="471">
        <v>44995</v>
      </c>
      <c r="P342" s="471">
        <v>44995</v>
      </c>
      <c r="Q342" s="190"/>
      <c r="R342" s="11"/>
      <c r="S342" s="177"/>
      <c r="T342" s="85"/>
    </row>
    <row r="343" spans="1:21" s="52" customFormat="1" ht="14.45" customHeight="1" x14ac:dyDescent="0.25">
      <c r="A343" s="28">
        <f t="shared" si="56"/>
        <v>341</v>
      </c>
      <c r="B343" s="44" t="str">
        <f t="shared" si="52"/>
        <v>KN</v>
      </c>
      <c r="C343" s="90"/>
      <c r="D343" s="150">
        <f t="shared" si="55"/>
        <v>-21</v>
      </c>
      <c r="E343" s="51">
        <f>VLOOKUP(B343,SonGönderimTarihleri!A:C,3,FALSE)</f>
        <v>44998</v>
      </c>
      <c r="F343" s="232"/>
      <c r="G343" s="282">
        <f t="shared" si="54"/>
        <v>44998</v>
      </c>
      <c r="H343" s="78" t="s">
        <v>15</v>
      </c>
      <c r="I343" s="81" t="s">
        <v>13</v>
      </c>
      <c r="J343" s="78" t="s">
        <v>13</v>
      </c>
      <c r="K343" s="50" t="s">
        <v>1687</v>
      </c>
      <c r="L343" s="176" t="s">
        <v>1658</v>
      </c>
      <c r="M343" s="282">
        <v>44999</v>
      </c>
      <c r="N343" s="495">
        <v>44999</v>
      </c>
      <c r="O343" s="495">
        <v>44999</v>
      </c>
      <c r="P343" s="495">
        <v>44999</v>
      </c>
      <c r="Q343" s="190" t="str">
        <f t="shared" si="58"/>
        <v/>
      </c>
      <c r="R343" s="86"/>
      <c r="S343" s="177"/>
      <c r="T343" s="85"/>
    </row>
    <row r="344" spans="1:21" s="52" customFormat="1" ht="14.45" customHeight="1" x14ac:dyDescent="0.25">
      <c r="A344" s="28">
        <f t="shared" si="56"/>
        <v>342</v>
      </c>
      <c r="B344" s="44" t="str">
        <f t="shared" si="52"/>
        <v>KON</v>
      </c>
      <c r="C344" s="44"/>
      <c r="D344" s="150">
        <f t="shared" si="55"/>
        <v>-21</v>
      </c>
      <c r="E344" s="51">
        <f>VLOOKUP(B344,SonGönderimTarihleri!A:C,3,FALSE)</f>
        <v>44986</v>
      </c>
      <c r="F344" s="232"/>
      <c r="G344" s="282">
        <f t="shared" si="54"/>
        <v>44986</v>
      </c>
      <c r="H344" s="78" t="s">
        <v>12</v>
      </c>
      <c r="I344" s="81" t="s">
        <v>13</v>
      </c>
      <c r="J344" s="78" t="s">
        <v>13</v>
      </c>
      <c r="K344" s="300" t="s">
        <v>1419</v>
      </c>
      <c r="L344" s="176" t="s">
        <v>1418</v>
      </c>
      <c r="M344" s="429">
        <v>44986</v>
      </c>
      <c r="N344" s="429">
        <v>44986</v>
      </c>
      <c r="O344" s="429">
        <v>44986</v>
      </c>
      <c r="P344" s="429">
        <v>44986</v>
      </c>
      <c r="Q344" s="190"/>
      <c r="R344" s="86"/>
      <c r="S344" s="177"/>
      <c r="T344" s="85"/>
    </row>
    <row r="345" spans="1:21" s="52" customFormat="1" ht="14.45" customHeight="1" x14ac:dyDescent="0.25">
      <c r="A345" s="28">
        <f t="shared" si="56"/>
        <v>343</v>
      </c>
      <c r="B345" s="44" t="str">
        <f t="shared" si="52"/>
        <v>KN</v>
      </c>
      <c r="C345" s="44"/>
      <c r="D345" s="150">
        <f t="shared" si="55"/>
        <v>-21</v>
      </c>
      <c r="E345" s="51">
        <f>VLOOKUP(B345,SonGönderimTarihleri!A:C,3,FALSE)</f>
        <v>44998</v>
      </c>
      <c r="F345" s="232"/>
      <c r="G345" s="282">
        <f t="shared" si="54"/>
        <v>44998</v>
      </c>
      <c r="H345" s="78" t="s">
        <v>15</v>
      </c>
      <c r="I345" s="81" t="s">
        <v>13</v>
      </c>
      <c r="J345" s="78" t="s">
        <v>13</v>
      </c>
      <c r="K345" s="300" t="s">
        <v>1177</v>
      </c>
      <c r="L345" s="176" t="s">
        <v>1175</v>
      </c>
      <c r="M345" s="495">
        <v>44998</v>
      </c>
      <c r="N345" s="495">
        <v>44998</v>
      </c>
      <c r="O345" s="495">
        <v>44998</v>
      </c>
      <c r="P345" s="495">
        <v>44998</v>
      </c>
      <c r="Q345" s="190"/>
      <c r="R345" s="86"/>
      <c r="S345" s="177"/>
      <c r="T345" s="85"/>
    </row>
    <row r="346" spans="1:21" s="52" customFormat="1" ht="14.45" customHeight="1" x14ac:dyDescent="0.25">
      <c r="A346" s="28">
        <f t="shared" si="56"/>
        <v>344</v>
      </c>
      <c r="B346" s="44" t="str">
        <f t="shared" si="52"/>
        <v>KON</v>
      </c>
      <c r="C346" s="44"/>
      <c r="D346" s="150">
        <f t="shared" si="55"/>
        <v>-21</v>
      </c>
      <c r="E346" s="51">
        <f>VLOOKUP(B346,SonGönderimTarihleri!A:C,3,FALSE)</f>
        <v>44986</v>
      </c>
      <c r="F346" s="232"/>
      <c r="G346" s="282">
        <f t="shared" si="54"/>
        <v>44986</v>
      </c>
      <c r="H346" s="78" t="s">
        <v>12</v>
      </c>
      <c r="I346" s="81" t="s">
        <v>13</v>
      </c>
      <c r="J346" s="78" t="s">
        <v>13</v>
      </c>
      <c r="K346" s="300" t="s">
        <v>1323</v>
      </c>
      <c r="L346" s="176" t="s">
        <v>1336</v>
      </c>
      <c r="M346" s="429">
        <v>44984</v>
      </c>
      <c r="N346" s="429">
        <v>44984</v>
      </c>
      <c r="O346" s="429">
        <v>44984</v>
      </c>
      <c r="P346" s="429">
        <v>44984</v>
      </c>
      <c r="Q346" s="190"/>
      <c r="R346" s="86"/>
      <c r="S346" s="177"/>
      <c r="T346" s="85"/>
    </row>
    <row r="347" spans="1:21" s="146" customFormat="1" ht="14.45" customHeight="1" x14ac:dyDescent="0.25">
      <c r="A347" s="28">
        <f t="shared" si="56"/>
        <v>345</v>
      </c>
      <c r="B347" s="44" t="str">
        <f t="shared" si="52"/>
        <v>KN</v>
      </c>
      <c r="C347" s="44"/>
      <c r="D347" s="150">
        <f t="shared" si="55"/>
        <v>-21</v>
      </c>
      <c r="E347" s="51">
        <f>VLOOKUP(B347,SonGönderimTarihleri!A:C,3,FALSE)</f>
        <v>44998</v>
      </c>
      <c r="F347" s="232"/>
      <c r="G347" s="282">
        <f t="shared" si="54"/>
        <v>44998</v>
      </c>
      <c r="H347" s="78" t="s">
        <v>15</v>
      </c>
      <c r="I347" s="81" t="s">
        <v>13</v>
      </c>
      <c r="J347" s="78" t="s">
        <v>13</v>
      </c>
      <c r="K347" s="300" t="s">
        <v>243</v>
      </c>
      <c r="L347" s="176" t="s">
        <v>582</v>
      </c>
      <c r="M347" s="495">
        <v>44998</v>
      </c>
      <c r="N347" s="495">
        <v>44998</v>
      </c>
      <c r="O347" s="495">
        <v>44998</v>
      </c>
      <c r="P347" s="495">
        <v>44998</v>
      </c>
      <c r="Q347" s="190"/>
      <c r="R347" s="11"/>
      <c r="S347" s="177"/>
      <c r="T347" s="141"/>
      <c r="U347" s="52"/>
    </row>
    <row r="348" spans="1:21" s="52" customFormat="1" ht="14.45" customHeight="1" x14ac:dyDescent="0.25">
      <c r="A348" s="28">
        <f t="shared" si="56"/>
        <v>346</v>
      </c>
      <c r="B348" s="44" t="str">
        <f t="shared" si="52"/>
        <v>KN</v>
      </c>
      <c r="C348" s="51"/>
      <c r="D348" s="150">
        <f t="shared" si="55"/>
        <v>-21</v>
      </c>
      <c r="E348" s="51">
        <f>VLOOKUP(B348,SonGönderimTarihleri!A:C,3,FALSE)</f>
        <v>44998</v>
      </c>
      <c r="F348" s="232"/>
      <c r="G348" s="282">
        <f t="shared" si="54"/>
        <v>44998</v>
      </c>
      <c r="H348" s="78" t="s">
        <v>15</v>
      </c>
      <c r="I348" s="81" t="s">
        <v>13</v>
      </c>
      <c r="J348" s="78" t="s">
        <v>13</v>
      </c>
      <c r="K348" s="300" t="s">
        <v>244</v>
      </c>
      <c r="L348" s="176" t="s">
        <v>1571</v>
      </c>
      <c r="M348" s="429">
        <v>44993</v>
      </c>
      <c r="N348" s="429">
        <v>44993</v>
      </c>
      <c r="O348" s="429">
        <v>44993</v>
      </c>
      <c r="P348" s="429">
        <v>44993</v>
      </c>
      <c r="Q348" s="190" t="str">
        <f t="shared" ref="Q348:Q357" si="59">+IF(F348="","","SPK tarafından ek süre verilmiştir!")</f>
        <v/>
      </c>
      <c r="R348" s="11"/>
      <c r="S348" s="177"/>
    </row>
    <row r="349" spans="1:21" s="52" customFormat="1" ht="14.45" customHeight="1" x14ac:dyDescent="0.25">
      <c r="A349" s="28">
        <f t="shared" si="56"/>
        <v>347</v>
      </c>
      <c r="B349" s="44" t="str">
        <f t="shared" si="52"/>
        <v>KON</v>
      </c>
      <c r="C349" s="51"/>
      <c r="D349" s="150">
        <f t="shared" si="55"/>
        <v>-21</v>
      </c>
      <c r="E349" s="51">
        <f>VLOOKUP(B349,SonGönderimTarihleri!A:C,3,FALSE)</f>
        <v>44986</v>
      </c>
      <c r="F349" s="232"/>
      <c r="G349" s="282">
        <f t="shared" si="54"/>
        <v>44986</v>
      </c>
      <c r="H349" s="78" t="s">
        <v>12</v>
      </c>
      <c r="I349" s="81" t="s">
        <v>13</v>
      </c>
      <c r="J349" s="78" t="s">
        <v>13</v>
      </c>
      <c r="K349" s="300" t="s">
        <v>245</v>
      </c>
      <c r="L349" s="176" t="s">
        <v>583</v>
      </c>
      <c r="M349" s="429">
        <v>44986</v>
      </c>
      <c r="N349" s="429">
        <v>44986</v>
      </c>
      <c r="O349" s="429">
        <v>44986</v>
      </c>
      <c r="P349" s="429">
        <v>44986</v>
      </c>
      <c r="Q349" s="190" t="str">
        <f t="shared" si="59"/>
        <v/>
      </c>
      <c r="R349" s="11"/>
      <c r="S349" s="177"/>
      <c r="T349" s="85"/>
    </row>
    <row r="350" spans="1:21" s="52" customFormat="1" ht="14.45" customHeight="1" x14ac:dyDescent="0.25">
      <c r="A350" s="28">
        <f t="shared" si="56"/>
        <v>348</v>
      </c>
      <c r="B350" s="44" t="str">
        <f t="shared" si="52"/>
        <v>KN</v>
      </c>
      <c r="C350" s="384">
        <v>44615</v>
      </c>
      <c r="D350" s="150">
        <f t="shared" si="55"/>
        <v>44594</v>
      </c>
      <c r="E350" s="51">
        <f>VLOOKUP(B350,SonGönderimTarihleri!A:C,3,FALSE)</f>
        <v>44998</v>
      </c>
      <c r="F350" s="232"/>
      <c r="G350" s="282">
        <f t="shared" si="54"/>
        <v>44594</v>
      </c>
      <c r="H350" s="78" t="s">
        <v>15</v>
      </c>
      <c r="I350" s="81" t="s">
        <v>13</v>
      </c>
      <c r="J350" s="78" t="s">
        <v>13</v>
      </c>
      <c r="K350" s="300" t="s">
        <v>246</v>
      </c>
      <c r="L350" s="176" t="s">
        <v>584</v>
      </c>
      <c r="M350" s="379">
        <v>44957</v>
      </c>
      <c r="N350" s="379">
        <v>44957</v>
      </c>
      <c r="O350" s="379">
        <v>44957</v>
      </c>
      <c r="P350" s="379">
        <v>44957</v>
      </c>
      <c r="Q350" s="190" t="str">
        <f t="shared" si="59"/>
        <v/>
      </c>
      <c r="R350" s="11"/>
      <c r="S350" s="177"/>
      <c r="T350" s="85"/>
    </row>
    <row r="351" spans="1:21" s="52" customFormat="1" ht="14.45" customHeight="1" x14ac:dyDescent="0.25">
      <c r="A351" s="28">
        <f t="shared" si="56"/>
        <v>349</v>
      </c>
      <c r="B351" s="44" t="str">
        <f t="shared" si="52"/>
        <v>KON</v>
      </c>
      <c r="C351" s="44"/>
      <c r="D351" s="150">
        <f t="shared" si="55"/>
        <v>-21</v>
      </c>
      <c r="E351" s="51">
        <f>VLOOKUP(B351,SonGönderimTarihleri!A:C,3,FALSE)</f>
        <v>44986</v>
      </c>
      <c r="F351" s="232"/>
      <c r="G351" s="282">
        <f t="shared" si="54"/>
        <v>44986</v>
      </c>
      <c r="H351" s="78" t="s">
        <v>12</v>
      </c>
      <c r="I351" s="81" t="s">
        <v>13</v>
      </c>
      <c r="J351" s="78" t="s">
        <v>13</v>
      </c>
      <c r="K351" s="300" t="s">
        <v>247</v>
      </c>
      <c r="L351" s="176" t="s">
        <v>585</v>
      </c>
      <c r="M351" s="407">
        <v>44985</v>
      </c>
      <c r="N351" s="407">
        <v>44985</v>
      </c>
      <c r="O351" s="407">
        <v>44985</v>
      </c>
      <c r="P351" s="407">
        <v>44985</v>
      </c>
      <c r="Q351" s="190" t="str">
        <f t="shared" si="59"/>
        <v/>
      </c>
      <c r="R351" s="11"/>
      <c r="S351" s="177"/>
      <c r="T351" s="85"/>
    </row>
    <row r="352" spans="1:21" s="52" customFormat="1" ht="14.45" customHeight="1" x14ac:dyDescent="0.25">
      <c r="A352" s="28">
        <f t="shared" si="56"/>
        <v>350</v>
      </c>
      <c r="B352" s="44" t="str">
        <f>H352&amp;I352</f>
        <v>KN</v>
      </c>
      <c r="C352" s="44"/>
      <c r="D352" s="150">
        <f>+C352-21</f>
        <v>-21</v>
      </c>
      <c r="E352" s="283">
        <f>VLOOKUP(B352,SonGönderimTarihleri!A:C,3,FALSE)</f>
        <v>44998</v>
      </c>
      <c r="F352" s="232"/>
      <c r="G352" s="282">
        <f>IF(F352="",IF(C352="",E352,IF(E352&lt;=D352,E352,D352)),F352)</f>
        <v>44998</v>
      </c>
      <c r="H352" s="78" t="s">
        <v>15</v>
      </c>
      <c r="I352" s="81" t="s">
        <v>13</v>
      </c>
      <c r="J352" s="78" t="s">
        <v>13</v>
      </c>
      <c r="K352" s="80" t="s">
        <v>1621</v>
      </c>
      <c r="L352" s="140" t="s">
        <v>1627</v>
      </c>
      <c r="M352" s="449">
        <v>44995</v>
      </c>
      <c r="N352" s="450">
        <v>44995</v>
      </c>
      <c r="O352" s="450">
        <v>44995</v>
      </c>
      <c r="P352" s="450">
        <v>44995</v>
      </c>
      <c r="Q352" s="190"/>
      <c r="R352" s="11"/>
      <c r="S352" s="177"/>
      <c r="T352" s="85"/>
    </row>
    <row r="353" spans="1:21" s="146" customFormat="1" ht="14.45" customHeight="1" x14ac:dyDescent="0.25">
      <c r="A353" s="28">
        <f t="shared" si="56"/>
        <v>351</v>
      </c>
      <c r="B353" s="44" t="str">
        <f t="shared" si="52"/>
        <v>KN</v>
      </c>
      <c r="C353" s="44"/>
      <c r="D353" s="150">
        <f t="shared" si="55"/>
        <v>-21</v>
      </c>
      <c r="E353" s="51">
        <f>VLOOKUP(B353,SonGönderimTarihleri!A:C,3,FALSE)</f>
        <v>44998</v>
      </c>
      <c r="F353" s="232"/>
      <c r="G353" s="282">
        <f t="shared" si="54"/>
        <v>44998</v>
      </c>
      <c r="H353" s="78" t="s">
        <v>15</v>
      </c>
      <c r="I353" s="81" t="s">
        <v>13</v>
      </c>
      <c r="J353" s="78" t="s">
        <v>13</v>
      </c>
      <c r="K353" s="300" t="s">
        <v>248</v>
      </c>
      <c r="L353" s="176" t="s">
        <v>586</v>
      </c>
      <c r="M353" s="495">
        <v>44998</v>
      </c>
      <c r="N353" s="495">
        <v>44998</v>
      </c>
      <c r="O353" s="495">
        <v>44998</v>
      </c>
      <c r="P353" s="495">
        <v>44998</v>
      </c>
      <c r="Q353" s="190" t="str">
        <f t="shared" si="59"/>
        <v/>
      </c>
      <c r="R353" s="11"/>
      <c r="S353" s="177"/>
      <c r="T353" s="141"/>
      <c r="U353" s="52"/>
    </row>
    <row r="354" spans="1:21" s="146" customFormat="1" ht="14.45" customHeight="1" x14ac:dyDescent="0.25">
      <c r="A354" s="28">
        <f t="shared" si="56"/>
        <v>352</v>
      </c>
      <c r="B354" s="44" t="str">
        <f t="shared" ref="B354" si="60">H354&amp;I354</f>
        <v>KN</v>
      </c>
      <c r="C354" s="384">
        <v>45001</v>
      </c>
      <c r="D354" s="150">
        <f t="shared" ref="D354" si="61">+C354-21</f>
        <v>44980</v>
      </c>
      <c r="E354" s="340">
        <f>VLOOKUP(B354,SonGönderimTarihleri!A:C,3,FALSE)</f>
        <v>44998</v>
      </c>
      <c r="F354" s="232"/>
      <c r="G354" s="329">
        <f t="shared" ref="G354" si="62">IF(F354="",IF(C354="",E354,IF(E354&lt;=D354,E354,D354)),F354)</f>
        <v>44980</v>
      </c>
      <c r="H354" s="300" t="s">
        <v>15</v>
      </c>
      <c r="I354" s="81" t="s">
        <v>13</v>
      </c>
      <c r="J354" s="300" t="s">
        <v>13</v>
      </c>
      <c r="K354" s="80" t="s">
        <v>1719</v>
      </c>
      <c r="L354" s="140" t="s">
        <v>1797</v>
      </c>
      <c r="M354" s="329">
        <v>44978</v>
      </c>
      <c r="N354" s="429">
        <v>44978</v>
      </c>
      <c r="O354" s="429">
        <v>44978</v>
      </c>
      <c r="P354" s="429">
        <v>44978</v>
      </c>
      <c r="Q354" s="190"/>
      <c r="R354" s="11"/>
      <c r="S354" s="177"/>
      <c r="T354" s="141"/>
      <c r="U354" s="52"/>
    </row>
    <row r="355" spans="1:21" s="146" customFormat="1" ht="14.45" customHeight="1" x14ac:dyDescent="0.25">
      <c r="A355" s="28">
        <f t="shared" si="56"/>
        <v>353</v>
      </c>
      <c r="B355" s="44" t="s">
        <v>369</v>
      </c>
      <c r="C355" s="86"/>
      <c r="D355" s="150">
        <f t="shared" si="55"/>
        <v>-21</v>
      </c>
      <c r="E355" s="51">
        <f>VLOOKUP(B355,SonGönderimTarihleri!A:C,3,FALSE)</f>
        <v>44986</v>
      </c>
      <c r="F355" s="232"/>
      <c r="G355" s="282">
        <f t="shared" si="54"/>
        <v>44986</v>
      </c>
      <c r="H355" s="78" t="s">
        <v>12</v>
      </c>
      <c r="I355" s="81" t="s">
        <v>13</v>
      </c>
      <c r="J355" s="78" t="s">
        <v>13</v>
      </c>
      <c r="K355" s="300" t="s">
        <v>1421</v>
      </c>
      <c r="L355" s="176" t="s">
        <v>1420</v>
      </c>
      <c r="M355" s="407">
        <v>44977</v>
      </c>
      <c r="N355" s="407">
        <v>44977</v>
      </c>
      <c r="O355" s="407">
        <v>44977</v>
      </c>
      <c r="P355" s="407">
        <v>44977</v>
      </c>
      <c r="Q355" s="190"/>
      <c r="R355" s="11"/>
      <c r="S355" s="177"/>
      <c r="T355" s="141"/>
      <c r="U355" s="52"/>
    </row>
    <row r="356" spans="1:21" s="52" customFormat="1" ht="14.45" customHeight="1" x14ac:dyDescent="0.25">
      <c r="A356" s="28">
        <f t="shared" si="56"/>
        <v>354</v>
      </c>
      <c r="B356" s="44" t="str">
        <f t="shared" ref="B356:B423" si="63">H356&amp;I356</f>
        <v>KN</v>
      </c>
      <c r="C356" s="384"/>
      <c r="D356" s="150">
        <f t="shared" si="55"/>
        <v>-21</v>
      </c>
      <c r="E356" s="51">
        <f>VLOOKUP(B356,SonGönderimTarihleri!A:C,3,FALSE)</f>
        <v>44998</v>
      </c>
      <c r="F356" s="232"/>
      <c r="G356" s="281">
        <f t="shared" si="54"/>
        <v>44998</v>
      </c>
      <c r="H356" s="50" t="s">
        <v>15</v>
      </c>
      <c r="I356" s="124" t="s">
        <v>13</v>
      </c>
      <c r="J356" s="50" t="s">
        <v>13</v>
      </c>
      <c r="K356" s="50" t="s">
        <v>249</v>
      </c>
      <c r="L356" s="207" t="s">
        <v>587</v>
      </c>
      <c r="M356" s="418">
        <v>44993</v>
      </c>
      <c r="N356" s="418">
        <v>44993</v>
      </c>
      <c r="O356" s="418">
        <v>44993</v>
      </c>
      <c r="P356" s="418">
        <v>44993</v>
      </c>
      <c r="Q356" s="190" t="str">
        <f t="shared" si="59"/>
        <v/>
      </c>
      <c r="R356" s="11"/>
      <c r="S356" s="177"/>
      <c r="T356" s="85"/>
    </row>
    <row r="357" spans="1:21" s="52" customFormat="1" ht="14.45" customHeight="1" x14ac:dyDescent="0.25">
      <c r="A357" s="28">
        <f t="shared" si="56"/>
        <v>355</v>
      </c>
      <c r="B357" s="44" t="str">
        <f t="shared" si="63"/>
        <v>KO(PÖİP)</v>
      </c>
      <c r="C357" s="86"/>
      <c r="D357" s="150">
        <f t="shared" si="55"/>
        <v>-21</v>
      </c>
      <c r="E357" s="51">
        <f>VLOOKUP(B357,SonGönderimTarihleri!A:C,3,FALSE)</f>
        <v>44986</v>
      </c>
      <c r="F357" s="232"/>
      <c r="G357" s="282">
        <f t="shared" si="54"/>
        <v>44986</v>
      </c>
      <c r="H357" s="78" t="s">
        <v>12</v>
      </c>
      <c r="I357" s="81" t="s">
        <v>1073</v>
      </c>
      <c r="J357" s="78" t="s">
        <v>1146</v>
      </c>
      <c r="K357" s="300" t="s">
        <v>250</v>
      </c>
      <c r="L357" s="176" t="s">
        <v>588</v>
      </c>
      <c r="M357" s="429">
        <v>44986</v>
      </c>
      <c r="N357" s="429">
        <v>44986</v>
      </c>
      <c r="O357" s="429">
        <v>44986</v>
      </c>
      <c r="P357" s="429">
        <v>44986</v>
      </c>
      <c r="Q357" s="190" t="str">
        <f t="shared" si="59"/>
        <v/>
      </c>
      <c r="R357" s="11"/>
      <c r="S357" s="177"/>
      <c r="T357" s="85"/>
    </row>
    <row r="358" spans="1:21" s="52" customFormat="1" ht="14.45" customHeight="1" x14ac:dyDescent="0.25">
      <c r="A358" s="28">
        <f t="shared" si="56"/>
        <v>356</v>
      </c>
      <c r="B358" s="44" t="str">
        <f t="shared" si="63"/>
        <v>KN</v>
      </c>
      <c r="C358" s="384"/>
      <c r="D358" s="150">
        <f t="shared" si="55"/>
        <v>-21</v>
      </c>
      <c r="E358" s="51">
        <f>VLOOKUP(B358,SonGönderimTarihleri!A:C,3,FALSE)</f>
        <v>44998</v>
      </c>
      <c r="F358" s="232"/>
      <c r="G358" s="282">
        <f t="shared" si="54"/>
        <v>44998</v>
      </c>
      <c r="H358" s="78" t="s">
        <v>15</v>
      </c>
      <c r="I358" s="81" t="s">
        <v>13</v>
      </c>
      <c r="J358" s="78" t="s">
        <v>13</v>
      </c>
      <c r="K358" s="300" t="s">
        <v>251</v>
      </c>
      <c r="L358" s="176" t="s">
        <v>589</v>
      </c>
      <c r="M358" s="379">
        <v>44958</v>
      </c>
      <c r="N358" s="379">
        <v>44958</v>
      </c>
      <c r="O358" s="313">
        <v>44981</v>
      </c>
      <c r="P358" s="429">
        <v>44984</v>
      </c>
      <c r="Q358" s="190"/>
      <c r="R358" s="11"/>
      <c r="S358" s="177"/>
      <c r="T358" s="85"/>
    </row>
    <row r="359" spans="1:21" s="146" customFormat="1" ht="14.45" customHeight="1" x14ac:dyDescent="0.25">
      <c r="A359" s="28">
        <f t="shared" si="56"/>
        <v>357</v>
      </c>
      <c r="B359" s="44" t="str">
        <f t="shared" si="63"/>
        <v>KN</v>
      </c>
      <c r="C359" s="384"/>
      <c r="D359" s="150">
        <f t="shared" si="55"/>
        <v>-21</v>
      </c>
      <c r="E359" s="51">
        <f>VLOOKUP(B359,SonGönderimTarihleri!A:C,3,FALSE)</f>
        <v>44998</v>
      </c>
      <c r="F359" s="232"/>
      <c r="G359" s="282">
        <f t="shared" si="54"/>
        <v>44998</v>
      </c>
      <c r="H359" s="78" t="s">
        <v>15</v>
      </c>
      <c r="I359" s="81" t="s">
        <v>13</v>
      </c>
      <c r="J359" s="78" t="s">
        <v>13</v>
      </c>
      <c r="K359" s="300" t="s">
        <v>252</v>
      </c>
      <c r="L359" s="176" t="s">
        <v>590</v>
      </c>
      <c r="M359" s="495">
        <v>44997</v>
      </c>
      <c r="N359" s="495">
        <v>44997</v>
      </c>
      <c r="O359" s="495">
        <v>44997</v>
      </c>
      <c r="P359" s="495">
        <v>44997</v>
      </c>
      <c r="Q359" s="190" t="str">
        <f t="shared" ref="Q359:Q367" si="64">+IF(F359="","","SPK tarafından ek süre verilmiştir!")</f>
        <v/>
      </c>
      <c r="R359" s="11"/>
      <c r="S359" s="177"/>
      <c r="T359" s="141"/>
      <c r="U359" s="52"/>
    </row>
    <row r="360" spans="1:21" s="52" customFormat="1" ht="14.45" customHeight="1" x14ac:dyDescent="0.25">
      <c r="A360" s="28">
        <f t="shared" si="56"/>
        <v>358</v>
      </c>
      <c r="B360" s="44" t="str">
        <f t="shared" si="63"/>
        <v>KN</v>
      </c>
      <c r="C360" s="384">
        <v>44998</v>
      </c>
      <c r="D360" s="150">
        <f t="shared" si="55"/>
        <v>44977</v>
      </c>
      <c r="E360" s="51">
        <f>VLOOKUP(B360,SonGönderimTarihleri!A:C,3,FALSE)</f>
        <v>44998</v>
      </c>
      <c r="F360" s="232"/>
      <c r="G360" s="282">
        <f t="shared" si="54"/>
        <v>44977</v>
      </c>
      <c r="H360" s="78" t="s">
        <v>15</v>
      </c>
      <c r="I360" s="81" t="s">
        <v>13</v>
      </c>
      <c r="J360" s="78" t="s">
        <v>13</v>
      </c>
      <c r="K360" s="300" t="s">
        <v>253</v>
      </c>
      <c r="L360" s="176" t="s">
        <v>591</v>
      </c>
      <c r="M360" s="328">
        <v>44957</v>
      </c>
      <c r="N360" s="328">
        <v>44957</v>
      </c>
      <c r="O360" s="407">
        <v>44975</v>
      </c>
      <c r="P360" s="407">
        <v>44975</v>
      </c>
      <c r="Q360" s="190" t="str">
        <f t="shared" si="64"/>
        <v/>
      </c>
      <c r="R360" s="86"/>
      <c r="S360" s="328">
        <v>44957</v>
      </c>
      <c r="T360" s="85"/>
    </row>
    <row r="361" spans="1:21" s="52" customFormat="1" ht="14.45" customHeight="1" x14ac:dyDescent="0.25">
      <c r="A361" s="28">
        <f t="shared" si="56"/>
        <v>359</v>
      </c>
      <c r="B361" s="44" t="str">
        <f>H361&amp;I361</f>
        <v>KN</v>
      </c>
      <c r="C361" s="384"/>
      <c r="D361" s="150">
        <f>+C361-21</f>
        <v>-21</v>
      </c>
      <c r="E361" s="51">
        <f>VLOOKUP(B361,SonGönderimTarihleri!A:C,3,FALSE)</f>
        <v>44998</v>
      </c>
      <c r="F361" s="90"/>
      <c r="G361" s="266">
        <f>IF(F361="",IF(C361="",E361,IF(E361&lt;=D361,E361,D361)),F361)</f>
        <v>44998</v>
      </c>
      <c r="H361" s="25" t="s">
        <v>15</v>
      </c>
      <c r="I361" s="80" t="s">
        <v>13</v>
      </c>
      <c r="J361" s="25" t="s">
        <v>13</v>
      </c>
      <c r="K361" s="25" t="s">
        <v>1468</v>
      </c>
      <c r="L361" s="140" t="s">
        <v>1466</v>
      </c>
      <c r="M361" s="329">
        <v>44992</v>
      </c>
      <c r="N361" s="429">
        <v>44992</v>
      </c>
      <c r="O361" s="429">
        <v>44992</v>
      </c>
      <c r="P361" s="429">
        <v>44992</v>
      </c>
      <c r="Q361" s="190" t="str">
        <f>+IF(F361="","","SPK tarafından ek süre verilmiştir!")</f>
        <v/>
      </c>
      <c r="R361" s="153"/>
      <c r="S361" s="177"/>
      <c r="T361" s="52" t="s">
        <v>1467</v>
      </c>
    </row>
    <row r="362" spans="1:21" s="52" customFormat="1" ht="14.45" customHeight="1" x14ac:dyDescent="0.25">
      <c r="A362" s="28">
        <f t="shared" si="56"/>
        <v>360</v>
      </c>
      <c r="B362" s="44" t="str">
        <f t="shared" si="63"/>
        <v>KN</v>
      </c>
      <c r="C362" s="384"/>
      <c r="D362" s="150">
        <f t="shared" si="55"/>
        <v>-21</v>
      </c>
      <c r="E362" s="51">
        <f>VLOOKUP(B362,SonGönderimTarihleri!A:C,3,FALSE)</f>
        <v>44998</v>
      </c>
      <c r="F362" s="232"/>
      <c r="G362" s="282">
        <f t="shared" si="54"/>
        <v>44998</v>
      </c>
      <c r="H362" s="78" t="s">
        <v>15</v>
      </c>
      <c r="I362" s="81" t="s">
        <v>13</v>
      </c>
      <c r="J362" s="78" t="s">
        <v>13</v>
      </c>
      <c r="K362" s="300" t="s">
        <v>1240</v>
      </c>
      <c r="L362" s="176" t="s">
        <v>1251</v>
      </c>
      <c r="M362" s="429">
        <v>44992</v>
      </c>
      <c r="N362" s="429">
        <v>44992</v>
      </c>
      <c r="O362" s="429">
        <v>44992</v>
      </c>
      <c r="P362" s="429">
        <v>44992</v>
      </c>
      <c r="Q362" s="190" t="str">
        <f t="shared" si="64"/>
        <v/>
      </c>
      <c r="R362" s="11"/>
      <c r="S362" s="177"/>
      <c r="T362" s="85"/>
    </row>
    <row r="363" spans="1:21" s="85" customFormat="1" ht="14.45" customHeight="1" x14ac:dyDescent="0.25">
      <c r="A363" s="28">
        <f t="shared" si="56"/>
        <v>361</v>
      </c>
      <c r="B363" s="28" t="str">
        <f t="shared" si="63"/>
        <v>KN</v>
      </c>
      <c r="C363" s="11"/>
      <c r="D363" s="150">
        <f>+C363-21</f>
        <v>-21</v>
      </c>
      <c r="E363" s="51">
        <f>VLOOKUP(B363,SonGönderimTarihleri!A:C,3,FALSE)</f>
        <v>44998</v>
      </c>
      <c r="F363" s="60"/>
      <c r="G363" s="281">
        <f t="shared" si="54"/>
        <v>44998</v>
      </c>
      <c r="H363" s="50" t="s">
        <v>15</v>
      </c>
      <c r="I363" s="124" t="s">
        <v>13</v>
      </c>
      <c r="J363" s="50" t="s">
        <v>13</v>
      </c>
      <c r="K363" s="50" t="s">
        <v>1374</v>
      </c>
      <c r="L363" s="207" t="s">
        <v>1375</v>
      </c>
      <c r="M363" s="429">
        <v>44986</v>
      </c>
      <c r="N363" s="429">
        <v>44986</v>
      </c>
      <c r="O363" s="429">
        <v>44986</v>
      </c>
      <c r="P363" s="429">
        <v>44986</v>
      </c>
      <c r="Q363" s="201"/>
      <c r="R363" s="204"/>
      <c r="S363" s="206"/>
      <c r="U363" s="52"/>
    </row>
    <row r="364" spans="1:21" s="52" customFormat="1" ht="15" customHeight="1" x14ac:dyDescent="0.25">
      <c r="A364" s="28">
        <f t="shared" si="56"/>
        <v>362</v>
      </c>
      <c r="B364" s="44" t="str">
        <f t="shared" si="63"/>
        <v>KON</v>
      </c>
      <c r="C364" s="384"/>
      <c r="D364" s="150">
        <f t="shared" si="55"/>
        <v>-21</v>
      </c>
      <c r="E364" s="51">
        <f>VLOOKUP(B364,SonGönderimTarihleri!A:C,3,FALSE)</f>
        <v>44986</v>
      </c>
      <c r="F364" s="232"/>
      <c r="G364" s="282">
        <f t="shared" si="54"/>
        <v>44986</v>
      </c>
      <c r="H364" s="78" t="s">
        <v>12</v>
      </c>
      <c r="I364" s="81" t="s">
        <v>13</v>
      </c>
      <c r="J364" s="78" t="s">
        <v>13</v>
      </c>
      <c r="K364" s="300" t="s">
        <v>254</v>
      </c>
      <c r="L364" s="176" t="s">
        <v>592</v>
      </c>
      <c r="M364" s="429">
        <v>44986</v>
      </c>
      <c r="N364" s="429">
        <v>44986</v>
      </c>
      <c r="O364" s="429">
        <v>44986</v>
      </c>
      <c r="P364" s="429">
        <v>44986</v>
      </c>
      <c r="Q364" s="190" t="str">
        <f t="shared" si="64"/>
        <v/>
      </c>
      <c r="R364" s="11"/>
      <c r="S364" s="177"/>
      <c r="T364" s="85"/>
    </row>
    <row r="365" spans="1:21" s="52" customFormat="1" ht="14.45" customHeight="1" x14ac:dyDescent="0.25">
      <c r="A365" s="28">
        <f t="shared" si="56"/>
        <v>363</v>
      </c>
      <c r="B365" s="44" t="str">
        <f t="shared" si="63"/>
        <v>KON</v>
      </c>
      <c r="C365" s="86"/>
      <c r="D365" s="150">
        <f t="shared" si="55"/>
        <v>-21</v>
      </c>
      <c r="E365" s="51">
        <f>VLOOKUP(B365,SonGönderimTarihleri!A:C,3,FALSE)</f>
        <v>44986</v>
      </c>
      <c r="F365" s="232"/>
      <c r="G365" s="282">
        <f t="shared" si="54"/>
        <v>44986</v>
      </c>
      <c r="H365" s="78" t="s">
        <v>12</v>
      </c>
      <c r="I365" s="81" t="s">
        <v>13</v>
      </c>
      <c r="J365" s="78" t="s">
        <v>13</v>
      </c>
      <c r="K365" s="300" t="s">
        <v>255</v>
      </c>
      <c r="L365" s="176" t="s">
        <v>1045</v>
      </c>
      <c r="M365" s="429">
        <v>44986</v>
      </c>
      <c r="N365" s="429">
        <v>44986</v>
      </c>
      <c r="O365" s="429">
        <v>44986</v>
      </c>
      <c r="P365" s="429">
        <v>44986</v>
      </c>
      <c r="Q365" s="190" t="str">
        <f t="shared" si="64"/>
        <v/>
      </c>
      <c r="R365" s="11"/>
      <c r="S365" s="177"/>
      <c r="T365" s="85"/>
    </row>
    <row r="366" spans="1:21" s="146" customFormat="1" ht="14.45" customHeight="1" x14ac:dyDescent="0.25">
      <c r="A366" s="28">
        <f t="shared" si="56"/>
        <v>364</v>
      </c>
      <c r="B366" s="44" t="str">
        <f t="shared" si="63"/>
        <v>KN</v>
      </c>
      <c r="C366" s="86"/>
      <c r="D366" s="150">
        <f t="shared" si="55"/>
        <v>-21</v>
      </c>
      <c r="E366" s="51">
        <f>VLOOKUP(B366,SonGönderimTarihleri!A:C,3,FALSE)</f>
        <v>44998</v>
      </c>
      <c r="F366" s="232"/>
      <c r="G366" s="282">
        <f t="shared" si="54"/>
        <v>44998</v>
      </c>
      <c r="H366" s="78" t="s">
        <v>15</v>
      </c>
      <c r="I366" s="81" t="s">
        <v>13</v>
      </c>
      <c r="J366" s="78" t="s">
        <v>13</v>
      </c>
      <c r="K366" s="300" t="s">
        <v>256</v>
      </c>
      <c r="L366" s="176" t="s">
        <v>593</v>
      </c>
      <c r="M366" s="429">
        <v>44984</v>
      </c>
      <c r="N366" s="429">
        <v>44984</v>
      </c>
      <c r="O366" s="507">
        <v>44999</v>
      </c>
      <c r="P366" s="509">
        <v>44999</v>
      </c>
      <c r="Q366" s="190" t="str">
        <f t="shared" si="64"/>
        <v/>
      </c>
      <c r="R366" s="11"/>
      <c r="S366" s="177"/>
      <c r="T366" s="141"/>
      <c r="U366" s="52"/>
    </row>
    <row r="367" spans="1:21" s="146" customFormat="1" ht="14.45" customHeight="1" x14ac:dyDescent="0.25">
      <c r="A367" s="28">
        <f t="shared" si="56"/>
        <v>365</v>
      </c>
      <c r="B367" s="44" t="str">
        <f t="shared" si="63"/>
        <v>KON</v>
      </c>
      <c r="C367" s="86"/>
      <c r="D367" s="150">
        <f t="shared" si="55"/>
        <v>-21</v>
      </c>
      <c r="E367" s="51">
        <f>+E366</f>
        <v>44998</v>
      </c>
      <c r="F367" s="232"/>
      <c r="G367" s="282">
        <f t="shared" si="54"/>
        <v>44998</v>
      </c>
      <c r="H367" s="78" t="s">
        <v>12</v>
      </c>
      <c r="I367" s="81" t="s">
        <v>13</v>
      </c>
      <c r="J367" s="78" t="s">
        <v>13</v>
      </c>
      <c r="K367" s="300" t="s">
        <v>256</v>
      </c>
      <c r="L367" s="176" t="s">
        <v>593</v>
      </c>
      <c r="M367" s="429" t="s">
        <v>1836</v>
      </c>
      <c r="N367" s="429">
        <v>44984</v>
      </c>
      <c r="O367" s="508">
        <v>44999</v>
      </c>
      <c r="P367" s="510">
        <v>44999</v>
      </c>
      <c r="Q367" s="190" t="str">
        <f t="shared" si="64"/>
        <v/>
      </c>
      <c r="R367" s="86"/>
      <c r="S367" s="172"/>
      <c r="T367" s="141"/>
      <c r="U367" s="52"/>
    </row>
    <row r="368" spans="1:21" s="52" customFormat="1" ht="14.45" customHeight="1" x14ac:dyDescent="0.25">
      <c r="A368" s="28">
        <f t="shared" si="56"/>
        <v>366</v>
      </c>
      <c r="B368" s="44" t="str">
        <f t="shared" si="63"/>
        <v>KON</v>
      </c>
      <c r="C368" s="384">
        <v>44981</v>
      </c>
      <c r="D368" s="150">
        <f t="shared" si="55"/>
        <v>44960</v>
      </c>
      <c r="E368" s="51">
        <f>VLOOKUP(B368,SonGönderimTarihleri!A:C,3,FALSE)</f>
        <v>44986</v>
      </c>
      <c r="F368" s="232"/>
      <c r="G368" s="282">
        <f t="shared" si="54"/>
        <v>44960</v>
      </c>
      <c r="H368" s="78" t="s">
        <v>12</v>
      </c>
      <c r="I368" s="81" t="s">
        <v>13</v>
      </c>
      <c r="J368" s="78" t="s">
        <v>13</v>
      </c>
      <c r="K368" s="300" t="s">
        <v>257</v>
      </c>
      <c r="L368" s="176" t="s">
        <v>594</v>
      </c>
      <c r="M368" s="379">
        <v>44953</v>
      </c>
      <c r="N368" s="379">
        <v>44953</v>
      </c>
      <c r="O368" s="379">
        <v>44953</v>
      </c>
      <c r="P368" s="379">
        <v>44953</v>
      </c>
      <c r="Q368" s="190"/>
      <c r="R368" s="11"/>
      <c r="S368" s="177"/>
      <c r="T368" s="85"/>
    </row>
    <row r="369" spans="1:21" s="52" customFormat="1" ht="14.45" customHeight="1" x14ac:dyDescent="0.25">
      <c r="A369" s="28">
        <f t="shared" si="56"/>
        <v>367</v>
      </c>
      <c r="B369" s="44" t="str">
        <f t="shared" si="63"/>
        <v>KN</v>
      </c>
      <c r="C369" s="384"/>
      <c r="D369" s="150">
        <f t="shared" si="55"/>
        <v>-21</v>
      </c>
      <c r="E369" s="51">
        <f>VLOOKUP(B369,SonGönderimTarihleri!A:C,3,FALSE)</f>
        <v>44998</v>
      </c>
      <c r="F369" s="232"/>
      <c r="G369" s="282">
        <f t="shared" si="54"/>
        <v>44998</v>
      </c>
      <c r="H369" s="78" t="s">
        <v>15</v>
      </c>
      <c r="I369" s="81" t="s">
        <v>13</v>
      </c>
      <c r="J369" s="78" t="s">
        <v>13</v>
      </c>
      <c r="K369" s="300" t="s">
        <v>258</v>
      </c>
      <c r="L369" s="176" t="s">
        <v>595</v>
      </c>
      <c r="M369" s="495">
        <v>44998</v>
      </c>
      <c r="N369" s="495">
        <v>44998</v>
      </c>
      <c r="O369" s="495">
        <v>44998</v>
      </c>
      <c r="P369" s="495">
        <v>44998</v>
      </c>
      <c r="Q369" s="190"/>
      <c r="R369" s="11"/>
      <c r="S369" s="177"/>
      <c r="T369" s="85"/>
    </row>
    <row r="370" spans="1:21" s="52" customFormat="1" ht="14.45" customHeight="1" x14ac:dyDescent="0.25">
      <c r="A370" s="28">
        <f t="shared" si="56"/>
        <v>368</v>
      </c>
      <c r="B370" s="44" t="str">
        <f t="shared" ref="B370" si="65">H370&amp;I370</f>
        <v>KN</v>
      </c>
      <c r="C370" s="340"/>
      <c r="D370" s="150">
        <f t="shared" ref="D370" si="66">+C370-21</f>
        <v>-21</v>
      </c>
      <c r="E370" s="340">
        <f>VLOOKUP(B370,SonGönderimTarihleri!A:C,3,FALSE)</f>
        <v>44998</v>
      </c>
      <c r="F370" s="232"/>
      <c r="G370" s="329">
        <f t="shared" ref="G370" si="67">IF(F370="",IF(C370="",E370,IF(E370&lt;=D370,E370,D370)),F370)</f>
        <v>44998</v>
      </c>
      <c r="H370" s="300" t="s">
        <v>15</v>
      </c>
      <c r="I370" s="81" t="s">
        <v>13</v>
      </c>
      <c r="J370" s="300" t="s">
        <v>13</v>
      </c>
      <c r="K370" s="300" t="s">
        <v>1692</v>
      </c>
      <c r="L370" s="176" t="s">
        <v>1757</v>
      </c>
      <c r="M370" s="429">
        <v>44994</v>
      </c>
      <c r="N370" s="429">
        <v>44994</v>
      </c>
      <c r="O370" s="429">
        <v>44994</v>
      </c>
      <c r="P370" s="429">
        <v>44994</v>
      </c>
      <c r="Q370" s="190"/>
      <c r="R370" s="11"/>
      <c r="S370" s="177"/>
      <c r="T370" s="85"/>
    </row>
    <row r="371" spans="1:21" s="52" customFormat="1" ht="14.45" customHeight="1" x14ac:dyDescent="0.25">
      <c r="A371" s="28">
        <f t="shared" si="56"/>
        <v>369</v>
      </c>
      <c r="B371" s="44" t="str">
        <f t="shared" si="63"/>
        <v>KN</v>
      </c>
      <c r="C371" s="51"/>
      <c r="D371" s="150">
        <f t="shared" si="55"/>
        <v>-21</v>
      </c>
      <c r="E371" s="51">
        <f>VLOOKUP(B371,SonGönderimTarihleri!A:C,3,FALSE)</f>
        <v>44998</v>
      </c>
      <c r="F371" s="232"/>
      <c r="G371" s="282">
        <f t="shared" si="54"/>
        <v>44998</v>
      </c>
      <c r="H371" s="78" t="s">
        <v>15</v>
      </c>
      <c r="I371" s="81" t="s">
        <v>13</v>
      </c>
      <c r="J371" s="78" t="s">
        <v>13</v>
      </c>
      <c r="K371" s="300" t="s">
        <v>1298</v>
      </c>
      <c r="L371" s="176" t="s">
        <v>1417</v>
      </c>
      <c r="M371" s="495">
        <v>44998</v>
      </c>
      <c r="N371" s="495">
        <v>44998</v>
      </c>
      <c r="O371" s="495">
        <v>44998</v>
      </c>
      <c r="P371" s="495">
        <v>44998</v>
      </c>
      <c r="Q371" s="190"/>
      <c r="R371" s="11"/>
      <c r="S371" s="177"/>
      <c r="T371" s="85"/>
    </row>
    <row r="372" spans="1:21" s="146" customFormat="1" ht="14.45" customHeight="1" x14ac:dyDescent="0.25">
      <c r="A372" s="28">
        <f t="shared" si="56"/>
        <v>370</v>
      </c>
      <c r="B372" s="44" t="str">
        <f t="shared" si="63"/>
        <v>KN</v>
      </c>
      <c r="C372" s="51"/>
      <c r="D372" s="150">
        <f t="shared" si="55"/>
        <v>-21</v>
      </c>
      <c r="E372" s="51">
        <f>VLOOKUP(B372,SonGönderimTarihleri!A:C,3,FALSE)</f>
        <v>44998</v>
      </c>
      <c r="F372" s="232"/>
      <c r="G372" s="282">
        <f t="shared" si="54"/>
        <v>44998</v>
      </c>
      <c r="H372" s="78" t="s">
        <v>15</v>
      </c>
      <c r="I372" s="81" t="s">
        <v>13</v>
      </c>
      <c r="J372" s="78" t="s">
        <v>13</v>
      </c>
      <c r="K372" s="300" t="s">
        <v>259</v>
      </c>
      <c r="L372" s="176" t="s">
        <v>596</v>
      </c>
      <c r="M372" s="429">
        <v>44993</v>
      </c>
      <c r="N372" s="429">
        <v>44993</v>
      </c>
      <c r="O372" s="429">
        <v>44993</v>
      </c>
      <c r="P372" s="429">
        <v>44993</v>
      </c>
      <c r="Q372" s="190" t="str">
        <f>+IF(F372="","","SPK tarafından ek süre verilmiştir!")</f>
        <v/>
      </c>
      <c r="R372" s="86"/>
      <c r="S372" s="177"/>
      <c r="T372" s="141"/>
      <c r="U372" s="52"/>
    </row>
    <row r="373" spans="1:21" s="146" customFormat="1" ht="14.45" customHeight="1" x14ac:dyDescent="0.25">
      <c r="A373" s="28">
        <f t="shared" si="56"/>
        <v>371</v>
      </c>
      <c r="B373" s="44" t="str">
        <f t="shared" si="63"/>
        <v>KON</v>
      </c>
      <c r="C373" s="51"/>
      <c r="D373" s="150">
        <f t="shared" si="55"/>
        <v>-21</v>
      </c>
      <c r="E373" s="51">
        <f>+E372</f>
        <v>44998</v>
      </c>
      <c r="F373" s="232"/>
      <c r="G373" s="282">
        <f t="shared" si="54"/>
        <v>44998</v>
      </c>
      <c r="H373" s="78" t="s">
        <v>12</v>
      </c>
      <c r="I373" s="81" t="s">
        <v>13</v>
      </c>
      <c r="J373" s="78" t="s">
        <v>13</v>
      </c>
      <c r="K373" s="300" t="s">
        <v>259</v>
      </c>
      <c r="L373" s="176" t="s">
        <v>596</v>
      </c>
      <c r="M373" s="429">
        <v>44993</v>
      </c>
      <c r="N373" s="429">
        <v>44993</v>
      </c>
      <c r="O373" s="429">
        <v>44993</v>
      </c>
      <c r="P373" s="429">
        <v>44993</v>
      </c>
      <c r="Q373" s="190" t="str">
        <f>+IF(F373="","","SPK tarafından ek süre verilmiştir!")</f>
        <v/>
      </c>
      <c r="R373" s="86"/>
      <c r="S373" s="172"/>
      <c r="T373" s="141"/>
      <c r="U373" s="52"/>
    </row>
    <row r="374" spans="1:21" s="146" customFormat="1" ht="14.45" customHeight="1" x14ac:dyDescent="0.25">
      <c r="A374" s="28">
        <f t="shared" si="56"/>
        <v>372</v>
      </c>
      <c r="B374" s="44" t="str">
        <f t="shared" si="63"/>
        <v>KON</v>
      </c>
      <c r="C374" s="51"/>
      <c r="D374" s="150">
        <f>+C374-21</f>
        <v>-21</v>
      </c>
      <c r="E374" s="51">
        <f>VLOOKUP(B374,SonGönderimTarihleri!A:C,3,FALSE)</f>
        <v>44986</v>
      </c>
      <c r="F374" s="90"/>
      <c r="G374" s="282">
        <f t="shared" si="54"/>
        <v>44986</v>
      </c>
      <c r="H374" s="25" t="s">
        <v>12</v>
      </c>
      <c r="I374" s="80" t="s">
        <v>13</v>
      </c>
      <c r="J374" s="25" t="s">
        <v>13</v>
      </c>
      <c r="K374" s="25" t="s">
        <v>1502</v>
      </c>
      <c r="L374" s="140" t="s">
        <v>1514</v>
      </c>
      <c r="M374" s="407">
        <v>44978</v>
      </c>
      <c r="N374" s="407">
        <v>44978</v>
      </c>
      <c r="O374" s="407">
        <v>44978</v>
      </c>
      <c r="P374" s="407">
        <v>44978</v>
      </c>
      <c r="Q374" s="151"/>
      <c r="R374" s="86"/>
      <c r="S374" s="172"/>
      <c r="T374" s="141"/>
      <c r="U374" s="52"/>
    </row>
    <row r="375" spans="1:21" s="52" customFormat="1" ht="14.45" customHeight="1" x14ac:dyDescent="0.25">
      <c r="A375" s="28">
        <f t="shared" si="56"/>
        <v>373</v>
      </c>
      <c r="B375" s="44" t="str">
        <f t="shared" si="63"/>
        <v>KN</v>
      </c>
      <c r="C375" s="51"/>
      <c r="D375" s="150">
        <f t="shared" si="55"/>
        <v>-21</v>
      </c>
      <c r="E375" s="51">
        <f>VLOOKUP(B375,SonGönderimTarihleri!A:C,3,FALSE)</f>
        <v>44998</v>
      </c>
      <c r="F375" s="232"/>
      <c r="G375" s="282">
        <f t="shared" si="54"/>
        <v>44998</v>
      </c>
      <c r="H375" s="78" t="s">
        <v>15</v>
      </c>
      <c r="I375" s="81" t="s">
        <v>13</v>
      </c>
      <c r="J375" s="78" t="s">
        <v>13</v>
      </c>
      <c r="K375" s="300" t="s">
        <v>1215</v>
      </c>
      <c r="L375" s="176" t="s">
        <v>1216</v>
      </c>
      <c r="M375" s="495">
        <v>44998</v>
      </c>
      <c r="N375" s="495">
        <v>44998</v>
      </c>
      <c r="O375" s="495">
        <v>44998</v>
      </c>
      <c r="P375" s="495">
        <v>44998</v>
      </c>
      <c r="Q375" s="190"/>
      <c r="R375" s="86"/>
      <c r="S375" s="177"/>
      <c r="T375" s="85"/>
    </row>
    <row r="376" spans="1:21" s="52" customFormat="1" ht="14.45" customHeight="1" x14ac:dyDescent="0.25">
      <c r="A376" s="28">
        <f t="shared" si="56"/>
        <v>374</v>
      </c>
      <c r="B376" s="44" t="str">
        <f t="shared" si="63"/>
        <v>KON</v>
      </c>
      <c r="C376" s="51"/>
      <c r="D376" s="150">
        <f>+C376-21</f>
        <v>-21</v>
      </c>
      <c r="E376" s="51">
        <f>VLOOKUP(B376,SonGönderimTarihleri!A:C,3,FALSE)</f>
        <v>44986</v>
      </c>
      <c r="F376" s="232"/>
      <c r="G376" s="282">
        <f t="shared" si="54"/>
        <v>44986</v>
      </c>
      <c r="H376" s="78" t="s">
        <v>12</v>
      </c>
      <c r="I376" s="81" t="s">
        <v>13</v>
      </c>
      <c r="J376" s="78" t="s">
        <v>13</v>
      </c>
      <c r="K376" s="300" t="s">
        <v>1586</v>
      </c>
      <c r="L376" s="176" t="s">
        <v>1615</v>
      </c>
      <c r="M376" s="429">
        <v>44986</v>
      </c>
      <c r="N376" s="429">
        <v>44986</v>
      </c>
      <c r="O376" s="429">
        <v>44986</v>
      </c>
      <c r="P376" s="429">
        <v>44986</v>
      </c>
      <c r="Q376" s="190"/>
      <c r="R376" s="86"/>
      <c r="S376" s="177"/>
      <c r="T376" s="85"/>
    </row>
    <row r="377" spans="1:21" s="52" customFormat="1" ht="14.45" customHeight="1" x14ac:dyDescent="0.25">
      <c r="A377" s="28">
        <f t="shared" si="56"/>
        <v>375</v>
      </c>
      <c r="B377" s="44" t="str">
        <f t="shared" si="63"/>
        <v>KN</v>
      </c>
      <c r="C377" s="44"/>
      <c r="D377" s="150">
        <f t="shared" si="55"/>
        <v>-21</v>
      </c>
      <c r="E377" s="51">
        <f>VLOOKUP(B377,SonGönderimTarihleri!A:C,3,FALSE)</f>
        <v>44998</v>
      </c>
      <c r="F377" s="232"/>
      <c r="G377" s="282">
        <f t="shared" si="54"/>
        <v>44998</v>
      </c>
      <c r="H377" s="78" t="s">
        <v>15</v>
      </c>
      <c r="I377" s="81" t="s">
        <v>13</v>
      </c>
      <c r="J377" s="78" t="s">
        <v>13</v>
      </c>
      <c r="K377" s="300" t="s">
        <v>260</v>
      </c>
      <c r="L377" s="176" t="s">
        <v>597</v>
      </c>
      <c r="M377" s="429">
        <v>44994</v>
      </c>
      <c r="N377" s="429">
        <v>44994</v>
      </c>
      <c r="O377" s="429">
        <v>44994</v>
      </c>
      <c r="P377" s="429">
        <v>44994</v>
      </c>
      <c r="Q377" s="190" t="str">
        <f t="shared" ref="Q377:Q397" si="68">+IF(F377="","","SPK tarafından ek süre verilmiştir!")</f>
        <v/>
      </c>
      <c r="R377" s="153"/>
      <c r="S377" s="185">
        <v>44994</v>
      </c>
      <c r="T377" s="85"/>
    </row>
    <row r="378" spans="1:21" s="52" customFormat="1" ht="14.45" customHeight="1" x14ac:dyDescent="0.25">
      <c r="A378" s="28">
        <f t="shared" si="56"/>
        <v>376</v>
      </c>
      <c r="B378" s="44" t="str">
        <f>H378&amp;I378</f>
        <v>KN</v>
      </c>
      <c r="C378" s="51"/>
      <c r="D378" s="150">
        <f t="shared" si="55"/>
        <v>-21</v>
      </c>
      <c r="E378" s="51">
        <f>VLOOKUP(B378,SonGönderimTarihleri!A:C,3,FALSE)</f>
        <v>44998</v>
      </c>
      <c r="F378" s="232"/>
      <c r="G378" s="282">
        <f>IF(F378="",IF(C378="",E378,IF(E378&lt;=D378,E378,D378)),F378)</f>
        <v>44998</v>
      </c>
      <c r="H378" s="78" t="s">
        <v>15</v>
      </c>
      <c r="I378" s="81" t="s">
        <v>13</v>
      </c>
      <c r="J378" s="78" t="s">
        <v>13</v>
      </c>
      <c r="K378" s="300" t="s">
        <v>261</v>
      </c>
      <c r="L378" s="176" t="s">
        <v>598</v>
      </c>
      <c r="M378" s="429">
        <v>44988</v>
      </c>
      <c r="N378" s="429">
        <v>44988</v>
      </c>
      <c r="O378" s="429">
        <v>44988</v>
      </c>
      <c r="P378" s="429">
        <v>44988</v>
      </c>
      <c r="Q378" s="190" t="str">
        <f t="shared" si="68"/>
        <v/>
      </c>
      <c r="R378" s="11"/>
      <c r="S378" s="177"/>
      <c r="T378" s="85"/>
    </row>
    <row r="379" spans="1:21" s="52" customFormat="1" ht="14.45" customHeight="1" x14ac:dyDescent="0.25">
      <c r="A379" s="28">
        <f t="shared" si="56"/>
        <v>377</v>
      </c>
      <c r="B379" s="44" t="str">
        <f>H379&amp;I379</f>
        <v>KON</v>
      </c>
      <c r="C379" s="51"/>
      <c r="D379" s="150">
        <f t="shared" si="55"/>
        <v>-21</v>
      </c>
      <c r="E379" s="51">
        <f>VLOOKUP(B379,SonGönderimTarihleri!A:C,3,FALSE)</f>
        <v>44986</v>
      </c>
      <c r="F379" s="232"/>
      <c r="G379" s="282">
        <f>IF(F379="",IF(C379="",E379,IF(E379&lt;=D379,E379,D379)),F379)</f>
        <v>44986</v>
      </c>
      <c r="H379" s="78" t="s">
        <v>12</v>
      </c>
      <c r="I379" s="81" t="s">
        <v>13</v>
      </c>
      <c r="J379" s="78" t="s">
        <v>13</v>
      </c>
      <c r="K379" s="300" t="s">
        <v>1473</v>
      </c>
      <c r="L379" s="176" t="s">
        <v>1474</v>
      </c>
      <c r="M379" s="328">
        <v>44956</v>
      </c>
      <c r="N379" s="328">
        <v>44956</v>
      </c>
      <c r="O379" s="328">
        <v>44956</v>
      </c>
      <c r="P379" s="328">
        <v>44956</v>
      </c>
      <c r="Q379" s="190"/>
      <c r="R379" s="11"/>
      <c r="S379" s="177"/>
      <c r="T379" s="85"/>
    </row>
    <row r="380" spans="1:21" s="52" customFormat="1" ht="14.45" customHeight="1" x14ac:dyDescent="0.25">
      <c r="A380" s="28">
        <f t="shared" si="56"/>
        <v>378</v>
      </c>
      <c r="B380" s="44" t="str">
        <f>H380&amp;I380</f>
        <v>KN</v>
      </c>
      <c r="C380" s="51"/>
      <c r="D380" s="150">
        <f>+C380-21</f>
        <v>-21</v>
      </c>
      <c r="E380" s="51">
        <f>VLOOKUP(B380,SonGönderimTarihleri!A:C,3,FALSE)</f>
        <v>44998</v>
      </c>
      <c r="F380" s="232"/>
      <c r="G380" s="281">
        <f t="shared" si="54"/>
        <v>44998</v>
      </c>
      <c r="H380" s="78" t="s">
        <v>15</v>
      </c>
      <c r="I380" s="81" t="s">
        <v>13</v>
      </c>
      <c r="J380" s="78" t="s">
        <v>13</v>
      </c>
      <c r="K380" s="300" t="s">
        <v>1465</v>
      </c>
      <c r="L380" s="176" t="s">
        <v>1464</v>
      </c>
      <c r="M380" s="429">
        <v>44987</v>
      </c>
      <c r="N380" s="429">
        <v>44987</v>
      </c>
      <c r="O380" s="495">
        <v>44998</v>
      </c>
      <c r="P380" s="495">
        <v>44998</v>
      </c>
      <c r="Q380" s="190"/>
      <c r="R380" s="11"/>
      <c r="S380" s="177"/>
      <c r="T380" s="85"/>
    </row>
    <row r="381" spans="1:21" s="146" customFormat="1" ht="14.45" customHeight="1" x14ac:dyDescent="0.25">
      <c r="A381" s="28">
        <f t="shared" si="56"/>
        <v>379</v>
      </c>
      <c r="B381" s="44" t="str">
        <f t="shared" si="63"/>
        <v>KN</v>
      </c>
      <c r="C381" s="384">
        <v>45015</v>
      </c>
      <c r="D381" s="150">
        <f t="shared" si="55"/>
        <v>44994</v>
      </c>
      <c r="E381" s="51">
        <f>VLOOKUP(B381,SonGönderimTarihleri!A:C,3,FALSE)</f>
        <v>44998</v>
      </c>
      <c r="F381" s="232"/>
      <c r="G381" s="282">
        <f t="shared" si="54"/>
        <v>44994</v>
      </c>
      <c r="H381" s="78" t="s">
        <v>15</v>
      </c>
      <c r="I381" s="81" t="s">
        <v>13</v>
      </c>
      <c r="J381" s="78" t="s">
        <v>13</v>
      </c>
      <c r="K381" s="300" t="s">
        <v>262</v>
      </c>
      <c r="L381" s="176" t="s">
        <v>599</v>
      </c>
      <c r="M381" s="429">
        <v>44991</v>
      </c>
      <c r="N381" s="429">
        <v>44991</v>
      </c>
      <c r="O381" s="429">
        <v>44991</v>
      </c>
      <c r="P381" s="429">
        <v>44991</v>
      </c>
      <c r="Q381" s="190" t="str">
        <f t="shared" si="68"/>
        <v/>
      </c>
      <c r="R381" s="11"/>
      <c r="S381" s="185">
        <v>44991</v>
      </c>
      <c r="T381" s="141"/>
      <c r="U381" s="52"/>
    </row>
    <row r="382" spans="1:21" s="52" customFormat="1" ht="14.45" customHeight="1" x14ac:dyDescent="0.25">
      <c r="A382" s="28">
        <f t="shared" si="56"/>
        <v>380</v>
      </c>
      <c r="B382" s="44" t="str">
        <f t="shared" si="63"/>
        <v>KN</v>
      </c>
      <c r="C382" s="44"/>
      <c r="D382" s="150">
        <f t="shared" si="55"/>
        <v>-21</v>
      </c>
      <c r="E382" s="51">
        <f>VLOOKUP(B382,SonGönderimTarihleri!A:C,3,FALSE)</f>
        <v>44998</v>
      </c>
      <c r="F382" s="232"/>
      <c r="G382" s="282">
        <f t="shared" si="54"/>
        <v>44998</v>
      </c>
      <c r="H382" s="78" t="s">
        <v>15</v>
      </c>
      <c r="I382" s="81" t="s">
        <v>13</v>
      </c>
      <c r="J382" s="78" t="s">
        <v>13</v>
      </c>
      <c r="K382" s="300" t="s">
        <v>1077</v>
      </c>
      <c r="L382" s="176" t="s">
        <v>1076</v>
      </c>
      <c r="M382" s="495">
        <v>44998</v>
      </c>
      <c r="N382" s="495">
        <v>44998</v>
      </c>
      <c r="O382" s="495">
        <v>44998</v>
      </c>
      <c r="P382" s="495">
        <v>44998</v>
      </c>
      <c r="Q382" s="190" t="str">
        <f t="shared" si="68"/>
        <v/>
      </c>
      <c r="R382" s="11"/>
      <c r="S382" s="177"/>
      <c r="T382" s="85"/>
    </row>
    <row r="383" spans="1:21" s="146" customFormat="1" ht="14.45" customHeight="1" x14ac:dyDescent="0.25">
      <c r="A383" s="28">
        <f t="shared" si="56"/>
        <v>381</v>
      </c>
      <c r="B383" s="44" t="str">
        <f t="shared" si="63"/>
        <v>KON</v>
      </c>
      <c r="C383" s="44"/>
      <c r="D383" s="150">
        <f t="shared" si="55"/>
        <v>-21</v>
      </c>
      <c r="E383" s="51">
        <f>+E384</f>
        <v>44998</v>
      </c>
      <c r="F383" s="232"/>
      <c r="G383" s="282">
        <f t="shared" si="54"/>
        <v>44998</v>
      </c>
      <c r="H383" s="78" t="s">
        <v>12</v>
      </c>
      <c r="I383" s="81" t="s">
        <v>13</v>
      </c>
      <c r="J383" s="78" t="s">
        <v>13</v>
      </c>
      <c r="K383" s="300" t="s">
        <v>1077</v>
      </c>
      <c r="L383" s="176" t="s">
        <v>1076</v>
      </c>
      <c r="M383" s="495">
        <v>44998</v>
      </c>
      <c r="N383" s="495">
        <v>44998</v>
      </c>
      <c r="O383" s="495">
        <v>44998</v>
      </c>
      <c r="P383" s="495">
        <v>44998</v>
      </c>
      <c r="Q383" s="190" t="str">
        <f t="shared" si="68"/>
        <v/>
      </c>
      <c r="R383" s="86"/>
      <c r="S383" s="172"/>
      <c r="T383" s="141"/>
      <c r="U383" s="52"/>
    </row>
    <row r="384" spans="1:21" s="52" customFormat="1" ht="14.45" customHeight="1" x14ac:dyDescent="0.25">
      <c r="A384" s="28">
        <f t="shared" si="56"/>
        <v>382</v>
      </c>
      <c r="B384" s="44" t="str">
        <f t="shared" si="63"/>
        <v>KN</v>
      </c>
      <c r="C384" s="51"/>
      <c r="D384" s="150">
        <f t="shared" si="55"/>
        <v>-21</v>
      </c>
      <c r="E384" s="51">
        <f>VLOOKUP(B384,SonGönderimTarihleri!A:C,3,FALSE)</f>
        <v>44998</v>
      </c>
      <c r="F384" s="232"/>
      <c r="G384" s="282">
        <f t="shared" si="54"/>
        <v>44998</v>
      </c>
      <c r="H384" s="78" t="s">
        <v>15</v>
      </c>
      <c r="I384" s="81" t="s">
        <v>13</v>
      </c>
      <c r="J384" s="78" t="s">
        <v>13</v>
      </c>
      <c r="K384" s="300" t="s">
        <v>263</v>
      </c>
      <c r="L384" s="176" t="s">
        <v>600</v>
      </c>
      <c r="M384" s="495">
        <v>44998</v>
      </c>
      <c r="N384" s="495">
        <v>44998</v>
      </c>
      <c r="O384" s="495">
        <v>44998</v>
      </c>
      <c r="P384" s="495">
        <v>44998</v>
      </c>
      <c r="Q384" s="190" t="str">
        <f t="shared" si="68"/>
        <v/>
      </c>
      <c r="R384" s="11"/>
      <c r="S384" s="177"/>
      <c r="T384" s="85"/>
    </row>
    <row r="385" spans="1:21" s="144" customFormat="1" ht="14.45" customHeight="1" x14ac:dyDescent="0.25">
      <c r="A385" s="28">
        <f t="shared" si="56"/>
        <v>383</v>
      </c>
      <c r="B385" s="44" t="str">
        <f>H385&amp;I385</f>
        <v>KN</v>
      </c>
      <c r="C385" s="51"/>
      <c r="D385" s="150">
        <f t="shared" si="55"/>
        <v>-21</v>
      </c>
      <c r="E385" s="51">
        <f>VLOOKUP(B385,SonGönderimTarihleri!A:C,3,FALSE)</f>
        <v>44998</v>
      </c>
      <c r="F385" s="232"/>
      <c r="G385" s="282">
        <f>IF(F385="",IF(C385="",E385,IF(E385&lt;=D385,E385,D385)),F385)</f>
        <v>44998</v>
      </c>
      <c r="H385" s="78" t="s">
        <v>15</v>
      </c>
      <c r="I385" s="81" t="s">
        <v>13</v>
      </c>
      <c r="J385" s="78" t="s">
        <v>13</v>
      </c>
      <c r="K385" s="300" t="s">
        <v>1352</v>
      </c>
      <c r="L385" s="176" t="s">
        <v>1355</v>
      </c>
      <c r="M385" s="465">
        <v>44995</v>
      </c>
      <c r="N385" s="465">
        <v>44995</v>
      </c>
      <c r="O385" s="465">
        <v>44995</v>
      </c>
      <c r="P385" s="465">
        <v>44995</v>
      </c>
      <c r="Q385" s="252"/>
      <c r="R385" s="51"/>
      <c r="S385" s="145"/>
      <c r="U385" s="52"/>
    </row>
    <row r="386" spans="1:21" s="52" customFormat="1" ht="14.45" customHeight="1" x14ac:dyDescent="0.25">
      <c r="A386" s="28">
        <f t="shared" si="56"/>
        <v>384</v>
      </c>
      <c r="B386" s="44" t="str">
        <f t="shared" si="63"/>
        <v>KON</v>
      </c>
      <c r="C386" s="44"/>
      <c r="D386" s="150">
        <f t="shared" si="55"/>
        <v>-21</v>
      </c>
      <c r="E386" s="51">
        <f>VLOOKUP(B386,SonGönderimTarihleri!A:C,3,FALSE)</f>
        <v>44986</v>
      </c>
      <c r="F386" s="232"/>
      <c r="G386" s="282">
        <f t="shared" si="54"/>
        <v>44986</v>
      </c>
      <c r="H386" s="78" t="s">
        <v>12</v>
      </c>
      <c r="I386" s="81" t="s">
        <v>13</v>
      </c>
      <c r="J386" s="78" t="s">
        <v>13</v>
      </c>
      <c r="K386" s="300" t="s">
        <v>264</v>
      </c>
      <c r="L386" s="176" t="s">
        <v>601</v>
      </c>
      <c r="M386" s="429">
        <v>44986</v>
      </c>
      <c r="N386" s="429">
        <v>44986</v>
      </c>
      <c r="O386" s="429">
        <v>44986</v>
      </c>
      <c r="P386" s="429">
        <v>44986</v>
      </c>
      <c r="Q386" s="190" t="str">
        <f t="shared" si="68"/>
        <v/>
      </c>
      <c r="R386" s="11"/>
      <c r="S386" s="177"/>
      <c r="T386" s="170"/>
    </row>
    <row r="387" spans="1:21" s="52" customFormat="1" ht="14.45" customHeight="1" x14ac:dyDescent="0.25">
      <c r="A387" s="28">
        <f t="shared" si="56"/>
        <v>385</v>
      </c>
      <c r="B387" s="44" t="str">
        <f t="shared" si="63"/>
        <v>KON</v>
      </c>
      <c r="C387" s="51"/>
      <c r="D387" s="150">
        <f t="shared" si="55"/>
        <v>-21</v>
      </c>
      <c r="E387" s="51">
        <f>VLOOKUP(B387,SonGönderimTarihleri!A:C,3,FALSE)</f>
        <v>44986</v>
      </c>
      <c r="F387" s="232"/>
      <c r="G387" s="282">
        <f t="shared" si="54"/>
        <v>44986</v>
      </c>
      <c r="H387" s="78" t="s">
        <v>12</v>
      </c>
      <c r="I387" s="81" t="s">
        <v>13</v>
      </c>
      <c r="J387" s="78" t="s">
        <v>13</v>
      </c>
      <c r="K387" s="300" t="s">
        <v>265</v>
      </c>
      <c r="L387" s="176" t="s">
        <v>602</v>
      </c>
      <c r="M387" s="429">
        <v>44986</v>
      </c>
      <c r="N387" s="429">
        <v>44986</v>
      </c>
      <c r="O387" s="429">
        <v>44986</v>
      </c>
      <c r="P387" s="429">
        <v>44986</v>
      </c>
      <c r="Q387" s="190" t="str">
        <f>+IF(F387="","","SPK tarafından ek süre verilmiştir!")</f>
        <v/>
      </c>
      <c r="R387" s="11"/>
      <c r="S387" s="177"/>
      <c r="T387" s="85"/>
    </row>
    <row r="388" spans="1:21" s="170" customFormat="1" ht="14.45" customHeight="1" x14ac:dyDescent="0.25">
      <c r="A388" s="28">
        <f t="shared" si="56"/>
        <v>386</v>
      </c>
      <c r="B388" s="44" t="str">
        <f t="shared" si="63"/>
        <v>KN</v>
      </c>
      <c r="C388" s="51"/>
      <c r="D388" s="150">
        <f t="shared" si="55"/>
        <v>-21</v>
      </c>
      <c r="E388" s="51">
        <f>VLOOKUP(B388,SonGönderimTarihleri!A:C,3,FALSE)</f>
        <v>44998</v>
      </c>
      <c r="F388" s="232"/>
      <c r="G388" s="282">
        <f t="shared" si="54"/>
        <v>44998</v>
      </c>
      <c r="H388" s="78" t="s">
        <v>15</v>
      </c>
      <c r="I388" s="81" t="s">
        <v>13</v>
      </c>
      <c r="J388" s="78" t="s">
        <v>13</v>
      </c>
      <c r="K388" s="300" t="s">
        <v>266</v>
      </c>
      <c r="L388" s="176" t="s">
        <v>603</v>
      </c>
      <c r="M388" s="429">
        <v>44987</v>
      </c>
      <c r="N388" s="429">
        <v>44987</v>
      </c>
      <c r="O388" s="486">
        <v>44995</v>
      </c>
      <c r="P388" s="487">
        <v>44995</v>
      </c>
      <c r="Q388" s="190" t="str">
        <f t="shared" si="68"/>
        <v/>
      </c>
      <c r="R388" s="86"/>
      <c r="S388" s="177"/>
      <c r="T388" s="85"/>
      <c r="U388" s="52"/>
    </row>
    <row r="389" spans="1:21" s="146" customFormat="1" ht="14.45" customHeight="1" x14ac:dyDescent="0.25">
      <c r="A389" s="28">
        <f t="shared" ref="A389:A452" si="69">A388+1</f>
        <v>387</v>
      </c>
      <c r="B389" s="44" t="str">
        <f t="shared" si="63"/>
        <v>KON</v>
      </c>
      <c r="C389" s="384">
        <v>45007</v>
      </c>
      <c r="D389" s="150">
        <f t="shared" si="55"/>
        <v>44986</v>
      </c>
      <c r="E389" s="51">
        <f>VLOOKUP(B389,SonGönderimTarihleri!A:C,3,FALSE)</f>
        <v>44986</v>
      </c>
      <c r="F389" s="232"/>
      <c r="G389" s="282">
        <f t="shared" si="54"/>
        <v>44986</v>
      </c>
      <c r="H389" s="78" t="s">
        <v>12</v>
      </c>
      <c r="I389" s="81" t="s">
        <v>13</v>
      </c>
      <c r="J389" s="78" t="s">
        <v>13</v>
      </c>
      <c r="K389" s="300" t="s">
        <v>267</v>
      </c>
      <c r="L389" s="176" t="s">
        <v>604</v>
      </c>
      <c r="M389" s="407">
        <v>44985</v>
      </c>
      <c r="N389" s="407">
        <v>44985</v>
      </c>
      <c r="O389" s="407">
        <v>44985</v>
      </c>
      <c r="P389" s="407">
        <v>44985</v>
      </c>
      <c r="Q389" s="190" t="str">
        <f t="shared" si="68"/>
        <v/>
      </c>
      <c r="R389" s="11"/>
      <c r="S389" s="177"/>
      <c r="T389" s="141"/>
      <c r="U389" s="52"/>
    </row>
    <row r="390" spans="1:21" s="52" customFormat="1" ht="14.45" customHeight="1" x14ac:dyDescent="0.25">
      <c r="A390" s="28">
        <f t="shared" si="69"/>
        <v>388</v>
      </c>
      <c r="B390" s="44" t="str">
        <f t="shared" si="63"/>
        <v>KON</v>
      </c>
      <c r="C390" s="51"/>
      <c r="D390" s="150">
        <f t="shared" si="55"/>
        <v>-21</v>
      </c>
      <c r="E390" s="51">
        <f>VLOOKUP(B390,SonGönderimTarihleri!A:C,3,FALSE)</f>
        <v>44986</v>
      </c>
      <c r="F390" s="232"/>
      <c r="G390" s="282">
        <f t="shared" si="54"/>
        <v>44986</v>
      </c>
      <c r="H390" s="78" t="s">
        <v>12</v>
      </c>
      <c r="I390" s="81" t="s">
        <v>13</v>
      </c>
      <c r="J390" s="78" t="s">
        <v>13</v>
      </c>
      <c r="K390" s="300" t="s">
        <v>268</v>
      </c>
      <c r="L390" s="176" t="s">
        <v>605</v>
      </c>
      <c r="M390" s="429">
        <v>44986</v>
      </c>
      <c r="N390" s="429">
        <v>44986</v>
      </c>
      <c r="O390" s="429">
        <v>44986</v>
      </c>
      <c r="P390" s="429">
        <v>44986</v>
      </c>
      <c r="Q390" s="190" t="str">
        <f t="shared" si="68"/>
        <v/>
      </c>
      <c r="R390" s="11"/>
      <c r="S390" s="177"/>
      <c r="T390" s="85"/>
    </row>
    <row r="391" spans="1:21" s="52" customFormat="1" ht="14.45" customHeight="1" x14ac:dyDescent="0.25">
      <c r="A391" s="28">
        <f t="shared" si="69"/>
        <v>389</v>
      </c>
      <c r="B391" s="44" t="str">
        <f t="shared" si="63"/>
        <v>KON</v>
      </c>
      <c r="C391" s="51"/>
      <c r="D391" s="150">
        <f t="shared" si="55"/>
        <v>-21</v>
      </c>
      <c r="E391" s="51">
        <f>VLOOKUP(B391,SonGönderimTarihleri!A:C,3,FALSE)</f>
        <v>44986</v>
      </c>
      <c r="F391" s="232"/>
      <c r="G391" s="282">
        <f t="shared" ref="G391:G404" si="70">IF(F391="",IF(C391="",E391,IF(E391&lt;=D391,E391,D391)),F391)</f>
        <v>44986</v>
      </c>
      <c r="H391" s="78" t="s">
        <v>12</v>
      </c>
      <c r="I391" s="81" t="s">
        <v>13</v>
      </c>
      <c r="J391" s="78" t="s">
        <v>13</v>
      </c>
      <c r="K391" s="300" t="s">
        <v>269</v>
      </c>
      <c r="L391" s="176" t="s">
        <v>606</v>
      </c>
      <c r="M391" s="427">
        <v>44986</v>
      </c>
      <c r="N391" s="427">
        <v>44986</v>
      </c>
      <c r="O391" s="427">
        <v>44986</v>
      </c>
      <c r="P391" s="427">
        <v>44986</v>
      </c>
      <c r="Q391" s="190" t="str">
        <f t="shared" si="68"/>
        <v/>
      </c>
      <c r="R391" s="11"/>
      <c r="S391" s="177"/>
      <c r="T391" s="85"/>
    </row>
    <row r="392" spans="1:21" s="146" customFormat="1" ht="14.45" customHeight="1" x14ac:dyDescent="0.25">
      <c r="A392" s="28">
        <f t="shared" si="69"/>
        <v>390</v>
      </c>
      <c r="B392" s="44" t="str">
        <f t="shared" si="63"/>
        <v>KON</v>
      </c>
      <c r="C392" s="51"/>
      <c r="D392" s="150">
        <f t="shared" si="55"/>
        <v>-21</v>
      </c>
      <c r="E392" s="51">
        <f>VLOOKUP(B392,SonGönderimTarihleri!A:C,3,FALSE)</f>
        <v>44986</v>
      </c>
      <c r="F392" s="232"/>
      <c r="G392" s="282">
        <f t="shared" si="70"/>
        <v>44986</v>
      </c>
      <c r="H392" s="78" t="s">
        <v>12</v>
      </c>
      <c r="I392" s="81" t="s">
        <v>13</v>
      </c>
      <c r="J392" s="78" t="s">
        <v>13</v>
      </c>
      <c r="K392" s="300" t="s">
        <v>270</v>
      </c>
      <c r="L392" s="176" t="s">
        <v>607</v>
      </c>
      <c r="M392" s="427">
        <v>44986</v>
      </c>
      <c r="N392" s="427">
        <v>44986</v>
      </c>
      <c r="O392" s="427">
        <v>44986</v>
      </c>
      <c r="P392" s="503">
        <v>44986</v>
      </c>
      <c r="Q392" s="190" t="str">
        <f t="shared" si="68"/>
        <v/>
      </c>
      <c r="R392" s="11"/>
      <c r="S392" s="177"/>
      <c r="T392" s="141"/>
      <c r="U392" s="52"/>
    </row>
    <row r="393" spans="1:21" s="146" customFormat="1" ht="14.45" customHeight="1" x14ac:dyDescent="0.25">
      <c r="A393" s="28">
        <f t="shared" si="69"/>
        <v>391</v>
      </c>
      <c r="B393" s="44" t="str">
        <f t="shared" si="63"/>
        <v>KON</v>
      </c>
      <c r="C393" s="44"/>
      <c r="D393" s="150">
        <f t="shared" si="55"/>
        <v>-21</v>
      </c>
      <c r="E393" s="51">
        <f>VLOOKUP(B393,SonGönderimTarihleri!A:C,3,FALSE)</f>
        <v>44986</v>
      </c>
      <c r="F393" s="232"/>
      <c r="G393" s="282">
        <f t="shared" si="70"/>
        <v>44986</v>
      </c>
      <c r="H393" s="78" t="s">
        <v>12</v>
      </c>
      <c r="I393" s="81" t="s">
        <v>13</v>
      </c>
      <c r="J393" s="78" t="s">
        <v>13</v>
      </c>
      <c r="K393" s="300" t="s">
        <v>271</v>
      </c>
      <c r="L393" s="176" t="s">
        <v>608</v>
      </c>
      <c r="M393" s="379">
        <v>44963</v>
      </c>
      <c r="N393" s="379">
        <v>44963</v>
      </c>
      <c r="O393" s="379">
        <v>44963</v>
      </c>
      <c r="P393" s="379">
        <v>44963</v>
      </c>
      <c r="Q393" s="190" t="str">
        <f t="shared" si="68"/>
        <v/>
      </c>
      <c r="R393" s="11"/>
      <c r="S393" s="177"/>
      <c r="T393" s="141"/>
      <c r="U393" s="52"/>
    </row>
    <row r="394" spans="1:21" s="146" customFormat="1" ht="14.45" customHeight="1" x14ac:dyDescent="0.25">
      <c r="A394" s="28">
        <f t="shared" si="69"/>
        <v>392</v>
      </c>
      <c r="B394" s="44" t="str">
        <f t="shared" ref="B394" si="71">H394&amp;I394</f>
        <v>KN</v>
      </c>
      <c r="C394" s="340"/>
      <c r="D394" s="150">
        <f t="shared" ref="D394" si="72">+C394-21</f>
        <v>-21</v>
      </c>
      <c r="E394" s="340">
        <f>VLOOKUP(B394,SonGönderimTarihleri!A:C,3,FALSE)</f>
        <v>44998</v>
      </c>
      <c r="F394" s="232"/>
      <c r="G394" s="329">
        <f t="shared" ref="G394" si="73">IF(F394="",IF(C394="",E394,IF(E394&lt;=D394,E394,D394)),F394)</f>
        <v>44998</v>
      </c>
      <c r="H394" s="300" t="s">
        <v>15</v>
      </c>
      <c r="I394" s="81" t="s">
        <v>13</v>
      </c>
      <c r="J394" s="300" t="s">
        <v>13</v>
      </c>
      <c r="K394" s="300" t="s">
        <v>1764</v>
      </c>
      <c r="L394" s="176" t="s">
        <v>1763</v>
      </c>
      <c r="M394" s="495">
        <v>44998</v>
      </c>
      <c r="N394" s="495">
        <v>44998</v>
      </c>
      <c r="O394" s="495">
        <v>44998</v>
      </c>
      <c r="P394" s="495">
        <v>44998</v>
      </c>
      <c r="Q394" s="190"/>
      <c r="R394" s="11"/>
      <c r="S394" s="177"/>
      <c r="T394" s="141"/>
      <c r="U394" s="52"/>
    </row>
    <row r="395" spans="1:21" s="194" customFormat="1" ht="14.45" customHeight="1" x14ac:dyDescent="0.25">
      <c r="A395" s="28">
        <f t="shared" si="69"/>
        <v>393</v>
      </c>
      <c r="B395" s="44" t="str">
        <f t="shared" si="63"/>
        <v>KN</v>
      </c>
      <c r="C395" s="51"/>
      <c r="D395" s="150">
        <f t="shared" si="55"/>
        <v>-21</v>
      </c>
      <c r="E395" s="51">
        <f>VLOOKUP(B395,SonGönderimTarihleri!A:C,3,FALSE)</f>
        <v>44998</v>
      </c>
      <c r="F395" s="232"/>
      <c r="G395" s="282">
        <f t="shared" si="70"/>
        <v>44998</v>
      </c>
      <c r="H395" s="78" t="s">
        <v>15</v>
      </c>
      <c r="I395" s="81" t="s">
        <v>13</v>
      </c>
      <c r="J395" s="78" t="s">
        <v>13</v>
      </c>
      <c r="K395" s="300" t="s">
        <v>272</v>
      </c>
      <c r="L395" s="176" t="s">
        <v>609</v>
      </c>
      <c r="M395" s="429">
        <v>44986</v>
      </c>
      <c r="N395" s="329">
        <v>44987</v>
      </c>
      <c r="O395" s="429">
        <v>44987</v>
      </c>
      <c r="P395" s="429">
        <v>44987</v>
      </c>
      <c r="Q395" s="190" t="str">
        <f t="shared" si="68"/>
        <v/>
      </c>
      <c r="R395" s="61"/>
      <c r="S395" s="177"/>
      <c r="U395" s="52"/>
    </row>
    <row r="396" spans="1:21" s="52" customFormat="1" ht="14.45" customHeight="1" x14ac:dyDescent="0.25">
      <c r="A396" s="28">
        <f t="shared" si="69"/>
        <v>394</v>
      </c>
      <c r="B396" s="44" t="str">
        <f t="shared" si="63"/>
        <v>KON</v>
      </c>
      <c r="C396" s="51"/>
      <c r="D396" s="150">
        <f t="shared" si="55"/>
        <v>-21</v>
      </c>
      <c r="E396" s="51">
        <f>VLOOKUP(B396,SonGönderimTarihleri!A:C,3,FALSE)</f>
        <v>44986</v>
      </c>
      <c r="F396" s="90"/>
      <c r="G396" s="283">
        <f t="shared" si="70"/>
        <v>44986</v>
      </c>
      <c r="H396" s="44" t="s">
        <v>12</v>
      </c>
      <c r="I396" s="80" t="s">
        <v>13</v>
      </c>
      <c r="J396" s="25" t="s">
        <v>13</v>
      </c>
      <c r="K396" s="44" t="s">
        <v>273</v>
      </c>
      <c r="L396" s="147" t="s">
        <v>610</v>
      </c>
      <c r="M396" s="421">
        <v>44973</v>
      </c>
      <c r="N396" s="422">
        <v>44973</v>
      </c>
      <c r="O396" s="422">
        <v>44973</v>
      </c>
      <c r="P396" s="422">
        <v>44973</v>
      </c>
      <c r="Q396" s="246"/>
      <c r="R396" s="86"/>
      <c r="S396" s="172"/>
      <c r="T396" s="85"/>
    </row>
    <row r="397" spans="1:21" s="170" customFormat="1" ht="14.45" customHeight="1" x14ac:dyDescent="0.25">
      <c r="A397" s="28">
        <f t="shared" si="69"/>
        <v>395</v>
      </c>
      <c r="B397" s="44" t="str">
        <f t="shared" si="63"/>
        <v>KON</v>
      </c>
      <c r="C397" s="44"/>
      <c r="D397" s="150">
        <f t="shared" ref="D397:D465" si="74">+C397-21</f>
        <v>-21</v>
      </c>
      <c r="E397" s="51">
        <f>VLOOKUP(B397,SonGönderimTarihleri!A:C,3,FALSE)</f>
        <v>44986</v>
      </c>
      <c r="F397" s="90"/>
      <c r="G397" s="266">
        <f t="shared" si="70"/>
        <v>44986</v>
      </c>
      <c r="H397" s="25" t="s">
        <v>12</v>
      </c>
      <c r="I397" s="80" t="s">
        <v>13</v>
      </c>
      <c r="J397" s="25" t="s">
        <v>13</v>
      </c>
      <c r="K397" s="25" t="s">
        <v>274</v>
      </c>
      <c r="L397" s="140" t="s">
        <v>611</v>
      </c>
      <c r="M397" s="429">
        <v>44984</v>
      </c>
      <c r="N397" s="429">
        <v>44984</v>
      </c>
      <c r="O397" s="429">
        <v>44984</v>
      </c>
      <c r="P397" s="429">
        <v>44984</v>
      </c>
      <c r="Q397" s="190" t="str">
        <f t="shared" si="68"/>
        <v/>
      </c>
      <c r="R397" s="11"/>
      <c r="S397" s="177"/>
      <c r="U397" s="52"/>
    </row>
    <row r="398" spans="1:21" s="52" customFormat="1" ht="51" customHeight="1" x14ac:dyDescent="0.25">
      <c r="A398" s="28">
        <f t="shared" si="69"/>
        <v>396</v>
      </c>
      <c r="B398" s="44" t="str">
        <f t="shared" si="63"/>
        <v>KON</v>
      </c>
      <c r="C398" s="51"/>
      <c r="D398" s="150">
        <f t="shared" si="74"/>
        <v>-21</v>
      </c>
      <c r="E398" s="51">
        <f>VLOOKUP(B398,SonGönderimTarihleri!A:C,3,FALSE)</f>
        <v>44986</v>
      </c>
      <c r="F398" s="90"/>
      <c r="G398" s="266">
        <f t="shared" si="70"/>
        <v>44986</v>
      </c>
      <c r="H398" s="25" t="s">
        <v>12</v>
      </c>
      <c r="I398" s="80" t="s">
        <v>13</v>
      </c>
      <c r="J398" s="25" t="s">
        <v>13</v>
      </c>
      <c r="K398" s="25" t="s">
        <v>1088</v>
      </c>
      <c r="L398" s="140" t="s">
        <v>1087</v>
      </c>
      <c r="M398" s="379">
        <v>44956</v>
      </c>
      <c r="N398" s="379">
        <v>44956</v>
      </c>
      <c r="O398" s="379">
        <v>44956</v>
      </c>
      <c r="P398" s="379">
        <v>44956</v>
      </c>
      <c r="Q398" s="190" t="s">
        <v>1546</v>
      </c>
      <c r="R398" s="11"/>
      <c r="S398" s="177"/>
      <c r="T398" s="85"/>
    </row>
    <row r="399" spans="1:21" s="146" customFormat="1" ht="51" customHeight="1" x14ac:dyDescent="0.25">
      <c r="A399" s="28">
        <f t="shared" si="69"/>
        <v>397</v>
      </c>
      <c r="B399" s="44" t="str">
        <f t="shared" si="63"/>
        <v>KOB</v>
      </c>
      <c r="C399" s="384">
        <v>45015</v>
      </c>
      <c r="D399" s="150">
        <f t="shared" si="74"/>
        <v>44994</v>
      </c>
      <c r="E399" s="51">
        <f>+E400</f>
        <v>44998</v>
      </c>
      <c r="F399" s="90"/>
      <c r="G399" s="266">
        <f t="shared" si="70"/>
        <v>44994</v>
      </c>
      <c r="H399" s="25" t="s">
        <v>12</v>
      </c>
      <c r="I399" s="80" t="s">
        <v>20</v>
      </c>
      <c r="J399" s="25" t="s">
        <v>20</v>
      </c>
      <c r="K399" s="25" t="s">
        <v>1066</v>
      </c>
      <c r="L399" s="140" t="s">
        <v>1063</v>
      </c>
      <c r="M399" s="379">
        <v>44957</v>
      </c>
      <c r="N399" s="379">
        <v>44957</v>
      </c>
      <c r="O399" s="418" t="s">
        <v>1821</v>
      </c>
      <c r="P399" s="418" t="s">
        <v>1821</v>
      </c>
      <c r="Q399" s="190" t="s">
        <v>1546</v>
      </c>
      <c r="R399" s="86"/>
      <c r="S399" s="172"/>
      <c r="T399" s="141"/>
      <c r="U399" s="52"/>
    </row>
    <row r="400" spans="1:21" s="146" customFormat="1" ht="51" customHeight="1" x14ac:dyDescent="0.25">
      <c r="A400" s="28">
        <f t="shared" si="69"/>
        <v>398</v>
      </c>
      <c r="B400" s="44" t="str">
        <f t="shared" si="63"/>
        <v>KB</v>
      </c>
      <c r="C400" s="384">
        <v>45015</v>
      </c>
      <c r="D400" s="150">
        <f t="shared" si="74"/>
        <v>44994</v>
      </c>
      <c r="E400" s="51">
        <f>VLOOKUP(B400,SonGönderimTarihleri!A:C,3,FALSE)</f>
        <v>44998</v>
      </c>
      <c r="F400" s="90"/>
      <c r="G400" s="266">
        <f t="shared" si="70"/>
        <v>44994</v>
      </c>
      <c r="H400" s="25" t="s">
        <v>15</v>
      </c>
      <c r="I400" s="80" t="s">
        <v>20</v>
      </c>
      <c r="J400" s="25" t="s">
        <v>20</v>
      </c>
      <c r="K400" s="25" t="s">
        <v>1066</v>
      </c>
      <c r="L400" s="140" t="s">
        <v>1063</v>
      </c>
      <c r="M400" s="379">
        <v>44957</v>
      </c>
      <c r="N400" s="379">
        <v>44957</v>
      </c>
      <c r="O400" s="418">
        <v>44992</v>
      </c>
      <c r="P400" s="418">
        <v>44992</v>
      </c>
      <c r="Q400" s="190" t="s">
        <v>1546</v>
      </c>
      <c r="R400" s="86"/>
      <c r="S400" s="172"/>
      <c r="T400" s="141"/>
      <c r="U400" s="52"/>
    </row>
    <row r="401" spans="1:21" s="52" customFormat="1" ht="14.45" customHeight="1" x14ac:dyDescent="0.25">
      <c r="A401" s="28">
        <f t="shared" si="69"/>
        <v>399</v>
      </c>
      <c r="B401" s="44" t="str">
        <f t="shared" si="63"/>
        <v>KN</v>
      </c>
      <c r="C401" s="51"/>
      <c r="D401" s="150">
        <f t="shared" si="74"/>
        <v>-21</v>
      </c>
      <c r="E401" s="51">
        <f>VLOOKUP(B401,SonGönderimTarihleri!A:C,3,FALSE)</f>
        <v>44998</v>
      </c>
      <c r="F401" s="90"/>
      <c r="G401" s="266">
        <f t="shared" si="70"/>
        <v>44998</v>
      </c>
      <c r="H401" s="44" t="s">
        <v>15</v>
      </c>
      <c r="I401" s="63" t="s">
        <v>13</v>
      </c>
      <c r="J401" s="44" t="s">
        <v>13</v>
      </c>
      <c r="K401" s="44" t="s">
        <v>1330</v>
      </c>
      <c r="L401" s="147" t="s">
        <v>1329</v>
      </c>
      <c r="M401" s="407">
        <v>44989</v>
      </c>
      <c r="N401" s="407">
        <v>44989</v>
      </c>
      <c r="O401" s="407">
        <v>44989</v>
      </c>
      <c r="P401" s="407">
        <v>44989</v>
      </c>
      <c r="Q401" s="253"/>
      <c r="R401" s="169"/>
      <c r="S401" s="51"/>
      <c r="T401" s="85"/>
    </row>
    <row r="402" spans="1:21" s="43" customFormat="1" ht="14.45" customHeight="1" x14ac:dyDescent="0.25">
      <c r="A402" s="28">
        <f t="shared" si="69"/>
        <v>400</v>
      </c>
      <c r="B402" s="44" t="str">
        <f>H402&amp;I402</f>
        <v>KN</v>
      </c>
      <c r="C402" s="51"/>
      <c r="D402" s="150">
        <f>+C402-21</f>
        <v>-21</v>
      </c>
      <c r="E402" s="51">
        <f>VLOOKUP(B402,SonGönderimTarihleri!A:C,3,FALSE)</f>
        <v>44998</v>
      </c>
      <c r="F402" s="90"/>
      <c r="G402" s="283">
        <f t="shared" si="70"/>
        <v>44998</v>
      </c>
      <c r="H402" s="44" t="s">
        <v>15</v>
      </c>
      <c r="I402" s="63" t="s">
        <v>13</v>
      </c>
      <c r="J402" s="44" t="s">
        <v>13</v>
      </c>
      <c r="K402" s="25" t="s">
        <v>1462</v>
      </c>
      <c r="L402" s="140" t="s">
        <v>1490</v>
      </c>
      <c r="M402" s="429">
        <v>44993</v>
      </c>
      <c r="N402" s="429">
        <v>44993</v>
      </c>
      <c r="O402" s="429">
        <v>44993</v>
      </c>
      <c r="P402" s="429">
        <v>44993</v>
      </c>
      <c r="Q402" s="254"/>
      <c r="R402" s="19"/>
      <c r="S402" s="51"/>
      <c r="T402"/>
      <c r="U402" s="52"/>
    </row>
    <row r="403" spans="1:21" s="52" customFormat="1" ht="14.45" customHeight="1" x14ac:dyDescent="0.25">
      <c r="A403" s="28">
        <f t="shared" si="69"/>
        <v>401</v>
      </c>
      <c r="B403" s="44" t="str">
        <f t="shared" si="63"/>
        <v>KN</v>
      </c>
      <c r="C403" s="51"/>
      <c r="D403" s="150">
        <f t="shared" si="74"/>
        <v>-21</v>
      </c>
      <c r="E403" s="51">
        <f>VLOOKUP(B403,SonGönderimTarihleri!A:C,3,FALSE)</f>
        <v>44998</v>
      </c>
      <c r="F403" s="90"/>
      <c r="G403" s="266">
        <f t="shared" si="70"/>
        <v>44998</v>
      </c>
      <c r="H403" s="25" t="s">
        <v>15</v>
      </c>
      <c r="I403" s="80" t="s">
        <v>13</v>
      </c>
      <c r="J403" s="25" t="s">
        <v>13</v>
      </c>
      <c r="K403" s="25" t="s">
        <v>1120</v>
      </c>
      <c r="L403" s="140" t="s">
        <v>1081</v>
      </c>
      <c r="M403" s="429">
        <v>44993</v>
      </c>
      <c r="N403" s="429">
        <v>44993</v>
      </c>
      <c r="O403" s="429">
        <v>44993</v>
      </c>
      <c r="P403" s="429">
        <v>44993</v>
      </c>
      <c r="Q403" s="190"/>
      <c r="R403" s="11"/>
      <c r="S403" s="51"/>
      <c r="T403" s="85"/>
    </row>
    <row r="404" spans="1:21" s="52" customFormat="1" ht="14.45" customHeight="1" x14ac:dyDescent="0.25">
      <c r="A404" s="28">
        <f t="shared" si="69"/>
        <v>402</v>
      </c>
      <c r="B404" s="44" t="str">
        <f t="shared" si="63"/>
        <v>KOS</v>
      </c>
      <c r="C404" s="51"/>
      <c r="D404" s="150">
        <f t="shared" si="74"/>
        <v>-21</v>
      </c>
      <c r="E404" s="51">
        <f>VLOOKUP(B404,SonGönderimTarihleri!A:C,3,FALSE)</f>
        <v>44986</v>
      </c>
      <c r="F404" s="90"/>
      <c r="G404" s="266">
        <f t="shared" si="70"/>
        <v>44986</v>
      </c>
      <c r="H404" s="25" t="s">
        <v>12</v>
      </c>
      <c r="I404" s="80" t="s">
        <v>31</v>
      </c>
      <c r="J404" s="25" t="s">
        <v>31</v>
      </c>
      <c r="K404" s="25" t="s">
        <v>275</v>
      </c>
      <c r="L404" s="140" t="s">
        <v>612</v>
      </c>
      <c r="M404" s="407">
        <v>44985</v>
      </c>
      <c r="N404" s="407">
        <v>44985</v>
      </c>
      <c r="O404" s="407">
        <v>44985</v>
      </c>
      <c r="P404" s="407">
        <v>44985</v>
      </c>
      <c r="Q404" s="190" t="str">
        <f>+IF(F404="","","SPK tarafından ek süre verilmiştir!")</f>
        <v/>
      </c>
      <c r="R404" s="11"/>
      <c r="S404" s="177"/>
      <c r="T404" s="85"/>
    </row>
    <row r="405" spans="1:21" s="146" customFormat="1" ht="14.45" customHeight="1" x14ac:dyDescent="0.25">
      <c r="A405" s="28">
        <f t="shared" si="69"/>
        <v>403</v>
      </c>
      <c r="B405" s="44" t="str">
        <f t="shared" si="63"/>
        <v>KON</v>
      </c>
      <c r="C405" s="51"/>
      <c r="D405" s="150">
        <f t="shared" si="74"/>
        <v>-21</v>
      </c>
      <c r="E405" s="51">
        <f>+E406</f>
        <v>44998</v>
      </c>
      <c r="F405" s="90"/>
      <c r="G405" s="283">
        <f>+G406</f>
        <v>44998</v>
      </c>
      <c r="H405" s="44" t="s">
        <v>12</v>
      </c>
      <c r="I405" s="63" t="s">
        <v>13</v>
      </c>
      <c r="J405" s="44" t="s">
        <v>13</v>
      </c>
      <c r="K405" s="44" t="s">
        <v>276</v>
      </c>
      <c r="L405" s="147" t="s">
        <v>613</v>
      </c>
      <c r="M405" s="418">
        <v>44977</v>
      </c>
      <c r="N405" s="418">
        <v>44977</v>
      </c>
      <c r="O405" s="283">
        <v>44980</v>
      </c>
      <c r="P405" s="418">
        <v>44980</v>
      </c>
      <c r="Q405" s="190" t="str">
        <f>+IF(F405="","","SPK tarafından ek süre verilmiştir!")</f>
        <v/>
      </c>
      <c r="R405" s="86"/>
      <c r="S405" s="172"/>
      <c r="T405" s="141"/>
      <c r="U405" s="52"/>
    </row>
    <row r="406" spans="1:21" s="52" customFormat="1" ht="14.45" customHeight="1" x14ac:dyDescent="0.25">
      <c r="A406" s="28">
        <f t="shared" si="69"/>
        <v>404</v>
      </c>
      <c r="B406" s="44" t="str">
        <f t="shared" si="63"/>
        <v>KN</v>
      </c>
      <c r="C406" s="51"/>
      <c r="D406" s="150">
        <f t="shared" si="74"/>
        <v>-21</v>
      </c>
      <c r="E406" s="51">
        <f>VLOOKUP(B406,SonGönderimTarihleri!A:C,3,FALSE)</f>
        <v>44998</v>
      </c>
      <c r="F406" s="90"/>
      <c r="G406" s="283">
        <f t="shared" ref="G406:G453" si="75">IF(F406="",IF(C406="",E406,IF(E406&lt;=D406,E406,D406)),F406)</f>
        <v>44998</v>
      </c>
      <c r="H406" s="44" t="s">
        <v>15</v>
      </c>
      <c r="I406" s="63" t="s">
        <v>13</v>
      </c>
      <c r="J406" s="44" t="s">
        <v>13</v>
      </c>
      <c r="K406" s="44" t="s">
        <v>276</v>
      </c>
      <c r="L406" s="147" t="s">
        <v>613</v>
      </c>
      <c r="M406" s="418">
        <v>44977</v>
      </c>
      <c r="N406" s="418">
        <v>44977</v>
      </c>
      <c r="O406" s="418">
        <v>44980</v>
      </c>
      <c r="P406" s="418">
        <v>44980</v>
      </c>
      <c r="Q406" s="190" t="str">
        <f>+IF(F406="","","SPK tarafından ek süre verilmiştir!")</f>
        <v/>
      </c>
      <c r="R406" s="11"/>
      <c r="S406" s="177"/>
      <c r="T406" s="85"/>
    </row>
    <row r="407" spans="1:21" s="52" customFormat="1" ht="14.45" customHeight="1" x14ac:dyDescent="0.25">
      <c r="A407" s="28">
        <f t="shared" si="69"/>
        <v>405</v>
      </c>
      <c r="B407" s="44" t="str">
        <f t="shared" si="63"/>
        <v>KN</v>
      </c>
      <c r="C407" s="51"/>
      <c r="D407" s="150">
        <f t="shared" si="74"/>
        <v>-21</v>
      </c>
      <c r="E407" s="51">
        <f>VLOOKUP(B407,SonGönderimTarihleri!A:C,3,FALSE)</f>
        <v>44998</v>
      </c>
      <c r="F407" s="90"/>
      <c r="G407" s="283">
        <f t="shared" si="75"/>
        <v>44998</v>
      </c>
      <c r="H407" s="44" t="s">
        <v>15</v>
      </c>
      <c r="I407" s="63" t="s">
        <v>13</v>
      </c>
      <c r="J407" s="44" t="s">
        <v>13</v>
      </c>
      <c r="K407" s="44" t="s">
        <v>277</v>
      </c>
      <c r="L407" s="147" t="s">
        <v>614</v>
      </c>
      <c r="M407" s="429" t="s">
        <v>1839</v>
      </c>
      <c r="N407" s="429">
        <v>44991</v>
      </c>
      <c r="O407" s="321">
        <v>44995</v>
      </c>
      <c r="P407" s="429">
        <v>44995</v>
      </c>
      <c r="Q407" s="190" t="str">
        <f>+IF(F407="","","SPK tarafından ek süre verilmiştir!")</f>
        <v/>
      </c>
      <c r="R407" s="28"/>
      <c r="S407" s="177"/>
      <c r="T407" s="85"/>
    </row>
    <row r="408" spans="1:21" s="52" customFormat="1" ht="14.45" customHeight="1" x14ac:dyDescent="0.25">
      <c r="A408" s="28">
        <f t="shared" si="69"/>
        <v>406</v>
      </c>
      <c r="B408" s="44" t="str">
        <f t="shared" si="63"/>
        <v>KON</v>
      </c>
      <c r="C408" s="51"/>
      <c r="D408" s="150">
        <f t="shared" si="74"/>
        <v>-21</v>
      </c>
      <c r="E408" s="51">
        <f>VLOOKUP(B408,SonGönderimTarihleri!A:C,3,FALSE)</f>
        <v>44986</v>
      </c>
      <c r="F408" s="90"/>
      <c r="G408" s="266">
        <f t="shared" si="75"/>
        <v>44986</v>
      </c>
      <c r="H408" s="25" t="s">
        <v>12</v>
      </c>
      <c r="I408" s="80" t="s">
        <v>13</v>
      </c>
      <c r="J408" s="25" t="s">
        <v>13</v>
      </c>
      <c r="K408" s="25" t="s">
        <v>278</v>
      </c>
      <c r="L408" s="140" t="s">
        <v>615</v>
      </c>
      <c r="M408" s="429">
        <v>44985</v>
      </c>
      <c r="N408" s="429">
        <v>44985</v>
      </c>
      <c r="O408" s="429">
        <v>44985</v>
      </c>
      <c r="P408" s="429">
        <v>44985</v>
      </c>
      <c r="Q408" s="190" t="str">
        <f>+IF(F408="","","SPK tarafından ek süre verilmiştir!")</f>
        <v/>
      </c>
      <c r="R408" s="11"/>
      <c r="S408" s="177"/>
      <c r="T408" s="85"/>
    </row>
    <row r="409" spans="1:21" s="52" customFormat="1" ht="14.45" customHeight="1" x14ac:dyDescent="0.25">
      <c r="A409" s="28">
        <f t="shared" si="69"/>
        <v>407</v>
      </c>
      <c r="B409" s="44" t="str">
        <f t="shared" si="63"/>
        <v>KN</v>
      </c>
      <c r="C409" s="51"/>
      <c r="D409" s="150">
        <f t="shared" si="74"/>
        <v>-21</v>
      </c>
      <c r="E409" s="51">
        <f>VLOOKUP(B409,SonGönderimTarihleri!A:C,3,FALSE)</f>
        <v>44998</v>
      </c>
      <c r="F409" s="90"/>
      <c r="G409" s="283">
        <f t="shared" si="75"/>
        <v>44998</v>
      </c>
      <c r="H409" s="44" t="s">
        <v>15</v>
      </c>
      <c r="I409" s="63" t="s">
        <v>13</v>
      </c>
      <c r="J409" s="44" t="s">
        <v>13</v>
      </c>
      <c r="K409" s="44" t="s">
        <v>279</v>
      </c>
      <c r="L409" s="147" t="s">
        <v>616</v>
      </c>
      <c r="M409" s="427" t="s">
        <v>1857</v>
      </c>
      <c r="N409" s="427">
        <v>44987</v>
      </c>
      <c r="O409" s="427">
        <v>44987</v>
      </c>
      <c r="P409" s="427">
        <v>44987</v>
      </c>
      <c r="Q409" s="190"/>
      <c r="R409" s="11"/>
      <c r="S409" s="177"/>
      <c r="T409" s="85"/>
    </row>
    <row r="410" spans="1:21" s="146" customFormat="1" ht="14.45" customHeight="1" x14ac:dyDescent="0.25">
      <c r="A410" s="28">
        <f t="shared" si="69"/>
        <v>408</v>
      </c>
      <c r="B410" s="44" t="str">
        <f t="shared" si="63"/>
        <v>KN</v>
      </c>
      <c r="C410" s="44"/>
      <c r="D410" s="150">
        <f t="shared" si="74"/>
        <v>-21</v>
      </c>
      <c r="E410" s="51">
        <f>VLOOKUP(B410,SonGönderimTarihleri!A:C,3,FALSE)</f>
        <v>44998</v>
      </c>
      <c r="F410" s="90">
        <v>45056</v>
      </c>
      <c r="G410" s="283">
        <f t="shared" si="75"/>
        <v>45056</v>
      </c>
      <c r="H410" s="44" t="s">
        <v>15</v>
      </c>
      <c r="I410" s="63" t="s">
        <v>13</v>
      </c>
      <c r="J410" s="44" t="s">
        <v>13</v>
      </c>
      <c r="K410" s="44" t="s">
        <v>280</v>
      </c>
      <c r="L410" s="147" t="s">
        <v>617</v>
      </c>
      <c r="M410" s="304">
        <v>45020</v>
      </c>
      <c r="N410" s="515">
        <v>45020</v>
      </c>
      <c r="O410" s="515">
        <v>45020</v>
      </c>
      <c r="P410" s="515">
        <v>45020</v>
      </c>
      <c r="Q410" s="190" t="str">
        <f t="shared" ref="Q410:Q434" si="76">+IF(F410="","","SPK tarafından ek süre verilmiştir!")</f>
        <v>SPK tarafından ek süre verilmiştir!</v>
      </c>
      <c r="R410" s="28"/>
      <c r="S410" s="177"/>
      <c r="T410" s="141"/>
      <c r="U410" s="52"/>
    </row>
    <row r="411" spans="1:21" s="52" customFormat="1" ht="14.45" customHeight="1" x14ac:dyDescent="0.25">
      <c r="A411" s="28">
        <f t="shared" si="69"/>
        <v>409</v>
      </c>
      <c r="B411" s="44" t="str">
        <f t="shared" si="63"/>
        <v>KN</v>
      </c>
      <c r="C411" s="51"/>
      <c r="D411" s="150">
        <f t="shared" si="74"/>
        <v>-21</v>
      </c>
      <c r="E411" s="51">
        <f>VLOOKUP(B411,SonGönderimTarihleri!A:C,3,FALSE)</f>
        <v>44998</v>
      </c>
      <c r="F411" s="90"/>
      <c r="G411" s="283">
        <f t="shared" si="75"/>
        <v>44998</v>
      </c>
      <c r="H411" s="44" t="s">
        <v>15</v>
      </c>
      <c r="I411" s="63" t="s">
        <v>13</v>
      </c>
      <c r="J411" s="44" t="s">
        <v>13</v>
      </c>
      <c r="K411" s="44" t="s">
        <v>281</v>
      </c>
      <c r="L411" s="147" t="s">
        <v>618</v>
      </c>
      <c r="M411" s="329">
        <v>44998</v>
      </c>
      <c r="N411" s="495">
        <v>44998</v>
      </c>
      <c r="O411" s="495">
        <v>44998</v>
      </c>
      <c r="P411" s="495">
        <v>44998</v>
      </c>
      <c r="Q411" s="190" t="str">
        <f t="shared" si="76"/>
        <v/>
      </c>
      <c r="R411" s="11"/>
      <c r="S411" s="177"/>
      <c r="T411" s="85"/>
    </row>
    <row r="412" spans="1:21" s="52" customFormat="1" ht="14.45" customHeight="1" x14ac:dyDescent="0.25">
      <c r="A412" s="28">
        <f t="shared" si="69"/>
        <v>410</v>
      </c>
      <c r="B412" s="44" t="str">
        <f t="shared" si="63"/>
        <v>KON</v>
      </c>
      <c r="C412" s="51"/>
      <c r="D412" s="150">
        <f>+C412-21</f>
        <v>-21</v>
      </c>
      <c r="E412" s="51">
        <f>VLOOKUP(B412,SonGönderimTarihleri!A:C,3,FALSE)</f>
        <v>44986</v>
      </c>
      <c r="F412" s="90"/>
      <c r="G412" s="283">
        <f t="shared" si="75"/>
        <v>44986</v>
      </c>
      <c r="H412" s="44" t="s">
        <v>12</v>
      </c>
      <c r="I412" s="63" t="s">
        <v>13</v>
      </c>
      <c r="J412" s="44" t="s">
        <v>13</v>
      </c>
      <c r="K412" s="44" t="s">
        <v>1597</v>
      </c>
      <c r="L412" s="147" t="s">
        <v>1616</v>
      </c>
      <c r="M412" s="429">
        <v>44980</v>
      </c>
      <c r="N412" s="429">
        <v>44980</v>
      </c>
      <c r="O412" s="429">
        <v>44980</v>
      </c>
      <c r="P412" s="429">
        <v>44980</v>
      </c>
      <c r="Q412" s="190"/>
      <c r="R412" s="11"/>
      <c r="S412" s="177"/>
      <c r="T412" s="85"/>
    </row>
    <row r="413" spans="1:21" s="52" customFormat="1" ht="14.45" customHeight="1" x14ac:dyDescent="0.25">
      <c r="A413" s="28">
        <f t="shared" si="69"/>
        <v>411</v>
      </c>
      <c r="B413" s="44" t="str">
        <f t="shared" si="63"/>
        <v>KN</v>
      </c>
      <c r="C413" s="51"/>
      <c r="D413" s="150">
        <f t="shared" si="74"/>
        <v>-21</v>
      </c>
      <c r="E413" s="51">
        <f>VLOOKUP(B413,SonGönderimTarihleri!A:C,3,FALSE)</f>
        <v>44998</v>
      </c>
      <c r="F413" s="90"/>
      <c r="G413" s="266">
        <f t="shared" si="75"/>
        <v>44998</v>
      </c>
      <c r="H413" s="25" t="s">
        <v>15</v>
      </c>
      <c r="I413" s="80" t="s">
        <v>13</v>
      </c>
      <c r="J413" s="25" t="s">
        <v>13</v>
      </c>
      <c r="K413" s="25" t="s">
        <v>282</v>
      </c>
      <c r="L413" s="140" t="s">
        <v>619</v>
      </c>
      <c r="M413" s="429">
        <v>44986</v>
      </c>
      <c r="N413" s="429">
        <v>44986</v>
      </c>
      <c r="O413" s="429">
        <v>44986</v>
      </c>
      <c r="P413" s="429">
        <v>44986</v>
      </c>
      <c r="Q413" s="190" t="str">
        <f t="shared" si="76"/>
        <v/>
      </c>
      <c r="R413" s="86"/>
      <c r="S413" s="185">
        <v>44986</v>
      </c>
      <c r="T413" s="85"/>
    </row>
    <row r="414" spans="1:21" s="52" customFormat="1" ht="14.45" customHeight="1" x14ac:dyDescent="0.25">
      <c r="A414" s="28">
        <f t="shared" si="69"/>
        <v>412</v>
      </c>
      <c r="B414" s="44" t="str">
        <f t="shared" si="63"/>
        <v>KN</v>
      </c>
      <c r="C414" s="51"/>
      <c r="D414" s="150">
        <f t="shared" si="74"/>
        <v>-21</v>
      </c>
      <c r="E414" s="51">
        <f>VLOOKUP(B414,SonGönderimTarihleri!A:C,3,FALSE)</f>
        <v>44998</v>
      </c>
      <c r="F414" s="90"/>
      <c r="G414" s="266">
        <f t="shared" si="75"/>
        <v>44998</v>
      </c>
      <c r="H414" s="25" t="s">
        <v>15</v>
      </c>
      <c r="I414" s="80" t="s">
        <v>13</v>
      </c>
      <c r="J414" s="25" t="s">
        <v>13</v>
      </c>
      <c r="K414" s="25" t="s">
        <v>1055</v>
      </c>
      <c r="L414" s="140" t="s">
        <v>1054</v>
      </c>
      <c r="M414" s="323">
        <v>44973</v>
      </c>
      <c r="N414" s="403">
        <v>44973</v>
      </c>
      <c r="O414" s="403">
        <v>44973</v>
      </c>
      <c r="P414" s="403">
        <v>44973</v>
      </c>
      <c r="Q414" s="190" t="str">
        <f t="shared" si="76"/>
        <v/>
      </c>
      <c r="R414" s="11"/>
      <c r="S414" s="177"/>
      <c r="T414" s="85"/>
    </row>
    <row r="415" spans="1:21" s="52" customFormat="1" ht="14.45" customHeight="1" x14ac:dyDescent="0.25">
      <c r="A415" s="28">
        <f t="shared" si="69"/>
        <v>413</v>
      </c>
      <c r="B415" s="44" t="str">
        <f t="shared" si="63"/>
        <v>KN</v>
      </c>
      <c r="C415" s="51"/>
      <c r="D415" s="150">
        <f t="shared" si="74"/>
        <v>-21</v>
      </c>
      <c r="E415" s="51">
        <f>VLOOKUP(B415,SonGönderimTarihleri!A:C,3,FALSE)</f>
        <v>44998</v>
      </c>
      <c r="F415" s="90">
        <v>45058</v>
      </c>
      <c r="G415" s="266">
        <f t="shared" si="75"/>
        <v>45058</v>
      </c>
      <c r="H415" s="25" t="s">
        <v>15</v>
      </c>
      <c r="I415" s="80" t="s">
        <v>13</v>
      </c>
      <c r="J415" s="25" t="s">
        <v>13</v>
      </c>
      <c r="K415" s="25" t="s">
        <v>283</v>
      </c>
      <c r="L415" s="140" t="s">
        <v>620</v>
      </c>
      <c r="M415" s="329"/>
      <c r="N415" s="329"/>
      <c r="O415" s="329"/>
      <c r="P415" s="329"/>
      <c r="Q415" s="190"/>
      <c r="R415" s="11"/>
      <c r="S415" s="177"/>
      <c r="T415" s="85"/>
    </row>
    <row r="416" spans="1:21" s="146" customFormat="1" ht="14.45" customHeight="1" x14ac:dyDescent="0.25">
      <c r="A416" s="28">
        <f t="shared" si="69"/>
        <v>414</v>
      </c>
      <c r="B416" s="44" t="str">
        <f t="shared" si="63"/>
        <v>KN</v>
      </c>
      <c r="C416" s="51"/>
      <c r="D416" s="150">
        <f t="shared" si="74"/>
        <v>-21</v>
      </c>
      <c r="E416" s="51">
        <f>VLOOKUP(B416,SonGönderimTarihleri!A:C,3,FALSE)</f>
        <v>44998</v>
      </c>
      <c r="F416" s="90"/>
      <c r="G416" s="283">
        <f t="shared" si="75"/>
        <v>44998</v>
      </c>
      <c r="H416" s="44" t="s">
        <v>15</v>
      </c>
      <c r="I416" s="63" t="s">
        <v>13</v>
      </c>
      <c r="J416" s="44" t="s">
        <v>13</v>
      </c>
      <c r="K416" s="44" t="s">
        <v>284</v>
      </c>
      <c r="L416" s="147" t="s">
        <v>1573</v>
      </c>
      <c r="M416" s="429">
        <v>44988</v>
      </c>
      <c r="N416" s="429">
        <v>44988</v>
      </c>
      <c r="O416" s="429">
        <v>44988</v>
      </c>
      <c r="P416" s="429">
        <v>44988</v>
      </c>
      <c r="Q416" s="190" t="str">
        <f t="shared" si="76"/>
        <v/>
      </c>
      <c r="R416" s="11"/>
      <c r="S416" s="177"/>
      <c r="T416" s="141"/>
      <c r="U416" s="52"/>
    </row>
    <row r="417" spans="1:21" s="52" customFormat="1" ht="14.45" customHeight="1" x14ac:dyDescent="0.25">
      <c r="A417" s="28">
        <f t="shared" si="69"/>
        <v>415</v>
      </c>
      <c r="B417" s="44" t="str">
        <f t="shared" si="63"/>
        <v>KON</v>
      </c>
      <c r="C417" s="44"/>
      <c r="D417" s="150">
        <f t="shared" si="74"/>
        <v>-21</v>
      </c>
      <c r="E417" s="51">
        <f>VLOOKUP(B417,SonGönderimTarihleri!A:C,3,FALSE)</f>
        <v>44986</v>
      </c>
      <c r="F417" s="90">
        <v>45048</v>
      </c>
      <c r="G417" s="266">
        <f t="shared" si="75"/>
        <v>45048</v>
      </c>
      <c r="H417" s="25" t="s">
        <v>12</v>
      </c>
      <c r="I417" s="80" t="s">
        <v>13</v>
      </c>
      <c r="J417" s="25" t="s">
        <v>13</v>
      </c>
      <c r="K417" s="25" t="s">
        <v>285</v>
      </c>
      <c r="L417" s="140" t="s">
        <v>621</v>
      </c>
      <c r="M417" s="329">
        <v>45040</v>
      </c>
      <c r="N417" s="515">
        <v>45040</v>
      </c>
      <c r="O417" s="515">
        <v>45040</v>
      </c>
      <c r="P417" s="515">
        <v>45040</v>
      </c>
      <c r="Q417" s="190" t="str">
        <f t="shared" si="76"/>
        <v>SPK tarafından ek süre verilmiştir!</v>
      </c>
      <c r="R417" s="11"/>
      <c r="S417" s="177"/>
      <c r="T417" s="85"/>
    </row>
    <row r="418" spans="1:21" s="52" customFormat="1" ht="14.45" customHeight="1" x14ac:dyDescent="0.25">
      <c r="A418" s="28">
        <f t="shared" si="69"/>
        <v>416</v>
      </c>
      <c r="B418" s="44" t="str">
        <f t="shared" si="63"/>
        <v>KON</v>
      </c>
      <c r="C418" s="51"/>
      <c r="D418" s="150">
        <f t="shared" si="74"/>
        <v>-21</v>
      </c>
      <c r="E418" s="51">
        <f>VLOOKUP(B418,SonGönderimTarihleri!A:C,3,FALSE)</f>
        <v>44986</v>
      </c>
      <c r="F418" s="90">
        <v>44998</v>
      </c>
      <c r="G418" s="266">
        <f t="shared" si="75"/>
        <v>44998</v>
      </c>
      <c r="H418" s="25" t="s">
        <v>12</v>
      </c>
      <c r="I418" s="80" t="s">
        <v>13</v>
      </c>
      <c r="J418" s="25" t="s">
        <v>13</v>
      </c>
      <c r="K418" s="25" t="s">
        <v>286</v>
      </c>
      <c r="L418" s="140" t="s">
        <v>622</v>
      </c>
      <c r="M418" s="329">
        <v>44996</v>
      </c>
      <c r="N418" s="491">
        <v>44996</v>
      </c>
      <c r="O418" s="491">
        <v>44996</v>
      </c>
      <c r="P418" s="491">
        <v>44996</v>
      </c>
      <c r="Q418" s="190" t="str">
        <f t="shared" si="76"/>
        <v>SPK tarafından ek süre verilmiştir!</v>
      </c>
      <c r="R418" s="11"/>
      <c r="S418" s="177"/>
      <c r="T418" s="85"/>
    </row>
    <row r="419" spans="1:21" s="52" customFormat="1" ht="14.45" customHeight="1" x14ac:dyDescent="0.25">
      <c r="A419" s="28">
        <f t="shared" si="69"/>
        <v>417</v>
      </c>
      <c r="B419" s="44" t="str">
        <f t="shared" si="63"/>
        <v>KN</v>
      </c>
      <c r="C419" s="51"/>
      <c r="D419" s="150">
        <f t="shared" si="74"/>
        <v>-21</v>
      </c>
      <c r="E419" s="51">
        <f>VLOOKUP(B419,SonGönderimTarihleri!A:C,3,FALSE)</f>
        <v>44998</v>
      </c>
      <c r="F419" s="90"/>
      <c r="G419" s="266">
        <f t="shared" si="75"/>
        <v>44998</v>
      </c>
      <c r="H419" s="25" t="s">
        <v>15</v>
      </c>
      <c r="I419" s="80" t="s">
        <v>13</v>
      </c>
      <c r="J419" s="25" t="s">
        <v>13</v>
      </c>
      <c r="K419" s="25" t="s">
        <v>287</v>
      </c>
      <c r="L419" s="140" t="s">
        <v>623</v>
      </c>
      <c r="M419" s="495">
        <v>44998</v>
      </c>
      <c r="N419" s="495">
        <v>44998</v>
      </c>
      <c r="O419" s="495">
        <v>44998</v>
      </c>
      <c r="P419" s="495">
        <v>44998</v>
      </c>
      <c r="Q419" s="190" t="str">
        <f t="shared" si="76"/>
        <v/>
      </c>
      <c r="R419" s="11"/>
      <c r="S419" s="177"/>
      <c r="T419" s="85"/>
    </row>
    <row r="420" spans="1:21" s="146" customFormat="1" ht="14.45" customHeight="1" x14ac:dyDescent="0.25">
      <c r="A420" s="28">
        <f t="shared" si="69"/>
        <v>418</v>
      </c>
      <c r="B420" s="44" t="str">
        <f t="shared" si="63"/>
        <v>KN</v>
      </c>
      <c r="C420" s="51"/>
      <c r="D420" s="150">
        <f t="shared" si="74"/>
        <v>-21</v>
      </c>
      <c r="E420" s="51">
        <f>VLOOKUP(B420,SonGönderimTarihleri!A:C,3,FALSE)</f>
        <v>44998</v>
      </c>
      <c r="F420" s="90">
        <v>45056</v>
      </c>
      <c r="G420" s="266">
        <f t="shared" si="75"/>
        <v>45056</v>
      </c>
      <c r="H420" s="25" t="s">
        <v>15</v>
      </c>
      <c r="I420" s="80" t="s">
        <v>13</v>
      </c>
      <c r="J420" s="25" t="s">
        <v>13</v>
      </c>
      <c r="K420" s="25" t="s">
        <v>288</v>
      </c>
      <c r="L420" s="140" t="s">
        <v>624</v>
      </c>
      <c r="M420" s="282">
        <v>45001</v>
      </c>
      <c r="N420" s="515">
        <v>45001</v>
      </c>
      <c r="O420" s="515">
        <v>45001</v>
      </c>
      <c r="P420" s="515">
        <v>45001</v>
      </c>
      <c r="Q420" s="190" t="str">
        <f t="shared" si="76"/>
        <v>SPK tarafından ek süre verilmiştir!</v>
      </c>
      <c r="R420" s="11"/>
      <c r="S420" s="177"/>
      <c r="T420" s="141"/>
      <c r="U420" s="52"/>
    </row>
    <row r="421" spans="1:21" s="52" customFormat="1" ht="14.45" customHeight="1" x14ac:dyDescent="0.25">
      <c r="A421" s="28">
        <f t="shared" si="69"/>
        <v>419</v>
      </c>
      <c r="B421" s="44" t="str">
        <f t="shared" si="63"/>
        <v>KN</v>
      </c>
      <c r="C421" s="44"/>
      <c r="D421" s="150">
        <f t="shared" si="74"/>
        <v>-21</v>
      </c>
      <c r="E421" s="51">
        <f>VLOOKUP(B421,SonGönderimTarihleri!A:C,3,FALSE)</f>
        <v>44998</v>
      </c>
      <c r="F421" s="90"/>
      <c r="G421" s="266">
        <f t="shared" si="75"/>
        <v>44998</v>
      </c>
      <c r="H421" s="25" t="s">
        <v>15</v>
      </c>
      <c r="I421" s="80" t="s">
        <v>13</v>
      </c>
      <c r="J421" s="25" t="s">
        <v>13</v>
      </c>
      <c r="K421" s="25" t="s">
        <v>289</v>
      </c>
      <c r="L421" s="140" t="s">
        <v>1281</v>
      </c>
      <c r="M421" s="429">
        <v>44993</v>
      </c>
      <c r="N421" s="429">
        <v>44993</v>
      </c>
      <c r="O421" s="429">
        <v>44993</v>
      </c>
      <c r="P421" s="429">
        <v>44993</v>
      </c>
      <c r="Q421" s="190" t="str">
        <f t="shared" si="76"/>
        <v/>
      </c>
      <c r="R421" s="11"/>
      <c r="S421" s="185"/>
      <c r="T421" s="85"/>
    </row>
    <row r="422" spans="1:21" s="52" customFormat="1" ht="19.149999999999999" customHeight="1" x14ac:dyDescent="0.25">
      <c r="A422" s="28">
        <f t="shared" si="69"/>
        <v>420</v>
      </c>
      <c r="B422" s="44" t="str">
        <f t="shared" ref="B422" si="77">H422&amp;I422</f>
        <v>KON</v>
      </c>
      <c r="C422" s="44"/>
      <c r="D422" s="150">
        <f t="shared" ref="D422" si="78">+C422-21</f>
        <v>-21</v>
      </c>
      <c r="E422" s="340">
        <f>VLOOKUP(B422,SonGönderimTarihleri!A:C,3,FALSE)</f>
        <v>44986</v>
      </c>
      <c r="F422" s="90"/>
      <c r="G422" s="336">
        <f t="shared" ref="G422" si="79">IF(F422="",IF(C422="",E422,IF(E422&lt;=D422,E422,D422)),F422)</f>
        <v>44986</v>
      </c>
      <c r="H422" s="25" t="s">
        <v>12</v>
      </c>
      <c r="I422" s="80" t="s">
        <v>13</v>
      </c>
      <c r="J422" s="25" t="s">
        <v>13</v>
      </c>
      <c r="K422" s="25" t="s">
        <v>1734</v>
      </c>
      <c r="L422" s="140" t="s">
        <v>1798</v>
      </c>
      <c r="M422" s="429">
        <v>44984</v>
      </c>
      <c r="N422" s="429">
        <v>44984</v>
      </c>
      <c r="O422" s="429">
        <v>44984</v>
      </c>
      <c r="P422" s="429">
        <v>44984</v>
      </c>
      <c r="Q422" s="190"/>
      <c r="R422" s="11"/>
      <c r="S422" s="185"/>
      <c r="T422" s="85"/>
    </row>
    <row r="423" spans="1:21" s="52" customFormat="1" ht="15.6" customHeight="1" x14ac:dyDescent="0.25">
      <c r="A423" s="28">
        <f t="shared" si="69"/>
        <v>421</v>
      </c>
      <c r="B423" s="44" t="str">
        <f t="shared" si="63"/>
        <v>KN</v>
      </c>
      <c r="C423" s="44"/>
      <c r="D423" s="150">
        <f t="shared" si="74"/>
        <v>-21</v>
      </c>
      <c r="E423" s="51">
        <f>VLOOKUP(B423,SonGönderimTarihleri!A:C,3,FALSE)</f>
        <v>44998</v>
      </c>
      <c r="F423" s="90"/>
      <c r="G423" s="266">
        <f t="shared" si="75"/>
        <v>44998</v>
      </c>
      <c r="H423" s="25" t="s">
        <v>15</v>
      </c>
      <c r="I423" s="80" t="s">
        <v>13</v>
      </c>
      <c r="J423" s="25" t="s">
        <v>13</v>
      </c>
      <c r="K423" s="25" t="s">
        <v>290</v>
      </c>
      <c r="L423" s="140" t="s">
        <v>625</v>
      </c>
      <c r="M423" s="495">
        <v>44998</v>
      </c>
      <c r="N423" s="495">
        <v>44998</v>
      </c>
      <c r="O423" s="495">
        <v>44998</v>
      </c>
      <c r="P423" s="495">
        <v>44998</v>
      </c>
      <c r="Q423" s="190" t="str">
        <f t="shared" si="76"/>
        <v/>
      </c>
      <c r="R423" s="11"/>
      <c r="S423" s="177"/>
      <c r="T423" s="85"/>
    </row>
    <row r="424" spans="1:21" s="52" customFormat="1" ht="14.45" customHeight="1" x14ac:dyDescent="0.25">
      <c r="A424" s="28">
        <f t="shared" si="69"/>
        <v>422</v>
      </c>
      <c r="B424" s="44" t="str">
        <f t="shared" ref="B424:B497" si="80">H424&amp;I424</f>
        <v>KN</v>
      </c>
      <c r="C424" s="51"/>
      <c r="D424" s="150">
        <f t="shared" si="74"/>
        <v>-21</v>
      </c>
      <c r="E424" s="51">
        <f>VLOOKUP(B424,SonGönderimTarihleri!A:C,3,FALSE)</f>
        <v>44998</v>
      </c>
      <c r="F424" s="90"/>
      <c r="G424" s="266">
        <f t="shared" si="75"/>
        <v>44998</v>
      </c>
      <c r="H424" s="25" t="s">
        <v>15</v>
      </c>
      <c r="I424" s="80" t="s">
        <v>13</v>
      </c>
      <c r="J424" s="25" t="s">
        <v>13</v>
      </c>
      <c r="K424" s="25" t="s">
        <v>291</v>
      </c>
      <c r="L424" s="140" t="s">
        <v>626</v>
      </c>
      <c r="M424" s="429">
        <v>44981</v>
      </c>
      <c r="N424" s="429">
        <v>44981</v>
      </c>
      <c r="O424" s="429">
        <v>44981</v>
      </c>
      <c r="P424" s="429">
        <v>44981</v>
      </c>
      <c r="Q424" s="190" t="str">
        <f t="shared" si="76"/>
        <v/>
      </c>
      <c r="R424" s="86"/>
      <c r="S424" s="177"/>
      <c r="T424" s="85"/>
    </row>
    <row r="425" spans="1:21" s="52" customFormat="1" ht="14.45" customHeight="1" x14ac:dyDescent="0.25">
      <c r="A425" s="28">
        <f t="shared" si="69"/>
        <v>423</v>
      </c>
      <c r="B425" s="44" t="str">
        <f t="shared" si="80"/>
        <v>KN</v>
      </c>
      <c r="C425" s="51"/>
      <c r="D425" s="150">
        <f t="shared" si="74"/>
        <v>-21</v>
      </c>
      <c r="E425" s="51">
        <f>VLOOKUP(B425,SonGönderimTarihleri!A:C,3,FALSE)</f>
        <v>44998</v>
      </c>
      <c r="F425" s="90"/>
      <c r="G425" s="283">
        <f t="shared" si="75"/>
        <v>44998</v>
      </c>
      <c r="H425" s="44" t="s">
        <v>15</v>
      </c>
      <c r="I425" s="63" t="s">
        <v>13</v>
      </c>
      <c r="J425" s="44" t="s">
        <v>13</v>
      </c>
      <c r="K425" s="44" t="s">
        <v>292</v>
      </c>
      <c r="L425" s="147" t="s">
        <v>627</v>
      </c>
      <c r="M425" s="302">
        <v>44988</v>
      </c>
      <c r="N425" s="429">
        <v>44988</v>
      </c>
      <c r="O425" s="429">
        <v>44988</v>
      </c>
      <c r="P425" s="429">
        <v>44988</v>
      </c>
      <c r="Q425" s="190" t="str">
        <f t="shared" si="76"/>
        <v/>
      </c>
      <c r="R425" s="153" t="s">
        <v>689</v>
      </c>
      <c r="S425" s="177"/>
      <c r="T425" s="85"/>
    </row>
    <row r="426" spans="1:21" s="52" customFormat="1" ht="14.45" customHeight="1" x14ac:dyDescent="0.25">
      <c r="A426" s="28">
        <f t="shared" si="69"/>
        <v>424</v>
      </c>
      <c r="B426" s="44" t="str">
        <f t="shared" si="80"/>
        <v>KN</v>
      </c>
      <c r="C426" s="51"/>
      <c r="D426" s="150">
        <f t="shared" si="74"/>
        <v>-21</v>
      </c>
      <c r="E426" s="51">
        <f>VLOOKUP(B426,SonGönderimTarihleri!A:C,3,FALSE)</f>
        <v>44998</v>
      </c>
      <c r="F426" s="90"/>
      <c r="G426" s="283">
        <f t="shared" si="75"/>
        <v>44998</v>
      </c>
      <c r="H426" s="44" t="s">
        <v>15</v>
      </c>
      <c r="I426" s="80" t="s">
        <v>13</v>
      </c>
      <c r="J426" s="44" t="s">
        <v>13</v>
      </c>
      <c r="K426" s="25" t="s">
        <v>1376</v>
      </c>
      <c r="L426" s="140" t="s">
        <v>1383</v>
      </c>
      <c r="M426" s="495">
        <v>44998</v>
      </c>
      <c r="N426" s="495">
        <v>44998</v>
      </c>
      <c r="O426" s="495">
        <v>44998</v>
      </c>
      <c r="P426" s="495">
        <v>44998</v>
      </c>
      <c r="Q426" s="190"/>
      <c r="R426" s="153"/>
      <c r="S426" s="177"/>
      <c r="T426" s="85"/>
    </row>
    <row r="427" spans="1:21" s="52" customFormat="1" ht="14.45" customHeight="1" x14ac:dyDescent="0.25">
      <c r="A427" s="28">
        <f t="shared" si="69"/>
        <v>425</v>
      </c>
      <c r="B427" s="44" t="str">
        <f t="shared" si="80"/>
        <v>KON</v>
      </c>
      <c r="C427" s="44"/>
      <c r="D427" s="150">
        <f t="shared" si="74"/>
        <v>-21</v>
      </c>
      <c r="E427" s="51">
        <f>VLOOKUP(B427,SonGönderimTarihleri!A:C,3,FALSE)</f>
        <v>44986</v>
      </c>
      <c r="F427" s="90"/>
      <c r="G427" s="266">
        <f t="shared" si="75"/>
        <v>44986</v>
      </c>
      <c r="H427" s="25" t="s">
        <v>12</v>
      </c>
      <c r="I427" s="80" t="s">
        <v>13</v>
      </c>
      <c r="J427" s="25" t="s">
        <v>13</v>
      </c>
      <c r="K427" s="25" t="s">
        <v>293</v>
      </c>
      <c r="L427" s="140" t="s">
        <v>1513</v>
      </c>
      <c r="M427" s="429">
        <v>44985</v>
      </c>
      <c r="N427" s="429">
        <v>44985</v>
      </c>
      <c r="O427" s="429">
        <v>44985</v>
      </c>
      <c r="P427" s="429">
        <v>44985</v>
      </c>
      <c r="Q427" s="190" t="str">
        <f t="shared" si="76"/>
        <v/>
      </c>
      <c r="R427" s="11"/>
      <c r="S427" s="177"/>
      <c r="T427" s="85"/>
    </row>
    <row r="428" spans="1:21" s="170" customFormat="1" ht="14.45" customHeight="1" x14ac:dyDescent="0.25">
      <c r="A428" s="28">
        <f t="shared" si="69"/>
        <v>426</v>
      </c>
      <c r="B428" s="86" t="str">
        <f t="shared" ref="B428" si="81">H428&amp;I428</f>
        <v>KON</v>
      </c>
      <c r="C428" s="383"/>
      <c r="D428" s="339">
        <f t="shared" ref="D428" si="82">+C428-21</f>
        <v>-21</v>
      </c>
      <c r="E428" s="90">
        <f>VLOOKUP(B428,SonGönderimTarihleri!A:C,3,FALSE)</f>
        <v>44986</v>
      </c>
      <c r="F428" s="340"/>
      <c r="G428" s="340">
        <f t="shared" si="75"/>
        <v>44986</v>
      </c>
      <c r="H428" s="44" t="s">
        <v>12</v>
      </c>
      <c r="I428" s="80" t="s">
        <v>13</v>
      </c>
      <c r="J428" s="44" t="s">
        <v>13</v>
      </c>
      <c r="K428" s="44" t="s">
        <v>1691</v>
      </c>
      <c r="L428" s="147" t="s">
        <v>1756</v>
      </c>
      <c r="M428" s="328">
        <v>44986</v>
      </c>
      <c r="N428" s="407">
        <v>44986</v>
      </c>
      <c r="O428" s="407">
        <v>44986</v>
      </c>
      <c r="P428" s="407">
        <v>44986</v>
      </c>
      <c r="Q428" s="241"/>
      <c r="R428" s="28"/>
      <c r="S428" s="350"/>
      <c r="T428" s="52"/>
      <c r="U428" s="52"/>
    </row>
    <row r="429" spans="1:21" s="52" customFormat="1" ht="14.45" customHeight="1" x14ac:dyDescent="0.25">
      <c r="A429" s="28">
        <f t="shared" si="69"/>
        <v>427</v>
      </c>
      <c r="B429" s="44" t="str">
        <f t="shared" si="80"/>
        <v>KN</v>
      </c>
      <c r="C429" s="44"/>
      <c r="D429" s="150">
        <f t="shared" si="74"/>
        <v>-21</v>
      </c>
      <c r="E429" s="51">
        <f>VLOOKUP(B429,SonGönderimTarihleri!A:C,3,FALSE)</f>
        <v>44998</v>
      </c>
      <c r="F429" s="90"/>
      <c r="G429" s="266">
        <f t="shared" si="75"/>
        <v>44998</v>
      </c>
      <c r="H429" s="25" t="s">
        <v>15</v>
      </c>
      <c r="I429" s="80" t="s">
        <v>13</v>
      </c>
      <c r="J429" s="25" t="s">
        <v>13</v>
      </c>
      <c r="K429" s="25" t="s">
        <v>294</v>
      </c>
      <c r="L429" s="140" t="s">
        <v>628</v>
      </c>
      <c r="M429" s="490">
        <v>44998</v>
      </c>
      <c r="N429" s="490">
        <v>44998</v>
      </c>
      <c r="O429" s="490">
        <v>44998</v>
      </c>
      <c r="P429" s="490">
        <v>44998</v>
      </c>
      <c r="Q429" s="190"/>
      <c r="R429" s="11"/>
      <c r="S429" s="177"/>
      <c r="T429" s="85"/>
    </row>
    <row r="430" spans="1:21" s="146" customFormat="1" ht="14.45" customHeight="1" x14ac:dyDescent="0.25">
      <c r="A430" s="28">
        <f t="shared" si="69"/>
        <v>428</v>
      </c>
      <c r="B430" s="44" t="str">
        <f t="shared" si="80"/>
        <v>KON</v>
      </c>
      <c r="C430" s="44"/>
      <c r="D430" s="150">
        <f t="shared" si="74"/>
        <v>-21</v>
      </c>
      <c r="E430" s="51">
        <f>+E429</f>
        <v>44998</v>
      </c>
      <c r="F430" s="90"/>
      <c r="G430" s="266">
        <f t="shared" si="75"/>
        <v>44998</v>
      </c>
      <c r="H430" s="25" t="s">
        <v>12</v>
      </c>
      <c r="I430" s="80" t="s">
        <v>13</v>
      </c>
      <c r="J430" s="25" t="s">
        <v>13</v>
      </c>
      <c r="K430" s="25" t="s">
        <v>294</v>
      </c>
      <c r="L430" s="140" t="s">
        <v>628</v>
      </c>
      <c r="M430" s="490">
        <v>44998</v>
      </c>
      <c r="N430" s="490">
        <v>44998</v>
      </c>
      <c r="O430" s="490">
        <v>44998</v>
      </c>
      <c r="P430" s="490">
        <v>44998</v>
      </c>
      <c r="Q430" s="190" t="str">
        <f t="shared" si="76"/>
        <v/>
      </c>
      <c r="R430" s="86"/>
      <c r="S430" s="172"/>
      <c r="T430" s="141"/>
      <c r="U430" s="52"/>
    </row>
    <row r="431" spans="1:21" s="146" customFormat="1" ht="14.45" customHeight="1" x14ac:dyDescent="0.25">
      <c r="A431" s="28">
        <f t="shared" si="69"/>
        <v>429</v>
      </c>
      <c r="B431" s="44" t="str">
        <f t="shared" si="80"/>
        <v>KON</v>
      </c>
      <c r="C431" s="51"/>
      <c r="D431" s="150">
        <f t="shared" si="74"/>
        <v>-21</v>
      </c>
      <c r="E431" s="51">
        <f>VLOOKUP(B431,SonGönderimTarihleri!A:C,3,FALSE)</f>
        <v>44986</v>
      </c>
      <c r="F431" s="90"/>
      <c r="G431" s="266">
        <f t="shared" si="75"/>
        <v>44986</v>
      </c>
      <c r="H431" s="25" t="s">
        <v>12</v>
      </c>
      <c r="I431" s="80" t="s">
        <v>13</v>
      </c>
      <c r="J431" s="25" t="s">
        <v>13</v>
      </c>
      <c r="K431" s="25" t="s">
        <v>295</v>
      </c>
      <c r="L431" s="140" t="s">
        <v>629</v>
      </c>
      <c r="M431" s="429">
        <v>44981</v>
      </c>
      <c r="N431" s="429">
        <v>44981</v>
      </c>
      <c r="O431" s="429">
        <v>44981</v>
      </c>
      <c r="P431" s="429">
        <v>44981</v>
      </c>
      <c r="Q431" s="190" t="str">
        <f t="shared" si="76"/>
        <v/>
      </c>
      <c r="R431" s="11"/>
      <c r="S431" s="177"/>
      <c r="T431" s="141"/>
      <c r="U431" s="52"/>
    </row>
    <row r="432" spans="1:21" s="52" customFormat="1" ht="14.45" customHeight="1" x14ac:dyDescent="0.25">
      <c r="A432" s="28">
        <f t="shared" si="69"/>
        <v>430</v>
      </c>
      <c r="B432" s="44" t="str">
        <f t="shared" si="80"/>
        <v>KON</v>
      </c>
      <c r="C432" s="51"/>
      <c r="D432" s="150">
        <f t="shared" si="74"/>
        <v>-21</v>
      </c>
      <c r="E432" s="51">
        <f>VLOOKUP(B432,SonGönderimTarihleri!A:C,3,FALSE)</f>
        <v>44986</v>
      </c>
      <c r="F432" s="90"/>
      <c r="G432" s="266">
        <f t="shared" si="75"/>
        <v>44986</v>
      </c>
      <c r="H432" s="25" t="s">
        <v>12</v>
      </c>
      <c r="I432" s="80" t="s">
        <v>13</v>
      </c>
      <c r="J432" s="25" t="s">
        <v>13</v>
      </c>
      <c r="K432" s="25" t="s">
        <v>296</v>
      </c>
      <c r="L432" s="140" t="s">
        <v>630</v>
      </c>
      <c r="M432" s="429">
        <v>44984</v>
      </c>
      <c r="N432" s="429">
        <v>44984</v>
      </c>
      <c r="O432" s="429">
        <v>44984</v>
      </c>
      <c r="P432" s="429">
        <v>44984</v>
      </c>
      <c r="Q432" s="190" t="str">
        <f t="shared" si="76"/>
        <v/>
      </c>
      <c r="R432" s="11"/>
      <c r="S432" s="177"/>
      <c r="T432" s="85"/>
    </row>
    <row r="433" spans="1:21" s="52" customFormat="1" ht="14.45" customHeight="1" x14ac:dyDescent="0.25">
      <c r="A433" s="28">
        <f t="shared" si="69"/>
        <v>431</v>
      </c>
      <c r="B433" s="44" t="str">
        <f t="shared" si="80"/>
        <v>KN</v>
      </c>
      <c r="C433" s="51"/>
      <c r="D433" s="150">
        <f t="shared" si="74"/>
        <v>-21</v>
      </c>
      <c r="E433" s="51">
        <f>VLOOKUP(B433,SonGönderimTarihleri!A:C,3,FALSE)</f>
        <v>44998</v>
      </c>
      <c r="F433" s="90"/>
      <c r="G433" s="266">
        <f t="shared" si="75"/>
        <v>44998</v>
      </c>
      <c r="H433" s="25" t="s">
        <v>15</v>
      </c>
      <c r="I433" s="80" t="s">
        <v>13</v>
      </c>
      <c r="J433" s="25" t="s">
        <v>13</v>
      </c>
      <c r="K433" s="25" t="s">
        <v>297</v>
      </c>
      <c r="L433" s="140" t="s">
        <v>631</v>
      </c>
      <c r="M433" s="379">
        <v>44960</v>
      </c>
      <c r="N433" s="379">
        <v>44960</v>
      </c>
      <c r="O433" s="379">
        <v>44960</v>
      </c>
      <c r="P433" s="379">
        <v>44960</v>
      </c>
      <c r="Q433" s="190" t="str">
        <f t="shared" si="76"/>
        <v/>
      </c>
      <c r="R433" s="11"/>
      <c r="S433" s="177"/>
      <c r="T433" s="85"/>
    </row>
    <row r="434" spans="1:21" s="146" customFormat="1" ht="14.45" customHeight="1" x14ac:dyDescent="0.25">
      <c r="A434" s="28">
        <f t="shared" si="69"/>
        <v>432</v>
      </c>
      <c r="B434" s="44" t="str">
        <f t="shared" si="80"/>
        <v>KON</v>
      </c>
      <c r="C434" s="44"/>
      <c r="D434" s="150">
        <f t="shared" si="74"/>
        <v>-21</v>
      </c>
      <c r="E434" s="51">
        <f>+E433</f>
        <v>44998</v>
      </c>
      <c r="F434" s="90"/>
      <c r="G434" s="266">
        <f t="shared" si="75"/>
        <v>44998</v>
      </c>
      <c r="H434" s="25" t="s">
        <v>12</v>
      </c>
      <c r="I434" s="80" t="s">
        <v>13</v>
      </c>
      <c r="J434" s="25" t="s">
        <v>13</v>
      </c>
      <c r="K434" s="25" t="s">
        <v>297</v>
      </c>
      <c r="L434" s="140" t="s">
        <v>631</v>
      </c>
      <c r="M434" s="379">
        <v>44960</v>
      </c>
      <c r="N434" s="429">
        <v>44960</v>
      </c>
      <c r="O434" s="429">
        <v>44960</v>
      </c>
      <c r="P434" s="429">
        <v>44960</v>
      </c>
      <c r="Q434" s="190" t="str">
        <f t="shared" si="76"/>
        <v/>
      </c>
      <c r="R434" s="86"/>
      <c r="S434" s="172"/>
      <c r="T434" s="141"/>
      <c r="U434" s="52"/>
    </row>
    <row r="435" spans="1:21" s="146" customFormat="1" ht="14.45" customHeight="1" x14ac:dyDescent="0.25">
      <c r="A435" s="28">
        <f t="shared" si="69"/>
        <v>433</v>
      </c>
      <c r="B435" s="44" t="str">
        <f t="shared" si="80"/>
        <v>KN</v>
      </c>
      <c r="C435" s="44"/>
      <c r="D435" s="150">
        <f t="shared" si="74"/>
        <v>-21</v>
      </c>
      <c r="E435" s="51">
        <f>VLOOKUP(B435,SonGönderimTarihleri!A:C,3,FALSE)</f>
        <v>44998</v>
      </c>
      <c r="F435" s="90"/>
      <c r="G435" s="266">
        <f t="shared" si="75"/>
        <v>44998</v>
      </c>
      <c r="H435" s="25" t="s">
        <v>15</v>
      </c>
      <c r="I435" s="80" t="s">
        <v>13</v>
      </c>
      <c r="J435" s="25" t="s">
        <v>13</v>
      </c>
      <c r="K435" s="25" t="s">
        <v>1542</v>
      </c>
      <c r="L435" s="140" t="s">
        <v>1541</v>
      </c>
      <c r="M435" s="429">
        <v>44994</v>
      </c>
      <c r="N435" s="429">
        <v>44994</v>
      </c>
      <c r="O435" s="429">
        <v>44994</v>
      </c>
      <c r="P435" s="429">
        <v>44994</v>
      </c>
      <c r="Q435" s="190"/>
      <c r="R435" s="86"/>
      <c r="S435" s="172"/>
      <c r="T435" s="141"/>
      <c r="U435" s="52"/>
    </row>
    <row r="436" spans="1:21" s="146" customFormat="1" ht="14.45" customHeight="1" x14ac:dyDescent="0.25">
      <c r="A436" s="28">
        <f t="shared" si="69"/>
        <v>434</v>
      </c>
      <c r="B436" s="44" t="str">
        <f t="shared" si="80"/>
        <v>KN</v>
      </c>
      <c r="C436" s="51"/>
      <c r="D436" s="150">
        <f t="shared" si="74"/>
        <v>-21</v>
      </c>
      <c r="E436" s="51">
        <f>VLOOKUP(B436,SonGönderimTarihleri!A:C,3,FALSE)</f>
        <v>44998</v>
      </c>
      <c r="F436" s="90"/>
      <c r="G436" s="266">
        <f t="shared" si="75"/>
        <v>44998</v>
      </c>
      <c r="H436" s="25" t="s">
        <v>15</v>
      </c>
      <c r="I436" s="63" t="s">
        <v>13</v>
      </c>
      <c r="J436" s="44" t="s">
        <v>13</v>
      </c>
      <c r="K436" s="44" t="s">
        <v>1167</v>
      </c>
      <c r="L436" s="147" t="s">
        <v>1168</v>
      </c>
      <c r="M436" s="329">
        <v>44998</v>
      </c>
      <c r="N436" s="495">
        <v>44998</v>
      </c>
      <c r="O436" s="495">
        <v>44998</v>
      </c>
      <c r="P436" s="495">
        <v>44998</v>
      </c>
      <c r="Q436" s="190"/>
      <c r="R436" s="11"/>
      <c r="S436" s="177"/>
      <c r="T436" s="141"/>
      <c r="U436" s="52"/>
    </row>
    <row r="437" spans="1:21" s="146" customFormat="1" ht="14.45" customHeight="1" x14ac:dyDescent="0.25">
      <c r="A437" s="28">
        <f t="shared" si="69"/>
        <v>435</v>
      </c>
      <c r="B437" s="44" t="str">
        <f t="shared" si="80"/>
        <v>KO(PÖİP)</v>
      </c>
      <c r="C437" s="51"/>
      <c r="D437" s="150">
        <f t="shared" si="74"/>
        <v>-21</v>
      </c>
      <c r="E437" s="51">
        <f>VLOOKUP(B437,SonGönderimTarihleri!A:C,3,FALSE)</f>
        <v>44986</v>
      </c>
      <c r="F437" s="90"/>
      <c r="G437" s="266">
        <f t="shared" si="75"/>
        <v>44986</v>
      </c>
      <c r="H437" s="25" t="s">
        <v>12</v>
      </c>
      <c r="I437" s="80" t="s">
        <v>1073</v>
      </c>
      <c r="J437" s="25" t="s">
        <v>1146</v>
      </c>
      <c r="K437" s="25" t="s">
        <v>298</v>
      </c>
      <c r="L437" s="140" t="s">
        <v>632</v>
      </c>
      <c r="M437" s="407">
        <v>44985</v>
      </c>
      <c r="N437" s="407">
        <v>44985</v>
      </c>
      <c r="O437" s="407">
        <v>44985</v>
      </c>
      <c r="P437" s="407">
        <v>44985</v>
      </c>
      <c r="Q437" s="190" t="str">
        <f>+IF(F437="","","SPK tarafından ek süre verilmiştir!")</f>
        <v/>
      </c>
      <c r="R437" s="11"/>
      <c r="S437" s="177"/>
      <c r="T437" s="141"/>
      <c r="U437" s="52"/>
    </row>
    <row r="438" spans="1:21" s="146" customFormat="1" ht="14.45" customHeight="1" x14ac:dyDescent="0.25">
      <c r="A438" s="28">
        <f t="shared" si="69"/>
        <v>436</v>
      </c>
      <c r="B438" s="44" t="str">
        <f t="shared" ref="B438" si="83">H438&amp;I438</f>
        <v>KON</v>
      </c>
      <c r="C438" s="44"/>
      <c r="D438" s="150">
        <f t="shared" ref="D438" si="84">+C438-21</f>
        <v>-21</v>
      </c>
      <c r="E438" s="340">
        <f>VLOOKUP(B438,SonGönderimTarihleri!A:C,3,FALSE)</f>
        <v>44986</v>
      </c>
      <c r="F438" s="90"/>
      <c r="G438" s="336">
        <f t="shared" ref="G438" si="85">IF(F438="",IF(C438="",E438,IF(E438&lt;=D438,E438,D438)),F438)</f>
        <v>44986</v>
      </c>
      <c r="H438" s="25" t="s">
        <v>12</v>
      </c>
      <c r="I438" s="80" t="s">
        <v>13</v>
      </c>
      <c r="J438" s="25" t="s">
        <v>13</v>
      </c>
      <c r="K438" s="25" t="s">
        <v>1729</v>
      </c>
      <c r="L438" s="140" t="s">
        <v>1804</v>
      </c>
      <c r="M438" s="407">
        <v>44985</v>
      </c>
      <c r="N438" s="407">
        <v>44985</v>
      </c>
      <c r="O438" s="407">
        <v>44985</v>
      </c>
      <c r="P438" s="407">
        <v>44985</v>
      </c>
      <c r="Q438" s="190"/>
      <c r="R438" s="11"/>
      <c r="S438" s="177"/>
      <c r="T438" s="141"/>
      <c r="U438" s="52"/>
    </row>
    <row r="439" spans="1:21" s="146" customFormat="1" ht="14.45" customHeight="1" x14ac:dyDescent="0.25">
      <c r="A439" s="28">
        <f t="shared" si="69"/>
        <v>437</v>
      </c>
      <c r="B439" s="44" t="str">
        <f t="shared" si="80"/>
        <v>KN</v>
      </c>
      <c r="C439" s="44"/>
      <c r="D439" s="150">
        <f t="shared" si="74"/>
        <v>-21</v>
      </c>
      <c r="E439" s="51">
        <f>VLOOKUP(B439,SonGönderimTarihleri!A:C,3,FALSE)</f>
        <v>44998</v>
      </c>
      <c r="F439" s="90"/>
      <c r="G439" s="266">
        <f t="shared" si="75"/>
        <v>44998</v>
      </c>
      <c r="H439" s="25" t="s">
        <v>15</v>
      </c>
      <c r="I439" s="80" t="s">
        <v>13</v>
      </c>
      <c r="J439" s="25" t="s">
        <v>13</v>
      </c>
      <c r="K439" s="25" t="s">
        <v>299</v>
      </c>
      <c r="L439" s="140" t="s">
        <v>633</v>
      </c>
      <c r="M439" s="495">
        <v>44998</v>
      </c>
      <c r="N439" s="495">
        <v>44998</v>
      </c>
      <c r="O439" s="495">
        <v>44998</v>
      </c>
      <c r="P439" s="495">
        <v>44998</v>
      </c>
      <c r="Q439" s="190" t="str">
        <f>+IF(F439="","","SPK tarafından ek süre verilmiştir!")</f>
        <v/>
      </c>
      <c r="R439" s="11"/>
      <c r="S439" s="177"/>
      <c r="T439" s="141"/>
      <c r="U439" s="52"/>
    </row>
    <row r="440" spans="1:21" s="52" customFormat="1" ht="14.45" customHeight="1" x14ac:dyDescent="0.25">
      <c r="A440" s="28">
        <f t="shared" si="69"/>
        <v>438</v>
      </c>
      <c r="B440" s="44" t="str">
        <f t="shared" si="80"/>
        <v>KON</v>
      </c>
      <c r="C440" s="44"/>
      <c r="D440" s="150">
        <f t="shared" si="74"/>
        <v>-21</v>
      </c>
      <c r="E440" s="51">
        <f>VLOOKUP(B440,SonGönderimTarihleri!A:C,3,FALSE)</f>
        <v>44986</v>
      </c>
      <c r="F440" s="90"/>
      <c r="G440" s="266">
        <f t="shared" si="75"/>
        <v>44986</v>
      </c>
      <c r="H440" s="25" t="s">
        <v>12</v>
      </c>
      <c r="I440" s="80" t="s">
        <v>13</v>
      </c>
      <c r="J440" s="25" t="s">
        <v>13</v>
      </c>
      <c r="K440" s="25" t="s">
        <v>300</v>
      </c>
      <c r="L440" s="140" t="s">
        <v>634</v>
      </c>
      <c r="M440" s="429">
        <v>44981</v>
      </c>
      <c r="N440" s="429">
        <v>44981</v>
      </c>
      <c r="O440" s="429">
        <v>44981</v>
      </c>
      <c r="P440" s="429">
        <v>44981</v>
      </c>
      <c r="Q440" s="190" t="str">
        <f>+IF(F440="","","SPK tarafından ek süre verilmiştir!")</f>
        <v/>
      </c>
      <c r="R440" s="11"/>
      <c r="S440" s="177"/>
      <c r="T440" s="85"/>
    </row>
    <row r="441" spans="1:21" s="146" customFormat="1" ht="51" customHeight="1" x14ac:dyDescent="0.25">
      <c r="A441" s="28">
        <f t="shared" si="69"/>
        <v>439</v>
      </c>
      <c r="B441" s="44" t="str">
        <f t="shared" si="80"/>
        <v>KON</v>
      </c>
      <c r="C441" s="44"/>
      <c r="D441" s="150">
        <f t="shared" si="74"/>
        <v>-21</v>
      </c>
      <c r="E441" s="51">
        <f>VLOOKUP(B441,SonGönderimTarihleri!A:C,3,FALSE)</f>
        <v>44986</v>
      </c>
      <c r="F441" s="90"/>
      <c r="G441" s="266">
        <f t="shared" si="75"/>
        <v>44986</v>
      </c>
      <c r="H441" s="25" t="s">
        <v>12</v>
      </c>
      <c r="I441" s="80" t="s">
        <v>13</v>
      </c>
      <c r="J441" s="25" t="s">
        <v>13</v>
      </c>
      <c r="K441" s="25" t="s">
        <v>301</v>
      </c>
      <c r="L441" s="140" t="s">
        <v>635</v>
      </c>
      <c r="M441" s="429">
        <v>44981</v>
      </c>
      <c r="N441" s="429">
        <v>44981</v>
      </c>
      <c r="O441" s="429">
        <v>44981</v>
      </c>
      <c r="P441" s="429">
        <v>44981</v>
      </c>
      <c r="Q441" s="190" t="s">
        <v>1546</v>
      </c>
      <c r="R441" s="11"/>
      <c r="S441" s="177"/>
      <c r="T441" s="141"/>
      <c r="U441" s="52"/>
    </row>
    <row r="442" spans="1:21" s="146" customFormat="1" ht="14.45" customHeight="1" x14ac:dyDescent="0.25">
      <c r="A442" s="28">
        <f t="shared" si="69"/>
        <v>440</v>
      </c>
      <c r="B442" s="44" t="str">
        <f t="shared" si="80"/>
        <v>KO(PÖİP)</v>
      </c>
      <c r="C442" s="51"/>
      <c r="D442" s="150">
        <f t="shared" si="74"/>
        <v>-21</v>
      </c>
      <c r="E442" s="51">
        <f>VLOOKUP(B442,SonGönderimTarihleri!A:C,3,FALSE)</f>
        <v>44986</v>
      </c>
      <c r="F442" s="90"/>
      <c r="G442" s="266">
        <f t="shared" si="75"/>
        <v>44986</v>
      </c>
      <c r="H442" s="25" t="s">
        <v>12</v>
      </c>
      <c r="I442" s="80" t="s">
        <v>1073</v>
      </c>
      <c r="J442" s="25" t="s">
        <v>1146</v>
      </c>
      <c r="K442" s="25" t="s">
        <v>1069</v>
      </c>
      <c r="L442" s="140" t="s">
        <v>1068</v>
      </c>
      <c r="M442" s="429">
        <v>44985</v>
      </c>
      <c r="N442" s="429">
        <v>44985</v>
      </c>
      <c r="O442" s="429">
        <v>44985</v>
      </c>
      <c r="P442" s="429">
        <v>44985</v>
      </c>
      <c r="Q442" s="190" t="str">
        <f t="shared" ref="Q442:Q453" si="86">+IF(F442="","","SPK tarafından ek süre verilmiştir!")</f>
        <v/>
      </c>
      <c r="R442" s="11"/>
      <c r="S442" s="177"/>
      <c r="T442" s="141"/>
      <c r="U442" s="52"/>
    </row>
    <row r="443" spans="1:21" s="146" customFormat="1" ht="14.45" customHeight="1" x14ac:dyDescent="0.25">
      <c r="A443" s="28">
        <f t="shared" si="69"/>
        <v>441</v>
      </c>
      <c r="B443" s="44" t="str">
        <f t="shared" si="80"/>
        <v>KN</v>
      </c>
      <c r="C443" s="51"/>
      <c r="D443" s="150">
        <f t="shared" si="74"/>
        <v>-21</v>
      </c>
      <c r="E443" s="51">
        <f>VLOOKUP(B443,SonGönderimTarihleri!A:C,3,FALSE)</f>
        <v>44998</v>
      </c>
      <c r="F443" s="90"/>
      <c r="G443" s="266">
        <f t="shared" si="75"/>
        <v>44998</v>
      </c>
      <c r="H443" s="25" t="s">
        <v>15</v>
      </c>
      <c r="I443" s="80" t="s">
        <v>13</v>
      </c>
      <c r="J443" s="25" t="s">
        <v>13</v>
      </c>
      <c r="K443" s="25" t="s">
        <v>1575</v>
      </c>
      <c r="L443" s="140" t="s">
        <v>1580</v>
      </c>
      <c r="M443" s="495">
        <v>44997</v>
      </c>
      <c r="N443" s="495">
        <v>44998</v>
      </c>
      <c r="O443" s="495">
        <v>44998</v>
      </c>
      <c r="P443" s="495">
        <v>44998</v>
      </c>
      <c r="Q443" s="190"/>
      <c r="R443" s="11"/>
      <c r="S443" s="177"/>
      <c r="T443" s="141"/>
      <c r="U443" s="52"/>
    </row>
    <row r="444" spans="1:21" s="192" customFormat="1" ht="14.45" customHeight="1" x14ac:dyDescent="0.25">
      <c r="A444" s="28">
        <f t="shared" si="69"/>
        <v>442</v>
      </c>
      <c r="B444" s="44" t="str">
        <f t="shared" si="80"/>
        <v>KN</v>
      </c>
      <c r="C444" s="51"/>
      <c r="D444" s="150">
        <f t="shared" si="74"/>
        <v>-21</v>
      </c>
      <c r="E444" s="51">
        <f>VLOOKUP(B444,SonGönderimTarihleri!A:C,3,FALSE)</f>
        <v>44998</v>
      </c>
      <c r="F444" s="90"/>
      <c r="G444" s="266">
        <f t="shared" si="75"/>
        <v>44998</v>
      </c>
      <c r="H444" s="25" t="s">
        <v>15</v>
      </c>
      <c r="I444" s="80" t="s">
        <v>13</v>
      </c>
      <c r="J444" s="25" t="s">
        <v>13</v>
      </c>
      <c r="K444" s="25" t="s">
        <v>303</v>
      </c>
      <c r="L444" s="140" t="s">
        <v>637</v>
      </c>
      <c r="M444" s="407">
        <v>44981</v>
      </c>
      <c r="N444" s="407">
        <v>44981</v>
      </c>
      <c r="O444" s="407">
        <v>44981</v>
      </c>
      <c r="P444" s="407">
        <v>44981</v>
      </c>
      <c r="Q444" s="190" t="str">
        <f t="shared" si="86"/>
        <v/>
      </c>
      <c r="R444" s="60"/>
      <c r="S444" s="191"/>
      <c r="T444" s="178"/>
      <c r="U444" s="52"/>
    </row>
    <row r="445" spans="1:21" s="87" customFormat="1" x14ac:dyDescent="0.25">
      <c r="A445" s="28">
        <f t="shared" si="69"/>
        <v>443</v>
      </c>
      <c r="B445" s="44" t="s">
        <v>370</v>
      </c>
      <c r="C445" s="384"/>
      <c r="D445" s="150">
        <f>+C445-21</f>
        <v>-21</v>
      </c>
      <c r="E445" s="51">
        <f>VLOOKUP(B445,SonGönderimTarihleri!A:C,3,FALSE)</f>
        <v>44998</v>
      </c>
      <c r="F445" s="90"/>
      <c r="G445" s="427">
        <f>IF(F445="",IF(C445="",E445,IF(E445&lt;=D445,E445,D445)),F445)</f>
        <v>44998</v>
      </c>
      <c r="H445" s="25" t="s">
        <v>12</v>
      </c>
      <c r="I445" s="80" t="s">
        <v>13</v>
      </c>
      <c r="J445" s="25" t="s">
        <v>13</v>
      </c>
      <c r="K445" s="25" t="s">
        <v>1582</v>
      </c>
      <c r="L445" s="140" t="s">
        <v>1614</v>
      </c>
      <c r="M445" s="427">
        <v>44978</v>
      </c>
      <c r="N445" s="427">
        <v>44978</v>
      </c>
      <c r="O445" s="266">
        <v>44993</v>
      </c>
      <c r="P445" s="427">
        <v>44993</v>
      </c>
      <c r="Q445" s="212"/>
      <c r="R445" s="46"/>
      <c r="S445" s="41"/>
      <c r="T445" s="43"/>
      <c r="U445" s="52"/>
    </row>
    <row r="446" spans="1:21" s="87" customFormat="1" x14ac:dyDescent="0.25">
      <c r="A446" s="44">
        <f t="shared" si="69"/>
        <v>444</v>
      </c>
      <c r="B446" s="44" t="str">
        <f>H446&amp;I446</f>
        <v>KN</v>
      </c>
      <c r="C446" s="384">
        <v>45016</v>
      </c>
      <c r="D446" s="150">
        <f>+C446-21</f>
        <v>44995</v>
      </c>
      <c r="E446" s="418">
        <f>VLOOKUP(B446,SonGönderimTarihleri!A:C,3,FALSE)</f>
        <v>44998</v>
      </c>
      <c r="F446" s="384"/>
      <c r="G446" s="384">
        <f>IF(F446="",IF(C446="",E446,IF(E446&lt;=D446,E446,D446)),F446)</f>
        <v>44995</v>
      </c>
      <c r="H446" s="25" t="s">
        <v>15</v>
      </c>
      <c r="I446" s="80" t="s">
        <v>13</v>
      </c>
      <c r="J446" s="25" t="s">
        <v>13</v>
      </c>
      <c r="K446" s="25" t="s">
        <v>1582</v>
      </c>
      <c r="L446" s="140" t="s">
        <v>1614</v>
      </c>
      <c r="M446" s="427">
        <v>44978</v>
      </c>
      <c r="N446" s="427">
        <v>44978</v>
      </c>
      <c r="O446" s="427">
        <v>44993</v>
      </c>
      <c r="P446" s="427">
        <v>44993</v>
      </c>
      <c r="Q446" s="267"/>
      <c r="R446" s="428"/>
      <c r="S446" s="41"/>
      <c r="T446" s="43"/>
      <c r="U446" s="146"/>
    </row>
    <row r="447" spans="1:21" s="192" customFormat="1" ht="14.45" customHeight="1" x14ac:dyDescent="0.25">
      <c r="A447" s="28">
        <f t="shared" si="69"/>
        <v>445</v>
      </c>
      <c r="B447" s="44" t="str">
        <f t="shared" si="80"/>
        <v>KOB</v>
      </c>
      <c r="C447" s="51"/>
      <c r="D447" s="150">
        <f t="shared" si="74"/>
        <v>-21</v>
      </c>
      <c r="E447" s="51">
        <f>+E448</f>
        <v>44998</v>
      </c>
      <c r="F447" s="90"/>
      <c r="G447" s="266">
        <f t="shared" si="75"/>
        <v>44998</v>
      </c>
      <c r="H447" s="25" t="s">
        <v>12</v>
      </c>
      <c r="I447" s="80" t="s">
        <v>20</v>
      </c>
      <c r="J447" s="25" t="s">
        <v>20</v>
      </c>
      <c r="K447" s="25" t="s">
        <v>304</v>
      </c>
      <c r="L447" s="140" t="s">
        <v>638</v>
      </c>
      <c r="M447" s="407">
        <v>44986</v>
      </c>
      <c r="N447" s="407">
        <v>44986</v>
      </c>
      <c r="O447" s="407">
        <v>44988</v>
      </c>
      <c r="P447" s="407">
        <v>44988</v>
      </c>
      <c r="Q447" s="190" t="str">
        <f t="shared" si="86"/>
        <v/>
      </c>
      <c r="R447" s="60"/>
      <c r="S447" s="41"/>
      <c r="T447" s="178"/>
      <c r="U447" s="52"/>
    </row>
    <row r="448" spans="1:21" s="192" customFormat="1" ht="14.45" customHeight="1" x14ac:dyDescent="0.25">
      <c r="A448" s="28">
        <f t="shared" si="69"/>
        <v>446</v>
      </c>
      <c r="B448" s="44" t="str">
        <f t="shared" si="80"/>
        <v>KB</v>
      </c>
      <c r="C448" s="51"/>
      <c r="D448" s="150">
        <f t="shared" si="74"/>
        <v>-21</v>
      </c>
      <c r="E448" s="51">
        <f>VLOOKUP(B448,SonGönderimTarihleri!A:C,3,FALSE)</f>
        <v>44998</v>
      </c>
      <c r="F448" s="90"/>
      <c r="G448" s="266">
        <f t="shared" si="75"/>
        <v>44998</v>
      </c>
      <c r="H448" s="25" t="s">
        <v>15</v>
      </c>
      <c r="I448" s="80" t="s">
        <v>20</v>
      </c>
      <c r="J448" s="25" t="s">
        <v>20</v>
      </c>
      <c r="K448" s="25" t="s">
        <v>304</v>
      </c>
      <c r="L448" s="140" t="s">
        <v>638</v>
      </c>
      <c r="M448" s="407">
        <v>44986</v>
      </c>
      <c r="N448" s="407">
        <v>44986</v>
      </c>
      <c r="O448" s="407">
        <v>44988</v>
      </c>
      <c r="P448" s="407">
        <v>44988</v>
      </c>
      <c r="Q448" s="190" t="str">
        <f t="shared" si="86"/>
        <v/>
      </c>
      <c r="R448" s="60"/>
      <c r="S448" s="191"/>
      <c r="T448" s="178"/>
      <c r="U448" s="52"/>
    </row>
    <row r="449" spans="1:21" s="192" customFormat="1" ht="14.45" customHeight="1" x14ac:dyDescent="0.25">
      <c r="A449" s="28">
        <f t="shared" si="69"/>
        <v>447</v>
      </c>
      <c r="B449" s="44" t="str">
        <f t="shared" si="80"/>
        <v>KN</v>
      </c>
      <c r="C449" s="51"/>
      <c r="D449" s="150">
        <f t="shared" si="74"/>
        <v>-21</v>
      </c>
      <c r="E449" s="51">
        <f>VLOOKUP(B449,SonGönderimTarihleri!A:C,3,FALSE)</f>
        <v>44998</v>
      </c>
      <c r="F449" s="90"/>
      <c r="G449" s="266">
        <f t="shared" si="75"/>
        <v>44998</v>
      </c>
      <c r="H449" s="25" t="s">
        <v>15</v>
      </c>
      <c r="I449" s="80" t="s">
        <v>13</v>
      </c>
      <c r="J449" s="25" t="s">
        <v>13</v>
      </c>
      <c r="K449" s="25" t="s">
        <v>305</v>
      </c>
      <c r="L449" s="140" t="s">
        <v>639</v>
      </c>
      <c r="M449" s="328">
        <v>44960</v>
      </c>
      <c r="N449" s="328">
        <v>44960</v>
      </c>
      <c r="O449" s="407">
        <v>44991</v>
      </c>
      <c r="P449" s="407">
        <v>44991</v>
      </c>
      <c r="Q449" s="190" t="str">
        <f t="shared" si="86"/>
        <v/>
      </c>
      <c r="R449" s="11"/>
      <c r="S449" s="185">
        <v>44960</v>
      </c>
      <c r="T449" s="178"/>
      <c r="U449" s="52"/>
    </row>
    <row r="450" spans="1:21" s="192" customFormat="1" ht="14.45" customHeight="1" x14ac:dyDescent="0.25">
      <c r="A450" s="28">
        <f t="shared" si="69"/>
        <v>448</v>
      </c>
      <c r="B450" s="44" t="str">
        <f t="shared" si="80"/>
        <v>KN</v>
      </c>
      <c r="C450" s="51"/>
      <c r="D450" s="150">
        <f t="shared" si="74"/>
        <v>-21</v>
      </c>
      <c r="E450" s="51">
        <f>VLOOKUP(B450,SonGönderimTarihleri!A:C,3,FALSE)</f>
        <v>44998</v>
      </c>
      <c r="F450" s="90"/>
      <c r="G450" s="266">
        <f t="shared" si="75"/>
        <v>44998</v>
      </c>
      <c r="H450" s="25" t="s">
        <v>15</v>
      </c>
      <c r="I450" s="80" t="s">
        <v>13</v>
      </c>
      <c r="J450" s="25" t="s">
        <v>13</v>
      </c>
      <c r="K450" s="25" t="s">
        <v>1559</v>
      </c>
      <c r="L450" s="140" t="s">
        <v>1568</v>
      </c>
      <c r="M450" s="407">
        <v>44985</v>
      </c>
      <c r="N450" s="407">
        <v>44985</v>
      </c>
      <c r="O450" s="407">
        <v>44985</v>
      </c>
      <c r="P450" s="407">
        <v>44985</v>
      </c>
      <c r="Q450" s="190"/>
      <c r="R450" s="11"/>
      <c r="S450" s="177"/>
      <c r="T450" s="178"/>
      <c r="U450" s="52"/>
    </row>
    <row r="451" spans="1:21" s="52" customFormat="1" ht="14.45" customHeight="1" x14ac:dyDescent="0.25">
      <c r="A451" s="28">
        <f t="shared" si="69"/>
        <v>449</v>
      </c>
      <c r="B451" s="44" t="str">
        <f t="shared" si="80"/>
        <v>KN</v>
      </c>
      <c r="C451" s="51"/>
      <c r="D451" s="150">
        <f t="shared" si="74"/>
        <v>-21</v>
      </c>
      <c r="E451" s="51">
        <f>VLOOKUP(B451,SonGönderimTarihleri!A:C,3,FALSE)</f>
        <v>44998</v>
      </c>
      <c r="F451" s="90"/>
      <c r="G451" s="266">
        <f t="shared" si="75"/>
        <v>44998</v>
      </c>
      <c r="H451" s="25" t="s">
        <v>15</v>
      </c>
      <c r="I451" s="80" t="s">
        <v>13</v>
      </c>
      <c r="J451" s="25" t="s">
        <v>13</v>
      </c>
      <c r="K451" s="25" t="s">
        <v>1096</v>
      </c>
      <c r="L451" s="140" t="s">
        <v>1095</v>
      </c>
      <c r="M451" s="466">
        <v>44995</v>
      </c>
      <c r="N451" s="467">
        <v>44995</v>
      </c>
      <c r="O451" s="468">
        <v>44995</v>
      </c>
      <c r="P451" s="469">
        <v>44995</v>
      </c>
      <c r="Q451" s="190" t="str">
        <f t="shared" si="86"/>
        <v/>
      </c>
      <c r="R451" s="11"/>
      <c r="S451" s="177"/>
      <c r="T451" s="85"/>
    </row>
    <row r="452" spans="1:21" s="192" customFormat="1" ht="14.45" customHeight="1" x14ac:dyDescent="0.25">
      <c r="A452" s="28">
        <f t="shared" si="69"/>
        <v>450</v>
      </c>
      <c r="B452" s="44" t="str">
        <f t="shared" si="80"/>
        <v>KOB</v>
      </c>
      <c r="C452" s="51"/>
      <c r="D452" s="150">
        <f t="shared" si="74"/>
        <v>-21</v>
      </c>
      <c r="E452" s="51">
        <f>+E453</f>
        <v>44998</v>
      </c>
      <c r="F452" s="90"/>
      <c r="G452" s="266">
        <f t="shared" si="75"/>
        <v>44998</v>
      </c>
      <c r="H452" s="25" t="s">
        <v>12</v>
      </c>
      <c r="I452" s="80" t="s">
        <v>20</v>
      </c>
      <c r="J452" s="25" t="s">
        <v>20</v>
      </c>
      <c r="K452" s="25" t="s">
        <v>306</v>
      </c>
      <c r="L452" s="140" t="s">
        <v>640</v>
      </c>
      <c r="M452" s="429">
        <v>44974</v>
      </c>
      <c r="N452" s="429">
        <v>44974</v>
      </c>
      <c r="O452" s="440">
        <v>44995</v>
      </c>
      <c r="P452" s="441">
        <v>44995</v>
      </c>
      <c r="Q452" s="190" t="str">
        <f t="shared" si="86"/>
        <v/>
      </c>
      <c r="R452" s="60"/>
      <c r="S452" s="191"/>
      <c r="T452" s="178"/>
      <c r="U452" s="52"/>
    </row>
    <row r="453" spans="1:21" s="192" customFormat="1" ht="14.45" customHeight="1" x14ac:dyDescent="0.25">
      <c r="A453" s="28">
        <f t="shared" ref="A453:A516" si="87">A452+1</f>
        <v>451</v>
      </c>
      <c r="B453" s="44" t="str">
        <f t="shared" si="80"/>
        <v>KB</v>
      </c>
      <c r="C453" s="51"/>
      <c r="D453" s="150">
        <f t="shared" si="74"/>
        <v>-21</v>
      </c>
      <c r="E453" s="51">
        <f>VLOOKUP(B453,SonGönderimTarihleri!A:C,3,FALSE)</f>
        <v>44998</v>
      </c>
      <c r="F453" s="90"/>
      <c r="G453" s="266">
        <f t="shared" si="75"/>
        <v>44998</v>
      </c>
      <c r="H453" s="25" t="s">
        <v>15</v>
      </c>
      <c r="I453" s="80" t="s">
        <v>20</v>
      </c>
      <c r="J453" s="25" t="s">
        <v>20</v>
      </c>
      <c r="K453" s="25" t="s">
        <v>306</v>
      </c>
      <c r="L453" s="140" t="s">
        <v>640</v>
      </c>
      <c r="M453" s="429">
        <v>44974</v>
      </c>
      <c r="N453" s="429">
        <v>44974</v>
      </c>
      <c r="O453" s="441">
        <v>44995</v>
      </c>
      <c r="P453" s="441">
        <v>44995</v>
      </c>
      <c r="Q453" s="190" t="str">
        <f t="shared" si="86"/>
        <v/>
      </c>
      <c r="R453" s="60"/>
      <c r="S453" s="191"/>
      <c r="T453" s="178"/>
      <c r="U453" s="52"/>
    </row>
    <row r="454" spans="1:21" s="146" customFormat="1" ht="51" customHeight="1" x14ac:dyDescent="0.25">
      <c r="A454" s="28">
        <f t="shared" si="87"/>
        <v>452</v>
      </c>
      <c r="B454" s="44" t="str">
        <f t="shared" si="80"/>
        <v>KOB</v>
      </c>
      <c r="C454" s="51"/>
      <c r="D454" s="150">
        <f t="shared" si="74"/>
        <v>-21</v>
      </c>
      <c r="E454" s="51">
        <f>+E455</f>
        <v>44998</v>
      </c>
      <c r="F454" s="90"/>
      <c r="G454" s="266">
        <f>G455</f>
        <v>44998</v>
      </c>
      <c r="H454" s="25" t="s">
        <v>12</v>
      </c>
      <c r="I454" s="80" t="s">
        <v>20</v>
      </c>
      <c r="J454" s="25" t="s">
        <v>20</v>
      </c>
      <c r="K454" s="25" t="s">
        <v>307</v>
      </c>
      <c r="L454" s="140" t="s">
        <v>641</v>
      </c>
      <c r="M454" s="379">
        <v>44966</v>
      </c>
      <c r="N454" s="379">
        <v>44966</v>
      </c>
      <c r="O454" s="427">
        <v>44984</v>
      </c>
      <c r="P454" s="427">
        <v>44984</v>
      </c>
      <c r="Q454" s="190" t="s">
        <v>1546</v>
      </c>
      <c r="R454" s="86"/>
      <c r="S454" s="172"/>
      <c r="T454" s="141"/>
      <c r="U454" s="52"/>
    </row>
    <row r="455" spans="1:21" s="52" customFormat="1" ht="51" customHeight="1" x14ac:dyDescent="0.25">
      <c r="A455" s="28">
        <f t="shared" si="87"/>
        <v>453</v>
      </c>
      <c r="B455" s="44" t="str">
        <f t="shared" si="80"/>
        <v>KB</v>
      </c>
      <c r="C455" s="51"/>
      <c r="D455" s="150">
        <f t="shared" si="74"/>
        <v>-21</v>
      </c>
      <c r="E455" s="51">
        <f>VLOOKUP(B455,SonGönderimTarihleri!A:C,3,FALSE)</f>
        <v>44998</v>
      </c>
      <c r="F455" s="90"/>
      <c r="G455" s="266">
        <f>IF(F455="",IF(C455="",E455,IF(E455&lt;=D455,E455,D455)),F455)</f>
        <v>44998</v>
      </c>
      <c r="H455" s="25" t="s">
        <v>15</v>
      </c>
      <c r="I455" s="80" t="s">
        <v>20</v>
      </c>
      <c r="J455" s="25" t="s">
        <v>20</v>
      </c>
      <c r="K455" s="25" t="s">
        <v>307</v>
      </c>
      <c r="L455" s="140" t="s">
        <v>641</v>
      </c>
      <c r="M455" s="379">
        <v>44966</v>
      </c>
      <c r="N455" s="379">
        <v>44966</v>
      </c>
      <c r="O455" s="427">
        <v>44984</v>
      </c>
      <c r="P455" s="427">
        <v>44984</v>
      </c>
      <c r="Q455" s="190" t="s">
        <v>1546</v>
      </c>
      <c r="R455" s="154"/>
      <c r="S455" s="172"/>
      <c r="T455" s="85"/>
    </row>
    <row r="456" spans="1:21" s="52" customFormat="1" ht="24.75" customHeight="1" x14ac:dyDescent="0.25">
      <c r="A456" s="28">
        <f t="shared" si="87"/>
        <v>454</v>
      </c>
      <c r="B456" s="44"/>
      <c r="C456" s="340"/>
      <c r="D456" s="150"/>
      <c r="E456" s="340"/>
      <c r="F456" s="90"/>
      <c r="G456" s="336" t="s">
        <v>1010</v>
      </c>
      <c r="H456" s="25" t="s">
        <v>1010</v>
      </c>
      <c r="I456" s="80"/>
      <c r="J456" s="25" t="s">
        <v>13</v>
      </c>
      <c r="K456" s="25" t="s">
        <v>1643</v>
      </c>
      <c r="L456" s="140" t="s">
        <v>1642</v>
      </c>
      <c r="M456" s="329"/>
      <c r="N456" s="329"/>
      <c r="O456" s="336"/>
      <c r="P456" s="336"/>
      <c r="Q456" s="190" t="s">
        <v>1037</v>
      </c>
      <c r="R456" s="154"/>
      <c r="S456" s="172"/>
      <c r="T456" s="85"/>
    </row>
    <row r="457" spans="1:21" s="52" customFormat="1" ht="14.45" customHeight="1" x14ac:dyDescent="0.25">
      <c r="A457" s="28">
        <f t="shared" si="87"/>
        <v>455</v>
      </c>
      <c r="B457" s="44" t="str">
        <f t="shared" si="80"/>
        <v>------</v>
      </c>
      <c r="C457" s="44"/>
      <c r="D457" s="150">
        <f t="shared" si="74"/>
        <v>-21</v>
      </c>
      <c r="E457" s="266" t="s">
        <v>1010</v>
      </c>
      <c r="F457" s="90"/>
      <c r="G457" s="266" t="s">
        <v>1010</v>
      </c>
      <c r="H457" s="25" t="s">
        <v>1010</v>
      </c>
      <c r="I457" s="80" t="s">
        <v>1010</v>
      </c>
      <c r="J457" s="25" t="s">
        <v>13</v>
      </c>
      <c r="K457" s="25" t="s">
        <v>1034</v>
      </c>
      <c r="L457" s="140" t="s">
        <v>1033</v>
      </c>
      <c r="M457" s="260"/>
      <c r="N457" s="260"/>
      <c r="O457" s="260"/>
      <c r="P457" s="260"/>
      <c r="Q457" s="190" t="s">
        <v>1037</v>
      </c>
      <c r="R457" s="11"/>
      <c r="S457" s="177"/>
      <c r="T457" s="85"/>
    </row>
    <row r="458" spans="1:21" s="146" customFormat="1" ht="15" customHeight="1" x14ac:dyDescent="0.25">
      <c r="A458" s="28">
        <f t="shared" si="87"/>
        <v>456</v>
      </c>
      <c r="B458" s="44" t="str">
        <f t="shared" si="80"/>
        <v>KOB</v>
      </c>
      <c r="C458" s="384">
        <v>45013</v>
      </c>
      <c r="D458" s="150">
        <f t="shared" si="74"/>
        <v>44992</v>
      </c>
      <c r="E458" s="51">
        <f>+E459</f>
        <v>44998</v>
      </c>
      <c r="F458" s="90"/>
      <c r="G458" s="266">
        <f t="shared" ref="G458:G496" si="88">IF(F458="",IF(C458="",E458,IF(E458&lt;=D458,E458,D458)),F458)</f>
        <v>44992</v>
      </c>
      <c r="H458" s="25" t="s">
        <v>12</v>
      </c>
      <c r="I458" s="80" t="s">
        <v>20</v>
      </c>
      <c r="J458" s="25" t="s">
        <v>20</v>
      </c>
      <c r="K458" s="25" t="s">
        <v>308</v>
      </c>
      <c r="L458" s="140" t="s">
        <v>642</v>
      </c>
      <c r="M458" s="382">
        <v>44958</v>
      </c>
      <c r="N458" s="382">
        <v>44958</v>
      </c>
      <c r="O458" s="427">
        <v>44988</v>
      </c>
      <c r="P458" s="427">
        <v>44988</v>
      </c>
      <c r="Q458" s="151" t="str">
        <f>+IF(F458="","","SPK tarafından ek süre verilmiştir!")</f>
        <v/>
      </c>
      <c r="R458" s="86"/>
      <c r="S458" s="172"/>
      <c r="T458" s="141"/>
      <c r="U458" s="52"/>
    </row>
    <row r="459" spans="1:21" s="146" customFormat="1" ht="14.45" customHeight="1" x14ac:dyDescent="0.25">
      <c r="A459" s="28">
        <f t="shared" si="87"/>
        <v>457</v>
      </c>
      <c r="B459" s="44" t="str">
        <f t="shared" si="80"/>
        <v>KB</v>
      </c>
      <c r="C459" s="384">
        <v>45013</v>
      </c>
      <c r="D459" s="150">
        <f t="shared" si="74"/>
        <v>44992</v>
      </c>
      <c r="E459" s="51">
        <f>VLOOKUP(B459,SonGönderimTarihleri!A:C,3,FALSE)</f>
        <v>44998</v>
      </c>
      <c r="F459" s="90"/>
      <c r="G459" s="266">
        <f t="shared" si="88"/>
        <v>44992</v>
      </c>
      <c r="H459" s="25" t="s">
        <v>15</v>
      </c>
      <c r="I459" s="80" t="s">
        <v>20</v>
      </c>
      <c r="J459" s="25" t="s">
        <v>20</v>
      </c>
      <c r="K459" s="25" t="s">
        <v>308</v>
      </c>
      <c r="L459" s="140" t="s">
        <v>642</v>
      </c>
      <c r="M459" s="382">
        <v>44958</v>
      </c>
      <c r="N459" s="382">
        <v>44958</v>
      </c>
      <c r="O459" s="517">
        <v>44988</v>
      </c>
      <c r="P459" s="427">
        <v>44988</v>
      </c>
      <c r="Q459" s="151" t="str">
        <f>+IF(F459="","","SPK tarafından ek süre verilmiştir!")</f>
        <v/>
      </c>
      <c r="R459" s="86"/>
      <c r="S459" s="172"/>
      <c r="T459" s="141"/>
      <c r="U459" s="52"/>
    </row>
    <row r="460" spans="1:21" s="146" customFormat="1" ht="51" customHeight="1" x14ac:dyDescent="0.25">
      <c r="A460" s="28">
        <f t="shared" si="87"/>
        <v>458</v>
      </c>
      <c r="B460" s="44" t="str">
        <f t="shared" si="80"/>
        <v>KN</v>
      </c>
      <c r="C460" s="51"/>
      <c r="D460" s="150">
        <f t="shared" si="74"/>
        <v>-21</v>
      </c>
      <c r="E460" s="51">
        <f>VLOOKUP(B460,SonGönderimTarihleri!A:C,3,FALSE)</f>
        <v>44998</v>
      </c>
      <c r="F460" s="90"/>
      <c r="G460" s="266">
        <f t="shared" si="88"/>
        <v>44998</v>
      </c>
      <c r="H460" s="25" t="s">
        <v>15</v>
      </c>
      <c r="I460" s="80" t="s">
        <v>13</v>
      </c>
      <c r="J460" s="25" t="s">
        <v>13</v>
      </c>
      <c r="K460" s="25" t="s">
        <v>309</v>
      </c>
      <c r="L460" s="140" t="s">
        <v>643</v>
      </c>
      <c r="M460" s="490">
        <v>44998</v>
      </c>
      <c r="N460" s="490">
        <v>44998</v>
      </c>
      <c r="O460" s="490">
        <v>44998</v>
      </c>
      <c r="P460" s="490">
        <v>44998</v>
      </c>
      <c r="Q460" s="190" t="s">
        <v>1546</v>
      </c>
      <c r="R460" s="11"/>
      <c r="S460" s="177"/>
      <c r="U460" s="52"/>
    </row>
    <row r="461" spans="1:21" s="52" customFormat="1" ht="14.45" customHeight="1" x14ac:dyDescent="0.25">
      <c r="A461" s="28">
        <f t="shared" si="87"/>
        <v>459</v>
      </c>
      <c r="B461" s="44" t="str">
        <f t="shared" ref="B461" si="89">H461&amp;I461</f>
        <v>KON</v>
      </c>
      <c r="C461" s="340"/>
      <c r="D461" s="150">
        <f t="shared" ref="D461" si="90">+C461-21</f>
        <v>-21</v>
      </c>
      <c r="E461" s="340">
        <f>VLOOKUP(B461,SonGönderimTarihleri!A:C,3,FALSE)</f>
        <v>44986</v>
      </c>
      <c r="F461" s="90"/>
      <c r="G461" s="336">
        <f t="shared" ref="G461" si="91">IF(F461="",IF(C461="",E461,IF(E461&lt;=D461,E461,D461)),F461)</f>
        <v>44986</v>
      </c>
      <c r="H461" s="25" t="s">
        <v>12</v>
      </c>
      <c r="I461" s="80" t="s">
        <v>13</v>
      </c>
      <c r="J461" s="25" t="s">
        <v>13</v>
      </c>
      <c r="K461" s="25" t="s">
        <v>1796</v>
      </c>
      <c r="L461" s="140" t="s">
        <v>1801</v>
      </c>
      <c r="M461" s="429">
        <v>44985</v>
      </c>
      <c r="N461" s="429">
        <v>44985</v>
      </c>
      <c r="O461" s="429">
        <v>44985</v>
      </c>
      <c r="P461" s="429">
        <v>44985</v>
      </c>
      <c r="Q461" s="190"/>
      <c r="R461" s="153"/>
      <c r="S461" s="177"/>
    </row>
    <row r="462" spans="1:21" s="146" customFormat="1" ht="14.45" customHeight="1" x14ac:dyDescent="0.25">
      <c r="A462" s="28">
        <f t="shared" si="87"/>
        <v>460</v>
      </c>
      <c r="B462" s="44" t="str">
        <f t="shared" si="80"/>
        <v>KON</v>
      </c>
      <c r="C462" s="384">
        <v>45005</v>
      </c>
      <c r="D462" s="150">
        <f t="shared" si="74"/>
        <v>44984</v>
      </c>
      <c r="E462" s="51">
        <f>VLOOKUP(B462,SonGönderimTarihleri!A:C,3,FALSE)</f>
        <v>44986</v>
      </c>
      <c r="F462" s="90"/>
      <c r="G462" s="266">
        <f t="shared" si="88"/>
        <v>44984</v>
      </c>
      <c r="H462" s="25" t="s">
        <v>12</v>
      </c>
      <c r="I462" s="80" t="s">
        <v>13</v>
      </c>
      <c r="J462" s="25" t="s">
        <v>13</v>
      </c>
      <c r="K462" s="25" t="s">
        <v>310</v>
      </c>
      <c r="L462" s="140" t="s">
        <v>644</v>
      </c>
      <c r="M462" s="379">
        <v>44965</v>
      </c>
      <c r="N462" s="379">
        <v>44965</v>
      </c>
      <c r="O462" s="429">
        <v>44981</v>
      </c>
      <c r="P462" s="429">
        <v>44981</v>
      </c>
      <c r="Q462" s="151" t="str">
        <f>+IF(F462="","","SPK tarafından ek süre verilmiştir!")</f>
        <v/>
      </c>
      <c r="R462" s="86"/>
      <c r="S462" s="172"/>
      <c r="U462" s="52"/>
    </row>
    <row r="463" spans="1:21" s="192" customFormat="1" ht="14.45" customHeight="1" x14ac:dyDescent="0.25">
      <c r="A463" s="28">
        <f t="shared" si="87"/>
        <v>461</v>
      </c>
      <c r="B463" s="44" t="str">
        <f t="shared" si="80"/>
        <v>KN</v>
      </c>
      <c r="C463" s="51"/>
      <c r="D463" s="150">
        <f t="shared" si="74"/>
        <v>-21</v>
      </c>
      <c r="E463" s="51">
        <f>VLOOKUP(B463,SonGönderimTarihleri!A:C,3,FALSE)</f>
        <v>44998</v>
      </c>
      <c r="F463" s="90"/>
      <c r="G463" s="266">
        <f t="shared" si="88"/>
        <v>44998</v>
      </c>
      <c r="H463" s="25" t="s">
        <v>15</v>
      </c>
      <c r="I463" s="80" t="s">
        <v>13</v>
      </c>
      <c r="J463" s="25" t="s">
        <v>13</v>
      </c>
      <c r="K463" s="25" t="s">
        <v>311</v>
      </c>
      <c r="L463" s="140" t="s">
        <v>1206</v>
      </c>
      <c r="M463" s="406">
        <v>44971</v>
      </c>
      <c r="N463" s="406">
        <v>44971</v>
      </c>
      <c r="O463" s="429">
        <v>44985</v>
      </c>
      <c r="P463" s="429">
        <v>44985</v>
      </c>
      <c r="Q463" s="190" t="str">
        <f>+IF(F463="","","SPK tarafından ek süre verilmiştir!")</f>
        <v/>
      </c>
      <c r="R463" s="60"/>
      <c r="S463" s="193">
        <v>44971</v>
      </c>
      <c r="T463" s="178"/>
      <c r="U463" s="52"/>
    </row>
    <row r="464" spans="1:21" s="52" customFormat="1" ht="14.45" customHeight="1" x14ac:dyDescent="0.25">
      <c r="A464" s="28">
        <f t="shared" si="87"/>
        <v>462</v>
      </c>
      <c r="B464" s="44" t="str">
        <f t="shared" si="80"/>
        <v>KN</v>
      </c>
      <c r="C464" s="384"/>
      <c r="D464" s="150">
        <f t="shared" si="74"/>
        <v>-21</v>
      </c>
      <c r="E464" s="51">
        <f>VLOOKUP(B464,SonGönderimTarihleri!A:C,3,FALSE)</f>
        <v>44998</v>
      </c>
      <c r="F464" s="90"/>
      <c r="G464" s="382">
        <f t="shared" si="88"/>
        <v>44998</v>
      </c>
      <c r="H464" s="25" t="s">
        <v>15</v>
      </c>
      <c r="I464" s="80" t="s">
        <v>13</v>
      </c>
      <c r="J464" s="25" t="s">
        <v>13</v>
      </c>
      <c r="K464" s="25" t="s">
        <v>1446</v>
      </c>
      <c r="L464" s="140" t="s">
        <v>1439</v>
      </c>
      <c r="M464" s="495" t="s">
        <v>1853</v>
      </c>
      <c r="N464" s="495">
        <v>44998</v>
      </c>
      <c r="O464" s="495">
        <v>44998</v>
      </c>
      <c r="P464" s="495">
        <v>44998</v>
      </c>
      <c r="Q464" s="190"/>
      <c r="R464" s="11"/>
      <c r="S464" s="177"/>
      <c r="T464" s="85"/>
    </row>
    <row r="465" spans="1:21" s="52" customFormat="1" ht="14.45" customHeight="1" x14ac:dyDescent="0.25">
      <c r="A465" s="28">
        <f t="shared" si="87"/>
        <v>463</v>
      </c>
      <c r="B465" s="44" t="str">
        <f t="shared" si="80"/>
        <v>KN</v>
      </c>
      <c r="C465" s="44"/>
      <c r="D465" s="150">
        <f t="shared" si="74"/>
        <v>-21</v>
      </c>
      <c r="E465" s="51">
        <f>VLOOKUP(B465,SonGönderimTarihleri!A:C,3,FALSE)</f>
        <v>44998</v>
      </c>
      <c r="F465" s="90"/>
      <c r="G465" s="266">
        <f t="shared" si="88"/>
        <v>44998</v>
      </c>
      <c r="H465" s="25" t="s">
        <v>15</v>
      </c>
      <c r="I465" s="80" t="s">
        <v>13</v>
      </c>
      <c r="J465" s="25" t="s">
        <v>13</v>
      </c>
      <c r="K465" s="25" t="s">
        <v>312</v>
      </c>
      <c r="L465" s="140" t="s">
        <v>645</v>
      </c>
      <c r="M465" s="429">
        <v>44993</v>
      </c>
      <c r="N465" s="429">
        <v>44993</v>
      </c>
      <c r="O465" s="429">
        <v>44993</v>
      </c>
      <c r="P465" s="429">
        <v>44993</v>
      </c>
      <c r="Q465" s="190" t="str">
        <f t="shared" ref="Q465:Q475" si="92">+IF(F465="","","SPK tarafından ek süre verilmiştir!")</f>
        <v/>
      </c>
      <c r="R465" s="11"/>
      <c r="S465" s="177"/>
      <c r="T465" s="85"/>
    </row>
    <row r="466" spans="1:21" s="52" customFormat="1" ht="14.45" customHeight="1" x14ac:dyDescent="0.25">
      <c r="A466" s="28">
        <f t="shared" si="87"/>
        <v>464</v>
      </c>
      <c r="B466" s="44" t="str">
        <f t="shared" si="80"/>
        <v>KN</v>
      </c>
      <c r="C466" s="51"/>
      <c r="D466" s="150">
        <f t="shared" ref="D466:D533" si="93">+C466-21</f>
        <v>-21</v>
      </c>
      <c r="E466" s="51">
        <f>VLOOKUP(B466,SonGönderimTarihleri!A:C,3,FALSE)</f>
        <v>44998</v>
      </c>
      <c r="F466" s="90"/>
      <c r="G466" s="266">
        <f t="shared" si="88"/>
        <v>44998</v>
      </c>
      <c r="H466" s="25" t="s">
        <v>15</v>
      </c>
      <c r="I466" s="80" t="s">
        <v>13</v>
      </c>
      <c r="J466" s="25" t="s">
        <v>13</v>
      </c>
      <c r="K466" s="25" t="s">
        <v>313</v>
      </c>
      <c r="L466" s="140" t="s">
        <v>1207</v>
      </c>
      <c r="M466" s="407">
        <v>44992</v>
      </c>
      <c r="N466" s="407">
        <v>44992</v>
      </c>
      <c r="O466" s="407">
        <v>44992</v>
      </c>
      <c r="P466" s="407">
        <v>44992</v>
      </c>
      <c r="Q466" s="190" t="str">
        <f t="shared" si="92"/>
        <v/>
      </c>
      <c r="R466" s="86"/>
      <c r="S466" s="177"/>
      <c r="T466" s="85"/>
    </row>
    <row r="467" spans="1:21" s="52" customFormat="1" ht="15.6" customHeight="1" x14ac:dyDescent="0.25">
      <c r="A467" s="28">
        <f t="shared" si="87"/>
        <v>465</v>
      </c>
      <c r="B467" s="44" t="str">
        <f t="shared" si="80"/>
        <v>KON</v>
      </c>
      <c r="C467" s="384">
        <v>45009</v>
      </c>
      <c r="D467" s="150">
        <f t="shared" si="93"/>
        <v>44988</v>
      </c>
      <c r="E467" s="51">
        <f>VLOOKUP(B467,SonGönderimTarihleri!A:C,3,FALSE)</f>
        <v>44986</v>
      </c>
      <c r="F467" s="90"/>
      <c r="G467" s="266">
        <f t="shared" si="88"/>
        <v>44986</v>
      </c>
      <c r="H467" s="25" t="s">
        <v>12</v>
      </c>
      <c r="I467" s="80" t="s">
        <v>13</v>
      </c>
      <c r="J467" s="25" t="s">
        <v>13</v>
      </c>
      <c r="K467" s="25" t="s">
        <v>314</v>
      </c>
      <c r="L467" s="140" t="s">
        <v>1521</v>
      </c>
      <c r="M467" s="407">
        <v>44977</v>
      </c>
      <c r="N467" s="407">
        <v>44977</v>
      </c>
      <c r="O467" s="407">
        <v>44977</v>
      </c>
      <c r="P467" s="407">
        <v>44977</v>
      </c>
      <c r="Q467" s="190" t="str">
        <f t="shared" si="92"/>
        <v/>
      </c>
      <c r="R467" s="86"/>
      <c r="S467" s="177"/>
      <c r="T467" s="85"/>
    </row>
    <row r="468" spans="1:21" s="52" customFormat="1" ht="14.45" customHeight="1" x14ac:dyDescent="0.25">
      <c r="A468" s="28">
        <f t="shared" si="87"/>
        <v>466</v>
      </c>
      <c r="B468" s="44" t="str">
        <f t="shared" si="80"/>
        <v>KN</v>
      </c>
      <c r="C468" s="51"/>
      <c r="D468" s="150">
        <f t="shared" si="93"/>
        <v>-21</v>
      </c>
      <c r="E468" s="51">
        <f>VLOOKUP(B468,SonGönderimTarihleri!A:C,3,FALSE)</f>
        <v>44998</v>
      </c>
      <c r="F468" s="90"/>
      <c r="G468" s="266">
        <f t="shared" si="88"/>
        <v>44998</v>
      </c>
      <c r="H468" s="25" t="s">
        <v>15</v>
      </c>
      <c r="I468" s="80" t="s">
        <v>13</v>
      </c>
      <c r="J468" s="25" t="s">
        <v>13</v>
      </c>
      <c r="K468" s="25" t="s">
        <v>315</v>
      </c>
      <c r="L468" s="140" t="s">
        <v>980</v>
      </c>
      <c r="M468" s="495">
        <v>44998</v>
      </c>
      <c r="N468" s="495">
        <v>44998</v>
      </c>
      <c r="O468" s="495">
        <v>44998</v>
      </c>
      <c r="P468" s="495">
        <v>44998</v>
      </c>
      <c r="Q468" s="190" t="str">
        <f t="shared" si="92"/>
        <v/>
      </c>
      <c r="R468" s="11"/>
      <c r="S468" s="177"/>
      <c r="T468" s="85"/>
    </row>
    <row r="469" spans="1:21" s="52" customFormat="1" ht="20.45" customHeight="1" x14ac:dyDescent="0.25">
      <c r="A469" s="28">
        <f t="shared" si="87"/>
        <v>467</v>
      </c>
      <c r="B469" s="44" t="str">
        <f t="shared" ref="B469" si="94">H469&amp;I469</f>
        <v>KN</v>
      </c>
      <c r="C469" s="340"/>
      <c r="D469" s="150">
        <f t="shared" ref="D469" si="95">+C469-21</f>
        <v>-21</v>
      </c>
      <c r="E469" s="340">
        <f>VLOOKUP(B469,SonGönderimTarihleri!A:C,3,FALSE)</f>
        <v>44998</v>
      </c>
      <c r="F469" s="90"/>
      <c r="G469" s="336">
        <f t="shared" si="88"/>
        <v>44998</v>
      </c>
      <c r="H469" s="25" t="s">
        <v>15</v>
      </c>
      <c r="I469" s="80" t="s">
        <v>13</v>
      </c>
      <c r="J469" s="25" t="s">
        <v>13</v>
      </c>
      <c r="K469" s="25" t="s">
        <v>1727</v>
      </c>
      <c r="L469" s="140" t="s">
        <v>1770</v>
      </c>
      <c r="M469" s="453">
        <v>44995</v>
      </c>
      <c r="N469" s="453">
        <v>44995</v>
      </c>
      <c r="O469" s="453">
        <v>44995</v>
      </c>
      <c r="P469" s="453">
        <v>44995</v>
      </c>
      <c r="Q469" s="190"/>
      <c r="R469" s="11"/>
      <c r="S469" s="177"/>
      <c r="T469" s="85"/>
    </row>
    <row r="470" spans="1:21" s="52" customFormat="1" ht="14.45" customHeight="1" x14ac:dyDescent="0.25">
      <c r="A470" s="28">
        <f t="shared" si="87"/>
        <v>468</v>
      </c>
      <c r="B470" s="44" t="str">
        <f t="shared" si="80"/>
        <v>KO(TFNVK)</v>
      </c>
      <c r="C470" s="44"/>
      <c r="D470" s="150">
        <f t="shared" si="93"/>
        <v>-21</v>
      </c>
      <c r="E470" s="51">
        <f>VLOOKUP(B470,SonGönderimTarihleri!A:C,3,FALSE)</f>
        <v>44986</v>
      </c>
      <c r="F470" s="90"/>
      <c r="G470" s="266">
        <f t="shared" si="88"/>
        <v>44986</v>
      </c>
      <c r="H470" s="25" t="s">
        <v>12</v>
      </c>
      <c r="I470" s="80" t="s">
        <v>316</v>
      </c>
      <c r="J470" s="80" t="s">
        <v>13</v>
      </c>
      <c r="K470" s="25" t="s">
        <v>317</v>
      </c>
      <c r="L470" s="140" t="s">
        <v>646</v>
      </c>
      <c r="M470" s="379">
        <v>44965</v>
      </c>
      <c r="N470" s="379">
        <v>44965</v>
      </c>
      <c r="O470" s="379">
        <v>44965</v>
      </c>
      <c r="P470" s="379">
        <v>44965</v>
      </c>
      <c r="Q470" s="190" t="str">
        <f t="shared" si="92"/>
        <v/>
      </c>
      <c r="R470" s="11" t="s">
        <v>689</v>
      </c>
      <c r="S470" s="177"/>
      <c r="T470" s="85"/>
    </row>
    <row r="471" spans="1:21" s="52" customFormat="1" ht="14.45" customHeight="1" x14ac:dyDescent="0.25">
      <c r="A471" s="28">
        <f t="shared" si="87"/>
        <v>469</v>
      </c>
      <c r="B471" s="44" t="str">
        <f t="shared" si="80"/>
        <v>KN</v>
      </c>
      <c r="C471" s="44"/>
      <c r="D471" s="150">
        <f t="shared" si="93"/>
        <v>-21</v>
      </c>
      <c r="E471" s="51">
        <f>VLOOKUP(B471,SonGönderimTarihleri!A:C,3,FALSE)</f>
        <v>44998</v>
      </c>
      <c r="F471" s="90"/>
      <c r="G471" s="266">
        <f t="shared" si="88"/>
        <v>44998</v>
      </c>
      <c r="H471" s="25" t="s">
        <v>15</v>
      </c>
      <c r="I471" s="80" t="s">
        <v>13</v>
      </c>
      <c r="J471" s="80" t="s">
        <v>13</v>
      </c>
      <c r="K471" s="25" t="s">
        <v>318</v>
      </c>
      <c r="L471" s="140" t="s">
        <v>647</v>
      </c>
      <c r="M471" s="418">
        <v>44991</v>
      </c>
      <c r="N471" s="418">
        <v>44991</v>
      </c>
      <c r="O471" s="418">
        <v>44991</v>
      </c>
      <c r="P471" s="418">
        <v>44991</v>
      </c>
      <c r="Q471" s="190" t="str">
        <f t="shared" si="92"/>
        <v/>
      </c>
      <c r="R471" s="11"/>
      <c r="S471" s="177"/>
      <c r="T471" s="85"/>
    </row>
    <row r="472" spans="1:21" s="52" customFormat="1" ht="14.45" customHeight="1" x14ac:dyDescent="0.25">
      <c r="A472" s="28">
        <f t="shared" si="87"/>
        <v>470</v>
      </c>
      <c r="B472" s="44" t="str">
        <f t="shared" si="80"/>
        <v>KN</v>
      </c>
      <c r="C472" s="384">
        <v>44999</v>
      </c>
      <c r="D472" s="150">
        <f t="shared" si="93"/>
        <v>44978</v>
      </c>
      <c r="E472" s="51">
        <f>VLOOKUP(B472,SonGönderimTarihleri!A:C,3,FALSE)</f>
        <v>44998</v>
      </c>
      <c r="F472" s="90"/>
      <c r="G472" s="266">
        <f t="shared" si="88"/>
        <v>44978</v>
      </c>
      <c r="H472" s="25" t="s">
        <v>15</v>
      </c>
      <c r="I472" s="80" t="s">
        <v>13</v>
      </c>
      <c r="J472" s="80" t="s">
        <v>13</v>
      </c>
      <c r="K472" s="25" t="s">
        <v>319</v>
      </c>
      <c r="L472" s="140" t="s">
        <v>648</v>
      </c>
      <c r="M472" s="379">
        <v>44959</v>
      </c>
      <c r="N472" s="379">
        <v>44959</v>
      </c>
      <c r="O472" s="429">
        <v>44977</v>
      </c>
      <c r="P472" s="429">
        <v>44977</v>
      </c>
      <c r="Q472" s="190" t="str">
        <f t="shared" si="92"/>
        <v/>
      </c>
      <c r="R472" s="60"/>
      <c r="S472" s="193">
        <v>44959</v>
      </c>
      <c r="T472" s="85"/>
    </row>
    <row r="473" spans="1:21" s="146" customFormat="1" ht="14.45" customHeight="1" x14ac:dyDescent="0.25">
      <c r="A473" s="28">
        <f t="shared" si="87"/>
        <v>471</v>
      </c>
      <c r="B473" s="44" t="str">
        <f t="shared" si="80"/>
        <v>KON</v>
      </c>
      <c r="C473" s="44"/>
      <c r="D473" s="150">
        <f t="shared" si="93"/>
        <v>-21</v>
      </c>
      <c r="E473" s="51">
        <f>+E474</f>
        <v>44998</v>
      </c>
      <c r="F473" s="90"/>
      <c r="G473" s="266">
        <f>IF(F473="",IF(C473="",E473,IF(E473&lt;=D473,E473,D473)),F473)</f>
        <v>44998</v>
      </c>
      <c r="H473" s="25" t="s">
        <v>12</v>
      </c>
      <c r="I473" s="80" t="s">
        <v>13</v>
      </c>
      <c r="J473" s="80" t="s">
        <v>13</v>
      </c>
      <c r="K473" s="25" t="s">
        <v>320</v>
      </c>
      <c r="L473" s="140" t="s">
        <v>649</v>
      </c>
      <c r="M473" s="442">
        <v>44995</v>
      </c>
      <c r="N473" s="442">
        <v>44995</v>
      </c>
      <c r="O473" s="442">
        <v>44995</v>
      </c>
      <c r="P473" s="442">
        <v>44995</v>
      </c>
      <c r="Q473" s="190" t="str">
        <f t="shared" si="92"/>
        <v/>
      </c>
      <c r="R473" s="86"/>
      <c r="S473" s="172"/>
      <c r="T473" s="141"/>
      <c r="U473" s="52"/>
    </row>
    <row r="474" spans="1:21" s="146" customFormat="1" ht="14.45" customHeight="1" x14ac:dyDescent="0.25">
      <c r="A474" s="28">
        <f t="shared" si="87"/>
        <v>472</v>
      </c>
      <c r="B474" s="44" t="str">
        <f t="shared" si="80"/>
        <v>KN</v>
      </c>
      <c r="C474" s="44"/>
      <c r="D474" s="150">
        <f t="shared" si="93"/>
        <v>-21</v>
      </c>
      <c r="E474" s="51">
        <f>VLOOKUP(B474,SonGönderimTarihleri!A:C,3,FALSE)</f>
        <v>44998</v>
      </c>
      <c r="F474" s="90"/>
      <c r="G474" s="266">
        <f>IF(F474="",IF(C474="",E474,IF(E474&lt;=D474,E474,D474)),F474)</f>
        <v>44998</v>
      </c>
      <c r="H474" s="25" t="s">
        <v>15</v>
      </c>
      <c r="I474" s="80" t="s">
        <v>13</v>
      </c>
      <c r="J474" s="80" t="s">
        <v>13</v>
      </c>
      <c r="K474" s="25" t="s">
        <v>320</v>
      </c>
      <c r="L474" s="140" t="s">
        <v>649</v>
      </c>
      <c r="M474" s="442">
        <v>44995</v>
      </c>
      <c r="N474" s="442">
        <v>44995</v>
      </c>
      <c r="O474" s="442">
        <v>44995</v>
      </c>
      <c r="P474" s="442">
        <v>44995</v>
      </c>
      <c r="Q474" s="190" t="str">
        <f t="shared" si="92"/>
        <v/>
      </c>
      <c r="R474" s="11"/>
      <c r="S474" s="177"/>
      <c r="T474" s="141"/>
      <c r="U474" s="52"/>
    </row>
    <row r="475" spans="1:21" s="52" customFormat="1" ht="14.45" customHeight="1" x14ac:dyDescent="0.25">
      <c r="A475" s="28">
        <f t="shared" si="87"/>
        <v>473</v>
      </c>
      <c r="B475" s="44" t="str">
        <f t="shared" si="80"/>
        <v>KON</v>
      </c>
      <c r="C475" s="44"/>
      <c r="D475" s="150">
        <f t="shared" si="93"/>
        <v>-21</v>
      </c>
      <c r="E475" s="51">
        <f>VLOOKUP(B475,SonGönderimTarihleri!A:C,3,FALSE)</f>
        <v>44986</v>
      </c>
      <c r="F475" s="384">
        <v>45000</v>
      </c>
      <c r="G475" s="283">
        <f t="shared" si="88"/>
        <v>45000</v>
      </c>
      <c r="H475" s="44" t="s">
        <v>12</v>
      </c>
      <c r="I475" s="63" t="s">
        <v>13</v>
      </c>
      <c r="J475" s="63" t="s">
        <v>13</v>
      </c>
      <c r="K475" s="44" t="s">
        <v>1065</v>
      </c>
      <c r="L475" s="147" t="s">
        <v>1064</v>
      </c>
      <c r="M475" s="329">
        <v>45000</v>
      </c>
      <c r="N475" s="515">
        <v>45000</v>
      </c>
      <c r="O475" s="515">
        <v>45000</v>
      </c>
      <c r="P475" s="515">
        <v>45000</v>
      </c>
      <c r="Q475" s="190" t="str">
        <f t="shared" si="92"/>
        <v>SPK tarafından ek süre verilmiştir!</v>
      </c>
      <c r="R475" s="11"/>
      <c r="S475" s="177"/>
      <c r="T475" s="85"/>
    </row>
    <row r="476" spans="1:21" s="192" customFormat="1" ht="19.149999999999999" customHeight="1" x14ac:dyDescent="0.25">
      <c r="A476" s="28">
        <f t="shared" si="87"/>
        <v>474</v>
      </c>
      <c r="B476" s="44" t="str">
        <f t="shared" si="80"/>
        <v>KF(BJKAS-GSRAY-FB-TS) 2022/6 Aylık</v>
      </c>
      <c r="C476" s="51"/>
      <c r="D476" s="150">
        <f t="shared" si="93"/>
        <v>-21</v>
      </c>
      <c r="E476" s="51">
        <f>VLOOKUP(B476,SonGönderimTarihleri!A:C,3,FALSE)</f>
        <v>44945</v>
      </c>
      <c r="F476" s="90">
        <v>44956</v>
      </c>
      <c r="G476" s="283">
        <f t="shared" si="88"/>
        <v>44956</v>
      </c>
      <c r="H476" s="44" t="s">
        <v>15</v>
      </c>
      <c r="I476" s="80" t="s">
        <v>1749</v>
      </c>
      <c r="J476" s="80" t="s">
        <v>1749</v>
      </c>
      <c r="K476" s="44" t="s">
        <v>321</v>
      </c>
      <c r="L476" s="147" t="s">
        <v>650</v>
      </c>
      <c r="M476" s="380">
        <v>44952</v>
      </c>
      <c r="N476" s="380">
        <v>44952</v>
      </c>
      <c r="O476" s="380">
        <v>44952</v>
      </c>
      <c r="P476" s="380">
        <v>44952</v>
      </c>
      <c r="Q476" s="190" t="s">
        <v>1810</v>
      </c>
      <c r="R476" s="11"/>
      <c r="S476" s="177"/>
      <c r="T476" s="178"/>
      <c r="U476" s="52"/>
    </row>
    <row r="477" spans="1:21" s="146" customFormat="1" ht="14.45" customHeight="1" x14ac:dyDescent="0.2">
      <c r="A477" s="28">
        <f t="shared" si="87"/>
        <v>475</v>
      </c>
      <c r="B477" s="44" t="str">
        <f t="shared" si="80"/>
        <v>KON</v>
      </c>
      <c r="C477" s="384">
        <v>44993</v>
      </c>
      <c r="D477" s="150">
        <f t="shared" si="93"/>
        <v>44972</v>
      </c>
      <c r="E477" s="51">
        <f>VLOOKUP(B477,SonGönderimTarihleri!A:C,3,FALSE)</f>
        <v>44986</v>
      </c>
      <c r="F477" s="90"/>
      <c r="G477" s="283">
        <f t="shared" si="88"/>
        <v>44972</v>
      </c>
      <c r="H477" s="44" t="s">
        <v>12</v>
      </c>
      <c r="I477" s="63" t="s">
        <v>13</v>
      </c>
      <c r="J477" s="44" t="s">
        <v>13</v>
      </c>
      <c r="K477" s="44" t="s">
        <v>1079</v>
      </c>
      <c r="L477" s="147" t="s">
        <v>1078</v>
      </c>
      <c r="M477" s="399">
        <v>44968</v>
      </c>
      <c r="N477" s="399">
        <v>44968</v>
      </c>
      <c r="O477" s="399">
        <v>44968</v>
      </c>
      <c r="P477" s="399">
        <v>44968</v>
      </c>
      <c r="Q477" s="190" t="str">
        <f>+IF(F477="","","SPK tarafından ek süre verilmiştir!")</f>
        <v/>
      </c>
      <c r="R477" s="28"/>
      <c r="S477" s="177"/>
      <c r="T477" s="141"/>
      <c r="U477" s="52"/>
    </row>
    <row r="478" spans="1:21" s="192" customFormat="1" ht="14.45" customHeight="1" x14ac:dyDescent="0.25">
      <c r="A478" s="28">
        <f t="shared" si="87"/>
        <v>476</v>
      </c>
      <c r="B478" s="44" t="str">
        <f t="shared" si="80"/>
        <v>KON</v>
      </c>
      <c r="C478" s="51"/>
      <c r="D478" s="150">
        <f t="shared" si="93"/>
        <v>-21</v>
      </c>
      <c r="E478" s="51">
        <f>VLOOKUP(B478,SonGönderimTarihleri!A:C,3,FALSE)</f>
        <v>44986</v>
      </c>
      <c r="F478" s="90"/>
      <c r="G478" s="266">
        <f t="shared" si="88"/>
        <v>44986</v>
      </c>
      <c r="H478" s="25" t="s">
        <v>12</v>
      </c>
      <c r="I478" s="80" t="s">
        <v>13</v>
      </c>
      <c r="J478" s="25" t="s">
        <v>13</v>
      </c>
      <c r="K478" s="25" t="s">
        <v>322</v>
      </c>
      <c r="L478" s="140" t="s">
        <v>651</v>
      </c>
      <c r="M478" s="379">
        <v>44956</v>
      </c>
      <c r="N478" s="379">
        <v>44956</v>
      </c>
      <c r="O478" s="429">
        <v>44984</v>
      </c>
      <c r="P478" s="429">
        <v>44984</v>
      </c>
      <c r="Q478" s="190" t="str">
        <f>+IF(F478="","","SPK tarafından ek süre verilmiştir!")</f>
        <v/>
      </c>
      <c r="R478" s="11"/>
      <c r="S478" s="177"/>
      <c r="T478" s="178"/>
      <c r="U478" s="52"/>
    </row>
    <row r="479" spans="1:21" s="52" customFormat="1" ht="14.45" customHeight="1" x14ac:dyDescent="0.25">
      <c r="A479" s="28">
        <f t="shared" si="87"/>
        <v>477</v>
      </c>
      <c r="B479" s="44" t="str">
        <f t="shared" si="80"/>
        <v>KON</v>
      </c>
      <c r="C479" s="44"/>
      <c r="D479" s="150">
        <f t="shared" si="93"/>
        <v>-21</v>
      </c>
      <c r="E479" s="51">
        <f>VLOOKUP(B479,SonGönderimTarihleri!A:C,3,FALSE)</f>
        <v>44986</v>
      </c>
      <c r="F479" s="90"/>
      <c r="G479" s="266">
        <f t="shared" si="88"/>
        <v>44986</v>
      </c>
      <c r="H479" s="25" t="s">
        <v>12</v>
      </c>
      <c r="I479" s="80" t="s">
        <v>13</v>
      </c>
      <c r="J479" s="25" t="s">
        <v>13</v>
      </c>
      <c r="K479" s="25" t="s">
        <v>323</v>
      </c>
      <c r="L479" s="140" t="s">
        <v>652</v>
      </c>
      <c r="M479" s="429">
        <v>44980</v>
      </c>
      <c r="N479" s="429">
        <v>44980</v>
      </c>
      <c r="O479" s="429">
        <v>44980</v>
      </c>
      <c r="P479" s="429">
        <v>44980</v>
      </c>
      <c r="Q479" s="190" t="str">
        <f>+IF(F479="","","SPK tarafından ek süre verilmiştir!")</f>
        <v/>
      </c>
      <c r="R479" s="11"/>
      <c r="S479" s="177"/>
      <c r="T479" s="85"/>
    </row>
    <row r="480" spans="1:21" s="52" customFormat="1" ht="14.45" customHeight="1" x14ac:dyDescent="0.25">
      <c r="A480" s="28">
        <f t="shared" si="87"/>
        <v>478</v>
      </c>
      <c r="B480" s="44" t="str">
        <f t="shared" si="80"/>
        <v>KN</v>
      </c>
      <c r="C480" s="51"/>
      <c r="D480" s="150">
        <f t="shared" si="93"/>
        <v>-21</v>
      </c>
      <c r="E480" s="51">
        <f>VLOOKUP(B480,SonGönderimTarihleri!A:C,3,FALSE)</f>
        <v>44998</v>
      </c>
      <c r="F480" s="232"/>
      <c r="G480" s="282">
        <f t="shared" si="88"/>
        <v>44998</v>
      </c>
      <c r="H480" s="78" t="s">
        <v>15</v>
      </c>
      <c r="I480" s="81" t="s">
        <v>13</v>
      </c>
      <c r="J480" s="78" t="s">
        <v>13</v>
      </c>
      <c r="K480" s="300" t="s">
        <v>324</v>
      </c>
      <c r="L480" s="176" t="s">
        <v>653</v>
      </c>
      <c r="M480" s="429">
        <v>44993</v>
      </c>
      <c r="N480" s="429">
        <v>44993</v>
      </c>
      <c r="O480" s="429">
        <v>44993</v>
      </c>
      <c r="P480" s="429">
        <v>44993</v>
      </c>
      <c r="Q480" s="190" t="str">
        <f>+IF(F480="","","SPK tarafından ek süre verilmiştir!")</f>
        <v/>
      </c>
      <c r="R480" s="153"/>
      <c r="S480" s="177"/>
      <c r="T480" s="85"/>
    </row>
    <row r="481" spans="1:21" s="52" customFormat="1" ht="14.45" customHeight="1" x14ac:dyDescent="0.25">
      <c r="A481" s="28">
        <f t="shared" si="87"/>
        <v>479</v>
      </c>
      <c r="B481" s="44" t="str">
        <f t="shared" si="80"/>
        <v>KON</v>
      </c>
      <c r="C481" s="44"/>
      <c r="D481" s="150">
        <f t="shared" si="93"/>
        <v>-21</v>
      </c>
      <c r="E481" s="51">
        <f>VLOOKUP(B481,SonGönderimTarihleri!A:C,3,FALSE)</f>
        <v>44986</v>
      </c>
      <c r="F481" s="232"/>
      <c r="G481" s="282">
        <f t="shared" si="88"/>
        <v>44986</v>
      </c>
      <c r="H481" s="78" t="s">
        <v>12</v>
      </c>
      <c r="I481" s="81" t="s">
        <v>13</v>
      </c>
      <c r="J481" s="78" t="s">
        <v>13</v>
      </c>
      <c r="K481" s="300" t="s">
        <v>325</v>
      </c>
      <c r="L481" s="176" t="s">
        <v>654</v>
      </c>
      <c r="M481" s="429">
        <v>44986</v>
      </c>
      <c r="N481" s="429">
        <v>44986</v>
      </c>
      <c r="O481" s="429">
        <v>44986</v>
      </c>
      <c r="P481" s="429">
        <v>44986</v>
      </c>
      <c r="Q481" s="190"/>
      <c r="R481" s="11"/>
      <c r="S481" s="177"/>
      <c r="T481" s="85"/>
    </row>
    <row r="482" spans="1:21" s="52" customFormat="1" ht="14.45" customHeight="1" x14ac:dyDescent="0.25">
      <c r="A482" s="28">
        <f t="shared" si="87"/>
        <v>480</v>
      </c>
      <c r="B482" s="44" t="str">
        <f t="shared" si="80"/>
        <v>KN</v>
      </c>
      <c r="C482" s="44"/>
      <c r="D482" s="150">
        <f t="shared" si="93"/>
        <v>-21</v>
      </c>
      <c r="E482" s="51">
        <f>VLOOKUP(B482,SonGönderimTarihleri!A:C,3,FALSE)</f>
        <v>44998</v>
      </c>
      <c r="F482" s="232"/>
      <c r="G482" s="282">
        <f t="shared" si="88"/>
        <v>44998</v>
      </c>
      <c r="H482" s="78" t="s">
        <v>15</v>
      </c>
      <c r="I482" s="81" t="s">
        <v>13</v>
      </c>
      <c r="J482" s="78" t="s">
        <v>13</v>
      </c>
      <c r="K482" s="50" t="s">
        <v>1333</v>
      </c>
      <c r="L482" s="207" t="s">
        <v>1332</v>
      </c>
      <c r="M482" s="495">
        <v>44998</v>
      </c>
      <c r="N482" s="495">
        <v>44998</v>
      </c>
      <c r="O482" s="495">
        <v>44998</v>
      </c>
      <c r="P482" s="495">
        <v>44998</v>
      </c>
      <c r="Q482" s="190"/>
      <c r="R482" s="11"/>
      <c r="S482" s="177"/>
      <c r="T482" s="85"/>
    </row>
    <row r="483" spans="1:21" s="52" customFormat="1" ht="14.45" customHeight="1" x14ac:dyDescent="0.2">
      <c r="A483" s="28">
        <f t="shared" si="87"/>
        <v>481</v>
      </c>
      <c r="B483" s="44" t="str">
        <f t="shared" si="80"/>
        <v>KON</v>
      </c>
      <c r="C483" s="51"/>
      <c r="D483" s="150">
        <f t="shared" si="93"/>
        <v>-21</v>
      </c>
      <c r="E483" s="51">
        <f>VLOOKUP(B483,SonGönderimTarihleri!A:C,3,FALSE)</f>
        <v>44986</v>
      </c>
      <c r="F483" s="90"/>
      <c r="G483" s="266">
        <f t="shared" si="88"/>
        <v>44986</v>
      </c>
      <c r="H483" s="25" t="s">
        <v>12</v>
      </c>
      <c r="I483" s="80" t="s">
        <v>13</v>
      </c>
      <c r="J483" s="25" t="s">
        <v>13</v>
      </c>
      <c r="K483" s="25" t="s">
        <v>1312</v>
      </c>
      <c r="L483" s="140" t="s">
        <v>1313</v>
      </c>
      <c r="M483" s="397">
        <v>44967</v>
      </c>
      <c r="N483" s="397">
        <v>44967</v>
      </c>
      <c r="O483" s="397">
        <v>44967</v>
      </c>
      <c r="P483" s="397">
        <v>44967</v>
      </c>
      <c r="Q483" s="190"/>
      <c r="R483" s="11"/>
      <c r="S483" s="177"/>
      <c r="T483" s="85"/>
    </row>
    <row r="484" spans="1:21" s="192" customFormat="1" ht="14.45" customHeight="1" x14ac:dyDescent="0.25">
      <c r="A484" s="28">
        <f t="shared" si="87"/>
        <v>482</v>
      </c>
      <c r="B484" s="50" t="str">
        <f t="shared" si="80"/>
        <v>KN</v>
      </c>
      <c r="C484" s="62"/>
      <c r="D484" s="175">
        <f t="shared" si="93"/>
        <v>-21</v>
      </c>
      <c r="E484" s="62">
        <f>VLOOKUP(B484,SonGönderimTarihleri!A:C,3,FALSE)</f>
        <v>44998</v>
      </c>
      <c r="F484" s="232"/>
      <c r="G484" s="282">
        <f t="shared" si="88"/>
        <v>44998</v>
      </c>
      <c r="H484" s="78" t="s">
        <v>15</v>
      </c>
      <c r="I484" s="81" t="s">
        <v>13</v>
      </c>
      <c r="J484" s="78" t="s">
        <v>13</v>
      </c>
      <c r="K484" s="300" t="s">
        <v>326</v>
      </c>
      <c r="L484" s="270" t="s">
        <v>1195</v>
      </c>
      <c r="M484" s="429">
        <v>44994</v>
      </c>
      <c r="N484" s="429">
        <v>44994</v>
      </c>
      <c r="O484" s="329">
        <v>45014</v>
      </c>
      <c r="P484" s="329">
        <v>45014</v>
      </c>
      <c r="Q484" s="190" t="str">
        <f t="shared" ref="Q484:Q492" si="96">+IF(F484="","","SPK tarafından ek süre verilmiştir!")</f>
        <v/>
      </c>
      <c r="R484" s="60"/>
      <c r="S484" s="193"/>
      <c r="T484" s="178"/>
      <c r="U484" s="52"/>
    </row>
    <row r="485" spans="1:21" s="52" customFormat="1" ht="14.45" customHeight="1" x14ac:dyDescent="0.25">
      <c r="A485" s="28">
        <f t="shared" si="87"/>
        <v>483</v>
      </c>
      <c r="B485" s="44" t="str">
        <f t="shared" si="80"/>
        <v>KN</v>
      </c>
      <c r="C485" s="44"/>
      <c r="D485" s="150">
        <f t="shared" si="93"/>
        <v>-21</v>
      </c>
      <c r="E485" s="51">
        <f>VLOOKUP(B485,SonGönderimTarihleri!A:C,3,FALSE)</f>
        <v>44998</v>
      </c>
      <c r="F485" s="232"/>
      <c r="G485" s="282">
        <f t="shared" si="88"/>
        <v>44998</v>
      </c>
      <c r="H485" s="78" t="s">
        <v>15</v>
      </c>
      <c r="I485" s="81" t="s">
        <v>13</v>
      </c>
      <c r="J485" s="78" t="s">
        <v>13</v>
      </c>
      <c r="K485" s="300" t="s">
        <v>327</v>
      </c>
      <c r="L485" s="176" t="s">
        <v>655</v>
      </c>
      <c r="M485" s="503">
        <v>44998</v>
      </c>
      <c r="N485" s="503">
        <v>44998</v>
      </c>
      <c r="O485" s="503">
        <v>44998</v>
      </c>
      <c r="P485" s="503">
        <v>44998</v>
      </c>
      <c r="Q485" s="190" t="str">
        <f t="shared" si="96"/>
        <v/>
      </c>
      <c r="R485" s="11"/>
      <c r="S485" s="185">
        <v>44998</v>
      </c>
      <c r="T485" s="85"/>
    </row>
    <row r="486" spans="1:21" s="146" customFormat="1" ht="14.45" customHeight="1" x14ac:dyDescent="0.25">
      <c r="A486" s="28">
        <f t="shared" si="87"/>
        <v>484</v>
      </c>
      <c r="B486" s="44" t="str">
        <f t="shared" si="80"/>
        <v>KN</v>
      </c>
      <c r="C486" s="384">
        <v>44993</v>
      </c>
      <c r="D486" s="150">
        <f t="shared" si="93"/>
        <v>44972</v>
      </c>
      <c r="E486" s="51">
        <f>VLOOKUP(B486,SonGönderimTarihleri!A:C,3,FALSE)</f>
        <v>44998</v>
      </c>
      <c r="F486" s="90"/>
      <c r="G486" s="266">
        <f t="shared" si="88"/>
        <v>44972</v>
      </c>
      <c r="H486" s="25" t="s">
        <v>15</v>
      </c>
      <c r="I486" s="80" t="s">
        <v>13</v>
      </c>
      <c r="J486" s="25" t="s">
        <v>13</v>
      </c>
      <c r="K486" s="25" t="s">
        <v>328</v>
      </c>
      <c r="L486" s="140" t="s">
        <v>656</v>
      </c>
      <c r="M486" s="383">
        <v>44965</v>
      </c>
      <c r="N486" s="383">
        <v>44965</v>
      </c>
      <c r="O486" s="315">
        <v>44971</v>
      </c>
      <c r="P486" s="402">
        <v>44971</v>
      </c>
      <c r="Q486" s="151" t="str">
        <f t="shared" si="96"/>
        <v/>
      </c>
      <c r="R486" s="86"/>
      <c r="S486" s="193">
        <v>44965</v>
      </c>
      <c r="T486" s="141"/>
      <c r="U486" s="52"/>
    </row>
    <row r="487" spans="1:21" s="52" customFormat="1" ht="14.45" customHeight="1" x14ac:dyDescent="0.25">
      <c r="A487" s="28">
        <f t="shared" si="87"/>
        <v>485</v>
      </c>
      <c r="B487" s="44" t="str">
        <f t="shared" si="80"/>
        <v>KN</v>
      </c>
      <c r="C487" s="51"/>
      <c r="D487" s="150">
        <f t="shared" si="93"/>
        <v>-21</v>
      </c>
      <c r="E487" s="51">
        <f>VLOOKUP(B487,SonGönderimTarihleri!A:C,3,FALSE)</f>
        <v>44998</v>
      </c>
      <c r="F487" s="232"/>
      <c r="G487" s="282">
        <f t="shared" si="88"/>
        <v>44998</v>
      </c>
      <c r="H487" s="78" t="s">
        <v>15</v>
      </c>
      <c r="I487" s="81" t="s">
        <v>13</v>
      </c>
      <c r="J487" s="78" t="s">
        <v>13</v>
      </c>
      <c r="K487" s="300" t="s">
        <v>329</v>
      </c>
      <c r="L487" s="176" t="s">
        <v>657</v>
      </c>
      <c r="M487" s="429">
        <v>44986</v>
      </c>
      <c r="N487" s="429">
        <v>44986</v>
      </c>
      <c r="O487" s="429">
        <v>44986</v>
      </c>
      <c r="P487" s="429">
        <v>44986</v>
      </c>
      <c r="Q487" s="190" t="str">
        <f t="shared" si="96"/>
        <v/>
      </c>
      <c r="R487" s="11"/>
      <c r="S487" s="177"/>
      <c r="T487" s="85"/>
    </row>
    <row r="488" spans="1:21" s="192" customFormat="1" ht="14.45" customHeight="1" x14ac:dyDescent="0.25">
      <c r="A488" s="28">
        <f t="shared" si="87"/>
        <v>486</v>
      </c>
      <c r="B488" s="50" t="str">
        <f t="shared" si="80"/>
        <v>KN</v>
      </c>
      <c r="C488" s="62"/>
      <c r="D488" s="175">
        <f t="shared" si="93"/>
        <v>-21</v>
      </c>
      <c r="E488" s="62">
        <f>VLOOKUP(B488,SonGönderimTarihleri!A:C,3,FALSE)</f>
        <v>44998</v>
      </c>
      <c r="F488" s="232"/>
      <c r="G488" s="282">
        <f t="shared" si="88"/>
        <v>44998</v>
      </c>
      <c r="H488" s="78" t="s">
        <v>15</v>
      </c>
      <c r="I488" s="81" t="s">
        <v>13</v>
      </c>
      <c r="J488" s="78" t="s">
        <v>13</v>
      </c>
      <c r="K488" s="300" t="s">
        <v>330</v>
      </c>
      <c r="L488" s="176" t="s">
        <v>658</v>
      </c>
      <c r="M488" s="429">
        <v>44978</v>
      </c>
      <c r="N488" s="429">
        <v>44978</v>
      </c>
      <c r="O488" s="429" t="s">
        <v>1856</v>
      </c>
      <c r="P488" s="429">
        <v>44984</v>
      </c>
      <c r="Q488" s="190" t="str">
        <f t="shared" si="96"/>
        <v/>
      </c>
      <c r="R488" s="60"/>
      <c r="S488" s="191"/>
      <c r="T488" s="178"/>
      <c r="U488" s="52"/>
    </row>
    <row r="489" spans="1:21" s="192" customFormat="1" ht="14.45" customHeight="1" x14ac:dyDescent="0.25">
      <c r="A489" s="28">
        <f t="shared" si="87"/>
        <v>487</v>
      </c>
      <c r="B489" s="50" t="str">
        <f t="shared" si="80"/>
        <v>KN</v>
      </c>
      <c r="C489" s="62"/>
      <c r="D489" s="175">
        <f t="shared" si="93"/>
        <v>-21</v>
      </c>
      <c r="E489" s="62">
        <f>VLOOKUP(B489,SonGönderimTarihleri!A:C,3,FALSE)</f>
        <v>44998</v>
      </c>
      <c r="F489" s="232"/>
      <c r="G489" s="282">
        <f t="shared" si="88"/>
        <v>44998</v>
      </c>
      <c r="H489" s="78" t="s">
        <v>15</v>
      </c>
      <c r="I489" s="81" t="s">
        <v>13</v>
      </c>
      <c r="J489" s="78" t="s">
        <v>13</v>
      </c>
      <c r="K489" s="300" t="s">
        <v>331</v>
      </c>
      <c r="L489" s="176" t="s">
        <v>659</v>
      </c>
      <c r="M489" s="429">
        <v>44979</v>
      </c>
      <c r="N489" s="429">
        <v>44979</v>
      </c>
      <c r="O489" s="429">
        <v>44994</v>
      </c>
      <c r="P489" s="429">
        <v>44995</v>
      </c>
      <c r="Q489" s="190" t="str">
        <f t="shared" si="96"/>
        <v/>
      </c>
      <c r="R489" s="60"/>
      <c r="S489" s="193">
        <v>44979</v>
      </c>
      <c r="T489" s="178"/>
      <c r="U489" s="52"/>
    </row>
    <row r="490" spans="1:21" s="192" customFormat="1" ht="15" customHeight="1" x14ac:dyDescent="0.25">
      <c r="A490" s="28">
        <f t="shared" si="87"/>
        <v>488</v>
      </c>
      <c r="B490" s="50" t="str">
        <f t="shared" si="80"/>
        <v>KON</v>
      </c>
      <c r="C490" s="232">
        <v>44987</v>
      </c>
      <c r="D490" s="175">
        <f t="shared" si="93"/>
        <v>44966</v>
      </c>
      <c r="E490" s="62">
        <f>VLOOKUP(B490,SonGönderimTarihleri!A:C,3,FALSE)</f>
        <v>44986</v>
      </c>
      <c r="F490" s="232"/>
      <c r="G490" s="282">
        <f t="shared" si="88"/>
        <v>44966</v>
      </c>
      <c r="H490" s="78" t="s">
        <v>12</v>
      </c>
      <c r="I490" s="81" t="s">
        <v>13</v>
      </c>
      <c r="J490" s="78" t="s">
        <v>13</v>
      </c>
      <c r="K490" s="300" t="s">
        <v>332</v>
      </c>
      <c r="L490" s="176" t="s">
        <v>660</v>
      </c>
      <c r="M490" s="379">
        <v>44963</v>
      </c>
      <c r="N490" s="379">
        <v>44963</v>
      </c>
      <c r="O490" s="379">
        <v>44964</v>
      </c>
      <c r="P490" s="379">
        <v>44964</v>
      </c>
      <c r="Q490" s="190" t="str">
        <f t="shared" si="96"/>
        <v/>
      </c>
      <c r="R490" s="60"/>
      <c r="S490" s="193">
        <v>44963</v>
      </c>
      <c r="T490" s="178"/>
      <c r="U490" s="52"/>
    </row>
    <row r="491" spans="1:21" s="52" customFormat="1" ht="14.45" customHeight="1" x14ac:dyDescent="0.25">
      <c r="A491" s="28">
        <f t="shared" si="87"/>
        <v>489</v>
      </c>
      <c r="B491" s="44" t="str">
        <f t="shared" si="80"/>
        <v>KON</v>
      </c>
      <c r="C491" s="51"/>
      <c r="D491" s="150">
        <f t="shared" si="93"/>
        <v>-21</v>
      </c>
      <c r="E491" s="51">
        <f>VLOOKUP(B491,SonGönderimTarihleri!A:C,3,FALSE)</f>
        <v>44986</v>
      </c>
      <c r="F491" s="90"/>
      <c r="G491" s="266">
        <f t="shared" si="88"/>
        <v>44986</v>
      </c>
      <c r="H491" s="25" t="s">
        <v>12</v>
      </c>
      <c r="I491" s="80" t="s">
        <v>13</v>
      </c>
      <c r="J491" s="8" t="s">
        <v>13</v>
      </c>
      <c r="K491" s="296" t="s">
        <v>333</v>
      </c>
      <c r="L491" s="140" t="s">
        <v>661</v>
      </c>
      <c r="M491" s="418">
        <v>44985</v>
      </c>
      <c r="N491" s="418">
        <v>44985</v>
      </c>
      <c r="O491" s="418">
        <v>44985</v>
      </c>
      <c r="P491" s="418">
        <v>44985</v>
      </c>
      <c r="Q491" s="151" t="str">
        <f t="shared" si="96"/>
        <v/>
      </c>
      <c r="R491" s="11"/>
      <c r="S491" s="177"/>
      <c r="T491" s="85"/>
    </row>
    <row r="492" spans="1:21" s="146" customFormat="1" ht="14.45" customHeight="1" x14ac:dyDescent="0.25">
      <c r="A492" s="28">
        <f t="shared" si="87"/>
        <v>490</v>
      </c>
      <c r="B492" s="44" t="str">
        <f t="shared" si="80"/>
        <v>KOS</v>
      </c>
      <c r="C492" s="283"/>
      <c r="D492" s="150">
        <f t="shared" si="93"/>
        <v>-21</v>
      </c>
      <c r="E492" s="283">
        <f>VLOOKUP(B492,SonGönderimTarihleri!A:C,3,FALSE)</f>
        <v>44986</v>
      </c>
      <c r="F492" s="90"/>
      <c r="G492" s="266">
        <f t="shared" si="88"/>
        <v>44986</v>
      </c>
      <c r="H492" s="25" t="s">
        <v>12</v>
      </c>
      <c r="I492" s="80" t="s">
        <v>31</v>
      </c>
      <c r="J492" s="25" t="s">
        <v>31</v>
      </c>
      <c r="K492" s="25" t="s">
        <v>1266</v>
      </c>
      <c r="L492" s="140" t="s">
        <v>1265</v>
      </c>
      <c r="M492" s="427">
        <v>44973</v>
      </c>
      <c r="N492" s="427">
        <v>44973</v>
      </c>
      <c r="O492" s="315" t="s">
        <v>1821</v>
      </c>
      <c r="P492" s="315" t="s">
        <v>1821</v>
      </c>
      <c r="Q492" s="151" t="str">
        <f t="shared" si="96"/>
        <v/>
      </c>
      <c r="R492" s="86"/>
      <c r="S492" s="172"/>
      <c r="T492" s="141"/>
      <c r="U492" s="52"/>
    </row>
    <row r="493" spans="1:21" s="146" customFormat="1" ht="14.45" customHeight="1" x14ac:dyDescent="0.25">
      <c r="A493" s="28">
        <f t="shared" si="87"/>
        <v>491</v>
      </c>
      <c r="B493" s="44" t="str">
        <f t="shared" si="80"/>
        <v>K(TURSG)</v>
      </c>
      <c r="C493" s="283"/>
      <c r="D493" s="150">
        <f t="shared" si="93"/>
        <v>-21</v>
      </c>
      <c r="E493" s="283">
        <f>VLOOKUP(B493,SonGönderimTarihleri!A:C,3,FALSE)</f>
        <v>44986</v>
      </c>
      <c r="F493" s="90"/>
      <c r="G493" s="266">
        <f t="shared" si="88"/>
        <v>44986</v>
      </c>
      <c r="H493" s="25" t="s">
        <v>15</v>
      </c>
      <c r="I493" s="80" t="s">
        <v>1630</v>
      </c>
      <c r="J493" s="25" t="s">
        <v>31</v>
      </c>
      <c r="K493" s="25" t="s">
        <v>1266</v>
      </c>
      <c r="L493" s="140" t="s">
        <v>1265</v>
      </c>
      <c r="M493" s="427">
        <v>44973</v>
      </c>
      <c r="N493" s="427">
        <v>44973</v>
      </c>
      <c r="O493" s="418">
        <v>44986</v>
      </c>
      <c r="P493" s="418">
        <v>44986</v>
      </c>
      <c r="Q493" s="151"/>
      <c r="R493" s="86"/>
      <c r="S493" s="172"/>
      <c r="T493" s="85"/>
      <c r="U493" s="52"/>
    </row>
    <row r="494" spans="1:21" s="146" customFormat="1" ht="14.45" customHeight="1" x14ac:dyDescent="0.25">
      <c r="A494" s="28">
        <f t="shared" si="87"/>
        <v>492</v>
      </c>
      <c r="B494" s="44" t="str">
        <f t="shared" si="80"/>
        <v>KON</v>
      </c>
      <c r="C494" s="51"/>
      <c r="D494" s="150">
        <f t="shared" si="93"/>
        <v>-21</v>
      </c>
      <c r="E494" s="51">
        <f>VLOOKUP(B494,SonGönderimTarihleri!A:C,3,FALSE)</f>
        <v>44986</v>
      </c>
      <c r="F494" s="90"/>
      <c r="G494" s="266">
        <f t="shared" si="88"/>
        <v>44986</v>
      </c>
      <c r="H494" s="25" t="s">
        <v>12</v>
      </c>
      <c r="I494" s="80" t="s">
        <v>13</v>
      </c>
      <c r="J494" s="8" t="s">
        <v>13</v>
      </c>
      <c r="K494" s="296" t="s">
        <v>975</v>
      </c>
      <c r="L494" s="140" t="s">
        <v>973</v>
      </c>
      <c r="M494" s="418">
        <v>44986</v>
      </c>
      <c r="N494" s="418">
        <v>44986</v>
      </c>
      <c r="O494" s="418">
        <v>44986</v>
      </c>
      <c r="P494" s="418">
        <v>44986</v>
      </c>
      <c r="Q494" s="151" t="str">
        <f t="shared" ref="Q494:Q510" si="97">+IF(F494="","","SPK tarafından ek süre verilmiştir!")</f>
        <v/>
      </c>
      <c r="R494" s="11"/>
      <c r="S494" s="177"/>
      <c r="T494" s="141"/>
      <c r="U494" s="52"/>
    </row>
    <row r="495" spans="1:21" s="146" customFormat="1" ht="14.45" customHeight="1" x14ac:dyDescent="0.25">
      <c r="A495" s="28">
        <f t="shared" si="87"/>
        <v>493</v>
      </c>
      <c r="B495" s="44" t="str">
        <f t="shared" si="80"/>
        <v>KON</v>
      </c>
      <c r="C495" s="51"/>
      <c r="D495" s="150">
        <f t="shared" si="93"/>
        <v>-21</v>
      </c>
      <c r="E495" s="51">
        <f>VLOOKUP(B495,SonGönderimTarihleri!A:C,3,FALSE)</f>
        <v>44986</v>
      </c>
      <c r="F495" s="90">
        <v>45008</v>
      </c>
      <c r="G495" s="266">
        <f t="shared" si="88"/>
        <v>45008</v>
      </c>
      <c r="H495" s="25" t="s">
        <v>12</v>
      </c>
      <c r="I495" s="80" t="s">
        <v>13</v>
      </c>
      <c r="J495" s="8" t="s">
        <v>13</v>
      </c>
      <c r="K495" s="296" t="s">
        <v>334</v>
      </c>
      <c r="L495" s="140" t="s">
        <v>662</v>
      </c>
      <c r="M495" s="326">
        <v>44967</v>
      </c>
      <c r="N495" s="328">
        <v>44967</v>
      </c>
      <c r="O495" s="328">
        <v>44967</v>
      </c>
      <c r="P495" s="328">
        <v>44967</v>
      </c>
      <c r="Q495" s="151" t="str">
        <f t="shared" si="97"/>
        <v>SPK tarafından ek süre verilmiştir!</v>
      </c>
      <c r="R495" s="11"/>
      <c r="S495" s="177"/>
      <c r="T495" s="141"/>
      <c r="U495" s="52"/>
    </row>
    <row r="496" spans="1:21" s="146" customFormat="1" ht="14.45" customHeight="1" x14ac:dyDescent="0.25">
      <c r="A496" s="28">
        <f t="shared" si="87"/>
        <v>494</v>
      </c>
      <c r="B496" s="44" t="str">
        <f>H496&amp;I496</f>
        <v>KON</v>
      </c>
      <c r="C496" s="51"/>
      <c r="D496" s="150">
        <f>+C496-21</f>
        <v>-21</v>
      </c>
      <c r="E496" s="51">
        <f>VLOOKUP(B496,SonGönderimTarihleri!A:C,3,FALSE)</f>
        <v>44986</v>
      </c>
      <c r="F496" s="90"/>
      <c r="G496" s="283">
        <f t="shared" si="88"/>
        <v>44986</v>
      </c>
      <c r="H496" s="25" t="s">
        <v>12</v>
      </c>
      <c r="I496" s="80" t="s">
        <v>13</v>
      </c>
      <c r="J496" s="25" t="s">
        <v>13</v>
      </c>
      <c r="K496" s="25" t="s">
        <v>1454</v>
      </c>
      <c r="L496" s="140" t="s">
        <v>1496</v>
      </c>
      <c r="M496" s="427">
        <v>44985</v>
      </c>
      <c r="N496" s="427">
        <v>44985</v>
      </c>
      <c r="O496" s="427">
        <v>44985</v>
      </c>
      <c r="P496" s="427">
        <v>44985</v>
      </c>
      <c r="Q496" s="151"/>
      <c r="R496" s="86"/>
      <c r="S496" s="172"/>
      <c r="T496" s="141"/>
      <c r="U496" s="52"/>
    </row>
    <row r="497" spans="1:21" s="52" customFormat="1" ht="14.45" customHeight="1" x14ac:dyDescent="0.25">
      <c r="A497" s="28">
        <f t="shared" si="87"/>
        <v>495</v>
      </c>
      <c r="B497" s="44" t="str">
        <f t="shared" si="80"/>
        <v>KN</v>
      </c>
      <c r="C497" s="44"/>
      <c r="D497" s="150">
        <f t="shared" si="93"/>
        <v>-21</v>
      </c>
      <c r="E497" s="51">
        <f>VLOOKUP(B497,SonGönderimTarihleri!A:C,3,FALSE)</f>
        <v>44998</v>
      </c>
      <c r="F497" s="90"/>
      <c r="G497" s="266">
        <f t="shared" ref="G497:G527" si="98">IF(F497="",IF(C497="",E497,IF(E497&lt;=D497,E497,D497)),F497)</f>
        <v>44998</v>
      </c>
      <c r="H497" s="25" t="s">
        <v>15</v>
      </c>
      <c r="I497" s="80" t="s">
        <v>13</v>
      </c>
      <c r="J497" s="8" t="s">
        <v>13</v>
      </c>
      <c r="K497" s="296" t="s">
        <v>335</v>
      </c>
      <c r="L497" s="140" t="s">
        <v>663</v>
      </c>
      <c r="M497" s="315">
        <v>44999</v>
      </c>
      <c r="N497" s="505">
        <v>44999</v>
      </c>
      <c r="O497" s="505">
        <v>44999</v>
      </c>
      <c r="P497" s="505">
        <v>44999</v>
      </c>
      <c r="Q497" s="151" t="str">
        <f t="shared" si="97"/>
        <v/>
      </c>
      <c r="R497" s="11"/>
      <c r="S497" s="177"/>
      <c r="T497" s="85"/>
    </row>
    <row r="498" spans="1:21" s="170" customFormat="1" ht="14.45" customHeight="1" x14ac:dyDescent="0.25">
      <c r="A498" s="28">
        <f t="shared" si="87"/>
        <v>496</v>
      </c>
      <c r="B498" s="44" t="str">
        <f t="shared" ref="B498:B536" si="99">H498&amp;I498</f>
        <v>KN</v>
      </c>
      <c r="C498" s="44"/>
      <c r="D498" s="150">
        <f t="shared" si="93"/>
        <v>-21</v>
      </c>
      <c r="E498" s="51">
        <f>VLOOKUP(B498,SonGönderimTarihleri!A:C,3,FALSE)</f>
        <v>44998</v>
      </c>
      <c r="F498" s="90"/>
      <c r="G498" s="266">
        <f t="shared" si="98"/>
        <v>44998</v>
      </c>
      <c r="H498" s="25" t="s">
        <v>15</v>
      </c>
      <c r="I498" s="80" t="s">
        <v>13</v>
      </c>
      <c r="J498" s="8" t="s">
        <v>13</v>
      </c>
      <c r="K498" s="296" t="s">
        <v>336</v>
      </c>
      <c r="L498" s="140" t="s">
        <v>664</v>
      </c>
      <c r="M498" s="483">
        <v>44995</v>
      </c>
      <c r="N498" s="483">
        <v>44995</v>
      </c>
      <c r="O498" s="483">
        <v>44995</v>
      </c>
      <c r="P498" s="483">
        <v>44995</v>
      </c>
      <c r="Q498" s="151" t="str">
        <f t="shared" si="97"/>
        <v/>
      </c>
      <c r="R498" s="153"/>
      <c r="S498" s="177"/>
      <c r="U498" s="52"/>
    </row>
    <row r="499" spans="1:21" s="52" customFormat="1" ht="19.149999999999999" customHeight="1" x14ac:dyDescent="0.25">
      <c r="A499" s="28">
        <f t="shared" si="87"/>
        <v>497</v>
      </c>
      <c r="B499" s="44" t="str">
        <f t="shared" si="99"/>
        <v>K(PÖİP-UMPAS)</v>
      </c>
      <c r="C499" s="62"/>
      <c r="D499" s="175">
        <f t="shared" si="93"/>
        <v>-21</v>
      </c>
      <c r="E499" s="62">
        <f>VLOOKUP(B499,SonGönderimTarihleri!A:C,3,FALSE)</f>
        <v>44998</v>
      </c>
      <c r="F499" s="232"/>
      <c r="G499" s="282">
        <f t="shared" si="98"/>
        <v>44998</v>
      </c>
      <c r="H499" s="78" t="s">
        <v>15</v>
      </c>
      <c r="I499" s="81" t="s">
        <v>1074</v>
      </c>
      <c r="J499" s="78" t="s">
        <v>1146</v>
      </c>
      <c r="K499" s="300" t="s">
        <v>337</v>
      </c>
      <c r="L499" s="176" t="s">
        <v>665</v>
      </c>
      <c r="M499" s="495">
        <v>44998</v>
      </c>
      <c r="N499" s="495">
        <v>44998</v>
      </c>
      <c r="O499" s="495">
        <v>44998</v>
      </c>
      <c r="P499" s="495">
        <v>44998</v>
      </c>
      <c r="Q499" s="151"/>
      <c r="R499" s="11" t="s">
        <v>689</v>
      </c>
      <c r="S499" s="177"/>
      <c r="T499" s="85"/>
    </row>
    <row r="500" spans="1:21" s="52" customFormat="1" ht="14.45" customHeight="1" x14ac:dyDescent="0.25">
      <c r="A500" s="28">
        <f t="shared" si="87"/>
        <v>498</v>
      </c>
      <c r="B500" s="44" t="str">
        <f t="shared" si="99"/>
        <v>KO(USAK)</v>
      </c>
      <c r="C500" s="51"/>
      <c r="D500" s="150">
        <f t="shared" si="93"/>
        <v>-21</v>
      </c>
      <c r="E500" s="51">
        <f>VLOOKUP(B500,SonGönderimTarihleri!A:C,3,FALSE)</f>
        <v>44986</v>
      </c>
      <c r="F500" s="90"/>
      <c r="G500" s="266">
        <f t="shared" si="98"/>
        <v>44986</v>
      </c>
      <c r="H500" s="25" t="s">
        <v>12</v>
      </c>
      <c r="I500" s="80" t="s">
        <v>1013</v>
      </c>
      <c r="J500" s="25" t="s">
        <v>13</v>
      </c>
      <c r="K500" s="25" t="s">
        <v>338</v>
      </c>
      <c r="L500" s="140" t="s">
        <v>666</v>
      </c>
      <c r="M500" s="427">
        <v>44985</v>
      </c>
      <c r="N500" s="427">
        <v>44985</v>
      </c>
      <c r="O500" s="427">
        <v>44985</v>
      </c>
      <c r="P500" s="427">
        <v>44985</v>
      </c>
      <c r="Q500" s="151" t="str">
        <f t="shared" si="97"/>
        <v/>
      </c>
      <c r="R500" s="11" t="s">
        <v>689</v>
      </c>
      <c r="S500" s="177"/>
      <c r="T500" s="85"/>
    </row>
    <row r="501" spans="1:21" s="52" customFormat="1" ht="14.45" customHeight="1" x14ac:dyDescent="0.25">
      <c r="A501" s="28">
        <f t="shared" si="87"/>
        <v>499</v>
      </c>
      <c r="B501" s="44" t="str">
        <f t="shared" si="99"/>
        <v>KO(PÖİP)</v>
      </c>
      <c r="C501" s="51"/>
      <c r="D501" s="150">
        <f t="shared" si="93"/>
        <v>-21</v>
      </c>
      <c r="E501" s="51">
        <f>VLOOKUP(B501,SonGönderimTarihleri!A:C,3,FALSE)</f>
        <v>44986</v>
      </c>
      <c r="F501" s="90"/>
      <c r="G501" s="266">
        <f t="shared" si="98"/>
        <v>44986</v>
      </c>
      <c r="H501" s="25" t="s">
        <v>12</v>
      </c>
      <c r="I501" s="80" t="s">
        <v>1073</v>
      </c>
      <c r="J501" s="8" t="s">
        <v>1146</v>
      </c>
      <c r="K501" s="296" t="s">
        <v>339</v>
      </c>
      <c r="L501" s="140" t="s">
        <v>667</v>
      </c>
      <c r="M501" s="403">
        <v>44972</v>
      </c>
      <c r="N501" s="403">
        <v>44972</v>
      </c>
      <c r="O501" s="403">
        <v>44972</v>
      </c>
      <c r="P501" s="403">
        <v>44972</v>
      </c>
      <c r="Q501" s="151" t="str">
        <f t="shared" si="97"/>
        <v/>
      </c>
      <c r="R501" s="11"/>
      <c r="S501" s="177"/>
      <c r="T501" s="85"/>
    </row>
    <row r="502" spans="1:21" s="52" customFormat="1" ht="14.45" customHeight="1" x14ac:dyDescent="0.25">
      <c r="A502" s="28">
        <f t="shared" si="87"/>
        <v>500</v>
      </c>
      <c r="B502" s="44" t="str">
        <f>H502&amp;I502</f>
        <v>KN</v>
      </c>
      <c r="C502" s="44"/>
      <c r="D502" s="150">
        <f t="shared" si="93"/>
        <v>-21</v>
      </c>
      <c r="E502" s="51">
        <f>VLOOKUP(B502,SonGönderimTarihleri!A:C,3,FALSE)</f>
        <v>44998</v>
      </c>
      <c r="F502" s="90"/>
      <c r="G502" s="266">
        <f t="shared" si="98"/>
        <v>44998</v>
      </c>
      <c r="H502" s="25" t="s">
        <v>15</v>
      </c>
      <c r="I502" s="80" t="s">
        <v>13</v>
      </c>
      <c r="J502" s="8" t="s">
        <v>13</v>
      </c>
      <c r="K502" s="296" t="s">
        <v>340</v>
      </c>
      <c r="L502" s="140" t="s">
        <v>668</v>
      </c>
      <c r="M502" s="456">
        <v>44995</v>
      </c>
      <c r="N502" s="456">
        <v>44995</v>
      </c>
      <c r="O502" s="456">
        <v>44995</v>
      </c>
      <c r="P502" s="456">
        <v>44995</v>
      </c>
      <c r="Q502" s="151" t="str">
        <f t="shared" si="97"/>
        <v/>
      </c>
      <c r="R502" s="153"/>
      <c r="S502" s="177"/>
      <c r="T502" s="85"/>
    </row>
    <row r="503" spans="1:21" s="141" customFormat="1" ht="14.45" customHeight="1" x14ac:dyDescent="0.25">
      <c r="A503" s="28">
        <f t="shared" si="87"/>
        <v>501</v>
      </c>
      <c r="B503" s="44" t="str">
        <f>H503&amp;I503</f>
        <v>KN</v>
      </c>
      <c r="C503" s="44"/>
      <c r="D503" s="150">
        <f>+C503-21</f>
        <v>-21</v>
      </c>
      <c r="E503" s="51">
        <f>VLOOKUP(B503,SonGönderimTarihleri!A:C,3,FALSE)</f>
        <v>44998</v>
      </c>
      <c r="F503" s="90"/>
      <c r="G503" s="266">
        <f>IF(F503="",IF(C503="",E503,IF(E503&lt;=D503,E503,D503)),F503)</f>
        <v>44998</v>
      </c>
      <c r="H503" s="25" t="s">
        <v>15</v>
      </c>
      <c r="I503" s="80" t="s">
        <v>13</v>
      </c>
      <c r="J503" s="25" t="s">
        <v>13</v>
      </c>
      <c r="K503" s="25" t="s">
        <v>1343</v>
      </c>
      <c r="L503" s="140" t="s">
        <v>1373</v>
      </c>
      <c r="M503" s="427">
        <v>44993</v>
      </c>
      <c r="N503" s="427">
        <v>44993</v>
      </c>
      <c r="O503" s="458">
        <v>44995</v>
      </c>
      <c r="P503" s="459">
        <v>44995</v>
      </c>
      <c r="Q503" s="138"/>
      <c r="R503" s="51"/>
      <c r="S503" s="138"/>
      <c r="U503" s="52"/>
    </row>
    <row r="504" spans="1:21" s="52" customFormat="1" ht="14.45" customHeight="1" x14ac:dyDescent="0.25">
      <c r="A504" s="28">
        <f t="shared" si="87"/>
        <v>502</v>
      </c>
      <c r="B504" s="44" t="str">
        <f t="shared" si="99"/>
        <v>KON</v>
      </c>
      <c r="C504" s="51"/>
      <c r="D504" s="150">
        <f t="shared" si="93"/>
        <v>-21</v>
      </c>
      <c r="E504" s="51">
        <f>VLOOKUP(B504,SonGönderimTarihleri!A:C,3,FALSE)</f>
        <v>44986</v>
      </c>
      <c r="F504" s="90"/>
      <c r="G504" s="266">
        <f t="shared" si="98"/>
        <v>44986</v>
      </c>
      <c r="H504" s="25" t="s">
        <v>12</v>
      </c>
      <c r="I504" s="80" t="s">
        <v>13</v>
      </c>
      <c r="J504" s="8" t="s">
        <v>13</v>
      </c>
      <c r="K504" s="296" t="s">
        <v>341</v>
      </c>
      <c r="L504" s="140" t="s">
        <v>669</v>
      </c>
      <c r="M504" s="322">
        <v>44967</v>
      </c>
      <c r="N504" s="379">
        <v>44967</v>
      </c>
      <c r="O504" s="429">
        <v>44978</v>
      </c>
      <c r="P504" s="429">
        <v>44978</v>
      </c>
      <c r="Q504" s="151" t="str">
        <f t="shared" si="97"/>
        <v/>
      </c>
      <c r="R504" s="11"/>
      <c r="S504" s="177"/>
      <c r="T504" s="85"/>
    </row>
    <row r="505" spans="1:21" s="146" customFormat="1" ht="14.45" customHeight="1" x14ac:dyDescent="0.25">
      <c r="A505" s="28">
        <f t="shared" si="87"/>
        <v>503</v>
      </c>
      <c r="B505" s="44" t="str">
        <f t="shared" si="99"/>
        <v>KON</v>
      </c>
      <c r="C505" s="51"/>
      <c r="D505" s="150">
        <f t="shared" si="93"/>
        <v>-21</v>
      </c>
      <c r="E505" s="51">
        <f>VLOOKUP(B505,SonGönderimTarihleri!A:C,3,FALSE)</f>
        <v>44986</v>
      </c>
      <c r="F505" s="90"/>
      <c r="G505" s="266">
        <f t="shared" si="98"/>
        <v>44986</v>
      </c>
      <c r="H505" s="25" t="s">
        <v>12</v>
      </c>
      <c r="I505" s="80" t="s">
        <v>13</v>
      </c>
      <c r="J505" s="8" t="s">
        <v>13</v>
      </c>
      <c r="K505" s="296" t="s">
        <v>342</v>
      </c>
      <c r="L505" s="140" t="s">
        <v>670</v>
      </c>
      <c r="M505" s="427">
        <v>44978</v>
      </c>
      <c r="N505" s="427">
        <v>44978</v>
      </c>
      <c r="O505" s="427">
        <v>44978</v>
      </c>
      <c r="P505" s="427">
        <v>44978</v>
      </c>
      <c r="Q505" s="151" t="str">
        <f t="shared" si="97"/>
        <v/>
      </c>
      <c r="R505" s="11"/>
      <c r="S505" s="177"/>
      <c r="T505" s="141"/>
      <c r="U505" s="52"/>
    </row>
    <row r="506" spans="1:21" s="146" customFormat="1" ht="14.45" customHeight="1" x14ac:dyDescent="0.25">
      <c r="A506" s="28">
        <f t="shared" si="87"/>
        <v>504</v>
      </c>
      <c r="B506" s="44" t="str">
        <f>H506&amp;I506</f>
        <v>KON</v>
      </c>
      <c r="C506" s="299"/>
      <c r="D506" s="150">
        <f>+C506-21</f>
        <v>-21</v>
      </c>
      <c r="E506" s="299">
        <f>VLOOKUP(B506,SonGönderimTarihleri!A:C,3,FALSE)</f>
        <v>44986</v>
      </c>
      <c r="F506" s="90"/>
      <c r="G506" s="336">
        <f t="shared" si="98"/>
        <v>44986</v>
      </c>
      <c r="H506" s="25" t="s">
        <v>12</v>
      </c>
      <c r="I506" s="80" t="s">
        <v>13</v>
      </c>
      <c r="J506" s="296" t="s">
        <v>13</v>
      </c>
      <c r="K506" s="296" t="s">
        <v>1040</v>
      </c>
      <c r="L506" s="140" t="s">
        <v>1673</v>
      </c>
      <c r="M506" s="424">
        <v>44973</v>
      </c>
      <c r="N506" s="424">
        <v>44973</v>
      </c>
      <c r="O506" s="424">
        <v>44973</v>
      </c>
      <c r="P506" s="424">
        <v>44973</v>
      </c>
      <c r="Q506" s="190"/>
      <c r="R506" s="11"/>
      <c r="S506" s="177"/>
      <c r="T506" s="141"/>
      <c r="U506" s="52"/>
    </row>
    <row r="507" spans="1:21" s="146" customFormat="1" ht="14.45" customHeight="1" x14ac:dyDescent="0.25">
      <c r="A507" s="28">
        <f t="shared" si="87"/>
        <v>505</v>
      </c>
      <c r="B507" s="44" t="str">
        <f t="shared" si="99"/>
        <v>KON</v>
      </c>
      <c r="C507" s="44"/>
      <c r="D507" s="150">
        <f t="shared" si="93"/>
        <v>-21</v>
      </c>
      <c r="E507" s="51">
        <f>VLOOKUP(B507,SonGönderimTarihleri!A:C,3,FALSE)</f>
        <v>44986</v>
      </c>
      <c r="F507" s="90"/>
      <c r="G507" s="266">
        <f t="shared" si="98"/>
        <v>44986</v>
      </c>
      <c r="H507" s="25" t="s">
        <v>12</v>
      </c>
      <c r="I507" s="80" t="s">
        <v>13</v>
      </c>
      <c r="J507" s="8" t="s">
        <v>13</v>
      </c>
      <c r="K507" s="296" t="s">
        <v>343</v>
      </c>
      <c r="L507" s="140" t="s">
        <v>1208</v>
      </c>
      <c r="M507" s="297">
        <v>44971</v>
      </c>
      <c r="N507" s="297">
        <v>44971</v>
      </c>
      <c r="O507" s="297">
        <v>44971</v>
      </c>
      <c r="P507" s="297">
        <v>44971</v>
      </c>
      <c r="Q507" s="151" t="str">
        <f t="shared" si="97"/>
        <v/>
      </c>
      <c r="R507" s="11"/>
      <c r="S507" s="177"/>
      <c r="T507" s="141"/>
      <c r="U507" s="52"/>
    </row>
    <row r="508" spans="1:21" s="192" customFormat="1" ht="14.45" customHeight="1" x14ac:dyDescent="0.25">
      <c r="A508" s="28">
        <f t="shared" si="87"/>
        <v>506</v>
      </c>
      <c r="B508" s="50" t="str">
        <f t="shared" si="99"/>
        <v>KOB</v>
      </c>
      <c r="C508" s="62"/>
      <c r="D508" s="175">
        <f t="shared" si="93"/>
        <v>-21</v>
      </c>
      <c r="E508" s="62">
        <f>+E509</f>
        <v>44998</v>
      </c>
      <c r="F508" s="232"/>
      <c r="G508" s="282">
        <f t="shared" si="98"/>
        <v>44998</v>
      </c>
      <c r="H508" s="78" t="s">
        <v>12</v>
      </c>
      <c r="I508" s="81" t="s">
        <v>20</v>
      </c>
      <c r="J508" s="78" t="s">
        <v>20</v>
      </c>
      <c r="K508" s="300" t="s">
        <v>344</v>
      </c>
      <c r="L508" s="176" t="s">
        <v>671</v>
      </c>
      <c r="M508" s="404">
        <v>44971</v>
      </c>
      <c r="N508" s="404">
        <v>44971</v>
      </c>
      <c r="O508" s="429">
        <v>44988</v>
      </c>
      <c r="P508" s="429">
        <v>44988</v>
      </c>
      <c r="Q508" s="190" t="str">
        <f t="shared" si="97"/>
        <v/>
      </c>
      <c r="R508" s="60"/>
      <c r="S508" s="191"/>
      <c r="T508" s="178"/>
      <c r="U508" s="52"/>
    </row>
    <row r="509" spans="1:21" s="192" customFormat="1" ht="14.45" customHeight="1" x14ac:dyDescent="0.25">
      <c r="A509" s="28">
        <f t="shared" si="87"/>
        <v>507</v>
      </c>
      <c r="B509" s="50" t="str">
        <f t="shared" si="99"/>
        <v>KB</v>
      </c>
      <c r="C509" s="62"/>
      <c r="D509" s="175">
        <f t="shared" si="93"/>
        <v>-21</v>
      </c>
      <c r="E509" s="62">
        <f>VLOOKUP(B509,SonGönderimTarihleri!A:C,3,FALSE)</f>
        <v>44998</v>
      </c>
      <c r="F509" s="232"/>
      <c r="G509" s="282">
        <f t="shared" si="98"/>
        <v>44998</v>
      </c>
      <c r="H509" s="78" t="s">
        <v>15</v>
      </c>
      <c r="I509" s="81" t="s">
        <v>20</v>
      </c>
      <c r="J509" s="78" t="s">
        <v>20</v>
      </c>
      <c r="K509" s="300" t="s">
        <v>344</v>
      </c>
      <c r="L509" s="176" t="s">
        <v>671</v>
      </c>
      <c r="M509" s="429">
        <v>44985</v>
      </c>
      <c r="N509" s="429">
        <v>44985</v>
      </c>
      <c r="O509" s="429">
        <v>44988</v>
      </c>
      <c r="P509" s="429">
        <v>44988</v>
      </c>
      <c r="Q509" s="190" t="str">
        <f t="shared" si="97"/>
        <v/>
      </c>
      <c r="R509" s="60"/>
      <c r="S509" s="191"/>
      <c r="T509" s="178"/>
      <c r="U509" s="52"/>
    </row>
    <row r="510" spans="1:21" s="52" customFormat="1" ht="14.45" customHeight="1" x14ac:dyDescent="0.25">
      <c r="A510" s="28">
        <f t="shared" si="87"/>
        <v>508</v>
      </c>
      <c r="B510" s="44" t="str">
        <f t="shared" si="99"/>
        <v>KN</v>
      </c>
      <c r="C510" s="51"/>
      <c r="D510" s="150">
        <f t="shared" si="93"/>
        <v>-21</v>
      </c>
      <c r="E510" s="51">
        <f>VLOOKUP(B510,SonGönderimTarihleri!A:C,3,FALSE)</f>
        <v>44998</v>
      </c>
      <c r="F510" s="90"/>
      <c r="G510" s="266">
        <f t="shared" si="98"/>
        <v>44998</v>
      </c>
      <c r="H510" s="25" t="s">
        <v>15</v>
      </c>
      <c r="I510" s="80" t="s">
        <v>13</v>
      </c>
      <c r="J510" s="8" t="s">
        <v>13</v>
      </c>
      <c r="K510" s="296" t="s">
        <v>345</v>
      </c>
      <c r="L510" s="140" t="s">
        <v>672</v>
      </c>
      <c r="M510" s="427">
        <v>44992</v>
      </c>
      <c r="N510" s="427">
        <v>44992</v>
      </c>
      <c r="O510" s="427">
        <v>44992</v>
      </c>
      <c r="P510" s="427">
        <v>44992</v>
      </c>
      <c r="Q510" s="151" t="str">
        <f t="shared" si="97"/>
        <v/>
      </c>
      <c r="R510" s="11"/>
      <c r="S510" s="177"/>
      <c r="T510" s="85"/>
    </row>
    <row r="511" spans="1:21" s="52" customFormat="1" ht="14.45" customHeight="1" x14ac:dyDescent="0.25">
      <c r="A511" s="28">
        <f t="shared" si="87"/>
        <v>509</v>
      </c>
      <c r="B511" s="44" t="str">
        <f t="shared" si="99"/>
        <v>KON</v>
      </c>
      <c r="C511" s="51"/>
      <c r="D511" s="150">
        <f t="shared" si="93"/>
        <v>-21</v>
      </c>
      <c r="E511" s="51">
        <f>VLOOKUP(B511,SonGönderimTarihleri!A:C,3,FALSE)</f>
        <v>44986</v>
      </c>
      <c r="F511" s="90"/>
      <c r="G511" s="266">
        <f t="shared" si="98"/>
        <v>44986</v>
      </c>
      <c r="H511" s="25" t="s">
        <v>12</v>
      </c>
      <c r="I511" s="80" t="s">
        <v>13</v>
      </c>
      <c r="J511" s="8" t="s">
        <v>13</v>
      </c>
      <c r="K511" s="296" t="s">
        <v>346</v>
      </c>
      <c r="L511" s="140" t="s">
        <v>673</v>
      </c>
      <c r="M511" s="429">
        <v>44974</v>
      </c>
      <c r="N511" s="429">
        <v>44974</v>
      </c>
      <c r="O511" s="429">
        <v>44974</v>
      </c>
      <c r="P511" s="429">
        <v>44974</v>
      </c>
      <c r="Q511" s="183"/>
      <c r="R511" s="11"/>
      <c r="S511" s="177"/>
      <c r="T511" s="85"/>
    </row>
    <row r="512" spans="1:21" s="52" customFormat="1" ht="14.45" customHeight="1" x14ac:dyDescent="0.25">
      <c r="A512" s="28">
        <f t="shared" si="87"/>
        <v>510</v>
      </c>
      <c r="B512" s="44" t="str">
        <f>H512&amp;I512</f>
        <v>KN</v>
      </c>
      <c r="C512" s="51"/>
      <c r="D512" s="150">
        <f>+C512-21</f>
        <v>-21</v>
      </c>
      <c r="E512" s="51">
        <f>VLOOKUP(B512,SonGönderimTarihleri!A:C,3,FALSE)</f>
        <v>44998</v>
      </c>
      <c r="F512" s="90"/>
      <c r="G512" s="266">
        <f>IF(F512="",IF(C512="",E512,IF(E512&lt;=D512,E512,D512)),F512)</f>
        <v>44998</v>
      </c>
      <c r="H512" s="25" t="s">
        <v>15</v>
      </c>
      <c r="I512" s="80" t="s">
        <v>13</v>
      </c>
      <c r="J512" s="8" t="s">
        <v>13</v>
      </c>
      <c r="K512" s="296" t="s">
        <v>1389</v>
      </c>
      <c r="L512" s="140" t="s">
        <v>1388</v>
      </c>
      <c r="M512" s="429">
        <v>44992</v>
      </c>
      <c r="N512" s="429">
        <v>44992</v>
      </c>
      <c r="O512" s="429">
        <v>44992</v>
      </c>
      <c r="P512" s="429">
        <v>44992</v>
      </c>
      <c r="Q512" s="183"/>
      <c r="R512" s="11"/>
      <c r="S512" s="177"/>
      <c r="T512" s="85"/>
    </row>
    <row r="513" spans="1:21" s="52" customFormat="1" ht="14.45" customHeight="1" x14ac:dyDescent="0.25">
      <c r="A513" s="28">
        <f t="shared" si="87"/>
        <v>511</v>
      </c>
      <c r="B513" s="44" t="str">
        <f t="shared" si="99"/>
        <v>KN</v>
      </c>
      <c r="C513" s="44"/>
      <c r="D513" s="150">
        <f t="shared" si="93"/>
        <v>-21</v>
      </c>
      <c r="E513" s="51">
        <f>VLOOKUP(B513,SonGönderimTarihleri!A:C,3,FALSE)</f>
        <v>44998</v>
      </c>
      <c r="F513" s="90"/>
      <c r="G513" s="266">
        <f t="shared" si="98"/>
        <v>44998</v>
      </c>
      <c r="H513" s="25" t="s">
        <v>15</v>
      </c>
      <c r="I513" s="80" t="s">
        <v>13</v>
      </c>
      <c r="J513" s="8" t="s">
        <v>13</v>
      </c>
      <c r="K513" s="296" t="s">
        <v>347</v>
      </c>
      <c r="L513" s="140" t="s">
        <v>674</v>
      </c>
      <c r="M513" s="495">
        <v>44998</v>
      </c>
      <c r="N513" s="495">
        <v>44998</v>
      </c>
      <c r="O513" s="495">
        <v>44998</v>
      </c>
      <c r="P513" s="495">
        <v>44998</v>
      </c>
      <c r="Q513" s="151" t="str">
        <f t="shared" ref="Q513:Q524" si="100">+IF(F513="","","SPK tarafından ek süre verilmiştir!")</f>
        <v/>
      </c>
      <c r="R513" s="28"/>
      <c r="S513" s="177"/>
      <c r="T513" s="85"/>
    </row>
    <row r="514" spans="1:21" s="146" customFormat="1" ht="14.45" customHeight="1" x14ac:dyDescent="0.25">
      <c r="A514" s="28">
        <f t="shared" si="87"/>
        <v>512</v>
      </c>
      <c r="B514" s="44" t="str">
        <f t="shared" si="99"/>
        <v>KON</v>
      </c>
      <c r="C514" s="44"/>
      <c r="D514" s="150">
        <f t="shared" si="93"/>
        <v>-21</v>
      </c>
      <c r="E514" s="51">
        <f>VLOOKUP(B514,SonGönderimTarihleri!A:C,3,FALSE)</f>
        <v>44986</v>
      </c>
      <c r="F514" s="90"/>
      <c r="G514" s="266">
        <f t="shared" si="98"/>
        <v>44986</v>
      </c>
      <c r="H514" s="25" t="s">
        <v>12</v>
      </c>
      <c r="I514" s="80" t="s">
        <v>13</v>
      </c>
      <c r="J514" s="8" t="s">
        <v>13</v>
      </c>
      <c r="K514" s="296" t="s">
        <v>348</v>
      </c>
      <c r="L514" s="140" t="s">
        <v>1244</v>
      </c>
      <c r="M514" s="427">
        <v>44986</v>
      </c>
      <c r="N514" s="427">
        <v>44986</v>
      </c>
      <c r="O514" s="427">
        <v>44986</v>
      </c>
      <c r="P514" s="427">
        <v>44986</v>
      </c>
      <c r="Q514" s="151" t="str">
        <f t="shared" si="100"/>
        <v/>
      </c>
      <c r="R514" s="11"/>
      <c r="S514" s="177"/>
      <c r="T514" s="141"/>
      <c r="U514" s="52"/>
    </row>
    <row r="515" spans="1:21" s="52" customFormat="1" ht="14.45" customHeight="1" x14ac:dyDescent="0.25">
      <c r="A515" s="28">
        <f t="shared" si="87"/>
        <v>513</v>
      </c>
      <c r="B515" s="44" t="str">
        <f t="shared" si="99"/>
        <v>KN</v>
      </c>
      <c r="C515" s="44"/>
      <c r="D515" s="150">
        <f t="shared" si="93"/>
        <v>-21</v>
      </c>
      <c r="E515" s="51">
        <f>VLOOKUP(B515,SonGönderimTarihleri!A:C,3,FALSE)</f>
        <v>44998</v>
      </c>
      <c r="F515" s="90"/>
      <c r="G515" s="266">
        <f t="shared" si="98"/>
        <v>44998</v>
      </c>
      <c r="H515" s="25" t="s">
        <v>15</v>
      </c>
      <c r="I515" s="80" t="s">
        <v>13</v>
      </c>
      <c r="J515" s="8" t="s">
        <v>13</v>
      </c>
      <c r="K515" s="296" t="s">
        <v>349</v>
      </c>
      <c r="L515" s="140" t="s">
        <v>675</v>
      </c>
      <c r="M515" s="329">
        <v>44995</v>
      </c>
      <c r="N515" s="448">
        <v>44995</v>
      </c>
      <c r="O515" s="448">
        <v>44998</v>
      </c>
      <c r="P515" s="495">
        <v>44998</v>
      </c>
      <c r="Q515" s="151" t="str">
        <f t="shared" si="100"/>
        <v/>
      </c>
      <c r="R515" s="11"/>
      <c r="S515" s="177"/>
      <c r="T515" s="85"/>
    </row>
    <row r="516" spans="1:21" s="146" customFormat="1" ht="14.45" customHeight="1" x14ac:dyDescent="0.25">
      <c r="A516" s="28">
        <f t="shared" si="87"/>
        <v>514</v>
      </c>
      <c r="B516" s="44" t="str">
        <f t="shared" si="99"/>
        <v>KON</v>
      </c>
      <c r="C516" s="44"/>
      <c r="D516" s="150">
        <f t="shared" si="93"/>
        <v>-21</v>
      </c>
      <c r="E516" s="51">
        <f>VLOOKUP(B516,SonGönderimTarihleri!A:C,3,FALSE)</f>
        <v>44986</v>
      </c>
      <c r="F516" s="90"/>
      <c r="G516" s="266">
        <f t="shared" si="98"/>
        <v>44986</v>
      </c>
      <c r="H516" s="25" t="s">
        <v>12</v>
      </c>
      <c r="I516" s="80" t="s">
        <v>13</v>
      </c>
      <c r="J516" s="25" t="s">
        <v>13</v>
      </c>
      <c r="K516" s="25" t="s">
        <v>350</v>
      </c>
      <c r="L516" s="140" t="s">
        <v>676</v>
      </c>
      <c r="M516" s="427">
        <v>44974</v>
      </c>
      <c r="N516" s="427">
        <v>44974</v>
      </c>
      <c r="O516" s="427">
        <v>44986</v>
      </c>
      <c r="P516" s="427">
        <v>44986</v>
      </c>
      <c r="Q516" s="151" t="str">
        <f t="shared" si="100"/>
        <v/>
      </c>
      <c r="R516" s="11"/>
      <c r="S516" s="177"/>
      <c r="T516" s="141"/>
      <c r="U516" s="52"/>
    </row>
    <row r="517" spans="1:21" s="52" customFormat="1" ht="14.45" customHeight="1" x14ac:dyDescent="0.25">
      <c r="A517" s="28">
        <f t="shared" ref="A517:A566" si="101">A516+1</f>
        <v>515</v>
      </c>
      <c r="B517" s="44" t="str">
        <f t="shared" si="99"/>
        <v>KON</v>
      </c>
      <c r="C517" s="51"/>
      <c r="D517" s="150">
        <f t="shared" si="93"/>
        <v>-21</v>
      </c>
      <c r="E517" s="51">
        <f>VLOOKUP(B517,SonGönderimTarihleri!A:C,3,FALSE)</f>
        <v>44986</v>
      </c>
      <c r="F517" s="90"/>
      <c r="G517" s="266">
        <f t="shared" si="98"/>
        <v>44986</v>
      </c>
      <c r="H517" s="25" t="s">
        <v>12</v>
      </c>
      <c r="I517" s="80" t="s">
        <v>13</v>
      </c>
      <c r="J517" s="8" t="s">
        <v>13</v>
      </c>
      <c r="K517" s="296" t="s">
        <v>351</v>
      </c>
      <c r="L517" s="140" t="s">
        <v>677</v>
      </c>
      <c r="M517" s="427">
        <v>44987</v>
      </c>
      <c r="N517" s="427">
        <v>44987</v>
      </c>
      <c r="O517" s="427">
        <v>44987</v>
      </c>
      <c r="P517" s="427">
        <v>44987</v>
      </c>
      <c r="Q517" s="151" t="str">
        <f t="shared" si="100"/>
        <v/>
      </c>
      <c r="R517" s="11"/>
      <c r="S517" s="177"/>
      <c r="T517" s="85"/>
    </row>
    <row r="518" spans="1:21" s="146" customFormat="1" ht="14.45" customHeight="1" x14ac:dyDescent="0.25">
      <c r="A518" s="28">
        <f t="shared" si="101"/>
        <v>516</v>
      </c>
      <c r="B518" s="44" t="str">
        <f t="shared" si="99"/>
        <v>KOB</v>
      </c>
      <c r="C518" s="51"/>
      <c r="D518" s="150">
        <f t="shared" si="93"/>
        <v>-21</v>
      </c>
      <c r="E518" s="51">
        <f>+E519</f>
        <v>44998</v>
      </c>
      <c r="F518" s="90"/>
      <c r="G518" s="266">
        <f t="shared" si="98"/>
        <v>44998</v>
      </c>
      <c r="H518" s="25" t="s">
        <v>12</v>
      </c>
      <c r="I518" s="80" t="s">
        <v>20</v>
      </c>
      <c r="J518" s="25" t="s">
        <v>20</v>
      </c>
      <c r="K518" s="25" t="s">
        <v>352</v>
      </c>
      <c r="L518" s="140" t="s">
        <v>678</v>
      </c>
      <c r="M518" s="382">
        <v>44959</v>
      </c>
      <c r="N518" s="382">
        <v>44959</v>
      </c>
      <c r="O518" s="266" t="s">
        <v>1821</v>
      </c>
      <c r="P518" s="266" t="s">
        <v>1821</v>
      </c>
      <c r="Q518" s="151" t="str">
        <f t="shared" si="100"/>
        <v/>
      </c>
      <c r="R518" s="86"/>
      <c r="S518" s="189"/>
      <c r="T518" s="141"/>
      <c r="U518" s="52"/>
    </row>
    <row r="519" spans="1:21" s="146" customFormat="1" ht="14.45" customHeight="1" x14ac:dyDescent="0.25">
      <c r="A519" s="28">
        <f t="shared" si="101"/>
        <v>517</v>
      </c>
      <c r="B519" s="44" t="str">
        <f t="shared" si="99"/>
        <v>KB</v>
      </c>
      <c r="C519" s="51"/>
      <c r="D519" s="150">
        <f t="shared" si="93"/>
        <v>-21</v>
      </c>
      <c r="E519" s="51">
        <f>VLOOKUP(B519,SonGönderimTarihleri!A:C,3,FALSE)</f>
        <v>44998</v>
      </c>
      <c r="F519" s="90"/>
      <c r="G519" s="266">
        <f t="shared" si="98"/>
        <v>44998</v>
      </c>
      <c r="H519" s="25" t="s">
        <v>15</v>
      </c>
      <c r="I519" s="80" t="s">
        <v>20</v>
      </c>
      <c r="J519" s="25" t="s">
        <v>20</v>
      </c>
      <c r="K519" s="25" t="s">
        <v>352</v>
      </c>
      <c r="L519" s="140" t="s">
        <v>678</v>
      </c>
      <c r="M519" s="382">
        <v>44959</v>
      </c>
      <c r="N519" s="382">
        <v>44959</v>
      </c>
      <c r="O519" s="427">
        <v>44978</v>
      </c>
      <c r="P519" s="427">
        <v>44978</v>
      </c>
      <c r="Q519" s="151" t="str">
        <f t="shared" si="100"/>
        <v/>
      </c>
      <c r="R519" s="86"/>
      <c r="S519" s="189"/>
      <c r="T519" s="141"/>
      <c r="U519" s="52"/>
    </row>
    <row r="520" spans="1:21" s="146" customFormat="1" ht="15" customHeight="1" x14ac:dyDescent="0.25">
      <c r="A520" s="28">
        <f t="shared" si="101"/>
        <v>518</v>
      </c>
      <c r="B520" s="44" t="str">
        <f t="shared" si="99"/>
        <v>KN</v>
      </c>
      <c r="C520" s="51"/>
      <c r="D520" s="150">
        <f t="shared" si="93"/>
        <v>-21</v>
      </c>
      <c r="E520" s="51">
        <f>VLOOKUP(B520,SonGönderimTarihleri!A:C,3,FALSE)</f>
        <v>44998</v>
      </c>
      <c r="F520" s="90"/>
      <c r="G520" s="266">
        <f t="shared" si="98"/>
        <v>44998</v>
      </c>
      <c r="H520" s="25" t="s">
        <v>15</v>
      </c>
      <c r="I520" s="80" t="s">
        <v>13</v>
      </c>
      <c r="J520" s="25" t="s">
        <v>13</v>
      </c>
      <c r="K520" s="25" t="s">
        <v>353</v>
      </c>
      <c r="L520" s="140" t="s">
        <v>679</v>
      </c>
      <c r="M520" s="495">
        <v>44998</v>
      </c>
      <c r="N520" s="495">
        <v>44998</v>
      </c>
      <c r="O520" s="495">
        <v>44998</v>
      </c>
      <c r="P520" s="495">
        <v>44998</v>
      </c>
      <c r="Q520" s="151" t="str">
        <f t="shared" si="100"/>
        <v/>
      </c>
      <c r="R520" s="86"/>
      <c r="S520" s="172"/>
      <c r="T520" s="141"/>
      <c r="U520" s="52"/>
    </row>
    <row r="521" spans="1:21" s="146" customFormat="1" ht="15" customHeight="1" x14ac:dyDescent="0.25">
      <c r="A521" s="28">
        <f t="shared" si="101"/>
        <v>519</v>
      </c>
      <c r="B521" s="44" t="str">
        <f t="shared" si="99"/>
        <v>KN</v>
      </c>
      <c r="C521" s="44"/>
      <c r="D521" s="150">
        <f t="shared" si="93"/>
        <v>-21</v>
      </c>
      <c r="E521" s="51">
        <f>VLOOKUP(B521,SonGönderimTarihleri!A:C,3,FALSE)</f>
        <v>44998</v>
      </c>
      <c r="F521" s="90"/>
      <c r="G521" s="266">
        <f t="shared" si="98"/>
        <v>44998</v>
      </c>
      <c r="H521" s="25" t="s">
        <v>15</v>
      </c>
      <c r="I521" s="80" t="s">
        <v>13</v>
      </c>
      <c r="J521" s="25" t="s">
        <v>13</v>
      </c>
      <c r="K521" s="25" t="s">
        <v>354</v>
      </c>
      <c r="L521" s="140" t="s">
        <v>680</v>
      </c>
      <c r="M521" s="495">
        <v>44998</v>
      </c>
      <c r="N521" s="495">
        <v>44998</v>
      </c>
      <c r="O521" s="495">
        <v>44998</v>
      </c>
      <c r="P521" s="495">
        <v>44998</v>
      </c>
      <c r="Q521" s="151" t="str">
        <f t="shared" si="100"/>
        <v/>
      </c>
      <c r="R521" s="153"/>
      <c r="S521" s="177"/>
      <c r="T521" s="141"/>
      <c r="U521" s="52"/>
    </row>
    <row r="522" spans="1:21" s="146" customFormat="1" ht="15" customHeight="1" x14ac:dyDescent="0.25">
      <c r="A522" s="28">
        <f t="shared" si="101"/>
        <v>520</v>
      </c>
      <c r="B522" s="44" t="str">
        <f t="shared" si="99"/>
        <v>KO(YAYLA)</v>
      </c>
      <c r="C522" s="44"/>
      <c r="D522" s="150">
        <f t="shared" si="93"/>
        <v>-21</v>
      </c>
      <c r="E522" s="51">
        <f>VLOOKUP(B522,SonGönderimTarihleri!A:C,3,FALSE)</f>
        <v>44986</v>
      </c>
      <c r="F522" s="90"/>
      <c r="G522" s="266">
        <f t="shared" si="98"/>
        <v>44986</v>
      </c>
      <c r="H522" s="25" t="s">
        <v>12</v>
      </c>
      <c r="I522" s="80" t="s">
        <v>355</v>
      </c>
      <c r="J522" s="25" t="s">
        <v>13</v>
      </c>
      <c r="K522" s="25" t="s">
        <v>356</v>
      </c>
      <c r="L522" s="140" t="s">
        <v>1014</v>
      </c>
      <c r="M522" s="427">
        <v>44986</v>
      </c>
      <c r="N522" s="427">
        <v>44986</v>
      </c>
      <c r="O522" s="427">
        <v>44986</v>
      </c>
      <c r="P522" s="427">
        <v>44986</v>
      </c>
      <c r="Q522" s="151" t="str">
        <f t="shared" si="100"/>
        <v/>
      </c>
      <c r="R522" s="11" t="s">
        <v>689</v>
      </c>
      <c r="S522" s="177"/>
      <c r="T522" s="141"/>
      <c r="U522" s="52"/>
    </row>
    <row r="523" spans="1:21" s="146" customFormat="1" ht="15" customHeight="1" x14ac:dyDescent="0.25">
      <c r="A523" s="28">
        <f t="shared" si="101"/>
        <v>521</v>
      </c>
      <c r="B523" s="44" t="str">
        <f>H523&amp;I523</f>
        <v>KON</v>
      </c>
      <c r="C523" s="44"/>
      <c r="D523" s="150">
        <f>+C523-21</f>
        <v>-21</v>
      </c>
      <c r="E523" s="51">
        <f>VLOOKUP(B523,SonGönderimTarihleri!A:C,3,FALSE)</f>
        <v>44986</v>
      </c>
      <c r="F523" s="90"/>
      <c r="G523" s="266">
        <f t="shared" si="98"/>
        <v>44986</v>
      </c>
      <c r="H523" s="25" t="s">
        <v>12</v>
      </c>
      <c r="I523" s="80" t="s">
        <v>13</v>
      </c>
      <c r="J523" s="25" t="s">
        <v>13</v>
      </c>
      <c r="K523" s="25" t="s">
        <v>1569</v>
      </c>
      <c r="L523" s="140" t="s">
        <v>1581</v>
      </c>
      <c r="M523" s="427">
        <v>44984</v>
      </c>
      <c r="N523" s="427">
        <v>44984</v>
      </c>
      <c r="O523" s="427">
        <v>44984</v>
      </c>
      <c r="P523" s="427">
        <v>44984</v>
      </c>
      <c r="Q523" s="151"/>
      <c r="R523" s="11"/>
      <c r="S523" s="177"/>
      <c r="T523" s="141"/>
      <c r="U523" s="52"/>
    </row>
    <row r="524" spans="1:21" s="52" customFormat="1" ht="14.45" customHeight="1" x14ac:dyDescent="0.25">
      <c r="A524" s="28">
        <f t="shared" si="101"/>
        <v>522</v>
      </c>
      <c r="B524" s="44" t="str">
        <f t="shared" si="99"/>
        <v>KN</v>
      </c>
      <c r="C524" s="51"/>
      <c r="D524" s="150">
        <f t="shared" si="93"/>
        <v>-21</v>
      </c>
      <c r="E524" s="51">
        <f>VLOOKUP(B524,SonGönderimTarihleri!A:C,3,FALSE)</f>
        <v>44998</v>
      </c>
      <c r="F524" s="90"/>
      <c r="G524" s="283">
        <f t="shared" si="98"/>
        <v>44998</v>
      </c>
      <c r="H524" s="44" t="s">
        <v>15</v>
      </c>
      <c r="I524" s="63" t="s">
        <v>13</v>
      </c>
      <c r="J524" s="44" t="s">
        <v>13</v>
      </c>
      <c r="K524" s="44" t="s">
        <v>357</v>
      </c>
      <c r="L524" s="147" t="s">
        <v>681</v>
      </c>
      <c r="M524" s="427">
        <v>44979</v>
      </c>
      <c r="N524" s="427">
        <v>44979</v>
      </c>
      <c r="O524" s="427">
        <v>44979</v>
      </c>
      <c r="P524" s="427">
        <v>44979</v>
      </c>
      <c r="Q524" s="151" t="str">
        <f t="shared" si="100"/>
        <v/>
      </c>
      <c r="R524" s="11"/>
      <c r="S524" s="177"/>
      <c r="T524" s="85"/>
    </row>
    <row r="525" spans="1:21" s="146" customFormat="1" ht="14.45" customHeight="1" x14ac:dyDescent="0.25">
      <c r="A525" s="28">
        <f t="shared" si="101"/>
        <v>523</v>
      </c>
      <c r="B525" s="44" t="str">
        <f t="shared" si="99"/>
        <v>KON</v>
      </c>
      <c r="C525" s="51"/>
      <c r="D525" s="150">
        <f t="shared" si="93"/>
        <v>-21</v>
      </c>
      <c r="E525" s="51">
        <f>+E524</f>
        <v>44998</v>
      </c>
      <c r="F525" s="90"/>
      <c r="G525" s="283">
        <f t="shared" si="98"/>
        <v>44998</v>
      </c>
      <c r="H525" s="44" t="s">
        <v>12</v>
      </c>
      <c r="I525" s="63" t="s">
        <v>13</v>
      </c>
      <c r="J525" s="44" t="s">
        <v>13</v>
      </c>
      <c r="K525" s="44" t="s">
        <v>357</v>
      </c>
      <c r="L525" s="147" t="s">
        <v>681</v>
      </c>
      <c r="M525" s="427">
        <v>44979</v>
      </c>
      <c r="N525" s="427">
        <v>44979</v>
      </c>
      <c r="O525" s="427">
        <v>44979</v>
      </c>
      <c r="P525" s="427">
        <v>44979</v>
      </c>
      <c r="Q525" s="151"/>
      <c r="R525" s="86"/>
      <c r="S525" s="172"/>
      <c r="T525" s="141"/>
      <c r="U525" s="52"/>
    </row>
    <row r="526" spans="1:21" s="52" customFormat="1" ht="14.45" customHeight="1" x14ac:dyDescent="0.25">
      <c r="A526" s="28">
        <f t="shared" si="101"/>
        <v>524</v>
      </c>
      <c r="B526" s="44" t="str">
        <f t="shared" si="99"/>
        <v>KN</v>
      </c>
      <c r="C526" s="44"/>
      <c r="D526" s="150">
        <f t="shared" si="93"/>
        <v>-21</v>
      </c>
      <c r="E526" s="51">
        <f>VLOOKUP(B526,SonGönderimTarihleri!A:C,3,FALSE)</f>
        <v>44998</v>
      </c>
      <c r="F526" s="90"/>
      <c r="G526" s="283">
        <f t="shared" si="98"/>
        <v>44998</v>
      </c>
      <c r="H526" s="44" t="s">
        <v>15</v>
      </c>
      <c r="I526" s="63" t="s">
        <v>13</v>
      </c>
      <c r="J526" s="44" t="s">
        <v>13</v>
      </c>
      <c r="K526" s="44" t="s">
        <v>358</v>
      </c>
      <c r="L526" s="147" t="s">
        <v>682</v>
      </c>
      <c r="M526" s="315">
        <v>44998</v>
      </c>
      <c r="N526" s="505">
        <v>44998</v>
      </c>
      <c r="O526" s="505">
        <v>44998</v>
      </c>
      <c r="P526" s="505">
        <v>44998</v>
      </c>
      <c r="Q526" s="151" t="str">
        <f t="shared" ref="Q526:Q532" si="102">+IF(F526="","","SPK tarafından ek süre verilmiştir!")</f>
        <v/>
      </c>
      <c r="R526" s="11"/>
      <c r="S526" s="177"/>
      <c r="T526" s="85"/>
    </row>
    <row r="527" spans="1:21" s="146" customFormat="1" ht="14.45" customHeight="1" x14ac:dyDescent="0.25">
      <c r="A527" s="28">
        <f t="shared" si="101"/>
        <v>525</v>
      </c>
      <c r="B527" s="44" t="str">
        <f t="shared" si="99"/>
        <v>KON</v>
      </c>
      <c r="C527" s="51"/>
      <c r="D527" s="150">
        <f t="shared" si="93"/>
        <v>-21</v>
      </c>
      <c r="E527" s="51">
        <f>+E526</f>
        <v>44998</v>
      </c>
      <c r="F527" s="90"/>
      <c r="G527" s="283">
        <f t="shared" si="98"/>
        <v>44998</v>
      </c>
      <c r="H527" s="44" t="s">
        <v>12</v>
      </c>
      <c r="I527" s="63" t="s">
        <v>13</v>
      </c>
      <c r="J527" s="44" t="s">
        <v>13</v>
      </c>
      <c r="K527" s="44" t="s">
        <v>358</v>
      </c>
      <c r="L527" s="147" t="s">
        <v>682</v>
      </c>
      <c r="M527" s="505">
        <v>44998</v>
      </c>
      <c r="N527" s="505">
        <v>44998</v>
      </c>
      <c r="O527" s="505">
        <v>44998</v>
      </c>
      <c r="P527" s="505">
        <v>44998</v>
      </c>
      <c r="Q527" s="151" t="str">
        <f t="shared" si="102"/>
        <v/>
      </c>
      <c r="R527" s="86"/>
      <c r="S527" s="172"/>
      <c r="T527" s="141"/>
      <c r="U527" s="52"/>
    </row>
    <row r="528" spans="1:21" s="52" customFormat="1" ht="14.45" customHeight="1" x14ac:dyDescent="0.25">
      <c r="A528" s="28">
        <f t="shared" si="101"/>
        <v>526</v>
      </c>
      <c r="B528" s="44" t="str">
        <f t="shared" si="99"/>
        <v>KN</v>
      </c>
      <c r="C528" s="51"/>
      <c r="D528" s="150">
        <f t="shared" si="93"/>
        <v>-21</v>
      </c>
      <c r="E528" s="51">
        <f>VLOOKUP(B528,SonGönderimTarihleri!A:C,3,FALSE)</f>
        <v>44998</v>
      </c>
      <c r="F528" s="90"/>
      <c r="G528" s="283">
        <f t="shared" ref="G528:G564" si="103">IF(F528="",IF(C528="",E528,IF(E528&lt;=D528,E528,D528)),F528)</f>
        <v>44998</v>
      </c>
      <c r="H528" s="44" t="s">
        <v>15</v>
      </c>
      <c r="I528" s="63" t="s">
        <v>13</v>
      </c>
      <c r="J528" s="44" t="s">
        <v>13</v>
      </c>
      <c r="K528" s="44" t="s">
        <v>359</v>
      </c>
      <c r="L528" s="147" t="s">
        <v>683</v>
      </c>
      <c r="M528" s="505">
        <v>44998</v>
      </c>
      <c r="N528" s="505">
        <v>44998</v>
      </c>
      <c r="O528" s="505">
        <v>44998</v>
      </c>
      <c r="P528" s="505">
        <v>44998</v>
      </c>
      <c r="Q528" s="151" t="str">
        <f t="shared" si="102"/>
        <v/>
      </c>
      <c r="R528" s="11"/>
      <c r="S528" s="177"/>
      <c r="T528" s="85"/>
    </row>
    <row r="529" spans="1:21" s="52" customFormat="1" ht="14.45" customHeight="1" x14ac:dyDescent="0.25">
      <c r="A529" s="28">
        <f t="shared" si="101"/>
        <v>527</v>
      </c>
      <c r="B529" s="44" t="str">
        <f t="shared" si="99"/>
        <v>KON</v>
      </c>
      <c r="C529" s="44"/>
      <c r="D529" s="150">
        <f t="shared" si="93"/>
        <v>-21</v>
      </c>
      <c r="E529" s="51">
        <f>VLOOKUP(B529,SonGönderimTarihleri!A:C,3,FALSE)</f>
        <v>44986</v>
      </c>
      <c r="F529" s="90"/>
      <c r="G529" s="283">
        <f t="shared" si="103"/>
        <v>44986</v>
      </c>
      <c r="H529" s="44" t="s">
        <v>12</v>
      </c>
      <c r="I529" s="63" t="s">
        <v>13</v>
      </c>
      <c r="J529" s="44" t="s">
        <v>13</v>
      </c>
      <c r="K529" s="44" t="s">
        <v>360</v>
      </c>
      <c r="L529" s="147" t="s">
        <v>684</v>
      </c>
      <c r="M529" s="407">
        <v>44985</v>
      </c>
      <c r="N529" s="407">
        <v>44985</v>
      </c>
      <c r="O529" s="407">
        <v>44985</v>
      </c>
      <c r="P529" s="407">
        <v>44985</v>
      </c>
      <c r="Q529" s="151" t="str">
        <f t="shared" si="102"/>
        <v/>
      </c>
      <c r="R529" s="11"/>
      <c r="S529" s="177"/>
      <c r="T529" s="85"/>
    </row>
    <row r="530" spans="1:21" s="52" customFormat="1" ht="14.45" customHeight="1" x14ac:dyDescent="0.25">
      <c r="A530" s="28">
        <f t="shared" si="101"/>
        <v>528</v>
      </c>
      <c r="B530" s="44" t="str">
        <f t="shared" si="99"/>
        <v>KN</v>
      </c>
      <c r="C530" s="44"/>
      <c r="D530" s="150">
        <f t="shared" si="93"/>
        <v>-21</v>
      </c>
      <c r="E530" s="51">
        <f>VLOOKUP(B530,SonGönderimTarihleri!A:C,3,FALSE)</f>
        <v>44998</v>
      </c>
      <c r="F530" s="90"/>
      <c r="G530" s="283">
        <f t="shared" si="103"/>
        <v>44998</v>
      </c>
      <c r="H530" s="44" t="s">
        <v>15</v>
      </c>
      <c r="I530" s="63" t="s">
        <v>13</v>
      </c>
      <c r="J530" s="44" t="s">
        <v>13</v>
      </c>
      <c r="K530" s="44" t="s">
        <v>1423</v>
      </c>
      <c r="L530" s="147" t="s">
        <v>1422</v>
      </c>
      <c r="M530" s="429">
        <v>44988</v>
      </c>
      <c r="N530" s="429">
        <v>44988</v>
      </c>
      <c r="O530" s="429">
        <v>44988</v>
      </c>
      <c r="P530" s="429">
        <v>44988</v>
      </c>
      <c r="Q530" s="151"/>
      <c r="R530" s="11"/>
      <c r="S530" s="177"/>
      <c r="T530" s="85"/>
    </row>
    <row r="531" spans="1:21" s="52" customFormat="1" ht="14.45" customHeight="1" x14ac:dyDescent="0.25">
      <c r="A531" s="28">
        <f t="shared" si="101"/>
        <v>529</v>
      </c>
      <c r="B531" s="44" t="str">
        <f t="shared" si="99"/>
        <v>KO(PÖİP)</v>
      </c>
      <c r="C531" s="44"/>
      <c r="D531" s="150">
        <f t="shared" si="93"/>
        <v>-21</v>
      </c>
      <c r="E531" s="51">
        <f>VLOOKUP(B531,SonGönderimTarihleri!A:C,3,FALSE)</f>
        <v>44986</v>
      </c>
      <c r="F531" s="90"/>
      <c r="G531" s="283">
        <f t="shared" si="103"/>
        <v>44986</v>
      </c>
      <c r="H531" s="44" t="s">
        <v>12</v>
      </c>
      <c r="I531" s="63" t="s">
        <v>1073</v>
      </c>
      <c r="J531" s="44" t="s">
        <v>1146</v>
      </c>
      <c r="K531" s="44" t="s">
        <v>361</v>
      </c>
      <c r="L531" s="147" t="s">
        <v>685</v>
      </c>
      <c r="M531" s="427">
        <v>44981</v>
      </c>
      <c r="N531" s="427">
        <v>44981</v>
      </c>
      <c r="O531" s="427">
        <v>44981</v>
      </c>
      <c r="P531" s="427">
        <v>44981</v>
      </c>
      <c r="Q531" s="151" t="str">
        <f t="shared" si="102"/>
        <v/>
      </c>
      <c r="R531" s="11"/>
      <c r="S531" s="177"/>
      <c r="T531" s="85"/>
    </row>
    <row r="532" spans="1:21" s="52" customFormat="1" ht="14.45" customHeight="1" x14ac:dyDescent="0.25">
      <c r="A532" s="28">
        <f t="shared" si="101"/>
        <v>530</v>
      </c>
      <c r="B532" s="44" t="str">
        <f t="shared" si="99"/>
        <v>K(PÖİP)</v>
      </c>
      <c r="C532" s="51"/>
      <c r="D532" s="150">
        <f t="shared" si="93"/>
        <v>-21</v>
      </c>
      <c r="E532" s="51">
        <f>VLOOKUP(B532,SonGönderimTarihleri!A:C,3,FALSE)</f>
        <v>44998</v>
      </c>
      <c r="F532" s="90"/>
      <c r="G532" s="283">
        <f t="shared" si="103"/>
        <v>44998</v>
      </c>
      <c r="H532" s="44" t="s">
        <v>15</v>
      </c>
      <c r="I532" s="63" t="s">
        <v>1073</v>
      </c>
      <c r="J532" s="44" t="s">
        <v>1146</v>
      </c>
      <c r="K532" s="44" t="s">
        <v>362</v>
      </c>
      <c r="L532" s="147" t="s">
        <v>686</v>
      </c>
      <c r="M532" s="266">
        <v>44998</v>
      </c>
      <c r="N532" s="503">
        <v>44998</v>
      </c>
      <c r="O532" s="503">
        <v>44998</v>
      </c>
      <c r="P532" s="503">
        <v>44998</v>
      </c>
      <c r="Q532" s="151" t="str">
        <f t="shared" si="102"/>
        <v/>
      </c>
      <c r="R532" s="86"/>
      <c r="S532" s="177"/>
      <c r="T532" s="85"/>
    </row>
    <row r="533" spans="1:21" s="52" customFormat="1" ht="14.45" customHeight="1" x14ac:dyDescent="0.25">
      <c r="A533" s="28">
        <f t="shared" si="101"/>
        <v>531</v>
      </c>
      <c r="B533" s="44" t="str">
        <f t="shared" si="99"/>
        <v>KON</v>
      </c>
      <c r="C533" s="51"/>
      <c r="D533" s="150">
        <f t="shared" si="93"/>
        <v>-21</v>
      </c>
      <c r="E533" s="51">
        <f>VLOOKUP(B533,SonGönderimTarihleri!A:C,3,FALSE)</f>
        <v>44986</v>
      </c>
      <c r="F533" s="90"/>
      <c r="G533" s="283">
        <f t="shared" si="103"/>
        <v>44986</v>
      </c>
      <c r="H533" s="44" t="s">
        <v>12</v>
      </c>
      <c r="I533" s="63" t="s">
        <v>13</v>
      </c>
      <c r="J533" s="44" t="s">
        <v>13</v>
      </c>
      <c r="K533" s="44" t="s">
        <v>1213</v>
      </c>
      <c r="L533" s="147" t="s">
        <v>1212</v>
      </c>
      <c r="M533" s="427">
        <v>44985</v>
      </c>
      <c r="N533" s="427">
        <v>44985</v>
      </c>
      <c r="O533" s="427">
        <v>44985</v>
      </c>
      <c r="P533" s="427">
        <v>44985</v>
      </c>
      <c r="Q533" s="151"/>
      <c r="R533" s="86"/>
      <c r="S533" s="177"/>
      <c r="T533" s="85"/>
    </row>
    <row r="534" spans="1:21" s="52" customFormat="1" ht="14.45" customHeight="1" x14ac:dyDescent="0.25">
      <c r="A534" s="28">
        <f t="shared" si="101"/>
        <v>532</v>
      </c>
      <c r="B534" s="44" t="str">
        <f t="shared" si="99"/>
        <v>KN</v>
      </c>
      <c r="C534" s="51"/>
      <c r="D534" s="150">
        <f>+C534-21</f>
        <v>-21</v>
      </c>
      <c r="E534" s="51">
        <f>VLOOKUP(B534,SonGönderimTarihleri!A:C,3,FALSE)</f>
        <v>44998</v>
      </c>
      <c r="F534" s="90"/>
      <c r="G534" s="283">
        <f t="shared" si="103"/>
        <v>44998</v>
      </c>
      <c r="H534" s="44" t="s">
        <v>15</v>
      </c>
      <c r="I534" s="63" t="s">
        <v>13</v>
      </c>
      <c r="J534" s="44" t="s">
        <v>13</v>
      </c>
      <c r="K534" s="44" t="s">
        <v>363</v>
      </c>
      <c r="L534" s="147" t="s">
        <v>687</v>
      </c>
      <c r="M534" s="427">
        <v>44980</v>
      </c>
      <c r="N534" s="427">
        <v>44980</v>
      </c>
      <c r="O534" s="427">
        <v>44980</v>
      </c>
      <c r="P534" s="427">
        <v>44980</v>
      </c>
      <c r="Q534" s="151" t="str">
        <f>+IF(F534="","","SPK tarafından ek süre verilmiştir!")</f>
        <v/>
      </c>
      <c r="R534" s="86"/>
      <c r="S534" s="189">
        <v>44980</v>
      </c>
      <c r="T534" s="85"/>
    </row>
    <row r="535" spans="1:21" s="52" customFormat="1" ht="14.45" customHeight="1" x14ac:dyDescent="0.25">
      <c r="A535" s="28">
        <f t="shared" si="101"/>
        <v>533</v>
      </c>
      <c r="B535" s="44" t="str">
        <f>H535&amp;I535</f>
        <v>KN</v>
      </c>
      <c r="C535" s="299"/>
      <c r="D535" s="150">
        <f>+C535-21</f>
        <v>-21</v>
      </c>
      <c r="E535" s="299">
        <f>VLOOKUP(B535,SonGönderimTarihleri!A:C,3,FALSE)</f>
        <v>44998</v>
      </c>
      <c r="F535" s="90"/>
      <c r="G535" s="303">
        <f>IF(F535="",IF(C535="",E535,IF(E535&lt;=D535,E535,D535)),F535)</f>
        <v>44998</v>
      </c>
      <c r="H535" s="25" t="s">
        <v>15</v>
      </c>
      <c r="I535" s="80" t="s">
        <v>13</v>
      </c>
      <c r="J535" s="25" t="s">
        <v>13</v>
      </c>
      <c r="K535" s="25" t="s">
        <v>1655</v>
      </c>
      <c r="L535" s="140" t="s">
        <v>1654</v>
      </c>
      <c r="M535" s="336">
        <v>44988</v>
      </c>
      <c r="N535" s="427">
        <v>44988</v>
      </c>
      <c r="O535" s="427">
        <v>44988</v>
      </c>
      <c r="P535" s="427">
        <v>44988</v>
      </c>
      <c r="Q535" s="151" t="str">
        <f>+IF(F535="","","SPK tarafından ek süre verilmiştir!")</f>
        <v/>
      </c>
      <c r="R535" s="11"/>
      <c r="S535" s="177"/>
      <c r="T535" s="85"/>
    </row>
    <row r="536" spans="1:21" s="52" customFormat="1" ht="14.45" customHeight="1" x14ac:dyDescent="0.25">
      <c r="A536" s="28">
        <f t="shared" si="101"/>
        <v>534</v>
      </c>
      <c r="B536" s="44" t="str">
        <f t="shared" si="99"/>
        <v>KN</v>
      </c>
      <c r="C536" s="51"/>
      <c r="D536" s="150">
        <f>+C536-21</f>
        <v>-21</v>
      </c>
      <c r="E536" s="51">
        <f>VLOOKUP(B536,SonGönderimTarihleri!A:C,3,FALSE)</f>
        <v>44998</v>
      </c>
      <c r="F536" s="90"/>
      <c r="G536" s="283">
        <f t="shared" si="103"/>
        <v>44998</v>
      </c>
      <c r="H536" s="25" t="s">
        <v>15</v>
      </c>
      <c r="I536" s="63" t="s">
        <v>13</v>
      </c>
      <c r="J536" s="44" t="s">
        <v>13</v>
      </c>
      <c r="K536" s="25" t="s">
        <v>1348</v>
      </c>
      <c r="L536" s="140" t="s">
        <v>1364</v>
      </c>
      <c r="M536" s="401">
        <v>44971</v>
      </c>
      <c r="N536" s="401">
        <v>44971</v>
      </c>
      <c r="O536" s="401">
        <v>44971</v>
      </c>
      <c r="P536" s="401">
        <v>44971</v>
      </c>
      <c r="Q536" s="151"/>
      <c r="R536" s="86"/>
      <c r="S536" s="172"/>
      <c r="T536" s="85"/>
    </row>
    <row r="537" spans="1:21" s="146" customFormat="1" ht="14.45" customHeight="1" x14ac:dyDescent="0.25">
      <c r="A537" s="28">
        <f t="shared" si="101"/>
        <v>535</v>
      </c>
      <c r="B537" s="44" t="s">
        <v>370</v>
      </c>
      <c r="C537" s="51"/>
      <c r="D537" s="150">
        <f>+C537-21</f>
        <v>-21</v>
      </c>
      <c r="E537" s="51">
        <f>+E536</f>
        <v>44998</v>
      </c>
      <c r="F537" s="90"/>
      <c r="G537" s="283">
        <f t="shared" si="103"/>
        <v>44998</v>
      </c>
      <c r="H537" s="25" t="s">
        <v>12</v>
      </c>
      <c r="I537" s="63" t="s">
        <v>13</v>
      </c>
      <c r="J537" s="44" t="s">
        <v>13</v>
      </c>
      <c r="K537" s="25" t="s">
        <v>1348</v>
      </c>
      <c r="L537" s="140" t="s">
        <v>1364</v>
      </c>
      <c r="M537" s="401">
        <v>44971</v>
      </c>
      <c r="N537" s="401">
        <v>44971</v>
      </c>
      <c r="O537" s="401">
        <v>44971</v>
      </c>
      <c r="P537" s="401">
        <v>44971</v>
      </c>
      <c r="Q537" s="151"/>
      <c r="R537" s="86"/>
      <c r="S537" s="172"/>
      <c r="T537" s="141"/>
      <c r="U537" s="52"/>
    </row>
    <row r="538" spans="1:21" s="52" customFormat="1" ht="14.45" customHeight="1" x14ac:dyDescent="0.25">
      <c r="A538" s="28">
        <f t="shared" si="101"/>
        <v>536</v>
      </c>
      <c r="B538" s="44" t="str">
        <f t="shared" ref="B538:B555" si="104">H538&amp;I538</f>
        <v>KN</v>
      </c>
      <c r="C538" s="51"/>
      <c r="D538" s="150">
        <f t="shared" ref="D538:D555" si="105">+C538-21</f>
        <v>-21</v>
      </c>
      <c r="E538" s="51">
        <f>VLOOKUP(B538,SonGönderimTarihleri!A:C,3,FALSE)</f>
        <v>44998</v>
      </c>
      <c r="F538" s="90"/>
      <c r="G538" s="283">
        <f t="shared" ref="G538:G555" si="106">IF(F538="",IF(C538="",E538,IF(E538&lt;=D538,E538,D538)),F538)</f>
        <v>44998</v>
      </c>
      <c r="H538" s="44" t="s">
        <v>15</v>
      </c>
      <c r="I538" s="63" t="s">
        <v>13</v>
      </c>
      <c r="J538" s="44" t="s">
        <v>13</v>
      </c>
      <c r="K538" s="44" t="s">
        <v>364</v>
      </c>
      <c r="L538" s="147" t="s">
        <v>688</v>
      </c>
      <c r="M538" s="427">
        <v>44993</v>
      </c>
      <c r="N538" s="427">
        <v>44993</v>
      </c>
      <c r="O538" s="503">
        <v>44998</v>
      </c>
      <c r="P538" s="336">
        <v>44998</v>
      </c>
      <c r="Q538" s="151" t="str">
        <f>+IF(F538="","","SPK tarafından ek süre verilmiştir!")</f>
        <v/>
      </c>
      <c r="R538" s="11"/>
      <c r="S538" s="177"/>
      <c r="T538" s="85"/>
    </row>
    <row r="539" spans="1:21" s="146" customFormat="1" ht="14.45" customHeight="1" x14ac:dyDescent="0.25">
      <c r="A539" s="28">
        <f t="shared" si="101"/>
        <v>537</v>
      </c>
      <c r="B539" s="44" t="str">
        <f t="shared" si="104"/>
        <v>KOGMF</v>
      </c>
      <c r="C539" s="44"/>
      <c r="D539" s="150">
        <f t="shared" si="105"/>
        <v>-21</v>
      </c>
      <c r="E539" s="51">
        <f>VLOOKUP(B539,SonGönderimTarihleri!A:C,3,FALSE)</f>
        <v>45048</v>
      </c>
      <c r="F539" s="90"/>
      <c r="G539" s="299">
        <f t="shared" si="103"/>
        <v>45048</v>
      </c>
      <c r="H539" s="44" t="s">
        <v>12</v>
      </c>
      <c r="I539" s="63" t="s">
        <v>1108</v>
      </c>
      <c r="J539" s="44" t="s">
        <v>1108</v>
      </c>
      <c r="K539" s="44" t="s">
        <v>1107</v>
      </c>
      <c r="L539" s="147" t="s">
        <v>1106</v>
      </c>
      <c r="M539" s="64">
        <v>44959</v>
      </c>
      <c r="N539" s="64">
        <v>44959</v>
      </c>
      <c r="O539" s="27"/>
      <c r="P539" s="188"/>
      <c r="Q539" s="151"/>
      <c r="R539" s="11"/>
      <c r="S539" s="177"/>
      <c r="T539" s="141"/>
      <c r="U539" s="52"/>
    </row>
    <row r="540" spans="1:21" s="146" customFormat="1" ht="14.45" customHeight="1" x14ac:dyDescent="0.25">
      <c r="A540" s="28">
        <f t="shared" si="101"/>
        <v>538</v>
      </c>
      <c r="B540" s="44" t="str">
        <f t="shared" si="104"/>
        <v>KOGMF</v>
      </c>
      <c r="C540" s="44"/>
      <c r="D540" s="150">
        <f t="shared" si="105"/>
        <v>-21</v>
      </c>
      <c r="E540" s="51">
        <f>VLOOKUP(B540,SonGönderimTarihleri!A:C,3,FALSE)</f>
        <v>45048</v>
      </c>
      <c r="F540" s="90"/>
      <c r="G540" s="266">
        <f t="shared" si="106"/>
        <v>45048</v>
      </c>
      <c r="H540" s="44" t="s">
        <v>12</v>
      </c>
      <c r="I540" s="63" t="s">
        <v>1108</v>
      </c>
      <c r="J540" s="44" t="s">
        <v>1108</v>
      </c>
      <c r="K540" s="44" t="s">
        <v>1111</v>
      </c>
      <c r="L540" s="147" t="s">
        <v>1112</v>
      </c>
      <c r="M540" s="64"/>
      <c r="N540" s="64"/>
      <c r="O540" s="188"/>
      <c r="P540" s="188"/>
      <c r="Q540" s="151"/>
      <c r="R540" s="11"/>
      <c r="S540" s="177"/>
      <c r="T540" s="141"/>
      <c r="U540" s="52"/>
    </row>
    <row r="541" spans="1:21" s="52" customFormat="1" ht="14.45" customHeight="1" x14ac:dyDescent="0.25">
      <c r="A541" s="28">
        <f t="shared" si="101"/>
        <v>539</v>
      </c>
      <c r="B541" s="44" t="str">
        <f t="shared" si="104"/>
        <v>KOGMF</v>
      </c>
      <c r="C541" s="44"/>
      <c r="D541" s="150">
        <f t="shared" si="105"/>
        <v>-21</v>
      </c>
      <c r="E541" s="51">
        <f>VLOOKUP(B541,SonGönderimTarihleri!A:C,3,FALSE)</f>
        <v>45048</v>
      </c>
      <c r="F541" s="90"/>
      <c r="G541" s="266">
        <f t="shared" si="106"/>
        <v>45048</v>
      </c>
      <c r="H541" s="44" t="s">
        <v>12</v>
      </c>
      <c r="I541" s="63" t="s">
        <v>1108</v>
      </c>
      <c r="J541" s="44" t="s">
        <v>1108</v>
      </c>
      <c r="K541" s="44" t="s">
        <v>1113</v>
      </c>
      <c r="L541" s="147" t="s">
        <v>1114</v>
      </c>
      <c r="M541" s="64">
        <v>44959</v>
      </c>
      <c r="N541" s="64">
        <v>44959</v>
      </c>
      <c r="O541" s="188"/>
      <c r="P541" s="188"/>
      <c r="Q541" s="151"/>
      <c r="R541" s="11"/>
      <c r="S541" s="177"/>
      <c r="T541" s="85"/>
    </row>
    <row r="542" spans="1:21" s="52" customFormat="1" ht="19.149999999999999" customHeight="1" x14ac:dyDescent="0.25">
      <c r="A542" s="28">
        <f t="shared" si="101"/>
        <v>540</v>
      </c>
      <c r="B542" s="44" t="str">
        <f>H542&amp;I542</f>
        <v>KOGMF</v>
      </c>
      <c r="C542" s="44"/>
      <c r="D542" s="150">
        <f>+C542-21</f>
        <v>-21</v>
      </c>
      <c r="E542" s="51">
        <f>VLOOKUP(B542,SonGönderimTarihleri!A:C,3,FALSE)</f>
        <v>45048</v>
      </c>
      <c r="F542" s="90"/>
      <c r="G542" s="266">
        <f>IF(F542="",IF(C542="",E542,IF(E542&lt;=D542,E542,D542)),F542)</f>
        <v>45048</v>
      </c>
      <c r="H542" s="44" t="s">
        <v>12</v>
      </c>
      <c r="I542" s="63" t="s">
        <v>1108</v>
      </c>
      <c r="J542" s="28" t="s">
        <v>1108</v>
      </c>
      <c r="K542" s="44" t="s">
        <v>1536</v>
      </c>
      <c r="L542" s="106" t="s">
        <v>1535</v>
      </c>
      <c r="M542" s="210"/>
      <c r="N542" s="27"/>
      <c r="O542" s="27"/>
      <c r="P542" s="27"/>
      <c r="Q542" s="151"/>
      <c r="R542" s="11"/>
      <c r="S542" s="177"/>
      <c r="T542" s="85"/>
    </row>
    <row r="543" spans="1:21" s="52" customFormat="1" ht="19.149999999999999" customHeight="1" x14ac:dyDescent="0.25">
      <c r="A543" s="28">
        <f t="shared" si="101"/>
        <v>541</v>
      </c>
      <c r="B543" s="44" t="str">
        <f>H543&amp;I543</f>
        <v>KOGMF</v>
      </c>
      <c r="C543" s="44"/>
      <c r="D543" s="150">
        <f>+C543-21</f>
        <v>-21</v>
      </c>
      <c r="E543" s="51">
        <f>VLOOKUP(B543,SonGönderimTarihleri!A:C,3,FALSE)</f>
        <v>45048</v>
      </c>
      <c r="F543" s="90"/>
      <c r="G543" s="266">
        <f>IF(F543="",IF(C543="",E543,IF(E543&lt;=D543,E543,D543)),F543)</f>
        <v>45048</v>
      </c>
      <c r="H543" s="44" t="s">
        <v>12</v>
      </c>
      <c r="I543" s="63" t="s">
        <v>1108</v>
      </c>
      <c r="J543" s="28" t="s">
        <v>1108</v>
      </c>
      <c r="K543" s="44" t="s">
        <v>1606</v>
      </c>
      <c r="L543" s="106" t="s">
        <v>1607</v>
      </c>
      <c r="M543" s="210"/>
      <c r="N543" s="210"/>
      <c r="O543" s="27"/>
      <c r="P543" s="27"/>
      <c r="Q543" s="151"/>
      <c r="R543" s="11"/>
      <c r="S543" s="177"/>
      <c r="T543" s="85"/>
    </row>
    <row r="544" spans="1:21" s="194" customFormat="1" ht="14.45" customHeight="1" x14ac:dyDescent="0.25">
      <c r="A544" s="28">
        <f t="shared" si="101"/>
        <v>542</v>
      </c>
      <c r="B544" s="44" t="str">
        <f t="shared" si="104"/>
        <v>KOGMF</v>
      </c>
      <c r="C544" s="44"/>
      <c r="D544" s="150">
        <f t="shared" si="105"/>
        <v>-21</v>
      </c>
      <c r="E544" s="51">
        <f>VLOOKUP(B544,SonGönderimTarihleri!A:C,3,FALSE)</f>
        <v>45048</v>
      </c>
      <c r="F544" s="90"/>
      <c r="G544" s="266">
        <f t="shared" si="106"/>
        <v>45048</v>
      </c>
      <c r="H544" s="44" t="s">
        <v>12</v>
      </c>
      <c r="I544" s="63" t="s">
        <v>1108</v>
      </c>
      <c r="J544" s="44" t="s">
        <v>1108</v>
      </c>
      <c r="K544" s="44" t="s">
        <v>1574</v>
      </c>
      <c r="L544" s="106" t="s">
        <v>1584</v>
      </c>
      <c r="M544" s="64"/>
      <c r="N544" s="64"/>
      <c r="O544" s="283"/>
      <c r="P544" s="283"/>
      <c r="Q544" s="151"/>
      <c r="R544" s="86"/>
      <c r="S544" s="172"/>
      <c r="T544" s="141"/>
      <c r="U544" s="52"/>
    </row>
    <row r="545" spans="1:21" s="146" customFormat="1" ht="21.75" customHeight="1" x14ac:dyDescent="0.25">
      <c r="A545" s="28">
        <f t="shared" si="101"/>
        <v>543</v>
      </c>
      <c r="B545" s="44" t="str">
        <f t="shared" si="104"/>
        <v>KOGMF</v>
      </c>
      <c r="C545" s="44"/>
      <c r="D545" s="150">
        <f t="shared" si="105"/>
        <v>-21</v>
      </c>
      <c r="E545" s="51">
        <f>VLOOKUP(B545,SonGönderimTarihleri!A:C,3,FALSE)</f>
        <v>45048</v>
      </c>
      <c r="F545" s="90"/>
      <c r="G545" s="266">
        <f t="shared" si="106"/>
        <v>45048</v>
      </c>
      <c r="H545" s="44" t="s">
        <v>12</v>
      </c>
      <c r="I545" s="63" t="s">
        <v>1108</v>
      </c>
      <c r="J545" s="44" t="s">
        <v>1108</v>
      </c>
      <c r="K545" s="44" t="s">
        <v>1157</v>
      </c>
      <c r="L545" s="147" t="s">
        <v>1158</v>
      </c>
      <c r="M545" s="64"/>
      <c r="N545" s="64"/>
      <c r="O545" s="188"/>
      <c r="P545" s="188"/>
      <c r="Q545" s="151"/>
      <c r="R545" s="86"/>
      <c r="S545" s="172"/>
      <c r="T545" s="141"/>
      <c r="U545" s="52"/>
    </row>
    <row r="546" spans="1:21" s="146" customFormat="1" ht="19.149999999999999" customHeight="1" x14ac:dyDescent="0.25">
      <c r="A546" s="28">
        <f t="shared" si="101"/>
        <v>544</v>
      </c>
      <c r="B546" s="44" t="str">
        <f t="shared" si="104"/>
        <v>KOGMF</v>
      </c>
      <c r="C546" s="44"/>
      <c r="D546" s="150">
        <f t="shared" si="105"/>
        <v>-21</v>
      </c>
      <c r="E546" s="51">
        <f>VLOOKUP(B546,SonGönderimTarihleri!A:C,3,FALSE)</f>
        <v>45048</v>
      </c>
      <c r="F546" s="90"/>
      <c r="G546" s="266">
        <f t="shared" si="106"/>
        <v>45048</v>
      </c>
      <c r="H546" s="44" t="s">
        <v>12</v>
      </c>
      <c r="I546" s="63" t="s">
        <v>1108</v>
      </c>
      <c r="J546" s="44" t="s">
        <v>1108</v>
      </c>
      <c r="K546" s="44" t="s">
        <v>1166</v>
      </c>
      <c r="L546" s="147" t="s">
        <v>1372</v>
      </c>
      <c r="M546" s="210"/>
      <c r="N546" s="210"/>
      <c r="O546" s="188"/>
      <c r="P546" s="188"/>
      <c r="Q546" s="151"/>
      <c r="R546" s="86"/>
      <c r="S546" s="172"/>
      <c r="T546" s="141"/>
      <c r="U546" s="52"/>
    </row>
    <row r="547" spans="1:21" s="146" customFormat="1" ht="19.149999999999999" customHeight="1" x14ac:dyDescent="0.25">
      <c r="A547" s="28">
        <f t="shared" si="101"/>
        <v>545</v>
      </c>
      <c r="B547" s="44" t="str">
        <f t="shared" ref="B547:B552" si="107">H547&amp;I547</f>
        <v>KOGMF</v>
      </c>
      <c r="C547" s="44"/>
      <c r="D547" s="150">
        <f t="shared" ref="D547:D552" si="108">+C547-21</f>
        <v>-21</v>
      </c>
      <c r="E547" s="51">
        <f>VLOOKUP(B547,SonGönderimTarihleri!A:C,3,FALSE)</f>
        <v>45048</v>
      </c>
      <c r="F547" s="90"/>
      <c r="G547" s="266">
        <f>IF(F547="",IF(C547="",E547,IF(E547&lt;=D547,E547,D547)),F547)</f>
        <v>45048</v>
      </c>
      <c r="H547" s="44" t="s">
        <v>12</v>
      </c>
      <c r="I547" s="63" t="s">
        <v>1108</v>
      </c>
      <c r="J547" s="44" t="s">
        <v>1108</v>
      </c>
      <c r="K547" s="44" t="s">
        <v>1115</v>
      </c>
      <c r="L547" s="147" t="s">
        <v>1371</v>
      </c>
      <c r="M547" s="64"/>
      <c r="N547" s="64"/>
      <c r="O547" s="188"/>
      <c r="P547" s="188"/>
      <c r="Q547" s="151"/>
      <c r="R547" s="86"/>
      <c r="S547" s="172"/>
      <c r="T547" s="141"/>
      <c r="U547" s="52"/>
    </row>
    <row r="548" spans="1:21" s="146" customFormat="1" ht="19.149999999999999" customHeight="1" x14ac:dyDescent="0.25">
      <c r="A548" s="28">
        <f t="shared" si="101"/>
        <v>546</v>
      </c>
      <c r="B548" s="44" t="str">
        <f t="shared" si="107"/>
        <v>KOGSF</v>
      </c>
      <c r="C548" s="44"/>
      <c r="D548" s="150">
        <f t="shared" si="108"/>
        <v>-21</v>
      </c>
      <c r="E548" s="51">
        <f>VLOOKUP(B548,SonGönderimTarihleri!A:C,3,FALSE)</f>
        <v>45048</v>
      </c>
      <c r="F548" s="90"/>
      <c r="G548" s="266">
        <f>IF(F548="",IF(C548="",E548,IF(E548&lt;=D548,E548,D548)),F548)</f>
        <v>45048</v>
      </c>
      <c r="H548" s="44" t="s">
        <v>12</v>
      </c>
      <c r="I548" s="63" t="s">
        <v>1505</v>
      </c>
      <c r="J548" s="28" t="s">
        <v>1285</v>
      </c>
      <c r="K548" s="44" t="s">
        <v>1608</v>
      </c>
      <c r="L548" s="147" t="s">
        <v>1609</v>
      </c>
      <c r="M548" s="210"/>
      <c r="N548" s="210"/>
      <c r="O548" s="188"/>
      <c r="P548" s="188"/>
      <c r="Q548" s="151"/>
      <c r="R548" s="86"/>
      <c r="S548" s="172"/>
      <c r="T548" s="141"/>
      <c r="U548" s="52"/>
    </row>
    <row r="549" spans="1:21" s="146" customFormat="1" ht="19.149999999999999" customHeight="1" x14ac:dyDescent="0.25">
      <c r="A549" s="28">
        <f t="shared" si="101"/>
        <v>547</v>
      </c>
      <c r="B549" s="44" t="str">
        <f t="shared" si="107"/>
        <v>KOGSF</v>
      </c>
      <c r="C549" s="44"/>
      <c r="D549" s="150">
        <f t="shared" si="108"/>
        <v>-21</v>
      </c>
      <c r="E549" s="51">
        <f>VLOOKUP(B549,SonGönderimTarihleri!A:C,3,FALSE)</f>
        <v>45048</v>
      </c>
      <c r="F549" s="90"/>
      <c r="G549" s="266">
        <f>IF(F549="",IF(C549="",E549,IF(E549&lt;=D549,E549,D549)),F549)</f>
        <v>45048</v>
      </c>
      <c r="H549" s="44" t="s">
        <v>12</v>
      </c>
      <c r="I549" s="63" t="s">
        <v>1505</v>
      </c>
      <c r="J549" s="28" t="s">
        <v>1285</v>
      </c>
      <c r="K549" s="44" t="s">
        <v>1640</v>
      </c>
      <c r="L549" s="147" t="s">
        <v>1610</v>
      </c>
      <c r="M549" s="210"/>
      <c r="N549" s="210"/>
      <c r="O549" s="188"/>
      <c r="P549" s="188"/>
      <c r="Q549" s="151"/>
      <c r="R549" s="86"/>
      <c r="S549" s="172"/>
      <c r="T549" s="141"/>
      <c r="U549" s="52"/>
    </row>
    <row r="550" spans="1:21" s="52" customFormat="1" ht="19.149999999999999" customHeight="1" x14ac:dyDescent="0.25">
      <c r="A550" s="28">
        <f t="shared" si="101"/>
        <v>548</v>
      </c>
      <c r="B550" s="44" t="str">
        <f t="shared" si="107"/>
        <v>KOGSF</v>
      </c>
      <c r="C550" s="44"/>
      <c r="D550" s="150">
        <f t="shared" si="108"/>
        <v>-21</v>
      </c>
      <c r="E550" s="51">
        <f>VLOOKUP(B550,SonGönderimTarihleri!A:C,3,FALSE)</f>
        <v>45048</v>
      </c>
      <c r="F550" s="90"/>
      <c r="G550" s="266">
        <f>IF(F550="",IF(C550="",E550,IF(E550&lt;=D550,E550,D550)),F550)</f>
        <v>45048</v>
      </c>
      <c r="H550" s="44" t="s">
        <v>12</v>
      </c>
      <c r="I550" s="63" t="s">
        <v>1505</v>
      </c>
      <c r="J550" s="44" t="s">
        <v>1285</v>
      </c>
      <c r="K550" s="44" t="s">
        <v>1286</v>
      </c>
      <c r="L550" s="106" t="s">
        <v>1287</v>
      </c>
      <c r="M550" s="64"/>
      <c r="N550" s="64"/>
      <c r="O550" s="27"/>
      <c r="P550" s="27"/>
      <c r="Q550" s="151"/>
      <c r="R550" s="11"/>
      <c r="S550" s="177"/>
      <c r="T550" s="85"/>
    </row>
    <row r="551" spans="1:21" s="52" customFormat="1" ht="19.149999999999999" customHeight="1" x14ac:dyDescent="0.25">
      <c r="A551" s="28">
        <f t="shared" si="101"/>
        <v>549</v>
      </c>
      <c r="B551" s="44" t="str">
        <f t="shared" si="107"/>
        <v>KOGMF</v>
      </c>
      <c r="C551" s="44"/>
      <c r="D551" s="150">
        <f t="shared" si="108"/>
        <v>-21</v>
      </c>
      <c r="E551" s="51">
        <f>VLOOKUP(B551,SonGönderimTarihleri!A:C,3,FALSE)</f>
        <v>45048</v>
      </c>
      <c r="F551" s="90"/>
      <c r="G551" s="266">
        <f>IF(F551="",IF(C551="",E551,IF(E551&lt;=D551,E551,D551)),F551)</f>
        <v>45048</v>
      </c>
      <c r="H551" s="44" t="s">
        <v>12</v>
      </c>
      <c r="I551" s="63" t="s">
        <v>1108</v>
      </c>
      <c r="J551" s="28" t="s">
        <v>1285</v>
      </c>
      <c r="K551" s="44" t="s">
        <v>1504</v>
      </c>
      <c r="L551" s="106" t="s">
        <v>1508</v>
      </c>
      <c r="M551" s="64"/>
      <c r="N551" s="64"/>
      <c r="O551" s="27"/>
      <c r="P551" s="27"/>
      <c r="Q551" s="151"/>
      <c r="R551" s="11"/>
      <c r="S551" s="177"/>
      <c r="T551" s="85"/>
    </row>
    <row r="552" spans="1:21" s="146" customFormat="1" ht="14.45" customHeight="1" x14ac:dyDescent="0.25">
      <c r="A552" s="28">
        <f t="shared" si="101"/>
        <v>550</v>
      </c>
      <c r="B552" s="44" t="str">
        <f t="shared" si="107"/>
        <v>KOBYF</v>
      </c>
      <c r="C552" s="44"/>
      <c r="D552" s="150">
        <f t="shared" si="108"/>
        <v>-21</v>
      </c>
      <c r="E552" s="51">
        <f>VLOOKUP(B552,SonGönderimTarihleri!A:C,3,FALSE)</f>
        <v>45048</v>
      </c>
      <c r="F552" s="90"/>
      <c r="G552" s="266">
        <f t="shared" si="106"/>
        <v>45048</v>
      </c>
      <c r="H552" s="44" t="s">
        <v>12</v>
      </c>
      <c r="I552" s="63" t="s">
        <v>365</v>
      </c>
      <c r="J552" s="44" t="s">
        <v>365</v>
      </c>
      <c r="K552" s="44" t="s">
        <v>366</v>
      </c>
      <c r="L552" s="147" t="s">
        <v>1186</v>
      </c>
      <c r="M552" s="210"/>
      <c r="N552" s="188"/>
      <c r="O552" s="188"/>
      <c r="P552" s="188"/>
      <c r="Q552" s="151"/>
      <c r="R552" s="86"/>
      <c r="S552" s="172"/>
      <c r="T552" s="141"/>
      <c r="U552" s="52"/>
    </row>
    <row r="553" spans="1:21" s="146" customFormat="1" ht="14.45" customHeight="1" x14ac:dyDescent="0.25">
      <c r="A553" s="28">
        <f t="shared" si="101"/>
        <v>551</v>
      </c>
      <c r="B553" s="44" t="str">
        <f t="shared" si="104"/>
        <v>KOBYF</v>
      </c>
      <c r="C553" s="44"/>
      <c r="D553" s="150">
        <f t="shared" si="105"/>
        <v>-21</v>
      </c>
      <c r="E553" s="51">
        <f>VLOOKUP(B553,SonGönderimTarihleri!A:C,3,FALSE)</f>
        <v>45048</v>
      </c>
      <c r="F553" s="90"/>
      <c r="G553" s="266">
        <f t="shared" si="106"/>
        <v>45048</v>
      </c>
      <c r="H553" s="44" t="s">
        <v>12</v>
      </c>
      <c r="I553" s="63" t="s">
        <v>365</v>
      </c>
      <c r="J553" s="44" t="s">
        <v>365</v>
      </c>
      <c r="K553" s="44" t="s">
        <v>367</v>
      </c>
      <c r="L553" s="147" t="s">
        <v>1184</v>
      </c>
      <c r="M553" s="210"/>
      <c r="N553" s="188"/>
      <c r="O553" s="188"/>
      <c r="P553" s="188"/>
      <c r="Q553" s="151"/>
      <c r="R553" s="86"/>
      <c r="S553" s="172"/>
      <c r="T553" s="141"/>
      <c r="U553" s="52"/>
    </row>
    <row r="554" spans="1:21" s="194" customFormat="1" ht="14.45" customHeight="1" x14ac:dyDescent="0.25">
      <c r="A554" s="28">
        <f t="shared" si="101"/>
        <v>552</v>
      </c>
      <c r="B554" s="44" t="str">
        <f t="shared" si="104"/>
        <v>KOBYF</v>
      </c>
      <c r="C554" s="44"/>
      <c r="D554" s="150">
        <f t="shared" si="105"/>
        <v>-21</v>
      </c>
      <c r="E554" s="51">
        <f>VLOOKUP(B554,SonGönderimTarihleri!A:C,3,FALSE)</f>
        <v>45048</v>
      </c>
      <c r="F554" s="90"/>
      <c r="G554" s="266">
        <f t="shared" si="106"/>
        <v>45048</v>
      </c>
      <c r="H554" s="44" t="s">
        <v>12</v>
      </c>
      <c r="I554" s="63" t="s">
        <v>365</v>
      </c>
      <c r="J554" s="44" t="s">
        <v>365</v>
      </c>
      <c r="K554" s="44" t="s">
        <v>1138</v>
      </c>
      <c r="L554" s="147" t="s">
        <v>1187</v>
      </c>
      <c r="M554" s="210"/>
      <c r="N554" s="188"/>
      <c r="O554" s="188"/>
      <c r="P554" s="188"/>
      <c r="Q554" s="151"/>
      <c r="R554" s="86"/>
      <c r="S554" s="172"/>
      <c r="U554" s="52"/>
    </row>
    <row r="555" spans="1:21" s="146" customFormat="1" ht="14.45" customHeight="1" x14ac:dyDescent="0.25">
      <c r="A555" s="28">
        <f t="shared" si="101"/>
        <v>553</v>
      </c>
      <c r="B555" s="44" t="str">
        <f t="shared" si="104"/>
        <v>KOBYF</v>
      </c>
      <c r="C555" s="44"/>
      <c r="D555" s="150">
        <f t="shared" si="105"/>
        <v>-21</v>
      </c>
      <c r="E555" s="51">
        <f>VLOOKUP(B555,SonGönderimTarihleri!A:C,3,FALSE)</f>
        <v>45048</v>
      </c>
      <c r="F555" s="90"/>
      <c r="G555" s="266">
        <f t="shared" si="106"/>
        <v>45048</v>
      </c>
      <c r="H555" s="44" t="s">
        <v>12</v>
      </c>
      <c r="I555" s="63" t="s">
        <v>365</v>
      </c>
      <c r="J555" s="44" t="s">
        <v>365</v>
      </c>
      <c r="K555" s="44" t="s">
        <v>368</v>
      </c>
      <c r="L555" s="147" t="s">
        <v>1185</v>
      </c>
      <c r="M555" s="210"/>
      <c r="N555" s="188"/>
      <c r="O555" s="188"/>
      <c r="P555" s="188"/>
      <c r="Q555" s="151"/>
      <c r="R555" s="86"/>
      <c r="S555" s="172"/>
      <c r="T555" s="141"/>
      <c r="U555" s="52"/>
    </row>
    <row r="556" spans="1:21" s="52" customFormat="1" ht="19.149999999999999" customHeight="1" x14ac:dyDescent="0.25">
      <c r="A556" s="28">
        <f t="shared" si="101"/>
        <v>554</v>
      </c>
      <c r="B556" s="44" t="str">
        <f t="shared" ref="B556:B564" si="109">H556&amp;I556</f>
        <v>KOBYF</v>
      </c>
      <c r="C556" s="44"/>
      <c r="D556" s="150">
        <f t="shared" ref="D556:D564" si="110">+C556-21</f>
        <v>-21</v>
      </c>
      <c r="E556" s="51">
        <f>VLOOKUP(B556,SonGönderimTarihleri!A:C,3,FALSE)</f>
        <v>45048</v>
      </c>
      <c r="F556" s="90"/>
      <c r="G556" s="266">
        <f t="shared" si="103"/>
        <v>45048</v>
      </c>
      <c r="H556" s="44" t="s">
        <v>12</v>
      </c>
      <c r="I556" s="63" t="s">
        <v>365</v>
      </c>
      <c r="J556" s="28" t="s">
        <v>365</v>
      </c>
      <c r="K556" s="44" t="s">
        <v>1257</v>
      </c>
      <c r="L556" s="147" t="s">
        <v>1278</v>
      </c>
      <c r="M556" s="210"/>
      <c r="N556" s="188"/>
      <c r="O556" s="188"/>
      <c r="P556" s="188"/>
      <c r="Q556" s="151"/>
      <c r="R556" s="11"/>
      <c r="S556" s="177"/>
      <c r="T556" s="85"/>
    </row>
    <row r="557" spans="1:21" s="52" customFormat="1" ht="14.45" customHeight="1" x14ac:dyDescent="0.25">
      <c r="A557" s="28">
        <f t="shared" si="101"/>
        <v>555</v>
      </c>
      <c r="B557" s="44" t="str">
        <f t="shared" si="109"/>
        <v>KOBYF</v>
      </c>
      <c r="C557" s="44"/>
      <c r="D557" s="150">
        <f t="shared" si="110"/>
        <v>-21</v>
      </c>
      <c r="E557" s="51">
        <f>VLOOKUP(B557,SonGönderimTarihleri!A:C,3,FALSE)</f>
        <v>45048</v>
      </c>
      <c r="F557" s="90"/>
      <c r="G557" s="266">
        <f t="shared" si="103"/>
        <v>45048</v>
      </c>
      <c r="H557" s="44" t="s">
        <v>12</v>
      </c>
      <c r="I557" s="63" t="s">
        <v>365</v>
      </c>
      <c r="J557" s="28" t="s">
        <v>365</v>
      </c>
      <c r="K557" s="44" t="s">
        <v>1241</v>
      </c>
      <c r="L557" s="147" t="s">
        <v>1245</v>
      </c>
      <c r="M557" s="210"/>
      <c r="N557" s="188"/>
      <c r="O557" s="188"/>
      <c r="P557" s="188"/>
      <c r="Q557" s="151"/>
      <c r="R557" s="11"/>
      <c r="S557" s="177"/>
      <c r="T557" s="85"/>
    </row>
    <row r="558" spans="1:21" s="52" customFormat="1" ht="19.149999999999999" customHeight="1" x14ac:dyDescent="0.25">
      <c r="A558" s="28">
        <f t="shared" si="101"/>
        <v>556</v>
      </c>
      <c r="B558" s="44" t="str">
        <f t="shared" si="109"/>
        <v>KOBYF</v>
      </c>
      <c r="C558" s="44"/>
      <c r="D558" s="150">
        <f t="shared" si="110"/>
        <v>-21</v>
      </c>
      <c r="E558" s="51">
        <f>VLOOKUP(B558,SonGönderimTarihleri!A:C,3,FALSE)</f>
        <v>45048</v>
      </c>
      <c r="F558" s="90"/>
      <c r="G558" s="266">
        <f t="shared" si="103"/>
        <v>45048</v>
      </c>
      <c r="H558" s="44" t="s">
        <v>12</v>
      </c>
      <c r="I558" s="63" t="s">
        <v>365</v>
      </c>
      <c r="J558" s="28" t="s">
        <v>365</v>
      </c>
      <c r="K558" s="44" t="s">
        <v>1226</v>
      </c>
      <c r="L558" s="147" t="s">
        <v>1227</v>
      </c>
      <c r="M558" s="210"/>
      <c r="N558" s="188"/>
      <c r="O558" s="188"/>
      <c r="P558" s="188"/>
      <c r="Q558" s="151"/>
      <c r="R558" s="11"/>
      <c r="S558" s="177"/>
      <c r="T558" s="85"/>
    </row>
    <row r="559" spans="1:21" s="52" customFormat="1" ht="19.149999999999999" customHeight="1" x14ac:dyDescent="0.25">
      <c r="A559" s="28">
        <f t="shared" si="101"/>
        <v>557</v>
      </c>
      <c r="B559" s="44" t="str">
        <f t="shared" si="109"/>
        <v>KOBYF</v>
      </c>
      <c r="C559" s="44"/>
      <c r="D559" s="150">
        <f t="shared" si="110"/>
        <v>-21</v>
      </c>
      <c r="E559" s="51">
        <f>VLOOKUP(B559,SonGönderimTarihleri!A:C,3,FALSE)</f>
        <v>45048</v>
      </c>
      <c r="F559" s="90"/>
      <c r="G559" s="266">
        <f t="shared" si="103"/>
        <v>45048</v>
      </c>
      <c r="H559" s="44" t="s">
        <v>12</v>
      </c>
      <c r="I559" s="63" t="s">
        <v>365</v>
      </c>
      <c r="J559" s="28" t="s">
        <v>365</v>
      </c>
      <c r="K559" s="44" t="s">
        <v>1256</v>
      </c>
      <c r="L559" s="147" t="s">
        <v>1277</v>
      </c>
      <c r="M559" s="210"/>
      <c r="N559" s="188"/>
      <c r="O559" s="188"/>
      <c r="P559" s="188"/>
      <c r="Q559" s="151"/>
      <c r="R559" s="11"/>
      <c r="S559" s="177"/>
      <c r="T559" s="85"/>
    </row>
    <row r="560" spans="1:21" s="52" customFormat="1" ht="19.149999999999999" customHeight="1" x14ac:dyDescent="0.25">
      <c r="A560" s="28">
        <f t="shared" si="101"/>
        <v>558</v>
      </c>
      <c r="B560" s="44" t="str">
        <f t="shared" si="109"/>
        <v>KOBYF</v>
      </c>
      <c r="C560" s="44"/>
      <c r="D560" s="150">
        <f t="shared" si="110"/>
        <v>-21</v>
      </c>
      <c r="E560" s="51">
        <f>VLOOKUP(B560,SonGönderimTarihleri!A:C,3,FALSE)</f>
        <v>45048</v>
      </c>
      <c r="F560" s="90"/>
      <c r="G560" s="266">
        <f t="shared" si="103"/>
        <v>45048</v>
      </c>
      <c r="H560" s="44" t="s">
        <v>12</v>
      </c>
      <c r="I560" s="63" t="s">
        <v>365</v>
      </c>
      <c r="J560" s="28" t="s">
        <v>365</v>
      </c>
      <c r="K560" s="44" t="s">
        <v>1228</v>
      </c>
      <c r="L560" s="147" t="s">
        <v>1229</v>
      </c>
      <c r="M560" s="210"/>
      <c r="N560" s="188"/>
      <c r="O560" s="188"/>
      <c r="P560" s="188"/>
      <c r="Q560" s="151"/>
      <c r="R560" s="11"/>
      <c r="S560" s="177"/>
      <c r="T560" s="85"/>
    </row>
    <row r="561" spans="1:20" s="52" customFormat="1" ht="19.149999999999999" customHeight="1" x14ac:dyDescent="0.25">
      <c r="A561" s="28">
        <f t="shared" si="101"/>
        <v>559</v>
      </c>
      <c r="B561" s="44" t="str">
        <f t="shared" si="109"/>
        <v>KOBYF</v>
      </c>
      <c r="C561" s="44"/>
      <c r="D561" s="150">
        <f t="shared" si="110"/>
        <v>-21</v>
      </c>
      <c r="E561" s="51">
        <f>VLOOKUP(B561,SonGönderimTarihleri!A:C,3,FALSE)</f>
        <v>45048</v>
      </c>
      <c r="F561" s="90"/>
      <c r="G561" s="266">
        <f t="shared" si="103"/>
        <v>45048</v>
      </c>
      <c r="H561" s="44" t="s">
        <v>12</v>
      </c>
      <c r="I561" s="63" t="s">
        <v>365</v>
      </c>
      <c r="J561" s="28" t="s">
        <v>365</v>
      </c>
      <c r="K561" s="44" t="s">
        <v>1230</v>
      </c>
      <c r="L561" s="147" t="s">
        <v>1231</v>
      </c>
      <c r="M561" s="210"/>
      <c r="N561" s="188"/>
      <c r="O561" s="188"/>
      <c r="P561" s="188"/>
      <c r="Q561" s="151"/>
      <c r="R561" s="11"/>
      <c r="S561" s="177"/>
      <c r="T561" s="85"/>
    </row>
    <row r="562" spans="1:20" s="52" customFormat="1" ht="19.149999999999999" customHeight="1" x14ac:dyDescent="0.25">
      <c r="A562" s="28">
        <f t="shared" si="101"/>
        <v>560</v>
      </c>
      <c r="B562" s="44" t="str">
        <f t="shared" si="109"/>
        <v>KOBYF</v>
      </c>
      <c r="C562" s="44"/>
      <c r="D562" s="150">
        <f t="shared" si="110"/>
        <v>-21</v>
      </c>
      <c r="E562" s="51">
        <f>VLOOKUP(B562,SonGönderimTarihleri!A:C,3,FALSE)</f>
        <v>45048</v>
      </c>
      <c r="F562" s="90"/>
      <c r="G562" s="266">
        <f t="shared" si="103"/>
        <v>45048</v>
      </c>
      <c r="H562" s="44" t="s">
        <v>12</v>
      </c>
      <c r="I562" s="63" t="s">
        <v>365</v>
      </c>
      <c r="J562" s="28" t="s">
        <v>365</v>
      </c>
      <c r="K562" s="44" t="s">
        <v>1292</v>
      </c>
      <c r="L562" s="147" t="s">
        <v>1293</v>
      </c>
      <c r="M562" s="210"/>
      <c r="N562" s="188"/>
      <c r="O562" s="188"/>
      <c r="P562" s="188"/>
      <c r="Q562" s="151"/>
      <c r="R562" s="11"/>
      <c r="S562" s="177"/>
      <c r="T562" s="85"/>
    </row>
    <row r="563" spans="1:20" s="52" customFormat="1" ht="28.9" customHeight="1" x14ac:dyDescent="0.25">
      <c r="A563" s="28">
        <f t="shared" si="101"/>
        <v>561</v>
      </c>
      <c r="B563" s="44" t="str">
        <f t="shared" si="109"/>
        <v>KOBYF</v>
      </c>
      <c r="C563" s="44"/>
      <c r="D563" s="150">
        <f t="shared" si="110"/>
        <v>-21</v>
      </c>
      <c r="E563" s="51">
        <f>VLOOKUP(B563,SonGönderimTarihleri!A:C,3,FALSE)</f>
        <v>45048</v>
      </c>
      <c r="F563" s="90"/>
      <c r="G563" s="266">
        <f t="shared" si="103"/>
        <v>45048</v>
      </c>
      <c r="H563" s="44" t="s">
        <v>12</v>
      </c>
      <c r="I563" s="63" t="s">
        <v>365</v>
      </c>
      <c r="J563" s="28" t="s">
        <v>365</v>
      </c>
      <c r="K563" s="44" t="s">
        <v>1294</v>
      </c>
      <c r="L563" s="147" t="s">
        <v>1295</v>
      </c>
      <c r="M563" s="210"/>
      <c r="N563" s="188"/>
      <c r="O563" s="188"/>
      <c r="P563" s="188"/>
      <c r="Q563" s="151"/>
      <c r="R563" s="11"/>
      <c r="S563" s="177"/>
      <c r="T563" s="85"/>
    </row>
    <row r="564" spans="1:20" s="52" customFormat="1" ht="19.149999999999999" customHeight="1" x14ac:dyDescent="0.25">
      <c r="A564" s="28">
        <f t="shared" si="101"/>
        <v>562</v>
      </c>
      <c r="B564" s="44" t="str">
        <f t="shared" si="109"/>
        <v>KOBYF</v>
      </c>
      <c r="C564" s="44"/>
      <c r="D564" s="150">
        <f t="shared" si="110"/>
        <v>-21</v>
      </c>
      <c r="E564" s="51">
        <f>VLOOKUP(B564,SonGönderimTarihleri!A:C,3,FALSE)</f>
        <v>45048</v>
      </c>
      <c r="F564" s="90"/>
      <c r="G564" s="266">
        <f t="shared" si="103"/>
        <v>45048</v>
      </c>
      <c r="H564" s="44" t="s">
        <v>12</v>
      </c>
      <c r="I564" s="63" t="s">
        <v>365</v>
      </c>
      <c r="J564" s="28" t="s">
        <v>365</v>
      </c>
      <c r="K564" s="44" t="s">
        <v>1258</v>
      </c>
      <c r="L564" s="147" t="s">
        <v>1279</v>
      </c>
      <c r="M564" s="210"/>
      <c r="N564" s="188"/>
      <c r="O564" s="188"/>
      <c r="P564" s="188"/>
      <c r="Q564" s="151"/>
      <c r="R564" s="11"/>
      <c r="S564" s="177"/>
      <c r="T564" s="85"/>
    </row>
    <row r="565" spans="1:20" s="52" customFormat="1" ht="28.9" customHeight="1" x14ac:dyDescent="0.25">
      <c r="A565" s="28">
        <f t="shared" si="101"/>
        <v>563</v>
      </c>
      <c r="B565" s="44" t="str">
        <f>H565&amp;I565</f>
        <v>KOBYF</v>
      </c>
      <c r="C565" s="44"/>
      <c r="D565" s="150">
        <f>+C565-21</f>
        <v>-21</v>
      </c>
      <c r="E565" s="51">
        <f>VLOOKUP(B565,SonGönderimTarihleri!A:C,3,FALSE)</f>
        <v>45048</v>
      </c>
      <c r="F565" s="90"/>
      <c r="G565" s="266">
        <f>IF(F565="",IF(C565="",E565,IF(E565&lt;=D565,E565,D565)),F565)</f>
        <v>45048</v>
      </c>
      <c r="H565" s="44" t="s">
        <v>12</v>
      </c>
      <c r="I565" s="63" t="s">
        <v>365</v>
      </c>
      <c r="J565" s="28" t="s">
        <v>365</v>
      </c>
      <c r="K565" s="44" t="s">
        <v>1393</v>
      </c>
      <c r="L565" s="147" t="s">
        <v>1394</v>
      </c>
      <c r="M565" s="210"/>
      <c r="N565" s="188"/>
      <c r="O565" s="188"/>
      <c r="P565" s="188"/>
      <c r="Q565" s="151"/>
      <c r="R565" s="11"/>
      <c r="S565" s="177"/>
      <c r="T565" s="85"/>
    </row>
    <row r="566" spans="1:20" s="52" customFormat="1" ht="19.149999999999999" customHeight="1" x14ac:dyDescent="0.25">
      <c r="A566" s="28">
        <f t="shared" si="101"/>
        <v>564</v>
      </c>
      <c r="B566" s="44" t="str">
        <f>H566&amp;I566</f>
        <v>KOBYF</v>
      </c>
      <c r="C566" s="44"/>
      <c r="D566" s="150">
        <f>+C566-21</f>
        <v>-21</v>
      </c>
      <c r="E566" s="51">
        <f>VLOOKUP(B566,SonGönderimTarihleri!A:C,3,FALSE)</f>
        <v>45048</v>
      </c>
      <c r="F566" s="90"/>
      <c r="G566" s="266">
        <f>IF(F566="",IF(C566="",E566,IF(E566&lt;=D566,E566,D566)),F566)</f>
        <v>45048</v>
      </c>
      <c r="H566" s="44" t="s">
        <v>12</v>
      </c>
      <c r="I566" s="63" t="s">
        <v>365</v>
      </c>
      <c r="J566" s="28" t="s">
        <v>365</v>
      </c>
      <c r="K566" s="44" t="s">
        <v>1395</v>
      </c>
      <c r="L566" s="147" t="s">
        <v>1396</v>
      </c>
      <c r="M566" s="210"/>
      <c r="N566" s="188"/>
      <c r="O566" s="188"/>
      <c r="P566" s="188"/>
      <c r="Q566" s="151"/>
      <c r="R566" s="11"/>
      <c r="S566" s="177"/>
      <c r="T566" s="85"/>
    </row>
    <row r="567" spans="1:20" x14ac:dyDescent="0.25">
      <c r="A567" s="71"/>
      <c r="B567" s="71"/>
      <c r="C567" s="71"/>
      <c r="D567" s="71"/>
      <c r="E567" s="72"/>
      <c r="F567" s="72"/>
      <c r="G567" s="72"/>
      <c r="H567" s="71"/>
      <c r="I567" s="217"/>
      <c r="J567" s="71"/>
      <c r="K567" s="71"/>
      <c r="L567" s="271"/>
      <c r="M567" s="73"/>
      <c r="N567" s="73"/>
      <c r="O567" s="73"/>
      <c r="P567" s="73"/>
      <c r="Q567" s="74"/>
      <c r="R567" s="155"/>
      <c r="S567" s="174"/>
    </row>
    <row r="568" spans="1:20" x14ac:dyDescent="0.25">
      <c r="A568" s="71"/>
      <c r="B568" s="71"/>
      <c r="C568" s="71"/>
      <c r="D568" s="71"/>
      <c r="E568" s="72"/>
      <c r="F568" s="72"/>
      <c r="G568" s="72"/>
      <c r="H568" s="71"/>
      <c r="I568" s="217"/>
      <c r="J568" s="71"/>
      <c r="K568" s="71"/>
      <c r="L568" s="271"/>
      <c r="M568" s="73"/>
      <c r="N568" s="73"/>
      <c r="O568" s="73"/>
      <c r="P568" s="73"/>
      <c r="Q568" s="74"/>
      <c r="R568" s="155"/>
      <c r="S568" s="174"/>
    </row>
    <row r="569" spans="1:20" x14ac:dyDescent="0.25">
      <c r="A569" s="10"/>
      <c r="B569" s="10"/>
      <c r="C569" s="10"/>
      <c r="D569" s="10"/>
      <c r="E569" s="10"/>
      <c r="F569" s="10"/>
      <c r="G569" s="358" t="s">
        <v>993</v>
      </c>
      <c r="H569" s="10"/>
      <c r="I569" s="218"/>
      <c r="J569" s="10"/>
      <c r="K569" s="16"/>
      <c r="L569" s="272"/>
      <c r="M569" s="16"/>
      <c r="N569" s="16"/>
      <c r="O569" s="16"/>
      <c r="P569" s="16"/>
      <c r="S569" s="174"/>
    </row>
    <row r="570" spans="1:20" x14ac:dyDescent="0.25">
      <c r="A570" s="10"/>
      <c r="B570" s="10"/>
      <c r="C570" s="10"/>
      <c r="D570" s="10"/>
      <c r="E570" s="10"/>
      <c r="F570" s="10"/>
      <c r="G570" s="359" t="s">
        <v>994</v>
      </c>
      <c r="H570" s="10"/>
      <c r="I570" s="218"/>
      <c r="J570" s="10"/>
      <c r="K570" s="16"/>
      <c r="L570" s="272"/>
      <c r="M570" s="16"/>
      <c r="N570" s="16"/>
      <c r="O570" s="16"/>
      <c r="P570" s="16"/>
      <c r="S570" s="174"/>
    </row>
    <row r="571" spans="1:20" x14ac:dyDescent="0.25">
      <c r="A571" s="10"/>
      <c r="B571" s="10"/>
      <c r="C571" s="10"/>
      <c r="D571" s="10"/>
      <c r="E571" s="10"/>
      <c r="F571" s="10"/>
      <c r="G571" s="22"/>
      <c r="H571" s="10"/>
      <c r="I571" s="218"/>
      <c r="J571" s="10"/>
      <c r="K571" s="16"/>
      <c r="L571" s="272"/>
      <c r="M571" s="16"/>
      <c r="N571" s="16"/>
      <c r="O571" s="16"/>
      <c r="P571" s="16"/>
      <c r="S571" s="174"/>
    </row>
    <row r="572" spans="1:20" x14ac:dyDescent="0.25">
      <c r="A572" s="10"/>
      <c r="B572" s="10"/>
      <c r="C572" s="10"/>
      <c r="D572" s="10"/>
      <c r="E572" s="5" t="s">
        <v>906</v>
      </c>
      <c r="F572" s="5"/>
      <c r="G572" s="5"/>
      <c r="H572" s="10"/>
      <c r="J572" s="5" t="s">
        <v>12</v>
      </c>
      <c r="K572" s="238" t="s">
        <v>907</v>
      </c>
      <c r="L572" s="273"/>
      <c r="M572" s="17"/>
      <c r="N572" s="16"/>
      <c r="O572" s="16"/>
      <c r="P572" s="16"/>
      <c r="S572" s="174"/>
    </row>
    <row r="573" spans="1:20" x14ac:dyDescent="0.25">
      <c r="A573" s="10"/>
      <c r="B573" s="10"/>
      <c r="C573" s="10"/>
      <c r="D573" s="10"/>
      <c r="E573" s="10"/>
      <c r="F573" s="10"/>
      <c r="G573" s="10"/>
      <c r="H573" s="10"/>
      <c r="I573" s="219"/>
      <c r="J573" s="5" t="s">
        <v>15</v>
      </c>
      <c r="K573" s="238" t="s">
        <v>908</v>
      </c>
      <c r="L573" s="273"/>
      <c r="M573" s="17"/>
      <c r="N573" s="16"/>
      <c r="O573" s="16"/>
      <c r="P573" s="16"/>
      <c r="S573" s="174"/>
    </row>
    <row r="574" spans="1:20" x14ac:dyDescent="0.25">
      <c r="A574" s="10"/>
      <c r="B574" s="10"/>
      <c r="C574" s="10"/>
      <c r="D574" s="10"/>
      <c r="E574" s="10"/>
      <c r="F574" s="10"/>
      <c r="G574" s="10"/>
      <c r="H574" s="10"/>
      <c r="I574" s="219"/>
      <c r="J574" s="5" t="s">
        <v>20</v>
      </c>
      <c r="K574" s="238" t="s">
        <v>909</v>
      </c>
      <c r="L574" s="273"/>
      <c r="M574" s="17"/>
      <c r="N574" s="16"/>
      <c r="O574" s="16"/>
      <c r="P574" s="16"/>
      <c r="S574" s="174"/>
    </row>
    <row r="575" spans="1:20" x14ac:dyDescent="0.25">
      <c r="A575" s="10"/>
      <c r="B575" s="10"/>
      <c r="C575" s="10"/>
      <c r="D575" s="10"/>
      <c r="E575" s="10"/>
      <c r="F575" s="10"/>
      <c r="G575" s="10"/>
      <c r="H575" s="10"/>
      <c r="I575" s="219"/>
      <c r="J575" s="5" t="s">
        <v>31</v>
      </c>
      <c r="K575" s="238" t="s">
        <v>910</v>
      </c>
      <c r="M575" s="17"/>
      <c r="N575" s="16"/>
      <c r="O575" s="16"/>
      <c r="P575" s="16"/>
      <c r="S575" s="174"/>
      <c r="T575" s="18"/>
    </row>
    <row r="576" spans="1:20" x14ac:dyDescent="0.25">
      <c r="A576" s="10"/>
      <c r="B576" s="10"/>
      <c r="C576" s="10"/>
      <c r="D576" s="10"/>
      <c r="E576" s="10"/>
      <c r="F576" s="10"/>
      <c r="G576" s="10"/>
      <c r="H576" s="10"/>
      <c r="I576" s="219"/>
      <c r="J576" s="5" t="s">
        <v>48</v>
      </c>
      <c r="K576" s="238" t="s">
        <v>911</v>
      </c>
      <c r="M576" s="17"/>
      <c r="N576" s="16"/>
      <c r="O576" s="16"/>
      <c r="P576" s="16"/>
      <c r="S576" s="174"/>
      <c r="T576" s="18"/>
    </row>
    <row r="577" spans="1:20" x14ac:dyDescent="0.25">
      <c r="A577" s="10"/>
      <c r="B577" s="10"/>
      <c r="C577" s="10"/>
      <c r="D577" s="10"/>
      <c r="E577" s="10"/>
      <c r="F577" s="10"/>
      <c r="G577" s="10"/>
      <c r="H577" s="10"/>
      <c r="I577" s="219"/>
      <c r="J577" s="5" t="s">
        <v>912</v>
      </c>
      <c r="K577" s="238" t="s">
        <v>913</v>
      </c>
      <c r="M577" s="17"/>
      <c r="N577" s="16"/>
      <c r="O577" s="16"/>
      <c r="P577" s="16"/>
      <c r="S577" s="174"/>
      <c r="T577" s="18"/>
    </row>
    <row r="578" spans="1:20" x14ac:dyDescent="0.25">
      <c r="A578" s="10"/>
      <c r="B578" s="10"/>
      <c r="C578" s="10"/>
      <c r="D578" s="10"/>
      <c r="E578" s="10"/>
      <c r="F578" s="10"/>
      <c r="G578" s="10"/>
      <c r="H578" s="10"/>
      <c r="I578" s="219"/>
      <c r="J578" s="5" t="s">
        <v>13</v>
      </c>
      <c r="K578" s="238" t="s">
        <v>914</v>
      </c>
      <c r="M578" s="17"/>
      <c r="N578" s="16"/>
      <c r="O578" s="16"/>
      <c r="P578" s="16"/>
      <c r="S578" s="174"/>
      <c r="T578" s="18"/>
    </row>
    <row r="579" spans="1:20" x14ac:dyDescent="0.25">
      <c r="A579" s="10"/>
      <c r="B579" s="10"/>
      <c r="C579" s="10"/>
      <c r="D579" s="10"/>
      <c r="E579" s="10"/>
      <c r="F579" s="10"/>
      <c r="G579" s="10"/>
      <c r="H579" s="10"/>
      <c r="I579" s="219"/>
      <c r="J579" s="5" t="s">
        <v>365</v>
      </c>
      <c r="K579" s="238" t="s">
        <v>915</v>
      </c>
      <c r="M579" s="17"/>
      <c r="N579" s="16"/>
      <c r="O579" s="16"/>
      <c r="P579" s="16"/>
      <c r="S579" s="174"/>
      <c r="T579" s="18"/>
    </row>
    <row r="580" spans="1:20" x14ac:dyDescent="0.25">
      <c r="A580" s="10"/>
      <c r="B580" s="10"/>
      <c r="C580" s="10"/>
      <c r="D580" s="10"/>
      <c r="E580" s="10"/>
      <c r="F580" s="10"/>
      <c r="G580" s="10"/>
      <c r="H580" s="10"/>
      <c r="I580" s="219"/>
      <c r="J580" s="5" t="s">
        <v>1108</v>
      </c>
      <c r="K580" s="238" t="s">
        <v>1109</v>
      </c>
      <c r="M580" s="17"/>
      <c r="N580" s="16"/>
      <c r="O580" s="16"/>
      <c r="P580" s="16"/>
      <c r="S580" s="174"/>
      <c r="T580" s="18"/>
    </row>
    <row r="581" spans="1:20" x14ac:dyDescent="0.25">
      <c r="A581" s="10"/>
      <c r="B581" s="10"/>
      <c r="C581" s="10"/>
      <c r="D581" s="10"/>
      <c r="E581" s="10"/>
      <c r="F581" s="10"/>
      <c r="G581" s="10"/>
      <c r="H581" s="10"/>
      <c r="I581" s="219"/>
      <c r="J581" s="5" t="s">
        <v>689</v>
      </c>
      <c r="K581" s="238" t="s">
        <v>916</v>
      </c>
      <c r="M581" s="17"/>
      <c r="N581" s="16"/>
      <c r="O581" s="16"/>
      <c r="P581" s="16"/>
      <c r="S581" s="174"/>
      <c r="T581" s="18"/>
    </row>
    <row r="582" spans="1:20" x14ac:dyDescent="0.25">
      <c r="A582" s="10"/>
      <c r="B582" s="10"/>
      <c r="C582" s="10"/>
      <c r="D582" s="10"/>
      <c r="E582" s="6" t="s">
        <v>917</v>
      </c>
      <c r="F582" s="6"/>
      <c r="G582" s="6"/>
      <c r="H582" s="10"/>
      <c r="J582" s="6" t="s">
        <v>918</v>
      </c>
      <c r="K582" s="239" t="s">
        <v>919</v>
      </c>
      <c r="M582" s="17"/>
      <c r="N582" s="16"/>
      <c r="O582" s="16"/>
      <c r="P582" s="16"/>
      <c r="S582" s="174"/>
      <c r="T582" s="18"/>
    </row>
    <row r="583" spans="1:20" x14ac:dyDescent="0.25">
      <c r="A583" s="10"/>
      <c r="B583" s="10"/>
      <c r="C583" s="10"/>
      <c r="D583" s="10"/>
      <c r="E583" s="10"/>
      <c r="F583" s="10"/>
      <c r="G583" s="10"/>
      <c r="H583" s="10"/>
      <c r="I583" s="220"/>
      <c r="J583" s="6" t="s">
        <v>920</v>
      </c>
      <c r="K583" s="239" t="s">
        <v>921</v>
      </c>
      <c r="M583" s="17"/>
      <c r="N583" s="16"/>
      <c r="O583" s="16"/>
      <c r="P583" s="16"/>
      <c r="S583" s="174"/>
      <c r="T583" s="18"/>
    </row>
    <row r="584" spans="1:20" x14ac:dyDescent="0.25">
      <c r="A584" s="10"/>
      <c r="B584" s="10"/>
      <c r="C584" s="10"/>
      <c r="D584" s="10"/>
      <c r="E584" s="10"/>
      <c r="F584" s="10"/>
      <c r="G584" s="10"/>
      <c r="H584" s="10"/>
      <c r="I584" s="220"/>
      <c r="J584" s="6" t="s">
        <v>20</v>
      </c>
      <c r="K584" s="239" t="s">
        <v>922</v>
      </c>
      <c r="M584" s="17"/>
      <c r="N584" s="16"/>
      <c r="O584" s="16"/>
      <c r="P584" s="16"/>
      <c r="S584" s="174"/>
      <c r="T584" s="18"/>
    </row>
    <row r="585" spans="1:20" x14ac:dyDescent="0.25">
      <c r="A585" s="10"/>
      <c r="B585" s="10"/>
      <c r="C585" s="10"/>
      <c r="D585" s="10"/>
      <c r="E585" s="10"/>
      <c r="F585" s="10"/>
      <c r="G585" s="10"/>
      <c r="H585" s="10"/>
      <c r="I585" s="220"/>
      <c r="J585" s="6" t="s">
        <v>31</v>
      </c>
      <c r="K585" s="239" t="s">
        <v>923</v>
      </c>
      <c r="M585" s="17"/>
      <c r="N585" s="16"/>
      <c r="O585" s="16"/>
      <c r="P585" s="16"/>
      <c r="S585" s="174"/>
      <c r="T585" s="18"/>
    </row>
    <row r="586" spans="1:20" x14ac:dyDescent="0.25">
      <c r="A586" s="10"/>
      <c r="B586" s="10"/>
      <c r="C586" s="10"/>
      <c r="D586" s="10"/>
      <c r="E586" s="10"/>
      <c r="F586" s="10"/>
      <c r="G586" s="10"/>
      <c r="H586" s="10"/>
      <c r="I586" s="220"/>
      <c r="J586" s="6" t="s">
        <v>48</v>
      </c>
      <c r="K586" s="239" t="s">
        <v>924</v>
      </c>
      <c r="M586" s="17"/>
      <c r="N586" s="16"/>
      <c r="O586" s="16"/>
      <c r="P586" s="16"/>
      <c r="S586" s="174"/>
      <c r="T586" s="18"/>
    </row>
    <row r="587" spans="1:20" x14ac:dyDescent="0.25">
      <c r="A587" s="10"/>
      <c r="B587" s="10"/>
      <c r="C587" s="10"/>
      <c r="D587" s="10"/>
      <c r="E587" s="10"/>
      <c r="F587" s="10"/>
      <c r="G587" s="10"/>
      <c r="H587" s="10"/>
      <c r="I587" s="220"/>
      <c r="J587" s="6" t="s">
        <v>912</v>
      </c>
      <c r="K587" s="239" t="s">
        <v>925</v>
      </c>
      <c r="M587" s="17"/>
      <c r="N587" s="16"/>
      <c r="O587" s="16"/>
      <c r="P587" s="16"/>
      <c r="S587" s="174"/>
      <c r="T587" s="18"/>
    </row>
    <row r="588" spans="1:20" x14ac:dyDescent="0.25">
      <c r="A588" s="10"/>
      <c r="B588" s="10"/>
      <c r="C588" s="10"/>
      <c r="D588" s="10"/>
      <c r="E588" s="10"/>
      <c r="F588" s="10"/>
      <c r="G588" s="10"/>
      <c r="H588" s="10"/>
      <c r="I588" s="220"/>
      <c r="J588" s="6" t="s">
        <v>13</v>
      </c>
      <c r="K588" s="239" t="s">
        <v>926</v>
      </c>
      <c r="M588" s="17"/>
      <c r="N588" s="16"/>
      <c r="O588" s="16"/>
      <c r="P588" s="16"/>
      <c r="S588" s="174"/>
      <c r="T588" s="18"/>
    </row>
    <row r="589" spans="1:20" x14ac:dyDescent="0.25">
      <c r="A589" s="10"/>
      <c r="B589" s="10"/>
      <c r="C589" s="10"/>
      <c r="D589" s="10"/>
      <c r="E589" s="10"/>
      <c r="F589" s="10"/>
      <c r="G589" s="10"/>
      <c r="H589" s="10"/>
      <c r="I589" s="220"/>
      <c r="J589" s="6" t="s">
        <v>365</v>
      </c>
      <c r="K589" s="239" t="s">
        <v>927</v>
      </c>
      <c r="M589" s="17"/>
      <c r="N589" s="16"/>
      <c r="O589" s="16"/>
      <c r="P589" s="16"/>
      <c r="S589" s="174"/>
      <c r="T589" s="18"/>
    </row>
    <row r="590" spans="1:20" x14ac:dyDescent="0.25">
      <c r="A590" s="10"/>
      <c r="B590" s="10"/>
      <c r="C590" s="10"/>
      <c r="D590" s="10"/>
      <c r="E590" s="10"/>
      <c r="F590" s="10"/>
      <c r="G590" s="10"/>
      <c r="H590" s="10"/>
      <c r="I590" s="220"/>
      <c r="J590" s="6" t="s">
        <v>1108</v>
      </c>
      <c r="K590" s="239" t="s">
        <v>1110</v>
      </c>
      <c r="M590" s="17"/>
      <c r="N590" s="16"/>
      <c r="O590" s="16"/>
      <c r="P590" s="16"/>
      <c r="S590" s="174"/>
      <c r="T590" s="18"/>
    </row>
    <row r="591" spans="1:20" x14ac:dyDescent="0.25">
      <c r="A591" s="10"/>
      <c r="B591" s="10"/>
      <c r="C591" s="10"/>
      <c r="D591" s="10"/>
      <c r="E591" s="10"/>
      <c r="F591" s="10"/>
      <c r="G591" s="10"/>
      <c r="H591" s="10"/>
      <c r="I591" s="221"/>
      <c r="J591" s="4" t="s">
        <v>689</v>
      </c>
      <c r="K591" s="240" t="s">
        <v>928</v>
      </c>
      <c r="N591" s="10"/>
      <c r="O591" s="10"/>
      <c r="P591" s="10"/>
      <c r="S591" s="174"/>
      <c r="T591" s="18"/>
    </row>
    <row r="592" spans="1:20" x14ac:dyDescent="0.25">
      <c r="A592" s="10"/>
      <c r="B592" s="10"/>
      <c r="C592" s="10"/>
      <c r="D592" s="10"/>
      <c r="E592" s="10"/>
      <c r="F592" s="10"/>
      <c r="G592" s="10"/>
      <c r="H592" s="10"/>
      <c r="N592" s="10"/>
      <c r="O592" s="10"/>
      <c r="P592" s="10"/>
      <c r="S592" s="174"/>
      <c r="T592" s="18"/>
    </row>
    <row r="593" spans="1:20" x14ac:dyDescent="0.25">
      <c r="A593" s="10"/>
      <c r="B593" s="10"/>
      <c r="C593" s="10"/>
      <c r="D593" s="10"/>
      <c r="E593" s="10"/>
      <c r="F593" s="10"/>
      <c r="G593" s="10"/>
      <c r="H593" s="10"/>
      <c r="N593" s="10"/>
      <c r="O593" s="10"/>
      <c r="P593" s="10"/>
      <c r="S593" s="174"/>
      <c r="T593" s="18"/>
    </row>
    <row r="594" spans="1:20" x14ac:dyDescent="0.25">
      <c r="A594" s="10"/>
      <c r="B594" s="10"/>
      <c r="C594" s="10"/>
      <c r="D594" s="10"/>
      <c r="E594" s="10"/>
      <c r="F594" s="10"/>
      <c r="G594" s="10"/>
      <c r="H594" s="10"/>
      <c r="N594" s="10"/>
      <c r="O594" s="10"/>
      <c r="P594" s="10"/>
      <c r="S594" s="174"/>
      <c r="T594" s="18"/>
    </row>
    <row r="595" spans="1:20" x14ac:dyDescent="0.25">
      <c r="A595" s="10"/>
      <c r="B595" s="10"/>
      <c r="C595" s="10"/>
      <c r="D595" s="10"/>
      <c r="E595" s="10"/>
      <c r="F595" s="10"/>
      <c r="G595" s="10"/>
      <c r="H595" s="10"/>
      <c r="N595" s="10"/>
      <c r="O595" s="10"/>
      <c r="P595" s="10"/>
      <c r="S595" s="174"/>
      <c r="T595" s="18"/>
    </row>
    <row r="596" spans="1:20" x14ac:dyDescent="0.25">
      <c r="A596" s="10"/>
      <c r="B596" s="10"/>
      <c r="C596" s="10"/>
      <c r="D596" s="10"/>
      <c r="E596" s="10"/>
      <c r="F596" s="10"/>
      <c r="G596" s="10"/>
      <c r="H596" s="10"/>
      <c r="N596" s="10"/>
      <c r="O596" s="10"/>
      <c r="P596" s="10"/>
      <c r="S596" s="174"/>
      <c r="T596" s="18"/>
    </row>
    <row r="597" spans="1:20" x14ac:dyDescent="0.25">
      <c r="A597" s="10"/>
      <c r="B597" s="10"/>
      <c r="C597" s="10"/>
      <c r="D597" s="10"/>
      <c r="E597" s="10"/>
      <c r="F597" s="10"/>
      <c r="G597" s="10"/>
      <c r="H597" s="10"/>
      <c r="J597" t="s">
        <v>1000</v>
      </c>
      <c r="N597" s="10"/>
      <c r="O597" s="10"/>
      <c r="P597" s="10"/>
      <c r="S597" s="174"/>
      <c r="T597" s="18"/>
    </row>
    <row r="598" spans="1:20" x14ac:dyDescent="0.25">
      <c r="A598" s="10"/>
      <c r="B598" s="10"/>
      <c r="C598" s="10"/>
      <c r="D598" s="10"/>
      <c r="E598" s="10"/>
      <c r="F598" s="10"/>
      <c r="G598" s="10"/>
      <c r="H598" s="10"/>
      <c r="I598" s="218"/>
      <c r="J598" s="10"/>
      <c r="K598" s="16"/>
      <c r="L598" s="218"/>
      <c r="M598" s="10"/>
      <c r="N598" s="10"/>
      <c r="O598" s="10"/>
      <c r="P598" s="10"/>
      <c r="S598" s="174"/>
      <c r="T598" s="18"/>
    </row>
    <row r="599" spans="1:20" x14ac:dyDescent="0.25">
      <c r="A599" s="10"/>
      <c r="B599" s="10"/>
      <c r="C599" s="10"/>
      <c r="D599" s="10"/>
      <c r="E599" s="10"/>
      <c r="F599" s="10"/>
      <c r="G599" s="10"/>
      <c r="H599" s="10"/>
      <c r="I599" s="218"/>
      <c r="J599" s="10"/>
      <c r="K599" s="16"/>
      <c r="L599" s="218"/>
      <c r="M599" s="10"/>
      <c r="N599" s="10"/>
      <c r="O599" s="10"/>
      <c r="P599" s="10"/>
      <c r="S599" s="174"/>
      <c r="T599" s="18"/>
    </row>
    <row r="600" spans="1:20" x14ac:dyDescent="0.25">
      <c r="A600" s="10"/>
      <c r="B600" s="10"/>
      <c r="C600" s="10"/>
      <c r="D600" s="10"/>
      <c r="E600" s="10"/>
      <c r="F600" s="10"/>
      <c r="G600" s="10"/>
      <c r="H600" s="10"/>
      <c r="I600" s="218"/>
      <c r="J600" s="10"/>
      <c r="K600" s="16"/>
      <c r="L600" s="218"/>
      <c r="M600" s="10"/>
      <c r="N600" s="10"/>
      <c r="O600" s="10"/>
      <c r="P600" s="10"/>
      <c r="S600" s="174"/>
      <c r="T600" s="18"/>
    </row>
    <row r="601" spans="1:20" x14ac:dyDescent="0.25">
      <c r="A601" s="10"/>
      <c r="B601" s="10"/>
      <c r="C601" s="10"/>
      <c r="D601" s="10"/>
      <c r="E601" s="10"/>
      <c r="F601" s="10"/>
      <c r="G601" s="10"/>
      <c r="H601" s="10"/>
      <c r="I601" s="218"/>
      <c r="J601" s="10"/>
      <c r="K601" s="16"/>
      <c r="L601" s="218"/>
      <c r="M601" s="10"/>
      <c r="N601" s="10"/>
      <c r="O601" s="10"/>
      <c r="P601" s="10"/>
      <c r="S601" s="174"/>
      <c r="T601" s="18"/>
    </row>
    <row r="602" spans="1:20" x14ac:dyDescent="0.25">
      <c r="A602" s="10"/>
      <c r="B602" s="10"/>
      <c r="C602" s="10"/>
      <c r="D602" s="10"/>
      <c r="E602" s="10"/>
      <c r="F602" s="10"/>
      <c r="G602" s="10"/>
      <c r="H602" s="10"/>
      <c r="I602" s="218"/>
      <c r="J602" s="10"/>
      <c r="K602" s="16"/>
      <c r="L602" s="218"/>
      <c r="M602" s="10"/>
      <c r="N602" s="10"/>
      <c r="O602" s="10"/>
      <c r="P602" s="10"/>
      <c r="S602" s="174"/>
      <c r="T602" s="18"/>
    </row>
    <row r="603" spans="1:20" x14ac:dyDescent="0.25">
      <c r="A603" s="10"/>
      <c r="B603" s="10"/>
      <c r="C603" s="10"/>
      <c r="D603" s="10"/>
      <c r="E603" s="10"/>
      <c r="F603" s="10"/>
      <c r="G603" s="10"/>
      <c r="H603" s="10"/>
      <c r="I603" s="218"/>
      <c r="J603" s="10"/>
      <c r="K603" s="16"/>
      <c r="L603" s="218"/>
      <c r="M603" s="10"/>
      <c r="N603" s="10"/>
      <c r="O603" s="10"/>
      <c r="P603" s="10"/>
      <c r="S603" s="174"/>
      <c r="T603" s="18"/>
    </row>
    <row r="604" spans="1:20" x14ac:dyDescent="0.25">
      <c r="A604" s="10"/>
      <c r="B604" s="10"/>
      <c r="C604" s="10"/>
      <c r="D604" s="10"/>
      <c r="E604" s="10"/>
      <c r="F604" s="10"/>
      <c r="G604" s="10"/>
      <c r="H604" s="10"/>
      <c r="I604" s="218"/>
      <c r="J604" s="10"/>
      <c r="K604" s="16"/>
      <c r="L604" s="218"/>
      <c r="M604" s="10"/>
      <c r="N604" s="10"/>
      <c r="O604" s="10"/>
      <c r="P604" s="10"/>
      <c r="S604" s="174"/>
      <c r="T604" s="18"/>
    </row>
    <row r="605" spans="1:20" x14ac:dyDescent="0.25">
      <c r="A605" s="10"/>
      <c r="B605" s="10"/>
      <c r="C605" s="10"/>
      <c r="D605" s="10"/>
      <c r="E605" s="10"/>
      <c r="F605" s="10"/>
      <c r="G605" s="10"/>
      <c r="H605" s="10"/>
      <c r="I605" s="218"/>
      <c r="J605" s="10"/>
      <c r="K605" s="16"/>
      <c r="L605" s="218"/>
      <c r="M605" s="10"/>
      <c r="N605" s="10"/>
      <c r="O605" s="10"/>
      <c r="P605" s="10"/>
      <c r="S605" s="174"/>
      <c r="T605" s="18"/>
    </row>
    <row r="606" spans="1:20" x14ac:dyDescent="0.25">
      <c r="A606" s="10"/>
      <c r="B606" s="10"/>
      <c r="C606" s="10"/>
      <c r="D606" s="10"/>
      <c r="E606" s="10"/>
      <c r="F606" s="10"/>
      <c r="G606" s="10"/>
      <c r="H606" s="10"/>
      <c r="I606" s="218"/>
      <c r="J606" s="10"/>
      <c r="K606" s="16"/>
      <c r="L606" s="218"/>
      <c r="M606" s="10"/>
      <c r="N606" s="10"/>
      <c r="O606" s="10"/>
      <c r="P606" s="10"/>
      <c r="S606" s="174"/>
      <c r="T606" s="18"/>
    </row>
    <row r="607" spans="1:20" x14ac:dyDescent="0.25">
      <c r="A607" s="10"/>
      <c r="B607" s="10"/>
      <c r="C607" s="10"/>
      <c r="D607" s="10"/>
      <c r="E607" s="10"/>
      <c r="F607" s="10"/>
      <c r="G607" s="10"/>
      <c r="H607" s="10"/>
      <c r="I607" s="218"/>
      <c r="J607" s="10"/>
      <c r="K607" s="16"/>
      <c r="L607" s="218"/>
      <c r="M607" s="10"/>
      <c r="N607" s="10"/>
      <c r="O607" s="10"/>
      <c r="P607" s="10"/>
      <c r="S607" s="174"/>
      <c r="T607" s="18"/>
    </row>
    <row r="608" spans="1:20" x14ac:dyDescent="0.25">
      <c r="A608" s="10"/>
      <c r="B608" s="10"/>
      <c r="C608" s="10"/>
      <c r="D608" s="10"/>
      <c r="E608" s="10"/>
      <c r="F608" s="10"/>
      <c r="G608" s="10"/>
      <c r="H608" s="10"/>
      <c r="I608" s="218"/>
      <c r="J608" s="10"/>
      <c r="K608" s="16"/>
      <c r="L608" s="218"/>
      <c r="M608" s="10"/>
      <c r="N608" s="10"/>
      <c r="O608" s="10"/>
      <c r="P608" s="10"/>
      <c r="S608" s="174"/>
      <c r="T608" s="18"/>
    </row>
    <row r="609" spans="1:20" x14ac:dyDescent="0.25">
      <c r="A609" s="10"/>
      <c r="B609" s="10"/>
      <c r="C609" s="10"/>
      <c r="D609" s="10"/>
      <c r="E609" s="10"/>
      <c r="F609" s="10"/>
      <c r="G609" s="10"/>
      <c r="H609" s="10"/>
      <c r="I609" s="218"/>
      <c r="J609" s="10"/>
      <c r="K609" s="16"/>
      <c r="L609" s="218"/>
      <c r="M609" s="10"/>
      <c r="N609" s="10"/>
      <c r="O609" s="10"/>
      <c r="P609" s="10"/>
      <c r="S609" s="174"/>
      <c r="T609" s="18"/>
    </row>
    <row r="610" spans="1:20" x14ac:dyDescent="0.25">
      <c r="A610" s="10"/>
      <c r="B610" s="10"/>
      <c r="C610" s="10"/>
      <c r="D610" s="10"/>
      <c r="E610" s="10"/>
      <c r="F610" s="10"/>
      <c r="G610" s="10"/>
      <c r="H610" s="10"/>
      <c r="I610" s="218"/>
      <c r="J610" s="10"/>
      <c r="K610" s="16"/>
      <c r="L610" s="218"/>
      <c r="M610" s="10"/>
      <c r="N610" s="10"/>
      <c r="O610" s="10"/>
      <c r="P610" s="10"/>
      <c r="S610" s="174"/>
      <c r="T610" s="18"/>
    </row>
    <row r="611" spans="1:20" x14ac:dyDescent="0.25">
      <c r="A611" s="10"/>
      <c r="B611" s="10"/>
      <c r="C611" s="10"/>
      <c r="D611" s="10"/>
      <c r="E611" s="10"/>
      <c r="F611" s="10"/>
      <c r="G611" s="10"/>
      <c r="H611" s="10"/>
      <c r="I611" s="218"/>
      <c r="J611" s="10"/>
      <c r="K611" s="16"/>
      <c r="L611" s="218"/>
      <c r="M611" s="10"/>
      <c r="N611" s="10"/>
      <c r="O611" s="10"/>
      <c r="P611" s="10"/>
      <c r="S611" s="174"/>
      <c r="T611" s="18"/>
    </row>
    <row r="612" spans="1:20" x14ac:dyDescent="0.25">
      <c r="A612" s="10"/>
      <c r="B612" s="10"/>
      <c r="C612" s="10"/>
      <c r="D612" s="10"/>
      <c r="E612" s="10"/>
      <c r="F612" s="10"/>
      <c r="G612" s="10"/>
      <c r="H612" s="10"/>
      <c r="I612" s="218"/>
      <c r="J612" s="10"/>
      <c r="K612" s="16"/>
      <c r="L612" s="218"/>
      <c r="M612" s="10"/>
      <c r="N612" s="10"/>
      <c r="O612" s="10"/>
      <c r="P612" s="10"/>
      <c r="S612" s="174"/>
      <c r="T612" s="18"/>
    </row>
    <row r="613" spans="1:20" x14ac:dyDescent="0.25">
      <c r="A613" s="10"/>
      <c r="B613" s="10"/>
      <c r="C613" s="10"/>
      <c r="D613" s="10"/>
      <c r="E613" s="10"/>
      <c r="F613" s="10"/>
      <c r="G613" s="10"/>
      <c r="H613" s="10"/>
      <c r="I613" s="218"/>
      <c r="J613" s="10"/>
      <c r="K613" s="16"/>
      <c r="L613" s="218"/>
      <c r="M613" s="10"/>
      <c r="N613" s="10"/>
      <c r="O613" s="10"/>
      <c r="P613" s="10"/>
      <c r="S613" s="174"/>
      <c r="T613" s="18"/>
    </row>
    <row r="614" spans="1:20" x14ac:dyDescent="0.25">
      <c r="A614" s="10"/>
      <c r="B614" s="10"/>
      <c r="C614" s="10"/>
      <c r="D614" s="10"/>
      <c r="E614" s="10"/>
      <c r="F614" s="10"/>
      <c r="G614" s="10"/>
      <c r="H614" s="10"/>
      <c r="I614" s="218"/>
      <c r="J614" s="10"/>
      <c r="K614" s="16"/>
      <c r="L614" s="218"/>
      <c r="M614" s="10"/>
      <c r="N614" s="10"/>
      <c r="O614" s="10"/>
      <c r="P614" s="10"/>
      <c r="S614" s="174"/>
      <c r="T614" s="18"/>
    </row>
    <row r="615" spans="1:20" x14ac:dyDescent="0.25">
      <c r="A615" s="10"/>
      <c r="B615" s="10"/>
      <c r="C615" s="10"/>
      <c r="D615" s="10"/>
      <c r="E615" s="10"/>
      <c r="F615" s="10"/>
      <c r="G615" s="10"/>
      <c r="H615" s="10"/>
      <c r="I615" s="218"/>
      <c r="J615" s="10"/>
      <c r="K615" s="16"/>
      <c r="L615" s="218"/>
      <c r="M615" s="10"/>
      <c r="N615" s="10"/>
      <c r="O615" s="10"/>
      <c r="P615" s="10"/>
      <c r="S615" s="174"/>
      <c r="T615" s="18"/>
    </row>
    <row r="616" spans="1:20" x14ac:dyDescent="0.25">
      <c r="A616" s="10"/>
      <c r="B616" s="10"/>
      <c r="C616" s="10"/>
      <c r="D616" s="10"/>
      <c r="E616" s="10"/>
      <c r="F616" s="10"/>
      <c r="G616" s="10"/>
      <c r="H616" s="10"/>
      <c r="I616" s="218"/>
      <c r="J616" s="10"/>
      <c r="K616" s="16"/>
      <c r="L616" s="218"/>
      <c r="M616" s="10"/>
      <c r="N616" s="10"/>
      <c r="O616" s="10"/>
      <c r="P616" s="10"/>
      <c r="S616" s="174"/>
      <c r="T616" s="18"/>
    </row>
    <row r="617" spans="1:20" x14ac:dyDescent="0.25">
      <c r="A617" s="10"/>
      <c r="B617" s="10"/>
      <c r="C617" s="10"/>
      <c r="D617" s="10"/>
      <c r="E617" s="10"/>
      <c r="F617" s="10"/>
      <c r="G617" s="10"/>
      <c r="H617" s="10"/>
      <c r="I617" s="218"/>
      <c r="J617" s="10"/>
      <c r="K617" s="16"/>
      <c r="L617" s="218"/>
      <c r="M617" s="10"/>
      <c r="N617" s="10"/>
      <c r="O617" s="10"/>
      <c r="P617" s="10"/>
      <c r="S617" s="174"/>
      <c r="T617" s="18"/>
    </row>
    <row r="618" spans="1:20" x14ac:dyDescent="0.25">
      <c r="A618" s="10"/>
      <c r="B618" s="10"/>
      <c r="C618" s="10"/>
      <c r="D618" s="10"/>
      <c r="E618" s="10"/>
      <c r="F618" s="10"/>
      <c r="G618" s="10"/>
      <c r="H618" s="10"/>
      <c r="I618" s="218"/>
      <c r="J618" s="10"/>
      <c r="K618" s="16"/>
      <c r="L618" s="218"/>
      <c r="M618" s="10"/>
      <c r="N618" s="10"/>
      <c r="O618" s="10"/>
      <c r="P618" s="10"/>
      <c r="S618" s="174"/>
      <c r="T618" s="18"/>
    </row>
    <row r="619" spans="1:20" x14ac:dyDescent="0.25">
      <c r="A619" s="10"/>
      <c r="B619" s="10"/>
      <c r="C619" s="10"/>
      <c r="D619" s="10"/>
      <c r="E619" s="10"/>
      <c r="F619" s="10"/>
      <c r="G619" s="10"/>
      <c r="H619" s="10"/>
      <c r="I619" s="218"/>
      <c r="J619" s="10"/>
      <c r="K619" s="16"/>
      <c r="L619" s="218"/>
      <c r="M619" s="10"/>
      <c r="N619" s="10"/>
      <c r="O619" s="10"/>
      <c r="P619" s="10"/>
      <c r="S619" s="174"/>
      <c r="T619" s="18"/>
    </row>
    <row r="620" spans="1:20" x14ac:dyDescent="0.25">
      <c r="A620" s="10"/>
      <c r="B620" s="10"/>
      <c r="C620" s="10"/>
      <c r="D620" s="10"/>
      <c r="E620" s="10"/>
      <c r="F620" s="10"/>
      <c r="G620" s="10"/>
      <c r="H620" s="10"/>
      <c r="I620" s="218"/>
      <c r="J620" s="10"/>
      <c r="K620" s="16"/>
      <c r="L620" s="218"/>
      <c r="M620" s="10"/>
      <c r="N620" s="10"/>
      <c r="O620" s="10"/>
      <c r="P620" s="10"/>
      <c r="S620" s="174"/>
      <c r="T620" s="18"/>
    </row>
    <row r="621" spans="1:20" x14ac:dyDescent="0.25">
      <c r="A621" s="10"/>
      <c r="B621" s="10"/>
      <c r="C621" s="10"/>
      <c r="D621" s="10"/>
      <c r="E621" s="10"/>
      <c r="F621" s="10"/>
      <c r="G621" s="10"/>
      <c r="H621" s="10"/>
      <c r="I621" s="218"/>
      <c r="J621" s="10"/>
      <c r="K621" s="16"/>
      <c r="L621" s="218"/>
      <c r="M621" s="10"/>
      <c r="N621" s="10"/>
      <c r="O621" s="10"/>
      <c r="P621" s="10"/>
      <c r="S621" s="174"/>
      <c r="T621" s="18"/>
    </row>
    <row r="622" spans="1:20" x14ac:dyDescent="0.25">
      <c r="A622" s="10"/>
      <c r="B622" s="10"/>
      <c r="C622" s="10"/>
      <c r="D622" s="10"/>
      <c r="E622" s="10"/>
      <c r="F622" s="10"/>
      <c r="G622" s="10"/>
      <c r="H622" s="10"/>
      <c r="I622" s="218"/>
      <c r="J622" s="10"/>
      <c r="K622" s="16"/>
      <c r="L622" s="218"/>
      <c r="M622" s="10"/>
      <c r="N622" s="10"/>
      <c r="O622" s="10"/>
      <c r="P622" s="10"/>
      <c r="S622" s="174"/>
      <c r="T622" s="18"/>
    </row>
    <row r="623" spans="1:20" x14ac:dyDescent="0.25">
      <c r="A623" s="10"/>
      <c r="B623" s="10"/>
      <c r="C623" s="10"/>
      <c r="D623" s="10"/>
      <c r="E623" s="10"/>
      <c r="F623" s="10"/>
      <c r="G623" s="10"/>
      <c r="H623" s="10"/>
      <c r="I623" s="218"/>
      <c r="J623" s="10"/>
      <c r="K623" s="16"/>
      <c r="L623" s="218"/>
      <c r="M623" s="10"/>
      <c r="N623" s="10"/>
      <c r="O623" s="10"/>
      <c r="P623" s="10"/>
      <c r="S623" s="174"/>
      <c r="T623" s="18"/>
    </row>
    <row r="624" spans="1:20" x14ac:dyDescent="0.25">
      <c r="A624" s="10"/>
      <c r="B624" s="10"/>
      <c r="C624" s="10"/>
      <c r="D624" s="10"/>
      <c r="E624" s="10"/>
      <c r="F624" s="10"/>
      <c r="G624" s="10"/>
      <c r="H624" s="10"/>
      <c r="I624" s="218"/>
      <c r="J624" s="10"/>
      <c r="K624" s="16"/>
      <c r="L624" s="218"/>
      <c r="M624" s="10"/>
      <c r="N624" s="10"/>
      <c r="O624" s="10"/>
      <c r="P624" s="10"/>
      <c r="S624" s="174"/>
      <c r="T624" s="18"/>
    </row>
    <row r="625" spans="1:20" x14ac:dyDescent="0.25">
      <c r="A625" s="10"/>
      <c r="B625" s="10"/>
      <c r="C625" s="10"/>
      <c r="D625" s="10"/>
      <c r="E625" s="10"/>
      <c r="F625" s="10"/>
      <c r="G625" s="10"/>
      <c r="H625" s="10"/>
      <c r="I625" s="218"/>
      <c r="J625" s="10"/>
      <c r="K625" s="16"/>
      <c r="L625" s="218"/>
      <c r="M625" s="10"/>
      <c r="N625" s="10"/>
      <c r="O625" s="10"/>
      <c r="P625" s="10"/>
      <c r="S625" s="174"/>
      <c r="T625" s="18"/>
    </row>
    <row r="626" spans="1:20" x14ac:dyDescent="0.25">
      <c r="A626" s="10"/>
      <c r="B626" s="10"/>
      <c r="C626" s="10"/>
      <c r="D626" s="10"/>
      <c r="E626" s="10"/>
      <c r="F626" s="10"/>
      <c r="G626" s="10"/>
      <c r="H626" s="10"/>
      <c r="I626" s="218"/>
      <c r="J626" s="10"/>
      <c r="K626" s="16"/>
      <c r="L626" s="218"/>
      <c r="M626" s="10"/>
      <c r="N626" s="10"/>
      <c r="O626" s="10"/>
      <c r="P626" s="10"/>
      <c r="S626" s="174"/>
      <c r="T626" s="18"/>
    </row>
    <row r="627" spans="1:20" x14ac:dyDescent="0.25">
      <c r="A627" s="10"/>
      <c r="B627" s="10"/>
      <c r="C627" s="10"/>
      <c r="D627" s="10"/>
      <c r="E627" s="10"/>
      <c r="F627" s="10"/>
      <c r="G627" s="10"/>
      <c r="H627" s="10"/>
      <c r="I627" s="218"/>
      <c r="J627" s="10"/>
      <c r="K627" s="16"/>
      <c r="L627" s="218"/>
      <c r="M627" s="10"/>
      <c r="N627" s="10"/>
      <c r="O627" s="10"/>
      <c r="P627" s="10"/>
      <c r="S627" s="174"/>
      <c r="T627" s="18"/>
    </row>
    <row r="628" spans="1:20" x14ac:dyDescent="0.25">
      <c r="A628" s="10"/>
      <c r="B628" s="10"/>
      <c r="C628" s="10"/>
      <c r="D628" s="10"/>
      <c r="E628" s="10"/>
      <c r="F628" s="10"/>
      <c r="G628" s="10"/>
      <c r="H628" s="10"/>
      <c r="I628" s="218"/>
      <c r="J628" s="10"/>
      <c r="K628" s="16"/>
      <c r="L628" s="218"/>
      <c r="M628" s="10"/>
      <c r="N628" s="10"/>
      <c r="O628" s="10"/>
      <c r="P628" s="10"/>
      <c r="S628" s="174"/>
      <c r="T628" s="18"/>
    </row>
    <row r="629" spans="1:20" x14ac:dyDescent="0.25">
      <c r="A629" s="10"/>
      <c r="B629" s="10"/>
      <c r="C629" s="10"/>
      <c r="D629" s="10"/>
      <c r="E629" s="10"/>
      <c r="F629" s="10"/>
      <c r="G629" s="10"/>
      <c r="H629" s="10"/>
      <c r="I629" s="218"/>
      <c r="J629" s="10"/>
      <c r="K629" s="16"/>
      <c r="L629" s="218"/>
      <c r="M629" s="10"/>
      <c r="N629" s="10"/>
      <c r="O629" s="10"/>
      <c r="P629" s="10"/>
      <c r="S629" s="174"/>
      <c r="T629" s="18"/>
    </row>
    <row r="630" spans="1:20" x14ac:dyDescent="0.25">
      <c r="A630" s="10"/>
      <c r="B630" s="10"/>
      <c r="C630" s="10"/>
      <c r="D630" s="10"/>
      <c r="E630" s="10"/>
      <c r="F630" s="10"/>
      <c r="G630" s="10"/>
      <c r="H630" s="10"/>
      <c r="I630" s="218"/>
      <c r="J630" s="10"/>
      <c r="K630" s="16"/>
      <c r="L630" s="218"/>
      <c r="M630" s="10"/>
      <c r="N630" s="10"/>
      <c r="O630" s="10"/>
      <c r="P630" s="10"/>
      <c r="S630" s="174"/>
      <c r="T630" s="18"/>
    </row>
    <row r="631" spans="1:20" x14ac:dyDescent="0.25">
      <c r="A631" s="10"/>
      <c r="B631" s="10"/>
      <c r="C631" s="10"/>
      <c r="D631" s="10"/>
      <c r="E631" s="10"/>
      <c r="F631" s="10"/>
      <c r="G631" s="10"/>
      <c r="H631" s="10"/>
      <c r="I631" s="218"/>
      <c r="J631" s="10"/>
      <c r="K631" s="16"/>
      <c r="L631" s="218"/>
      <c r="M631" s="10"/>
      <c r="N631" s="10"/>
      <c r="O631" s="10"/>
      <c r="P631" s="10"/>
      <c r="S631" s="174"/>
      <c r="T631" s="18"/>
    </row>
    <row r="632" spans="1:20" x14ac:dyDescent="0.25">
      <c r="A632" s="10"/>
      <c r="B632" s="10"/>
      <c r="C632" s="10"/>
      <c r="D632" s="10"/>
      <c r="E632" s="10"/>
      <c r="F632" s="10"/>
      <c r="G632" s="10"/>
      <c r="H632" s="10"/>
      <c r="I632" s="218"/>
      <c r="J632" s="10"/>
      <c r="K632" s="16"/>
      <c r="L632" s="218"/>
      <c r="M632" s="10"/>
      <c r="N632" s="10"/>
      <c r="O632" s="10"/>
      <c r="P632" s="10"/>
      <c r="S632" s="174"/>
      <c r="T632" s="18"/>
    </row>
    <row r="633" spans="1:20" x14ac:dyDescent="0.25">
      <c r="A633" s="10"/>
      <c r="B633" s="10"/>
      <c r="C633" s="10"/>
      <c r="D633" s="10"/>
      <c r="E633" s="10"/>
      <c r="F633" s="10"/>
      <c r="G633" s="10"/>
      <c r="H633" s="10"/>
      <c r="I633" s="218"/>
      <c r="J633" s="10"/>
      <c r="K633" s="16"/>
      <c r="L633" s="218"/>
      <c r="M633" s="10"/>
      <c r="N633" s="10"/>
      <c r="O633" s="10"/>
      <c r="P633" s="10"/>
      <c r="S633" s="174"/>
      <c r="T633" s="18"/>
    </row>
    <row r="634" spans="1:20" x14ac:dyDescent="0.25">
      <c r="A634" s="10"/>
      <c r="B634" s="10"/>
      <c r="C634" s="10"/>
      <c r="D634" s="10"/>
      <c r="E634" s="10"/>
      <c r="F634" s="10"/>
      <c r="G634" s="10"/>
      <c r="H634" s="10"/>
      <c r="I634" s="218"/>
      <c r="J634" s="10"/>
      <c r="K634" s="16"/>
      <c r="L634" s="218"/>
      <c r="M634" s="10"/>
      <c r="N634" s="10"/>
      <c r="O634" s="10"/>
      <c r="P634" s="10"/>
      <c r="S634" s="174"/>
      <c r="T634" s="18"/>
    </row>
    <row r="635" spans="1:20" x14ac:dyDescent="0.25">
      <c r="A635" s="10"/>
      <c r="B635" s="10"/>
      <c r="C635" s="10"/>
      <c r="D635" s="10"/>
      <c r="E635" s="10"/>
      <c r="F635" s="10"/>
      <c r="G635" s="10"/>
      <c r="H635" s="10"/>
      <c r="I635" s="218"/>
      <c r="J635" s="10"/>
      <c r="K635" s="16"/>
      <c r="L635" s="218"/>
      <c r="M635" s="10"/>
      <c r="N635" s="10"/>
      <c r="O635" s="10"/>
      <c r="P635" s="10"/>
      <c r="S635" s="174"/>
      <c r="T635" s="18"/>
    </row>
    <row r="636" spans="1:20" x14ac:dyDescent="0.25">
      <c r="A636" s="10"/>
      <c r="B636" s="10"/>
      <c r="C636" s="10"/>
      <c r="D636" s="10"/>
      <c r="E636" s="10"/>
      <c r="F636" s="10"/>
      <c r="G636" s="10"/>
      <c r="H636" s="10"/>
      <c r="I636" s="218"/>
      <c r="J636" s="10"/>
      <c r="K636" s="16"/>
      <c r="L636" s="218"/>
      <c r="M636" s="10"/>
      <c r="N636" s="10"/>
      <c r="O636" s="10"/>
      <c r="P636" s="10"/>
      <c r="S636" s="174"/>
      <c r="T636" s="18"/>
    </row>
    <row r="637" spans="1:20" x14ac:dyDescent="0.25">
      <c r="A637" s="10"/>
      <c r="B637" s="10"/>
      <c r="C637" s="10"/>
      <c r="D637" s="10"/>
      <c r="E637" s="10"/>
      <c r="F637" s="10"/>
      <c r="G637" s="10"/>
      <c r="H637" s="10"/>
      <c r="I637" s="218"/>
      <c r="J637" s="10"/>
      <c r="K637" s="16"/>
      <c r="L637" s="218"/>
      <c r="M637" s="10"/>
      <c r="N637" s="10"/>
      <c r="O637" s="10"/>
      <c r="P637" s="10"/>
      <c r="S637" s="174"/>
      <c r="T637" s="18"/>
    </row>
    <row r="638" spans="1:20" x14ac:dyDescent="0.25">
      <c r="A638" s="10"/>
      <c r="B638" s="10"/>
      <c r="C638" s="10"/>
      <c r="D638" s="10"/>
      <c r="E638" s="10"/>
      <c r="F638" s="10"/>
      <c r="G638" s="10"/>
      <c r="H638" s="10"/>
      <c r="I638" s="218"/>
      <c r="J638" s="10"/>
      <c r="K638" s="16"/>
      <c r="L638" s="218"/>
      <c r="M638" s="10"/>
      <c r="N638" s="10"/>
      <c r="O638" s="10"/>
      <c r="P638" s="10"/>
      <c r="S638" s="174"/>
      <c r="T638" s="18"/>
    </row>
    <row r="639" spans="1:20" x14ac:dyDescent="0.25">
      <c r="A639" s="10"/>
      <c r="B639" s="10"/>
      <c r="C639" s="10"/>
      <c r="D639" s="10"/>
      <c r="E639" s="10"/>
      <c r="F639" s="10"/>
      <c r="G639" s="10"/>
      <c r="H639" s="10"/>
      <c r="I639" s="218"/>
      <c r="J639" s="10"/>
      <c r="K639" s="16"/>
      <c r="L639" s="218"/>
      <c r="M639" s="10"/>
      <c r="N639" s="10"/>
      <c r="O639" s="10"/>
      <c r="P639" s="10"/>
      <c r="S639" s="174"/>
      <c r="T639" s="18"/>
    </row>
    <row r="640" spans="1:20" x14ac:dyDescent="0.25">
      <c r="A640" s="10"/>
      <c r="B640" s="10"/>
      <c r="C640" s="10"/>
      <c r="D640" s="10"/>
      <c r="E640" s="10"/>
      <c r="F640" s="10"/>
      <c r="G640" s="10"/>
      <c r="H640" s="10"/>
      <c r="I640" s="218"/>
      <c r="J640" s="10"/>
      <c r="K640" s="16"/>
      <c r="L640" s="218"/>
      <c r="M640" s="10"/>
      <c r="N640" s="10"/>
      <c r="O640" s="10"/>
      <c r="P640" s="10"/>
      <c r="S640" s="174"/>
      <c r="T640" s="18"/>
    </row>
    <row r="641" spans="1:20" x14ac:dyDescent="0.25">
      <c r="A641" s="10"/>
      <c r="B641" s="10"/>
      <c r="C641" s="10"/>
      <c r="D641" s="10"/>
      <c r="E641" s="10"/>
      <c r="F641" s="10"/>
      <c r="G641" s="10"/>
      <c r="H641" s="10"/>
      <c r="I641" s="218"/>
      <c r="J641" s="10"/>
      <c r="K641" s="16"/>
      <c r="L641" s="218"/>
      <c r="M641" s="10"/>
      <c r="N641" s="10"/>
      <c r="O641" s="10"/>
      <c r="P641" s="10"/>
      <c r="S641" s="174"/>
      <c r="T641" s="18"/>
    </row>
    <row r="642" spans="1:20" x14ac:dyDescent="0.25">
      <c r="A642" s="10"/>
      <c r="B642" s="10"/>
      <c r="C642" s="10"/>
      <c r="D642" s="10"/>
      <c r="E642" s="10"/>
      <c r="F642" s="10"/>
      <c r="G642" s="10"/>
      <c r="H642" s="10"/>
      <c r="I642" s="218"/>
      <c r="J642" s="10"/>
      <c r="K642" s="16"/>
      <c r="L642" s="218"/>
      <c r="M642" s="10"/>
      <c r="N642" s="10"/>
      <c r="O642" s="10"/>
      <c r="P642" s="10"/>
      <c r="S642" s="174"/>
      <c r="T642" s="18"/>
    </row>
    <row r="643" spans="1:20" x14ac:dyDescent="0.25">
      <c r="A643" s="10"/>
      <c r="B643" s="10"/>
      <c r="C643" s="10"/>
      <c r="D643" s="10"/>
      <c r="E643" s="10"/>
      <c r="F643" s="10"/>
      <c r="G643" s="10"/>
      <c r="H643" s="10"/>
      <c r="I643" s="218"/>
      <c r="J643" s="10"/>
      <c r="K643" s="16"/>
      <c r="L643" s="218"/>
      <c r="M643" s="10"/>
      <c r="N643" s="10"/>
      <c r="O643" s="10"/>
      <c r="P643" s="10"/>
      <c r="S643" s="174"/>
      <c r="T643" s="18"/>
    </row>
    <row r="644" spans="1:20" x14ac:dyDescent="0.25">
      <c r="A644" s="10"/>
      <c r="B644" s="10"/>
      <c r="C644" s="10"/>
      <c r="D644" s="10"/>
      <c r="E644" s="10"/>
      <c r="F644" s="10"/>
      <c r="G644" s="10"/>
      <c r="H644" s="10"/>
      <c r="I644" s="218"/>
      <c r="J644" s="10"/>
      <c r="K644" s="16"/>
      <c r="L644" s="218"/>
      <c r="M644" s="10"/>
      <c r="N644" s="10"/>
      <c r="O644" s="10"/>
      <c r="P644" s="10"/>
      <c r="S644" s="174"/>
      <c r="T644" s="18"/>
    </row>
    <row r="645" spans="1:20" x14ac:dyDescent="0.25">
      <c r="A645" s="10"/>
      <c r="B645" s="10"/>
      <c r="C645" s="10"/>
      <c r="D645" s="10"/>
      <c r="E645" s="10"/>
      <c r="F645" s="10"/>
      <c r="G645" s="10"/>
      <c r="H645" s="10"/>
      <c r="I645" s="218"/>
      <c r="J645" s="10"/>
      <c r="K645" s="16"/>
      <c r="L645" s="218"/>
      <c r="M645" s="10"/>
      <c r="N645" s="10"/>
      <c r="O645" s="10"/>
      <c r="P645" s="10"/>
      <c r="S645" s="174"/>
      <c r="T645" s="18"/>
    </row>
    <row r="646" spans="1:20" x14ac:dyDescent="0.25">
      <c r="A646" s="10"/>
      <c r="B646" s="10"/>
      <c r="C646" s="10"/>
      <c r="D646" s="10"/>
      <c r="E646" s="10"/>
      <c r="F646" s="10"/>
      <c r="G646" s="10"/>
      <c r="H646" s="10"/>
      <c r="I646" s="218"/>
      <c r="J646" s="10"/>
      <c r="K646" s="16"/>
      <c r="L646" s="218"/>
      <c r="M646" s="10"/>
      <c r="N646" s="10"/>
      <c r="O646" s="10"/>
      <c r="P646" s="10"/>
      <c r="S646" s="174"/>
      <c r="T646" s="18"/>
    </row>
    <row r="647" spans="1:20" x14ac:dyDescent="0.25">
      <c r="A647" s="10"/>
      <c r="B647" s="10"/>
      <c r="C647" s="10"/>
      <c r="D647" s="10"/>
      <c r="E647" s="10"/>
      <c r="F647" s="10"/>
      <c r="G647" s="10"/>
      <c r="H647" s="10"/>
      <c r="I647" s="218"/>
      <c r="J647" s="10"/>
      <c r="K647" s="16"/>
      <c r="L647" s="218"/>
      <c r="M647" s="10"/>
      <c r="N647" s="10"/>
      <c r="O647" s="10"/>
      <c r="P647" s="10"/>
      <c r="S647" s="174"/>
      <c r="T647" s="18"/>
    </row>
    <row r="648" spans="1:20" x14ac:dyDescent="0.25">
      <c r="A648" s="10"/>
      <c r="B648" s="10"/>
      <c r="C648" s="10"/>
      <c r="D648" s="10"/>
      <c r="E648" s="10"/>
      <c r="F648" s="10"/>
      <c r="G648" s="10"/>
      <c r="H648" s="10"/>
      <c r="I648" s="218"/>
      <c r="J648" s="10"/>
      <c r="K648" s="16"/>
      <c r="L648" s="218"/>
      <c r="M648" s="10"/>
      <c r="N648" s="10"/>
      <c r="O648" s="10"/>
      <c r="P648" s="10"/>
      <c r="S648" s="174"/>
      <c r="T648" s="18"/>
    </row>
    <row r="649" spans="1:20" x14ac:dyDescent="0.25">
      <c r="A649" s="10"/>
      <c r="B649" s="10"/>
      <c r="C649" s="10"/>
      <c r="D649" s="10"/>
      <c r="E649" s="10"/>
      <c r="F649" s="10"/>
      <c r="G649" s="10"/>
      <c r="H649" s="10"/>
      <c r="I649" s="218"/>
      <c r="J649" s="10"/>
      <c r="K649" s="16"/>
      <c r="L649" s="218"/>
      <c r="M649" s="10"/>
      <c r="N649" s="10"/>
      <c r="O649" s="10"/>
      <c r="P649" s="10"/>
      <c r="S649" s="174"/>
      <c r="T649" s="18"/>
    </row>
    <row r="650" spans="1:20" x14ac:dyDescent="0.25">
      <c r="A650" s="10"/>
      <c r="B650" s="10"/>
      <c r="C650" s="10"/>
      <c r="D650" s="10"/>
      <c r="E650" s="10"/>
      <c r="F650" s="10"/>
      <c r="G650" s="10"/>
      <c r="H650" s="10"/>
      <c r="I650" s="218"/>
      <c r="J650" s="10"/>
      <c r="K650" s="16"/>
      <c r="L650" s="218"/>
      <c r="M650" s="10"/>
      <c r="N650" s="10"/>
      <c r="O650" s="10"/>
      <c r="P650" s="10"/>
      <c r="S650" s="174"/>
      <c r="T650" s="18"/>
    </row>
    <row r="651" spans="1:20" x14ac:dyDescent="0.25">
      <c r="A651" s="10"/>
      <c r="B651" s="10"/>
      <c r="C651" s="10"/>
      <c r="D651" s="10"/>
      <c r="E651" s="10"/>
      <c r="F651" s="10"/>
      <c r="G651" s="10"/>
      <c r="H651" s="10"/>
      <c r="I651" s="218"/>
      <c r="J651" s="10"/>
      <c r="K651" s="16"/>
      <c r="L651" s="218"/>
      <c r="M651" s="10"/>
      <c r="N651" s="10"/>
      <c r="O651" s="10"/>
      <c r="P651" s="10"/>
      <c r="S651" s="174"/>
      <c r="T651" s="18"/>
    </row>
    <row r="652" spans="1:20" x14ac:dyDescent="0.25">
      <c r="A652" s="10"/>
      <c r="B652" s="10"/>
      <c r="C652" s="10"/>
      <c r="D652" s="10"/>
      <c r="E652" s="10"/>
      <c r="F652" s="10"/>
      <c r="G652" s="10"/>
      <c r="H652" s="10"/>
      <c r="I652" s="218"/>
      <c r="J652" s="10"/>
      <c r="K652" s="16"/>
      <c r="L652" s="218"/>
      <c r="M652" s="10"/>
      <c r="N652" s="10"/>
      <c r="O652" s="10"/>
      <c r="P652" s="10"/>
      <c r="S652" s="174"/>
      <c r="T652" s="18"/>
    </row>
    <row r="653" spans="1:20" x14ac:dyDescent="0.25">
      <c r="A653" s="10"/>
      <c r="B653" s="10"/>
      <c r="C653" s="10"/>
      <c r="D653" s="10"/>
      <c r="E653" s="10"/>
      <c r="F653" s="10"/>
      <c r="G653" s="10"/>
      <c r="H653" s="10"/>
      <c r="I653" s="218"/>
      <c r="J653" s="10"/>
      <c r="K653" s="16"/>
      <c r="L653" s="218"/>
      <c r="M653" s="10"/>
      <c r="N653" s="10"/>
      <c r="O653" s="10"/>
      <c r="P653" s="10"/>
      <c r="T653" s="18"/>
    </row>
    <row r="654" spans="1:20" x14ac:dyDescent="0.25">
      <c r="A654" s="10"/>
      <c r="B654" s="10"/>
      <c r="C654" s="10"/>
      <c r="D654" s="10"/>
      <c r="E654" s="10"/>
      <c r="F654" s="10"/>
      <c r="G654" s="10"/>
      <c r="H654" s="10"/>
      <c r="I654" s="218"/>
      <c r="J654" s="10"/>
      <c r="K654" s="16"/>
      <c r="L654" s="218"/>
      <c r="M654" s="10"/>
      <c r="N654" s="10"/>
      <c r="O654" s="10"/>
      <c r="P654" s="10"/>
      <c r="T654" s="18"/>
    </row>
    <row r="655" spans="1:20" x14ac:dyDescent="0.25">
      <c r="A655" s="10"/>
      <c r="B655" s="10"/>
      <c r="C655" s="10"/>
      <c r="D655" s="10"/>
      <c r="E655" s="10"/>
      <c r="F655" s="10"/>
      <c r="G655" s="10"/>
      <c r="H655" s="10"/>
      <c r="I655" s="218"/>
      <c r="J655" s="10"/>
      <c r="K655" s="16"/>
      <c r="L655" s="218"/>
      <c r="M655" s="10"/>
      <c r="N655" s="10"/>
      <c r="O655" s="10"/>
      <c r="P655" s="10"/>
      <c r="Q655" s="18"/>
      <c r="R655" s="18"/>
      <c r="S655" s="18"/>
      <c r="T655" s="18"/>
    </row>
    <row r="656" spans="1:20" x14ac:dyDescent="0.25">
      <c r="A656" s="10"/>
      <c r="B656" s="10"/>
      <c r="C656" s="10"/>
      <c r="D656" s="10"/>
      <c r="E656" s="10"/>
      <c r="F656" s="10"/>
      <c r="G656" s="10"/>
      <c r="H656" s="10"/>
      <c r="I656" s="218"/>
      <c r="J656" s="10"/>
      <c r="K656" s="16"/>
      <c r="L656" s="218"/>
      <c r="M656" s="10"/>
      <c r="N656" s="10"/>
      <c r="O656" s="10"/>
      <c r="P656" s="10"/>
      <c r="Q656" s="18"/>
      <c r="R656" s="18"/>
      <c r="S656" s="18"/>
      <c r="T656" s="18"/>
    </row>
    <row r="657" spans="1:20" x14ac:dyDescent="0.25">
      <c r="A657" s="10"/>
      <c r="B657" s="10"/>
      <c r="C657" s="10"/>
      <c r="D657" s="10"/>
      <c r="E657" s="10"/>
      <c r="F657" s="10"/>
      <c r="G657" s="10"/>
      <c r="H657" s="10"/>
      <c r="I657" s="218"/>
      <c r="J657" s="10"/>
      <c r="K657" s="16"/>
      <c r="L657" s="218"/>
      <c r="M657" s="10"/>
      <c r="N657" s="10"/>
      <c r="O657" s="10"/>
      <c r="P657" s="10"/>
      <c r="Q657" s="18"/>
      <c r="R657" s="18"/>
      <c r="S657" s="18"/>
      <c r="T657" s="18"/>
    </row>
    <row r="658" spans="1:20" x14ac:dyDescent="0.25">
      <c r="A658" s="10"/>
      <c r="B658" s="10"/>
      <c r="C658" s="10"/>
      <c r="D658" s="10"/>
      <c r="E658" s="10"/>
      <c r="F658" s="10"/>
      <c r="G658" s="10"/>
      <c r="H658" s="10"/>
      <c r="I658" s="218"/>
      <c r="J658" s="10"/>
      <c r="K658" s="16"/>
      <c r="L658" s="218"/>
      <c r="M658" s="10"/>
      <c r="N658" s="10"/>
      <c r="O658" s="10"/>
      <c r="P658" s="10"/>
      <c r="Q658" s="18"/>
      <c r="R658" s="18"/>
      <c r="S658" s="18"/>
      <c r="T658" s="18"/>
    </row>
    <row r="659" spans="1:20" x14ac:dyDescent="0.25">
      <c r="A659" s="10"/>
      <c r="B659" s="10"/>
      <c r="C659" s="10"/>
      <c r="D659" s="10"/>
      <c r="E659" s="10"/>
      <c r="F659" s="10"/>
      <c r="G659" s="10"/>
      <c r="H659" s="10"/>
      <c r="I659" s="218"/>
      <c r="J659" s="10"/>
      <c r="K659" s="16"/>
      <c r="L659" s="218"/>
      <c r="M659" s="10"/>
      <c r="N659" s="10"/>
      <c r="O659" s="10"/>
      <c r="P659" s="10"/>
      <c r="Q659" s="18"/>
      <c r="R659" s="18"/>
      <c r="S659" s="18"/>
      <c r="T659" s="18"/>
    </row>
    <row r="660" spans="1:20" x14ac:dyDescent="0.25">
      <c r="A660" s="10"/>
      <c r="B660" s="10"/>
      <c r="C660" s="10"/>
      <c r="D660" s="10"/>
      <c r="E660" s="10"/>
      <c r="F660" s="10"/>
      <c r="G660" s="10"/>
      <c r="H660" s="10"/>
      <c r="I660" s="218"/>
      <c r="J660" s="10"/>
      <c r="K660" s="16"/>
      <c r="L660" s="218"/>
      <c r="M660" s="10"/>
      <c r="N660" s="10"/>
      <c r="O660" s="10"/>
      <c r="P660" s="10"/>
      <c r="Q660" s="18"/>
      <c r="R660" s="18"/>
      <c r="S660" s="18"/>
      <c r="T660" s="18"/>
    </row>
    <row r="661" spans="1:20" x14ac:dyDescent="0.25">
      <c r="A661" s="10"/>
      <c r="B661" s="10"/>
      <c r="C661" s="10"/>
      <c r="D661" s="10"/>
      <c r="E661" s="10"/>
      <c r="F661" s="10"/>
      <c r="G661" s="10"/>
      <c r="H661" s="10"/>
      <c r="I661" s="218"/>
      <c r="J661" s="10"/>
      <c r="K661" s="16"/>
      <c r="L661" s="218"/>
      <c r="M661" s="10"/>
      <c r="N661" s="10"/>
      <c r="O661" s="10"/>
      <c r="P661" s="10"/>
      <c r="Q661" s="18"/>
      <c r="R661" s="18"/>
      <c r="S661" s="18"/>
      <c r="T661" s="18"/>
    </row>
    <row r="662" spans="1:20" x14ac:dyDescent="0.25">
      <c r="A662" s="10"/>
      <c r="B662" s="10"/>
      <c r="C662" s="10"/>
      <c r="D662" s="10"/>
      <c r="E662" s="10"/>
      <c r="F662" s="10"/>
      <c r="G662" s="10"/>
      <c r="H662" s="10"/>
      <c r="I662" s="218"/>
      <c r="J662" s="10"/>
      <c r="K662" s="16"/>
      <c r="L662" s="218"/>
      <c r="M662" s="10"/>
      <c r="N662" s="10"/>
      <c r="O662" s="10"/>
      <c r="P662" s="10"/>
      <c r="Q662" s="18"/>
      <c r="R662" s="18"/>
      <c r="S662" s="18"/>
      <c r="T662" s="18"/>
    </row>
    <row r="663" spans="1:20" x14ac:dyDescent="0.25">
      <c r="A663" s="10"/>
      <c r="B663" s="10"/>
      <c r="C663" s="10"/>
      <c r="D663" s="10"/>
      <c r="E663" s="10"/>
      <c r="F663" s="10"/>
      <c r="G663" s="10"/>
      <c r="H663" s="10"/>
      <c r="I663" s="218"/>
      <c r="J663" s="10"/>
      <c r="K663" s="16"/>
      <c r="L663" s="218"/>
      <c r="M663" s="10"/>
      <c r="N663" s="10"/>
      <c r="O663" s="10"/>
      <c r="P663" s="10"/>
      <c r="Q663" s="18"/>
      <c r="R663" s="18"/>
      <c r="S663" s="18"/>
      <c r="T663" s="18"/>
    </row>
    <row r="664" spans="1:20" x14ac:dyDescent="0.25">
      <c r="A664" s="10"/>
      <c r="B664" s="10"/>
      <c r="C664" s="10"/>
      <c r="D664" s="10"/>
      <c r="E664" s="10"/>
      <c r="F664" s="10"/>
      <c r="G664" s="10"/>
      <c r="H664" s="10"/>
      <c r="I664" s="218"/>
      <c r="J664" s="10"/>
      <c r="K664" s="16"/>
      <c r="L664" s="218"/>
      <c r="M664" s="10"/>
      <c r="N664" s="10"/>
      <c r="O664" s="10"/>
      <c r="P664" s="10"/>
      <c r="Q664" s="18"/>
      <c r="R664" s="18"/>
      <c r="S664" s="18"/>
      <c r="T664" s="18"/>
    </row>
    <row r="665" spans="1:20" x14ac:dyDescent="0.25">
      <c r="A665" s="10"/>
      <c r="B665" s="10"/>
      <c r="C665" s="10"/>
      <c r="D665" s="10"/>
      <c r="E665" s="10"/>
      <c r="F665" s="10"/>
      <c r="G665" s="10"/>
      <c r="H665" s="10"/>
      <c r="I665" s="218"/>
      <c r="J665" s="10"/>
      <c r="K665" s="16"/>
      <c r="L665" s="218"/>
      <c r="M665" s="10"/>
      <c r="N665" s="10"/>
      <c r="O665" s="10"/>
      <c r="P665" s="10"/>
      <c r="Q665" s="18"/>
      <c r="R665" s="18"/>
      <c r="S665" s="18"/>
      <c r="T665" s="18"/>
    </row>
    <row r="666" spans="1:20" x14ac:dyDescent="0.25">
      <c r="A666" s="10"/>
      <c r="B666" s="10"/>
      <c r="C666" s="10"/>
      <c r="D666" s="10"/>
      <c r="E666" s="10"/>
      <c r="F666" s="10"/>
      <c r="G666" s="10"/>
      <c r="H666" s="10"/>
      <c r="I666" s="218"/>
      <c r="J666" s="10"/>
      <c r="K666" s="16"/>
      <c r="L666" s="218"/>
      <c r="M666" s="10"/>
      <c r="N666" s="10"/>
      <c r="O666" s="10"/>
      <c r="P666" s="10"/>
      <c r="Q666" s="18"/>
      <c r="R666" s="18"/>
      <c r="S666" s="18"/>
      <c r="T666" s="18"/>
    </row>
    <row r="667" spans="1:20" x14ac:dyDescent="0.25">
      <c r="A667" s="10"/>
      <c r="B667" s="10"/>
      <c r="C667" s="10"/>
      <c r="D667" s="10"/>
      <c r="E667" s="10"/>
      <c r="F667" s="10"/>
      <c r="G667" s="10"/>
      <c r="H667" s="10"/>
      <c r="I667" s="218"/>
      <c r="J667" s="10"/>
      <c r="K667" s="16"/>
      <c r="L667" s="218"/>
      <c r="M667" s="10"/>
      <c r="N667" s="10"/>
      <c r="O667" s="10"/>
      <c r="P667" s="10"/>
      <c r="Q667" s="18"/>
      <c r="R667" s="18"/>
      <c r="S667" s="18"/>
      <c r="T667" s="18"/>
    </row>
    <row r="668" spans="1:20" x14ac:dyDescent="0.25">
      <c r="A668" s="10"/>
      <c r="B668" s="10"/>
      <c r="C668" s="10"/>
      <c r="D668" s="10"/>
      <c r="E668" s="10"/>
      <c r="F668" s="10"/>
      <c r="G668" s="10"/>
      <c r="H668" s="10"/>
      <c r="I668" s="218"/>
      <c r="J668" s="10"/>
      <c r="K668" s="16"/>
      <c r="L668" s="218"/>
      <c r="M668" s="10"/>
      <c r="N668" s="10"/>
      <c r="O668" s="10"/>
      <c r="P668" s="10"/>
      <c r="Q668" s="18"/>
      <c r="R668" s="18"/>
      <c r="S668" s="18"/>
      <c r="T668" s="18"/>
    </row>
    <row r="669" spans="1:20" x14ac:dyDescent="0.25">
      <c r="A669" s="10"/>
      <c r="B669" s="10"/>
      <c r="C669" s="10"/>
      <c r="D669" s="10"/>
      <c r="E669" s="10"/>
      <c r="F669" s="10"/>
      <c r="G669" s="10"/>
      <c r="H669" s="10"/>
      <c r="I669" s="218"/>
      <c r="J669" s="10"/>
      <c r="K669" s="16"/>
      <c r="L669" s="218"/>
      <c r="M669" s="10"/>
      <c r="N669" s="10"/>
      <c r="O669" s="10"/>
      <c r="P669" s="10"/>
      <c r="Q669" s="18"/>
      <c r="R669" s="18"/>
      <c r="S669" s="18"/>
      <c r="T669" s="18"/>
    </row>
    <row r="670" spans="1:20" x14ac:dyDescent="0.25">
      <c r="A670" s="10"/>
      <c r="B670" s="10"/>
      <c r="C670" s="10"/>
      <c r="D670" s="10"/>
      <c r="E670" s="10"/>
      <c r="F670" s="10"/>
      <c r="G670" s="10"/>
      <c r="H670" s="10"/>
      <c r="I670" s="218"/>
      <c r="J670" s="10"/>
      <c r="K670" s="16"/>
      <c r="L670" s="218"/>
      <c r="M670" s="10"/>
      <c r="N670" s="10"/>
      <c r="O670" s="10"/>
      <c r="P670" s="10"/>
      <c r="Q670" s="18"/>
      <c r="R670" s="18"/>
      <c r="S670" s="18"/>
      <c r="T670" s="18"/>
    </row>
    <row r="671" spans="1:20" x14ac:dyDescent="0.25">
      <c r="A671" s="10"/>
      <c r="B671" s="10"/>
      <c r="C671" s="10"/>
      <c r="D671" s="10"/>
      <c r="E671" s="10"/>
      <c r="F671" s="10"/>
      <c r="G671" s="10"/>
      <c r="H671" s="10"/>
      <c r="I671" s="218"/>
      <c r="J671" s="10"/>
      <c r="K671" s="16"/>
      <c r="L671" s="218"/>
      <c r="M671" s="10"/>
      <c r="N671" s="10"/>
      <c r="O671" s="10"/>
      <c r="P671" s="10"/>
      <c r="Q671" s="18"/>
      <c r="R671" s="18"/>
      <c r="S671" s="18"/>
      <c r="T671" s="18"/>
    </row>
    <row r="672" spans="1:20" x14ac:dyDescent="0.25">
      <c r="A672" s="10"/>
      <c r="B672" s="10"/>
      <c r="C672" s="10"/>
      <c r="D672" s="10"/>
      <c r="E672" s="10"/>
      <c r="F672" s="10"/>
      <c r="G672" s="10"/>
      <c r="H672" s="10"/>
      <c r="I672" s="218"/>
      <c r="J672" s="10"/>
      <c r="K672" s="16"/>
      <c r="L672" s="218"/>
      <c r="M672" s="10"/>
      <c r="N672" s="10"/>
      <c r="O672" s="10"/>
      <c r="P672" s="10"/>
      <c r="Q672" s="18"/>
      <c r="R672" s="18"/>
      <c r="S672" s="18"/>
      <c r="T672" s="18"/>
    </row>
    <row r="673" spans="1:20" x14ac:dyDescent="0.25">
      <c r="A673" s="10"/>
      <c r="B673" s="10"/>
      <c r="C673" s="10"/>
      <c r="D673" s="10"/>
      <c r="E673" s="10"/>
      <c r="F673" s="10"/>
      <c r="G673" s="10"/>
      <c r="H673" s="10"/>
      <c r="I673" s="218"/>
      <c r="J673" s="10"/>
      <c r="K673" s="16"/>
      <c r="L673" s="218"/>
      <c r="M673" s="10"/>
      <c r="N673" s="10"/>
      <c r="O673" s="10"/>
      <c r="P673" s="10"/>
      <c r="Q673" s="18"/>
      <c r="R673" s="18"/>
      <c r="S673" s="18"/>
      <c r="T673" s="18"/>
    </row>
    <row r="674" spans="1:20" x14ac:dyDescent="0.25">
      <c r="A674" s="10"/>
      <c r="B674" s="10"/>
      <c r="C674" s="10"/>
      <c r="D674" s="10"/>
      <c r="E674" s="10"/>
      <c r="F674" s="10"/>
      <c r="G674" s="10"/>
      <c r="H674" s="10"/>
      <c r="I674" s="218"/>
      <c r="J674" s="10"/>
      <c r="K674" s="16"/>
      <c r="L674" s="218"/>
      <c r="M674" s="10"/>
      <c r="N674" s="10"/>
      <c r="O674" s="10"/>
      <c r="P674" s="10"/>
      <c r="Q674" s="18"/>
      <c r="R674" s="18"/>
      <c r="S674" s="18"/>
      <c r="T674" s="18"/>
    </row>
    <row r="675" spans="1:20" x14ac:dyDescent="0.25">
      <c r="A675" s="10"/>
      <c r="B675" s="10"/>
      <c r="C675" s="10"/>
      <c r="D675" s="10"/>
      <c r="E675" s="10"/>
      <c r="F675" s="10"/>
      <c r="G675" s="10"/>
      <c r="H675" s="10"/>
      <c r="I675" s="218"/>
      <c r="J675" s="10"/>
      <c r="K675" s="16"/>
      <c r="L675" s="218"/>
      <c r="M675" s="10"/>
      <c r="N675" s="10"/>
      <c r="O675" s="10"/>
      <c r="P675" s="10"/>
      <c r="Q675" s="18"/>
      <c r="R675" s="18"/>
      <c r="S675" s="18"/>
      <c r="T675" s="18"/>
    </row>
    <row r="676" spans="1:20" x14ac:dyDescent="0.25">
      <c r="A676" s="10"/>
      <c r="B676" s="10"/>
      <c r="C676" s="10"/>
      <c r="D676" s="10"/>
      <c r="E676" s="10"/>
      <c r="F676" s="10"/>
      <c r="G676" s="10"/>
      <c r="H676" s="10"/>
      <c r="I676" s="218"/>
      <c r="J676" s="10"/>
      <c r="K676" s="16"/>
      <c r="L676" s="218"/>
      <c r="M676" s="10"/>
      <c r="N676" s="10"/>
      <c r="O676" s="10"/>
      <c r="P676" s="10"/>
      <c r="Q676" s="18"/>
      <c r="R676" s="18"/>
      <c r="S676" s="18"/>
      <c r="T676" s="18"/>
    </row>
    <row r="677" spans="1:20" x14ac:dyDescent="0.25">
      <c r="A677" s="10"/>
      <c r="B677" s="10"/>
      <c r="C677" s="10"/>
      <c r="D677" s="10"/>
      <c r="E677" s="10"/>
      <c r="F677" s="10"/>
      <c r="G677" s="10"/>
      <c r="H677" s="10"/>
      <c r="I677" s="218"/>
      <c r="J677" s="10"/>
      <c r="K677" s="16"/>
      <c r="L677" s="218"/>
      <c r="M677" s="10"/>
      <c r="N677" s="10"/>
      <c r="O677" s="10"/>
      <c r="P677" s="10"/>
      <c r="Q677" s="18"/>
      <c r="R677" s="18"/>
      <c r="S677" s="18"/>
      <c r="T677" s="18"/>
    </row>
    <row r="678" spans="1:20" x14ac:dyDescent="0.25">
      <c r="A678" s="10"/>
      <c r="B678" s="10"/>
      <c r="C678" s="10"/>
      <c r="D678" s="10"/>
      <c r="E678" s="10"/>
      <c r="F678" s="10"/>
      <c r="G678" s="10"/>
      <c r="H678" s="10"/>
      <c r="I678" s="218"/>
      <c r="J678" s="10"/>
      <c r="K678" s="16"/>
      <c r="L678" s="218"/>
      <c r="M678" s="10"/>
      <c r="N678" s="10"/>
      <c r="O678" s="10"/>
      <c r="P678" s="10"/>
      <c r="Q678" s="18"/>
      <c r="R678" s="18"/>
      <c r="S678" s="18"/>
      <c r="T678" s="18"/>
    </row>
    <row r="679" spans="1:20" x14ac:dyDescent="0.25">
      <c r="A679" s="10"/>
      <c r="B679" s="10"/>
      <c r="C679" s="10"/>
      <c r="D679" s="10"/>
      <c r="E679" s="10"/>
      <c r="F679" s="10"/>
      <c r="G679" s="10"/>
      <c r="H679" s="10"/>
      <c r="I679" s="218"/>
      <c r="J679" s="10"/>
      <c r="K679" s="16"/>
      <c r="L679" s="218"/>
      <c r="M679" s="10"/>
      <c r="N679" s="10"/>
      <c r="O679" s="10"/>
      <c r="P679" s="10"/>
      <c r="Q679" s="18"/>
      <c r="R679" s="18"/>
      <c r="S679" s="18"/>
      <c r="T679" s="18"/>
    </row>
    <row r="680" spans="1:20" x14ac:dyDescent="0.25">
      <c r="A680" s="10"/>
      <c r="B680" s="10"/>
      <c r="C680" s="10"/>
      <c r="D680" s="10"/>
      <c r="E680" s="10"/>
      <c r="F680" s="10"/>
      <c r="G680" s="10"/>
      <c r="H680" s="10"/>
      <c r="I680" s="218"/>
      <c r="J680" s="10"/>
      <c r="K680" s="16"/>
      <c r="L680" s="218"/>
      <c r="M680" s="10"/>
      <c r="N680" s="10"/>
      <c r="O680" s="10"/>
      <c r="P680" s="10"/>
      <c r="Q680" s="18"/>
      <c r="R680" s="18"/>
      <c r="S680" s="18"/>
      <c r="T680" s="18"/>
    </row>
    <row r="681" spans="1:20" x14ac:dyDescent="0.25">
      <c r="A681" s="10"/>
      <c r="B681" s="10"/>
      <c r="C681" s="10"/>
      <c r="D681" s="10"/>
      <c r="E681" s="10"/>
      <c r="F681" s="10"/>
      <c r="G681" s="10"/>
      <c r="H681" s="10"/>
      <c r="I681" s="218"/>
      <c r="J681" s="10"/>
      <c r="K681" s="16"/>
      <c r="L681" s="218"/>
      <c r="M681" s="10"/>
      <c r="N681" s="10"/>
      <c r="O681" s="10"/>
      <c r="P681" s="10"/>
      <c r="Q681" s="18"/>
      <c r="R681" s="18"/>
      <c r="S681" s="18"/>
      <c r="T681" s="18"/>
    </row>
    <row r="682" spans="1:20" x14ac:dyDescent="0.25">
      <c r="A682" s="10"/>
      <c r="B682" s="10"/>
      <c r="C682" s="10"/>
      <c r="D682" s="10"/>
      <c r="E682" s="10"/>
      <c r="F682" s="10"/>
      <c r="G682" s="10"/>
      <c r="H682" s="10"/>
      <c r="I682" s="218"/>
      <c r="J682" s="10"/>
      <c r="K682" s="16"/>
      <c r="L682" s="218"/>
      <c r="M682" s="10"/>
      <c r="N682" s="10"/>
      <c r="O682" s="10"/>
      <c r="P682" s="10"/>
      <c r="Q682" s="18"/>
      <c r="R682" s="18"/>
      <c r="S682" s="18"/>
      <c r="T682" s="18"/>
    </row>
    <row r="683" spans="1:20" x14ac:dyDescent="0.25">
      <c r="A683" s="10"/>
      <c r="B683" s="10"/>
      <c r="C683" s="10"/>
      <c r="D683" s="10"/>
      <c r="E683" s="10"/>
      <c r="F683" s="10"/>
      <c r="G683" s="10"/>
      <c r="H683" s="10"/>
      <c r="I683" s="218"/>
      <c r="J683" s="10"/>
      <c r="K683" s="16"/>
      <c r="L683" s="218"/>
      <c r="M683" s="10"/>
      <c r="N683" s="10"/>
      <c r="O683" s="10"/>
      <c r="P683" s="10"/>
      <c r="Q683" s="18"/>
      <c r="R683" s="18"/>
      <c r="S683" s="18"/>
      <c r="T683" s="18"/>
    </row>
    <row r="684" spans="1:20" x14ac:dyDescent="0.25">
      <c r="A684" s="10"/>
      <c r="B684" s="10"/>
      <c r="C684" s="10"/>
      <c r="D684" s="10"/>
      <c r="E684" s="10"/>
      <c r="F684" s="10"/>
      <c r="G684" s="10"/>
      <c r="H684" s="10"/>
      <c r="I684" s="218"/>
      <c r="J684" s="10"/>
      <c r="K684" s="16"/>
      <c r="L684" s="218"/>
      <c r="M684" s="10"/>
      <c r="N684" s="10"/>
      <c r="O684" s="10"/>
      <c r="P684" s="10"/>
      <c r="Q684" s="18"/>
      <c r="R684" s="18"/>
      <c r="S684" s="18"/>
      <c r="T684" s="18"/>
    </row>
    <row r="685" spans="1:20" x14ac:dyDescent="0.25">
      <c r="A685" s="10"/>
      <c r="B685" s="10"/>
      <c r="C685" s="10"/>
      <c r="D685" s="10"/>
      <c r="E685" s="10"/>
      <c r="F685" s="10"/>
      <c r="G685" s="10"/>
      <c r="H685" s="10"/>
      <c r="I685" s="218"/>
      <c r="J685" s="10"/>
      <c r="K685" s="16"/>
      <c r="L685" s="218"/>
      <c r="M685" s="10"/>
      <c r="N685" s="10"/>
      <c r="O685" s="10"/>
      <c r="P685" s="10"/>
      <c r="Q685" s="18"/>
      <c r="R685" s="18"/>
      <c r="S685" s="18"/>
      <c r="T685" s="18"/>
    </row>
    <row r="686" spans="1:20" x14ac:dyDescent="0.25">
      <c r="A686" s="10"/>
      <c r="B686" s="10"/>
      <c r="C686" s="10"/>
      <c r="D686" s="10"/>
      <c r="E686" s="10"/>
      <c r="F686" s="10"/>
      <c r="G686" s="10"/>
      <c r="H686" s="10"/>
      <c r="I686" s="218"/>
      <c r="J686" s="10"/>
      <c r="K686" s="16"/>
      <c r="L686" s="218"/>
      <c r="M686" s="10"/>
      <c r="N686" s="10"/>
      <c r="O686" s="10"/>
      <c r="P686" s="10"/>
      <c r="Q686" s="18"/>
      <c r="R686" s="18"/>
      <c r="S686" s="18"/>
      <c r="T686" s="18"/>
    </row>
    <row r="687" spans="1:20" x14ac:dyDescent="0.25">
      <c r="A687" s="10"/>
      <c r="B687" s="10"/>
      <c r="C687" s="10"/>
      <c r="D687" s="10"/>
      <c r="E687" s="10"/>
      <c r="F687" s="10"/>
      <c r="G687" s="10"/>
      <c r="H687" s="10"/>
      <c r="I687" s="218"/>
      <c r="J687" s="10"/>
      <c r="K687" s="16"/>
      <c r="L687" s="218"/>
      <c r="M687" s="10"/>
      <c r="N687" s="10"/>
      <c r="O687" s="10"/>
      <c r="P687" s="10"/>
      <c r="Q687" s="18"/>
      <c r="R687" s="18"/>
      <c r="S687" s="18"/>
      <c r="T687" s="18"/>
    </row>
    <row r="688" spans="1:20" x14ac:dyDescent="0.25">
      <c r="A688" s="10"/>
      <c r="B688" s="10"/>
      <c r="C688" s="10"/>
      <c r="D688" s="10"/>
      <c r="E688" s="10"/>
      <c r="F688" s="10"/>
      <c r="G688" s="10"/>
      <c r="H688" s="10"/>
      <c r="I688" s="218"/>
      <c r="J688" s="10"/>
      <c r="K688" s="16"/>
      <c r="L688" s="218"/>
      <c r="M688" s="10"/>
      <c r="N688" s="10"/>
      <c r="O688" s="10"/>
      <c r="P688" s="10"/>
      <c r="Q688" s="18"/>
      <c r="R688" s="18"/>
      <c r="S688" s="18"/>
      <c r="T688" s="18"/>
    </row>
    <row r="689" spans="1:20" x14ac:dyDescent="0.25">
      <c r="A689" s="10"/>
      <c r="B689" s="10"/>
      <c r="C689" s="10"/>
      <c r="D689" s="10"/>
      <c r="E689" s="10"/>
      <c r="F689" s="10"/>
      <c r="G689" s="10"/>
      <c r="H689" s="10"/>
      <c r="I689" s="218"/>
      <c r="J689" s="10"/>
      <c r="K689" s="16"/>
      <c r="L689" s="218"/>
      <c r="M689" s="10"/>
      <c r="N689" s="10"/>
      <c r="O689" s="10"/>
      <c r="P689" s="10"/>
      <c r="Q689" s="18"/>
      <c r="R689" s="18"/>
      <c r="S689" s="18"/>
      <c r="T689" s="18"/>
    </row>
    <row r="690" spans="1:20" x14ac:dyDescent="0.25">
      <c r="A690" s="10"/>
      <c r="B690" s="10"/>
      <c r="C690" s="10"/>
      <c r="D690" s="10"/>
      <c r="E690" s="10"/>
      <c r="F690" s="10"/>
      <c r="G690" s="10"/>
      <c r="H690" s="10"/>
      <c r="I690" s="218"/>
      <c r="J690" s="10"/>
      <c r="K690" s="16"/>
      <c r="L690" s="218"/>
      <c r="M690" s="10"/>
      <c r="N690" s="10"/>
      <c r="O690" s="10"/>
      <c r="P690" s="10"/>
      <c r="Q690" s="18"/>
      <c r="R690" s="18"/>
      <c r="S690" s="18"/>
      <c r="T690" s="18"/>
    </row>
    <row r="691" spans="1:20" x14ac:dyDescent="0.25">
      <c r="A691" s="10"/>
      <c r="B691" s="10"/>
      <c r="C691" s="10"/>
      <c r="D691" s="10"/>
      <c r="E691" s="10"/>
      <c r="F691" s="10"/>
      <c r="G691" s="10"/>
      <c r="H691" s="10"/>
      <c r="I691" s="218"/>
      <c r="J691" s="10"/>
      <c r="K691" s="16"/>
      <c r="L691" s="218"/>
      <c r="M691" s="10"/>
      <c r="N691" s="10"/>
      <c r="O691" s="10"/>
      <c r="P691" s="10"/>
      <c r="Q691" s="18"/>
      <c r="R691" s="18"/>
      <c r="S691" s="18"/>
      <c r="T691" s="18"/>
    </row>
    <row r="692" spans="1:20" x14ac:dyDescent="0.25">
      <c r="A692" s="10"/>
      <c r="B692" s="10"/>
      <c r="C692" s="10"/>
      <c r="D692" s="10"/>
      <c r="E692" s="10"/>
      <c r="F692" s="10"/>
      <c r="G692" s="10"/>
      <c r="H692" s="10"/>
      <c r="I692" s="218"/>
      <c r="J692" s="10"/>
      <c r="K692" s="16"/>
      <c r="L692" s="218"/>
      <c r="M692" s="10"/>
      <c r="N692" s="10"/>
      <c r="O692" s="10"/>
      <c r="P692" s="10"/>
      <c r="Q692" s="18"/>
      <c r="R692" s="18"/>
      <c r="S692" s="18"/>
      <c r="T692" s="18"/>
    </row>
    <row r="693" spans="1:20" x14ac:dyDescent="0.25">
      <c r="A693" s="10"/>
      <c r="B693" s="10"/>
      <c r="C693" s="10"/>
      <c r="D693" s="10"/>
      <c r="E693" s="10"/>
      <c r="F693" s="10"/>
      <c r="G693" s="10"/>
      <c r="H693" s="10"/>
      <c r="I693" s="218"/>
      <c r="J693" s="10"/>
      <c r="K693" s="16"/>
      <c r="L693" s="218"/>
      <c r="M693" s="10"/>
      <c r="N693" s="10"/>
      <c r="O693" s="10"/>
      <c r="P693" s="10"/>
      <c r="Q693" s="18"/>
      <c r="R693" s="18"/>
      <c r="S693" s="18"/>
      <c r="T693" s="18"/>
    </row>
    <row r="694" spans="1:20" x14ac:dyDescent="0.25">
      <c r="A694" s="10"/>
      <c r="B694" s="10"/>
      <c r="C694" s="10"/>
      <c r="D694" s="10"/>
      <c r="E694" s="10"/>
      <c r="F694" s="10"/>
      <c r="G694" s="10"/>
      <c r="H694" s="10"/>
      <c r="I694" s="218"/>
      <c r="J694" s="10"/>
      <c r="K694" s="16"/>
      <c r="L694" s="218"/>
      <c r="M694" s="10"/>
      <c r="N694" s="10"/>
      <c r="O694" s="10"/>
      <c r="P694" s="10"/>
      <c r="Q694" s="18"/>
      <c r="R694" s="18"/>
      <c r="S694" s="18"/>
      <c r="T694" s="18"/>
    </row>
    <row r="695" spans="1:20" x14ac:dyDescent="0.25">
      <c r="A695" s="10"/>
      <c r="B695" s="10"/>
      <c r="C695" s="10"/>
      <c r="D695" s="10"/>
      <c r="E695" s="10"/>
      <c r="F695" s="10"/>
      <c r="G695" s="10"/>
      <c r="H695" s="10"/>
      <c r="I695" s="218"/>
      <c r="J695" s="10"/>
      <c r="K695" s="16"/>
      <c r="L695" s="218"/>
      <c r="M695" s="10"/>
      <c r="N695" s="10"/>
      <c r="O695" s="10"/>
      <c r="P695" s="10"/>
      <c r="Q695" s="18"/>
      <c r="R695" s="18"/>
      <c r="S695" s="18"/>
      <c r="T695" s="18"/>
    </row>
    <row r="696" spans="1:20" x14ac:dyDescent="0.25">
      <c r="A696" s="10"/>
      <c r="B696" s="10"/>
      <c r="C696" s="10"/>
      <c r="D696" s="10"/>
      <c r="E696" s="10"/>
      <c r="F696" s="10"/>
      <c r="G696" s="10"/>
      <c r="H696" s="10"/>
      <c r="I696" s="218"/>
      <c r="J696" s="10"/>
      <c r="K696" s="16"/>
      <c r="L696" s="218"/>
      <c r="M696" s="10"/>
      <c r="N696" s="10"/>
      <c r="O696" s="10"/>
      <c r="P696" s="10"/>
      <c r="Q696" s="18"/>
      <c r="R696" s="18"/>
      <c r="S696" s="18"/>
      <c r="T696" s="18"/>
    </row>
    <row r="697" spans="1:20" x14ac:dyDescent="0.25">
      <c r="A697" s="10"/>
      <c r="B697" s="10"/>
      <c r="C697" s="10"/>
      <c r="D697" s="10"/>
      <c r="E697" s="10"/>
      <c r="F697" s="10"/>
      <c r="G697" s="10"/>
      <c r="H697" s="10"/>
      <c r="I697" s="218"/>
      <c r="J697" s="10"/>
      <c r="K697" s="16"/>
      <c r="L697" s="218"/>
      <c r="M697" s="10"/>
      <c r="N697" s="10"/>
      <c r="O697" s="10"/>
      <c r="P697" s="10"/>
      <c r="Q697" s="18"/>
      <c r="R697" s="18"/>
      <c r="S697" s="18"/>
      <c r="T697" s="18"/>
    </row>
    <row r="698" spans="1:20" x14ac:dyDescent="0.25">
      <c r="A698" s="10"/>
      <c r="B698" s="10"/>
      <c r="C698" s="10"/>
      <c r="D698" s="10"/>
      <c r="E698" s="10"/>
      <c r="F698" s="10"/>
      <c r="G698" s="10"/>
      <c r="H698" s="10"/>
      <c r="I698" s="218"/>
      <c r="J698" s="10"/>
      <c r="K698" s="16"/>
      <c r="L698" s="218"/>
      <c r="M698" s="10"/>
      <c r="N698" s="10"/>
      <c r="O698" s="10"/>
      <c r="P698" s="10"/>
      <c r="Q698" s="18"/>
      <c r="R698" s="18"/>
      <c r="S698" s="18"/>
      <c r="T698" s="18"/>
    </row>
    <row r="699" spans="1:20" x14ac:dyDescent="0.25">
      <c r="A699" s="10"/>
      <c r="B699" s="10"/>
      <c r="C699" s="10"/>
      <c r="D699" s="10"/>
      <c r="E699" s="10"/>
      <c r="F699" s="10"/>
      <c r="G699" s="10"/>
      <c r="H699" s="10"/>
      <c r="I699" s="218"/>
      <c r="J699" s="10"/>
      <c r="K699" s="16"/>
      <c r="L699" s="218"/>
      <c r="M699" s="10"/>
      <c r="N699" s="10"/>
      <c r="O699" s="10"/>
      <c r="P699" s="10"/>
      <c r="Q699" s="18"/>
      <c r="R699" s="18"/>
      <c r="S699" s="18"/>
      <c r="T699" s="18"/>
    </row>
    <row r="700" spans="1:20" x14ac:dyDescent="0.25">
      <c r="A700" s="10"/>
      <c r="B700" s="10"/>
      <c r="C700" s="10"/>
      <c r="D700" s="10"/>
      <c r="E700" s="10"/>
      <c r="F700" s="10"/>
      <c r="G700" s="10"/>
      <c r="H700" s="10"/>
      <c r="I700" s="218"/>
      <c r="J700" s="10"/>
      <c r="K700" s="16"/>
      <c r="L700" s="218"/>
      <c r="M700" s="10"/>
      <c r="N700" s="10"/>
      <c r="O700" s="10"/>
      <c r="P700" s="10"/>
      <c r="Q700" s="18"/>
      <c r="R700" s="18"/>
      <c r="S700" s="18"/>
      <c r="T700" s="18"/>
    </row>
    <row r="701" spans="1:20" x14ac:dyDescent="0.25">
      <c r="A701" s="10"/>
      <c r="B701" s="10"/>
      <c r="C701" s="10"/>
      <c r="D701" s="10"/>
      <c r="E701" s="10"/>
      <c r="F701" s="10"/>
      <c r="G701" s="10"/>
      <c r="H701" s="10"/>
      <c r="I701" s="218"/>
      <c r="J701" s="10"/>
      <c r="K701" s="16"/>
      <c r="L701" s="218"/>
      <c r="M701" s="10"/>
      <c r="N701" s="10"/>
      <c r="O701" s="10"/>
      <c r="P701" s="10"/>
      <c r="Q701" s="18"/>
      <c r="R701" s="18"/>
      <c r="S701" s="18"/>
      <c r="T701" s="18"/>
    </row>
    <row r="702" spans="1:20" x14ac:dyDescent="0.25">
      <c r="A702" s="10"/>
      <c r="B702" s="10"/>
      <c r="C702" s="10"/>
      <c r="D702" s="10"/>
      <c r="E702" s="10"/>
      <c r="F702" s="10"/>
      <c r="G702" s="10"/>
      <c r="H702" s="10"/>
      <c r="I702" s="218"/>
      <c r="J702" s="10"/>
      <c r="K702" s="16"/>
      <c r="L702" s="218"/>
      <c r="M702" s="10"/>
      <c r="N702" s="10"/>
      <c r="O702" s="10"/>
      <c r="P702" s="10"/>
      <c r="Q702" s="18"/>
      <c r="R702" s="18"/>
      <c r="S702" s="18"/>
      <c r="T702" s="18"/>
    </row>
    <row r="703" spans="1:20" x14ac:dyDescent="0.25">
      <c r="A703" s="10"/>
      <c r="B703" s="10"/>
      <c r="C703" s="10"/>
      <c r="D703" s="10"/>
      <c r="E703" s="10"/>
      <c r="F703" s="10"/>
      <c r="G703" s="10"/>
      <c r="H703" s="10"/>
      <c r="I703" s="218"/>
      <c r="J703" s="10"/>
      <c r="K703" s="16"/>
      <c r="L703" s="218"/>
      <c r="M703" s="10"/>
      <c r="N703" s="10"/>
      <c r="O703" s="10"/>
      <c r="P703" s="10"/>
      <c r="Q703" s="18"/>
      <c r="R703" s="18"/>
      <c r="S703" s="18"/>
      <c r="T703" s="18"/>
    </row>
    <row r="704" spans="1:20" x14ac:dyDescent="0.25">
      <c r="A704" s="10"/>
      <c r="B704" s="10"/>
      <c r="C704" s="10"/>
      <c r="D704" s="10"/>
      <c r="E704" s="10"/>
      <c r="F704" s="10"/>
      <c r="G704" s="10"/>
      <c r="H704" s="10"/>
      <c r="I704" s="218"/>
      <c r="J704" s="10"/>
      <c r="K704" s="16"/>
      <c r="L704" s="218"/>
      <c r="M704" s="10"/>
      <c r="N704" s="10"/>
      <c r="O704" s="10"/>
      <c r="P704" s="10"/>
      <c r="Q704" s="18"/>
      <c r="R704" s="18"/>
      <c r="S704" s="18"/>
      <c r="T704" s="18"/>
    </row>
    <row r="705" spans="1:20" x14ac:dyDescent="0.25">
      <c r="A705" s="10"/>
      <c r="B705" s="10"/>
      <c r="C705" s="10"/>
      <c r="D705" s="10"/>
      <c r="E705" s="10"/>
      <c r="F705" s="10"/>
      <c r="G705" s="10"/>
      <c r="H705" s="10"/>
      <c r="I705" s="218"/>
      <c r="J705" s="10"/>
      <c r="K705" s="16"/>
      <c r="L705" s="218"/>
      <c r="M705" s="10"/>
      <c r="N705" s="10"/>
      <c r="O705" s="10"/>
      <c r="P705" s="10"/>
      <c r="Q705" s="18"/>
      <c r="R705" s="18"/>
      <c r="S705" s="18"/>
      <c r="T705" s="18"/>
    </row>
    <row r="706" spans="1:20" x14ac:dyDescent="0.25">
      <c r="A706" s="10"/>
      <c r="B706" s="10"/>
      <c r="C706" s="10"/>
      <c r="D706" s="10"/>
      <c r="E706" s="10"/>
      <c r="F706" s="10"/>
      <c r="G706" s="10"/>
      <c r="H706" s="10"/>
      <c r="I706" s="218"/>
      <c r="J706" s="10"/>
      <c r="K706" s="16"/>
      <c r="L706" s="218"/>
      <c r="M706" s="10"/>
      <c r="N706" s="10"/>
      <c r="O706" s="10"/>
      <c r="P706" s="10"/>
      <c r="Q706" s="18"/>
      <c r="R706" s="18"/>
      <c r="S706" s="18"/>
      <c r="T706" s="18"/>
    </row>
    <row r="707" spans="1:20" x14ac:dyDescent="0.25">
      <c r="A707" s="10"/>
      <c r="B707" s="10"/>
      <c r="C707" s="10"/>
      <c r="D707" s="10"/>
      <c r="E707" s="10"/>
      <c r="F707" s="10"/>
      <c r="G707" s="10"/>
      <c r="H707" s="10"/>
      <c r="I707" s="218"/>
      <c r="J707" s="10"/>
      <c r="K707" s="16"/>
      <c r="L707" s="218"/>
      <c r="M707" s="10"/>
      <c r="N707" s="10"/>
      <c r="O707" s="10"/>
      <c r="P707" s="10"/>
      <c r="Q707" s="18"/>
      <c r="R707" s="18"/>
      <c r="S707" s="18"/>
      <c r="T707" s="18"/>
    </row>
    <row r="708" spans="1:20" x14ac:dyDescent="0.25">
      <c r="A708" s="10"/>
      <c r="B708" s="10"/>
      <c r="C708" s="10"/>
      <c r="D708" s="10"/>
      <c r="E708" s="10"/>
      <c r="F708" s="10"/>
      <c r="G708" s="10"/>
      <c r="H708" s="10"/>
      <c r="I708" s="218"/>
      <c r="J708" s="10"/>
      <c r="K708" s="16"/>
      <c r="L708" s="218"/>
      <c r="M708" s="10"/>
      <c r="N708" s="10"/>
      <c r="O708" s="10"/>
      <c r="P708" s="10"/>
      <c r="Q708" s="18"/>
      <c r="R708" s="18"/>
      <c r="S708" s="18"/>
      <c r="T708" s="18"/>
    </row>
    <row r="709" spans="1:20" x14ac:dyDescent="0.25">
      <c r="A709" s="10"/>
      <c r="B709" s="10"/>
      <c r="C709" s="10"/>
      <c r="D709" s="10"/>
      <c r="E709" s="10"/>
      <c r="F709" s="10"/>
      <c r="G709" s="10"/>
      <c r="H709" s="10"/>
      <c r="I709" s="218"/>
      <c r="J709" s="10"/>
      <c r="K709" s="16"/>
      <c r="L709" s="218"/>
      <c r="M709" s="10"/>
      <c r="N709" s="10"/>
      <c r="O709" s="10"/>
      <c r="P709" s="10"/>
      <c r="Q709" s="18"/>
      <c r="R709" s="18"/>
      <c r="S709" s="18"/>
      <c r="T709" s="18"/>
    </row>
    <row r="710" spans="1:20" x14ac:dyDescent="0.25">
      <c r="A710" s="10"/>
      <c r="B710" s="10"/>
      <c r="C710" s="10"/>
      <c r="D710" s="10"/>
      <c r="E710" s="10"/>
      <c r="F710" s="10"/>
      <c r="G710" s="10"/>
      <c r="H710" s="10"/>
      <c r="I710" s="218"/>
      <c r="J710" s="10"/>
      <c r="K710" s="16"/>
      <c r="L710" s="218"/>
      <c r="M710" s="10"/>
      <c r="N710" s="10"/>
      <c r="O710" s="10"/>
      <c r="P710" s="10"/>
      <c r="Q710" s="18"/>
      <c r="R710" s="18"/>
      <c r="S710" s="18"/>
      <c r="T710" s="18"/>
    </row>
    <row r="711" spans="1:20" x14ac:dyDescent="0.25">
      <c r="A711" s="10"/>
      <c r="B711" s="10"/>
      <c r="C711" s="10"/>
      <c r="D711" s="10"/>
      <c r="E711" s="10"/>
      <c r="F711" s="10"/>
      <c r="G711" s="10"/>
      <c r="H711" s="10"/>
      <c r="I711" s="218"/>
      <c r="J711" s="10"/>
      <c r="K711" s="16"/>
      <c r="L711" s="218"/>
      <c r="M711" s="10"/>
      <c r="N711" s="10"/>
      <c r="O711" s="10"/>
      <c r="P711" s="10"/>
      <c r="Q711" s="18"/>
      <c r="R711" s="18"/>
      <c r="S711" s="18"/>
      <c r="T711" s="18"/>
    </row>
    <row r="712" spans="1:20" x14ac:dyDescent="0.25">
      <c r="A712" s="10"/>
      <c r="B712" s="10"/>
      <c r="C712" s="10"/>
      <c r="D712" s="10"/>
      <c r="E712" s="10"/>
      <c r="F712" s="10"/>
      <c r="G712" s="10"/>
      <c r="H712" s="10"/>
      <c r="I712" s="218"/>
      <c r="J712" s="10"/>
      <c r="K712" s="16"/>
      <c r="L712" s="218"/>
      <c r="M712" s="10"/>
      <c r="N712" s="10"/>
      <c r="O712" s="10"/>
      <c r="P712" s="10"/>
      <c r="Q712" s="18"/>
      <c r="R712" s="18"/>
      <c r="S712" s="18"/>
      <c r="T712" s="18"/>
    </row>
    <row r="713" spans="1:20" x14ac:dyDescent="0.25">
      <c r="A713" s="10"/>
      <c r="B713" s="10"/>
      <c r="C713" s="10"/>
      <c r="D713" s="10"/>
      <c r="E713" s="10"/>
      <c r="F713" s="10"/>
      <c r="G713" s="10"/>
      <c r="H713" s="10"/>
      <c r="I713" s="218"/>
      <c r="J713" s="10"/>
      <c r="K713" s="16"/>
      <c r="L713" s="218"/>
      <c r="M713" s="10"/>
      <c r="N713" s="10"/>
      <c r="O713" s="10"/>
      <c r="P713" s="10"/>
      <c r="Q713" s="18"/>
      <c r="R713" s="18"/>
      <c r="S713" s="18"/>
      <c r="T713" s="18"/>
    </row>
    <row r="714" spans="1:20" x14ac:dyDescent="0.25">
      <c r="A714" s="10"/>
      <c r="B714" s="10"/>
      <c r="C714" s="10"/>
      <c r="D714" s="10"/>
      <c r="E714" s="10"/>
      <c r="F714" s="10"/>
      <c r="G714" s="10"/>
      <c r="H714" s="10"/>
      <c r="I714" s="218"/>
      <c r="J714" s="10"/>
      <c r="K714" s="16"/>
      <c r="L714" s="218"/>
      <c r="M714" s="10"/>
      <c r="N714" s="10"/>
      <c r="O714" s="10"/>
      <c r="P714" s="10"/>
      <c r="Q714" s="18"/>
      <c r="R714" s="18"/>
      <c r="S714" s="18"/>
      <c r="T714" s="18"/>
    </row>
    <row r="715" spans="1:20" x14ac:dyDescent="0.25">
      <c r="A715" s="10"/>
      <c r="B715" s="10"/>
      <c r="C715" s="10"/>
      <c r="D715" s="10"/>
      <c r="E715" s="10"/>
      <c r="F715" s="10"/>
      <c r="G715" s="10"/>
      <c r="H715" s="10"/>
      <c r="I715" s="218"/>
      <c r="J715" s="10"/>
      <c r="K715" s="16"/>
      <c r="L715" s="218"/>
      <c r="M715" s="10"/>
      <c r="N715" s="10"/>
      <c r="O715" s="10"/>
      <c r="P715" s="10"/>
      <c r="Q715" s="18"/>
      <c r="R715" s="18"/>
      <c r="S715" s="18"/>
      <c r="T715" s="18"/>
    </row>
    <row r="716" spans="1:20" x14ac:dyDescent="0.25">
      <c r="A716" s="10"/>
      <c r="B716" s="10"/>
      <c r="C716" s="10"/>
      <c r="D716" s="10"/>
      <c r="E716" s="10"/>
      <c r="F716" s="10"/>
      <c r="G716" s="10"/>
      <c r="H716" s="10"/>
      <c r="I716" s="218"/>
      <c r="J716" s="10"/>
      <c r="K716" s="16"/>
      <c r="L716" s="218"/>
      <c r="M716" s="10"/>
      <c r="N716" s="10"/>
      <c r="O716" s="10"/>
      <c r="P716" s="10"/>
      <c r="Q716" s="18"/>
      <c r="R716" s="18"/>
      <c r="S716" s="18"/>
      <c r="T716" s="18"/>
    </row>
    <row r="717" spans="1:20" x14ac:dyDescent="0.25">
      <c r="A717" s="10"/>
      <c r="B717" s="10"/>
      <c r="C717" s="10"/>
      <c r="D717" s="10"/>
      <c r="E717" s="10"/>
      <c r="F717" s="10"/>
      <c r="G717" s="10"/>
      <c r="H717" s="10"/>
      <c r="I717" s="218"/>
      <c r="J717" s="10"/>
      <c r="K717" s="16"/>
      <c r="L717" s="218"/>
      <c r="M717" s="10"/>
      <c r="N717" s="10"/>
      <c r="O717" s="10"/>
      <c r="P717" s="10"/>
      <c r="Q717" s="18"/>
      <c r="R717" s="18"/>
      <c r="S717" s="18"/>
      <c r="T717" s="18"/>
    </row>
    <row r="718" spans="1:20" x14ac:dyDescent="0.25">
      <c r="A718" s="10"/>
      <c r="B718" s="10"/>
      <c r="C718" s="10"/>
      <c r="D718" s="10"/>
      <c r="E718" s="10"/>
      <c r="F718" s="10"/>
      <c r="G718" s="10"/>
      <c r="H718" s="10"/>
      <c r="I718" s="218"/>
      <c r="J718" s="10"/>
      <c r="K718" s="16"/>
      <c r="L718" s="218"/>
      <c r="M718" s="10"/>
      <c r="N718" s="10"/>
      <c r="O718" s="10"/>
      <c r="P718" s="10"/>
      <c r="Q718" s="18"/>
      <c r="R718" s="18"/>
      <c r="S718" s="18"/>
      <c r="T718" s="18"/>
    </row>
    <row r="719" spans="1:20" x14ac:dyDescent="0.25">
      <c r="A719" s="10"/>
      <c r="B719" s="10"/>
      <c r="C719" s="10"/>
      <c r="D719" s="10"/>
      <c r="E719" s="10"/>
      <c r="F719" s="10"/>
      <c r="G719" s="10"/>
      <c r="H719" s="10"/>
      <c r="I719" s="218"/>
      <c r="J719" s="10"/>
      <c r="K719" s="16"/>
      <c r="L719" s="218"/>
      <c r="M719" s="10"/>
      <c r="N719" s="10"/>
      <c r="O719" s="10"/>
      <c r="P719" s="10"/>
      <c r="Q719" s="18"/>
      <c r="R719" s="18"/>
      <c r="S719" s="18"/>
      <c r="T719" s="18"/>
    </row>
    <row r="720" spans="1:20" x14ac:dyDescent="0.25">
      <c r="A720" s="10"/>
      <c r="B720" s="10"/>
      <c r="C720" s="10"/>
      <c r="D720" s="10"/>
      <c r="E720" s="10"/>
      <c r="F720" s="10"/>
      <c r="G720" s="10"/>
      <c r="H720" s="10"/>
      <c r="I720" s="218"/>
      <c r="J720" s="10"/>
      <c r="K720" s="16"/>
      <c r="L720" s="218"/>
      <c r="M720" s="10"/>
      <c r="N720" s="10"/>
      <c r="O720" s="10"/>
      <c r="P720" s="10"/>
      <c r="Q720" s="18"/>
      <c r="R720" s="18"/>
      <c r="S720" s="18"/>
      <c r="T720" s="18"/>
    </row>
    <row r="721" spans="1:20" x14ac:dyDescent="0.25">
      <c r="A721" s="10"/>
      <c r="B721" s="10"/>
      <c r="C721" s="10"/>
      <c r="D721" s="10"/>
      <c r="E721" s="10"/>
      <c r="F721" s="10"/>
      <c r="G721" s="10"/>
      <c r="H721" s="10"/>
      <c r="I721" s="218"/>
      <c r="J721" s="10"/>
      <c r="K721" s="16"/>
      <c r="L721" s="218"/>
      <c r="M721" s="10"/>
      <c r="N721" s="10"/>
      <c r="O721" s="10"/>
      <c r="P721" s="10"/>
      <c r="Q721" s="18"/>
      <c r="R721" s="18"/>
      <c r="S721" s="18"/>
      <c r="T721" s="18"/>
    </row>
    <row r="722" spans="1:20" x14ac:dyDescent="0.25">
      <c r="A722" s="10"/>
      <c r="B722" s="10"/>
      <c r="C722" s="10"/>
      <c r="D722" s="10"/>
      <c r="E722" s="10"/>
      <c r="F722" s="10"/>
      <c r="G722" s="10"/>
      <c r="H722" s="10"/>
      <c r="I722" s="218"/>
      <c r="J722" s="10"/>
      <c r="K722" s="16"/>
      <c r="L722" s="218"/>
      <c r="M722" s="10"/>
      <c r="N722" s="10"/>
      <c r="O722" s="10"/>
      <c r="P722" s="10"/>
      <c r="Q722" s="18"/>
      <c r="R722" s="18"/>
      <c r="S722" s="18"/>
      <c r="T722" s="18"/>
    </row>
    <row r="723" spans="1:20" x14ac:dyDescent="0.25">
      <c r="A723" s="10"/>
      <c r="B723" s="10"/>
      <c r="C723" s="10"/>
      <c r="D723" s="10"/>
      <c r="E723" s="10"/>
      <c r="F723" s="10"/>
      <c r="G723" s="10"/>
      <c r="H723" s="10"/>
      <c r="I723" s="218"/>
      <c r="J723" s="10"/>
      <c r="K723" s="16"/>
      <c r="L723" s="218"/>
      <c r="M723" s="10"/>
      <c r="N723" s="10"/>
      <c r="O723" s="10"/>
      <c r="P723" s="10"/>
      <c r="Q723" s="18"/>
      <c r="R723" s="18"/>
      <c r="S723" s="18"/>
      <c r="T723" s="18"/>
    </row>
    <row r="724" spans="1:20" x14ac:dyDescent="0.25">
      <c r="A724" s="10"/>
      <c r="B724" s="10"/>
      <c r="C724" s="10"/>
      <c r="D724" s="10"/>
      <c r="E724" s="10"/>
      <c r="F724" s="10"/>
      <c r="G724" s="10"/>
      <c r="H724" s="10"/>
      <c r="I724" s="218"/>
      <c r="J724" s="10"/>
      <c r="K724" s="16"/>
      <c r="L724" s="218"/>
      <c r="M724" s="10"/>
      <c r="N724" s="10"/>
      <c r="O724" s="10"/>
      <c r="P724" s="10"/>
      <c r="Q724" s="18"/>
      <c r="R724" s="18"/>
      <c r="S724" s="18"/>
      <c r="T724" s="18"/>
    </row>
    <row r="725" spans="1:20" x14ac:dyDescent="0.25">
      <c r="A725" s="10"/>
      <c r="B725" s="10"/>
      <c r="C725" s="10"/>
      <c r="D725" s="10"/>
      <c r="E725" s="10"/>
      <c r="F725" s="10"/>
      <c r="G725" s="10"/>
      <c r="H725" s="10"/>
      <c r="I725" s="218"/>
      <c r="J725" s="10"/>
      <c r="K725" s="16"/>
      <c r="L725" s="218"/>
      <c r="M725" s="10"/>
      <c r="N725" s="10"/>
      <c r="O725" s="10"/>
      <c r="P725" s="10"/>
      <c r="Q725" s="18"/>
      <c r="R725" s="18"/>
      <c r="S725" s="18"/>
      <c r="T725" s="18"/>
    </row>
    <row r="726" spans="1:20" x14ac:dyDescent="0.25">
      <c r="A726" s="10"/>
      <c r="B726" s="10"/>
      <c r="C726" s="10"/>
      <c r="D726" s="10"/>
      <c r="E726" s="10"/>
      <c r="F726" s="10"/>
      <c r="G726" s="10"/>
      <c r="H726" s="10"/>
      <c r="I726" s="218"/>
      <c r="J726" s="10"/>
      <c r="K726" s="16"/>
      <c r="L726" s="218"/>
      <c r="M726" s="10"/>
      <c r="N726" s="10"/>
      <c r="O726" s="10"/>
      <c r="P726" s="10"/>
      <c r="Q726" s="18"/>
      <c r="R726" s="18"/>
      <c r="S726" s="18"/>
      <c r="T726" s="18"/>
    </row>
    <row r="727" spans="1:20" x14ac:dyDescent="0.25">
      <c r="A727" s="10"/>
      <c r="B727" s="10"/>
      <c r="C727" s="10"/>
      <c r="D727" s="10"/>
      <c r="E727" s="10"/>
      <c r="F727" s="10"/>
      <c r="G727" s="10"/>
      <c r="H727" s="10"/>
      <c r="I727" s="218"/>
      <c r="J727" s="10"/>
      <c r="K727" s="16"/>
      <c r="L727" s="218"/>
      <c r="M727" s="10"/>
      <c r="N727" s="10"/>
      <c r="O727" s="10"/>
      <c r="P727" s="10"/>
      <c r="Q727" s="18"/>
      <c r="R727" s="18"/>
      <c r="S727" s="18"/>
      <c r="T727" s="18"/>
    </row>
    <row r="728" spans="1:20" x14ac:dyDescent="0.25">
      <c r="A728" s="10"/>
      <c r="B728" s="10"/>
      <c r="C728" s="10"/>
      <c r="D728" s="10"/>
      <c r="E728" s="10"/>
      <c r="F728" s="10"/>
      <c r="G728" s="10"/>
      <c r="H728" s="10"/>
      <c r="I728" s="218"/>
      <c r="J728" s="10"/>
      <c r="K728" s="16"/>
      <c r="L728" s="218"/>
      <c r="M728" s="10"/>
      <c r="N728" s="10"/>
      <c r="O728" s="10"/>
      <c r="P728" s="10"/>
      <c r="Q728" s="18"/>
      <c r="R728" s="18"/>
      <c r="S728" s="18"/>
      <c r="T728" s="18"/>
    </row>
    <row r="729" spans="1:20" x14ac:dyDescent="0.25">
      <c r="A729" s="10"/>
      <c r="B729" s="10"/>
      <c r="C729" s="10"/>
      <c r="D729" s="10"/>
      <c r="E729" s="10"/>
      <c r="F729" s="10"/>
      <c r="G729" s="10"/>
      <c r="H729" s="10"/>
      <c r="I729" s="218"/>
      <c r="J729" s="10"/>
      <c r="K729" s="16"/>
      <c r="L729" s="218"/>
      <c r="M729" s="10"/>
      <c r="N729" s="10"/>
      <c r="O729" s="10"/>
      <c r="P729" s="10"/>
      <c r="Q729" s="18"/>
      <c r="R729" s="18"/>
      <c r="S729" s="18"/>
      <c r="T729" s="18"/>
    </row>
    <row r="730" spans="1:20" x14ac:dyDescent="0.25">
      <c r="A730" s="10"/>
      <c r="B730" s="10"/>
      <c r="C730" s="10"/>
      <c r="D730" s="10"/>
      <c r="E730" s="10"/>
      <c r="F730" s="10"/>
      <c r="G730" s="10"/>
      <c r="H730" s="10"/>
      <c r="I730" s="218"/>
      <c r="J730" s="10"/>
      <c r="K730" s="16"/>
      <c r="L730" s="218"/>
      <c r="M730" s="10"/>
      <c r="N730" s="10"/>
      <c r="O730" s="10"/>
      <c r="P730" s="10"/>
      <c r="Q730" s="18"/>
      <c r="R730" s="18"/>
      <c r="S730" s="18"/>
      <c r="T730" s="18"/>
    </row>
    <row r="731" spans="1:20" x14ac:dyDescent="0.25">
      <c r="A731" s="10"/>
      <c r="B731" s="10"/>
      <c r="C731" s="10"/>
      <c r="D731" s="10"/>
      <c r="E731" s="10"/>
      <c r="F731" s="10"/>
      <c r="G731" s="10"/>
      <c r="H731" s="10"/>
      <c r="I731" s="218"/>
      <c r="J731" s="10"/>
      <c r="K731" s="16"/>
      <c r="L731" s="218"/>
      <c r="M731" s="10"/>
      <c r="N731" s="10"/>
      <c r="O731" s="10"/>
      <c r="P731" s="10"/>
      <c r="Q731" s="18"/>
      <c r="R731" s="18"/>
      <c r="S731" s="18"/>
      <c r="T731" s="18"/>
    </row>
    <row r="732" spans="1:20" x14ac:dyDescent="0.25">
      <c r="A732" s="10"/>
      <c r="B732" s="10"/>
      <c r="C732" s="10"/>
      <c r="D732" s="10"/>
      <c r="E732" s="10"/>
      <c r="F732" s="10"/>
      <c r="G732" s="10"/>
      <c r="H732" s="10"/>
      <c r="I732" s="218"/>
      <c r="J732" s="10"/>
      <c r="K732" s="16"/>
      <c r="L732" s="218"/>
      <c r="M732" s="10"/>
      <c r="N732" s="10"/>
      <c r="O732" s="10"/>
      <c r="P732" s="10"/>
      <c r="Q732" s="18"/>
      <c r="R732" s="18"/>
      <c r="S732" s="18"/>
      <c r="T732" s="18"/>
    </row>
    <row r="733" spans="1:20" x14ac:dyDescent="0.25">
      <c r="A733" s="10"/>
      <c r="B733" s="10"/>
      <c r="C733" s="10"/>
      <c r="D733" s="10"/>
      <c r="E733" s="10"/>
      <c r="F733" s="10"/>
      <c r="G733" s="10"/>
      <c r="H733" s="10"/>
      <c r="I733" s="218"/>
      <c r="J733" s="10"/>
      <c r="K733" s="16"/>
      <c r="L733" s="218"/>
      <c r="M733" s="10"/>
      <c r="N733" s="10"/>
      <c r="O733" s="10"/>
      <c r="P733" s="10"/>
      <c r="Q733" s="18"/>
      <c r="R733" s="18"/>
      <c r="S733" s="18"/>
      <c r="T733" s="18"/>
    </row>
    <row r="734" spans="1:20" x14ac:dyDescent="0.25">
      <c r="A734" s="10"/>
      <c r="B734" s="10"/>
      <c r="C734" s="10"/>
      <c r="D734" s="10"/>
      <c r="E734" s="10"/>
      <c r="F734" s="10"/>
      <c r="G734" s="10"/>
      <c r="H734" s="10"/>
      <c r="I734" s="218"/>
      <c r="J734" s="10"/>
      <c r="K734" s="16"/>
      <c r="L734" s="218"/>
      <c r="M734" s="10"/>
      <c r="N734" s="10"/>
      <c r="O734" s="10"/>
      <c r="P734" s="10"/>
      <c r="Q734" s="18"/>
      <c r="R734" s="18"/>
      <c r="S734" s="18"/>
      <c r="T734" s="18"/>
    </row>
    <row r="735" spans="1:20" x14ac:dyDescent="0.25">
      <c r="A735" s="10"/>
      <c r="B735" s="10"/>
      <c r="C735" s="10"/>
      <c r="D735" s="10"/>
      <c r="E735" s="10"/>
      <c r="F735" s="10"/>
      <c r="G735" s="10"/>
      <c r="H735" s="10"/>
      <c r="I735" s="218"/>
      <c r="J735" s="10"/>
      <c r="K735" s="16"/>
      <c r="L735" s="218"/>
      <c r="M735" s="10"/>
      <c r="N735" s="10"/>
      <c r="O735" s="10"/>
      <c r="P735" s="10"/>
      <c r="Q735" s="18"/>
      <c r="R735" s="18"/>
      <c r="S735" s="18"/>
      <c r="T735" s="18"/>
    </row>
    <row r="736" spans="1:20" x14ac:dyDescent="0.25">
      <c r="A736" s="10"/>
      <c r="B736" s="10"/>
      <c r="C736" s="10"/>
      <c r="D736" s="10"/>
      <c r="E736" s="10"/>
      <c r="F736" s="10"/>
      <c r="G736" s="10"/>
      <c r="H736" s="10"/>
      <c r="I736" s="218"/>
      <c r="J736" s="10"/>
      <c r="K736" s="16"/>
      <c r="L736" s="218"/>
      <c r="M736" s="10"/>
      <c r="N736" s="10"/>
      <c r="O736" s="10"/>
      <c r="P736" s="10"/>
      <c r="Q736" s="18"/>
      <c r="R736" s="18"/>
      <c r="S736" s="18"/>
      <c r="T736" s="18"/>
    </row>
    <row r="737" spans="1:20" x14ac:dyDescent="0.25">
      <c r="A737" s="10"/>
      <c r="B737" s="10"/>
      <c r="C737" s="10"/>
      <c r="D737" s="10"/>
      <c r="E737" s="10"/>
      <c r="F737" s="10"/>
      <c r="G737" s="10"/>
      <c r="H737" s="10"/>
      <c r="I737" s="218"/>
      <c r="J737" s="10"/>
      <c r="K737" s="16"/>
      <c r="L737" s="218"/>
      <c r="M737" s="10"/>
      <c r="N737" s="10"/>
      <c r="O737" s="10"/>
      <c r="P737" s="10"/>
      <c r="Q737" s="18"/>
      <c r="R737" s="18"/>
      <c r="S737" s="18"/>
      <c r="T737" s="18"/>
    </row>
    <row r="738" spans="1:20" x14ac:dyDescent="0.25">
      <c r="A738" s="10"/>
      <c r="B738" s="10"/>
      <c r="C738" s="10"/>
      <c r="D738" s="10"/>
      <c r="E738" s="10"/>
      <c r="F738" s="10"/>
      <c r="G738" s="10"/>
      <c r="H738" s="10"/>
      <c r="I738" s="218"/>
      <c r="J738" s="10"/>
      <c r="K738" s="16"/>
      <c r="L738" s="218"/>
      <c r="M738" s="10"/>
      <c r="N738" s="10"/>
      <c r="O738" s="10"/>
      <c r="P738" s="10"/>
      <c r="Q738" s="18"/>
      <c r="R738" s="18"/>
      <c r="S738" s="18"/>
      <c r="T738" s="18"/>
    </row>
    <row r="739" spans="1:20" x14ac:dyDescent="0.25">
      <c r="A739" s="10"/>
      <c r="B739" s="10"/>
      <c r="C739" s="10"/>
      <c r="D739" s="10"/>
      <c r="E739" s="10"/>
      <c r="F739" s="10"/>
      <c r="G739" s="10"/>
      <c r="H739" s="10"/>
      <c r="I739" s="218"/>
      <c r="J739" s="10"/>
      <c r="K739" s="16"/>
      <c r="L739" s="218"/>
      <c r="M739" s="10"/>
      <c r="N739" s="10"/>
      <c r="O739" s="10"/>
      <c r="P739" s="10"/>
      <c r="Q739" s="18"/>
      <c r="R739" s="18"/>
      <c r="S739" s="18"/>
      <c r="T739" s="18"/>
    </row>
    <row r="740" spans="1:20" x14ac:dyDescent="0.25">
      <c r="A740" s="10"/>
      <c r="B740" s="10"/>
      <c r="C740" s="10"/>
      <c r="D740" s="10"/>
      <c r="E740" s="10"/>
      <c r="F740" s="10"/>
      <c r="G740" s="10"/>
      <c r="H740" s="10"/>
      <c r="I740" s="218"/>
      <c r="J740" s="10"/>
      <c r="K740" s="16"/>
      <c r="L740" s="218"/>
      <c r="M740" s="10"/>
      <c r="N740" s="10"/>
      <c r="O740" s="10"/>
      <c r="P740" s="10"/>
      <c r="Q740" s="18"/>
      <c r="R740" s="18"/>
      <c r="S740" s="18"/>
      <c r="T740" s="18"/>
    </row>
    <row r="741" spans="1:20" x14ac:dyDescent="0.25">
      <c r="A741" s="10"/>
      <c r="B741" s="10"/>
      <c r="C741" s="10"/>
      <c r="D741" s="10"/>
      <c r="E741" s="10"/>
      <c r="F741" s="10"/>
      <c r="G741" s="10"/>
      <c r="H741" s="10"/>
      <c r="I741" s="218"/>
      <c r="J741" s="10"/>
      <c r="K741" s="16"/>
      <c r="L741" s="218"/>
      <c r="M741" s="10"/>
      <c r="N741" s="10"/>
      <c r="O741" s="10"/>
      <c r="P741" s="10"/>
      <c r="Q741" s="18"/>
      <c r="R741" s="18"/>
      <c r="S741" s="18"/>
      <c r="T741" s="18"/>
    </row>
    <row r="742" spans="1:20" x14ac:dyDescent="0.25">
      <c r="A742" s="10"/>
      <c r="B742" s="10"/>
      <c r="C742" s="10"/>
      <c r="D742" s="10"/>
      <c r="E742" s="10"/>
      <c r="F742" s="10"/>
      <c r="G742" s="10"/>
      <c r="H742" s="10"/>
      <c r="I742" s="218"/>
      <c r="J742" s="10"/>
      <c r="K742" s="16"/>
      <c r="L742" s="218"/>
      <c r="M742" s="10"/>
      <c r="N742" s="10"/>
      <c r="O742" s="10"/>
      <c r="P742" s="10"/>
      <c r="Q742" s="18"/>
      <c r="R742" s="18"/>
      <c r="S742" s="18"/>
      <c r="T742" s="18"/>
    </row>
    <row r="743" spans="1:20" x14ac:dyDescent="0.25">
      <c r="A743" s="10"/>
      <c r="B743" s="10"/>
      <c r="C743" s="10"/>
      <c r="D743" s="10"/>
      <c r="E743" s="10"/>
      <c r="F743" s="10"/>
      <c r="G743" s="10"/>
      <c r="H743" s="10"/>
      <c r="I743" s="218"/>
      <c r="J743" s="10"/>
      <c r="K743" s="16"/>
      <c r="L743" s="218"/>
      <c r="M743" s="10"/>
      <c r="N743" s="10"/>
      <c r="O743" s="10"/>
      <c r="P743" s="10"/>
      <c r="Q743" s="18"/>
      <c r="R743" s="18"/>
      <c r="S743" s="18"/>
      <c r="T743" s="18"/>
    </row>
    <row r="744" spans="1:20" x14ac:dyDescent="0.25">
      <c r="A744" s="10"/>
      <c r="B744" s="10"/>
      <c r="C744" s="10"/>
      <c r="D744" s="10"/>
      <c r="E744" s="10"/>
      <c r="F744" s="10"/>
      <c r="G744" s="10"/>
      <c r="H744" s="10"/>
      <c r="I744" s="218"/>
      <c r="J744" s="10"/>
      <c r="K744" s="16"/>
      <c r="L744" s="218"/>
      <c r="M744" s="10"/>
      <c r="N744" s="10"/>
      <c r="O744" s="10"/>
      <c r="P744" s="10"/>
      <c r="Q744" s="18"/>
      <c r="R744" s="18"/>
      <c r="S744" s="18"/>
      <c r="T744" s="18"/>
    </row>
    <row r="745" spans="1:20" x14ac:dyDescent="0.25">
      <c r="A745" s="10"/>
      <c r="B745" s="10"/>
      <c r="C745" s="10"/>
      <c r="D745" s="10"/>
      <c r="E745" s="10"/>
      <c r="F745" s="10"/>
      <c r="G745" s="10"/>
      <c r="H745" s="10"/>
      <c r="I745" s="218"/>
      <c r="J745" s="10"/>
      <c r="K745" s="16"/>
      <c r="L745" s="218"/>
      <c r="M745" s="10"/>
      <c r="N745" s="10"/>
      <c r="O745" s="10"/>
      <c r="P745" s="10"/>
      <c r="Q745" s="18"/>
      <c r="R745" s="18"/>
      <c r="S745" s="18"/>
      <c r="T745" s="18"/>
    </row>
    <row r="746" spans="1:20" x14ac:dyDescent="0.25">
      <c r="A746" s="10"/>
      <c r="B746" s="10"/>
      <c r="C746" s="10"/>
      <c r="D746" s="10"/>
      <c r="E746" s="10"/>
      <c r="F746" s="10"/>
      <c r="G746" s="10"/>
      <c r="H746" s="10"/>
      <c r="I746" s="218"/>
      <c r="J746" s="10"/>
      <c r="K746" s="16"/>
      <c r="L746" s="218"/>
      <c r="M746" s="10"/>
      <c r="N746" s="10"/>
      <c r="O746" s="10"/>
      <c r="P746" s="10"/>
      <c r="Q746" s="18"/>
      <c r="R746" s="18"/>
      <c r="S746" s="18"/>
      <c r="T746" s="18"/>
    </row>
    <row r="747" spans="1:20" x14ac:dyDescent="0.25">
      <c r="A747" s="10"/>
      <c r="B747" s="10"/>
      <c r="C747" s="10"/>
      <c r="D747" s="10"/>
      <c r="E747" s="10"/>
      <c r="F747" s="10"/>
      <c r="G747" s="10"/>
      <c r="H747" s="10"/>
      <c r="I747" s="218"/>
      <c r="J747" s="10"/>
      <c r="K747" s="16"/>
      <c r="L747" s="218"/>
      <c r="M747" s="10"/>
      <c r="N747" s="10"/>
      <c r="O747" s="10"/>
      <c r="P747" s="10"/>
      <c r="Q747" s="18"/>
      <c r="R747" s="18"/>
      <c r="S747" s="18"/>
      <c r="T747" s="18"/>
    </row>
    <row r="748" spans="1:20" x14ac:dyDescent="0.25">
      <c r="A748" s="10"/>
      <c r="B748" s="10"/>
      <c r="C748" s="10"/>
      <c r="D748" s="10"/>
      <c r="E748" s="10"/>
      <c r="F748" s="10"/>
      <c r="G748" s="10"/>
      <c r="H748" s="10"/>
      <c r="I748" s="218"/>
      <c r="J748" s="10"/>
      <c r="K748" s="16"/>
      <c r="L748" s="218"/>
      <c r="M748" s="10"/>
      <c r="N748" s="10"/>
      <c r="O748" s="10"/>
      <c r="P748" s="10"/>
      <c r="Q748" s="18"/>
      <c r="R748" s="18"/>
      <c r="S748" s="18"/>
      <c r="T748" s="18"/>
    </row>
    <row r="749" spans="1:20" x14ac:dyDescent="0.25">
      <c r="A749" s="10"/>
      <c r="B749" s="10"/>
      <c r="C749" s="10"/>
      <c r="D749" s="10"/>
      <c r="E749" s="10"/>
      <c r="F749" s="10"/>
      <c r="G749" s="10"/>
      <c r="H749" s="10"/>
      <c r="I749" s="218"/>
      <c r="J749" s="10"/>
      <c r="K749" s="16"/>
      <c r="L749" s="218"/>
      <c r="M749" s="10"/>
      <c r="N749" s="10"/>
      <c r="O749" s="10"/>
      <c r="P749" s="10"/>
      <c r="Q749" s="18"/>
      <c r="R749" s="18"/>
      <c r="S749" s="18"/>
      <c r="T749" s="18"/>
    </row>
    <row r="750" spans="1:20" x14ac:dyDescent="0.25">
      <c r="A750" s="10"/>
      <c r="B750" s="10"/>
      <c r="C750" s="10"/>
      <c r="D750" s="10"/>
      <c r="E750" s="10"/>
      <c r="F750" s="10"/>
      <c r="G750" s="10"/>
      <c r="H750" s="10"/>
      <c r="I750" s="218"/>
      <c r="J750" s="10"/>
      <c r="K750" s="16"/>
      <c r="L750" s="218"/>
      <c r="M750" s="10"/>
      <c r="N750" s="10"/>
      <c r="O750" s="10"/>
      <c r="P750" s="10"/>
      <c r="Q750" s="18"/>
      <c r="R750" s="18"/>
      <c r="S750" s="18"/>
      <c r="T750" s="18"/>
    </row>
    <row r="751" spans="1:20" x14ac:dyDescent="0.25">
      <c r="A751" s="10"/>
      <c r="B751" s="10"/>
      <c r="C751" s="10"/>
      <c r="D751" s="10"/>
      <c r="E751" s="10"/>
      <c r="F751" s="10"/>
      <c r="G751" s="10"/>
      <c r="H751" s="10"/>
      <c r="I751" s="218"/>
      <c r="J751" s="10"/>
      <c r="K751" s="16"/>
      <c r="L751" s="218"/>
      <c r="M751" s="10"/>
      <c r="N751" s="10"/>
      <c r="O751" s="10"/>
      <c r="P751" s="10"/>
      <c r="Q751" s="18"/>
      <c r="R751" s="18"/>
      <c r="S751" s="18"/>
      <c r="T751" s="18"/>
    </row>
    <row r="752" spans="1:20" x14ac:dyDescent="0.25">
      <c r="A752" s="10"/>
      <c r="B752" s="10"/>
      <c r="C752" s="10"/>
      <c r="D752" s="10"/>
      <c r="E752" s="10"/>
      <c r="F752" s="10"/>
      <c r="G752" s="10"/>
      <c r="H752" s="10"/>
      <c r="I752" s="218"/>
      <c r="J752" s="10"/>
      <c r="K752" s="16"/>
      <c r="L752" s="218"/>
      <c r="M752" s="10"/>
      <c r="N752" s="10"/>
      <c r="O752" s="10"/>
      <c r="P752" s="10"/>
      <c r="Q752" s="18"/>
      <c r="R752" s="18"/>
      <c r="S752" s="18"/>
      <c r="T752" s="18"/>
    </row>
    <row r="753" spans="1:20" x14ac:dyDescent="0.25">
      <c r="A753" s="10"/>
      <c r="B753" s="10"/>
      <c r="C753" s="10"/>
      <c r="D753" s="10"/>
      <c r="E753" s="10"/>
      <c r="F753" s="10"/>
      <c r="G753" s="10"/>
      <c r="H753" s="10"/>
      <c r="I753" s="218"/>
      <c r="J753" s="10"/>
      <c r="K753" s="16"/>
      <c r="L753" s="218"/>
      <c r="M753" s="10"/>
      <c r="N753" s="10"/>
      <c r="O753" s="10"/>
      <c r="P753" s="10"/>
      <c r="Q753" s="18"/>
      <c r="R753" s="18"/>
      <c r="S753" s="18"/>
      <c r="T753" s="18"/>
    </row>
    <row r="754" spans="1:20" x14ac:dyDescent="0.25">
      <c r="A754" s="10"/>
      <c r="B754" s="10"/>
      <c r="C754" s="10"/>
      <c r="D754" s="10"/>
      <c r="E754" s="10"/>
      <c r="F754" s="10"/>
      <c r="G754" s="10"/>
      <c r="H754" s="10"/>
      <c r="I754" s="218"/>
      <c r="J754" s="10"/>
      <c r="K754" s="16"/>
      <c r="L754" s="218"/>
      <c r="M754" s="10"/>
      <c r="N754" s="10"/>
      <c r="O754" s="10"/>
      <c r="P754" s="10"/>
      <c r="Q754" s="18"/>
      <c r="R754" s="18"/>
      <c r="S754" s="18"/>
      <c r="T754" s="18"/>
    </row>
    <row r="755" spans="1:20" x14ac:dyDescent="0.25">
      <c r="A755" s="10"/>
      <c r="B755" s="10"/>
      <c r="C755" s="10"/>
      <c r="D755" s="10"/>
      <c r="E755" s="10"/>
      <c r="F755" s="10"/>
      <c r="G755" s="10"/>
      <c r="H755" s="10"/>
      <c r="I755" s="218"/>
      <c r="J755" s="10"/>
      <c r="K755" s="16"/>
      <c r="L755" s="218"/>
      <c r="M755" s="10"/>
      <c r="N755" s="10"/>
      <c r="O755" s="10"/>
      <c r="P755" s="10"/>
      <c r="Q755" s="18"/>
      <c r="R755" s="18"/>
      <c r="S755" s="18"/>
      <c r="T755" s="18"/>
    </row>
    <row r="756" spans="1:20" x14ac:dyDescent="0.25">
      <c r="A756" s="10"/>
      <c r="B756" s="10"/>
      <c r="C756" s="10"/>
      <c r="D756" s="10"/>
      <c r="E756" s="10"/>
      <c r="F756" s="10"/>
      <c r="G756" s="10"/>
      <c r="H756" s="10"/>
      <c r="I756" s="218"/>
      <c r="J756" s="10"/>
      <c r="K756" s="16"/>
      <c r="L756" s="218"/>
      <c r="M756" s="10"/>
      <c r="N756" s="10"/>
      <c r="O756" s="10"/>
      <c r="P756" s="10"/>
      <c r="Q756" s="18"/>
      <c r="R756" s="18"/>
      <c r="S756" s="18"/>
      <c r="T756" s="18"/>
    </row>
    <row r="757" spans="1:20" x14ac:dyDescent="0.25">
      <c r="A757" s="10"/>
      <c r="B757" s="10"/>
      <c r="C757" s="10"/>
      <c r="D757" s="10"/>
      <c r="E757" s="10"/>
      <c r="F757" s="10"/>
      <c r="G757" s="10"/>
      <c r="H757" s="10"/>
      <c r="I757" s="218"/>
      <c r="J757" s="10"/>
      <c r="K757" s="16"/>
      <c r="L757" s="218"/>
      <c r="M757" s="10"/>
      <c r="N757" s="10"/>
      <c r="O757" s="10"/>
      <c r="P757" s="10"/>
      <c r="Q757" s="18"/>
      <c r="R757" s="18"/>
      <c r="S757" s="18"/>
      <c r="T757" s="18"/>
    </row>
    <row r="758" spans="1:20" x14ac:dyDescent="0.25">
      <c r="A758" s="10"/>
      <c r="B758" s="10"/>
      <c r="C758" s="10"/>
      <c r="D758" s="10"/>
      <c r="E758" s="10"/>
      <c r="F758" s="10"/>
      <c r="G758" s="10"/>
      <c r="H758" s="10"/>
      <c r="I758" s="218"/>
      <c r="J758" s="10"/>
      <c r="K758" s="16"/>
      <c r="L758" s="218"/>
      <c r="M758" s="10"/>
      <c r="N758" s="10"/>
      <c r="O758" s="10"/>
      <c r="P758" s="10"/>
      <c r="Q758" s="18"/>
      <c r="R758" s="18"/>
      <c r="S758" s="18"/>
      <c r="T758" s="18"/>
    </row>
    <row r="759" spans="1:20" x14ac:dyDescent="0.25">
      <c r="A759" s="10"/>
      <c r="B759" s="10"/>
      <c r="C759" s="10"/>
      <c r="D759" s="10"/>
      <c r="E759" s="10"/>
      <c r="F759" s="10"/>
      <c r="G759" s="10"/>
      <c r="H759" s="10"/>
      <c r="I759" s="218"/>
      <c r="J759" s="10"/>
      <c r="K759" s="16"/>
      <c r="L759" s="218"/>
      <c r="M759" s="10"/>
      <c r="N759" s="10"/>
      <c r="O759" s="10"/>
      <c r="P759" s="10"/>
      <c r="Q759" s="18"/>
      <c r="R759" s="18"/>
      <c r="S759" s="18"/>
      <c r="T759" s="18"/>
    </row>
    <row r="760" spans="1:20" x14ac:dyDescent="0.25">
      <c r="A760" s="10"/>
      <c r="B760" s="10"/>
      <c r="C760" s="10"/>
      <c r="D760" s="10"/>
      <c r="E760" s="10"/>
      <c r="F760" s="10"/>
      <c r="G760" s="10"/>
      <c r="H760" s="10"/>
      <c r="I760" s="218"/>
      <c r="J760" s="10"/>
      <c r="K760" s="16"/>
      <c r="L760" s="218"/>
      <c r="M760" s="10"/>
      <c r="N760" s="10"/>
      <c r="O760" s="10"/>
      <c r="P760" s="10"/>
      <c r="Q760" s="18"/>
      <c r="R760" s="18"/>
      <c r="S760" s="18"/>
      <c r="T760" s="18"/>
    </row>
    <row r="761" spans="1:20" x14ac:dyDescent="0.25">
      <c r="A761" s="10"/>
      <c r="B761" s="10"/>
      <c r="C761" s="10"/>
      <c r="D761" s="10"/>
      <c r="E761" s="10"/>
      <c r="F761" s="10"/>
      <c r="G761" s="10"/>
      <c r="H761" s="10"/>
      <c r="I761" s="218"/>
      <c r="J761" s="10"/>
      <c r="K761" s="16"/>
      <c r="L761" s="218"/>
      <c r="M761" s="10"/>
      <c r="N761" s="10"/>
      <c r="O761" s="10"/>
      <c r="P761" s="10"/>
      <c r="Q761" s="18"/>
      <c r="R761" s="18"/>
      <c r="S761" s="18"/>
      <c r="T761" s="18"/>
    </row>
    <row r="762" spans="1:20" x14ac:dyDescent="0.25">
      <c r="A762" s="10"/>
      <c r="B762" s="10"/>
      <c r="C762" s="10"/>
      <c r="D762" s="10"/>
      <c r="E762" s="10"/>
      <c r="F762" s="10"/>
      <c r="G762" s="10"/>
      <c r="H762" s="10"/>
      <c r="I762" s="218"/>
      <c r="J762" s="10"/>
      <c r="K762" s="16"/>
      <c r="L762" s="218"/>
      <c r="M762" s="10"/>
      <c r="N762" s="10"/>
      <c r="O762" s="10"/>
      <c r="P762" s="10"/>
      <c r="Q762" s="18"/>
      <c r="R762" s="18"/>
      <c r="S762" s="18"/>
      <c r="T762" s="18"/>
    </row>
    <row r="763" spans="1:20" x14ac:dyDescent="0.25">
      <c r="A763" s="10"/>
      <c r="B763" s="10"/>
      <c r="C763" s="10"/>
      <c r="D763" s="10"/>
      <c r="E763" s="10"/>
      <c r="F763" s="10"/>
      <c r="G763" s="10"/>
      <c r="H763" s="10"/>
      <c r="I763" s="218"/>
      <c r="J763" s="10"/>
      <c r="K763" s="16"/>
      <c r="L763" s="218"/>
      <c r="M763" s="10"/>
      <c r="N763" s="10"/>
      <c r="O763" s="10"/>
      <c r="P763" s="10"/>
      <c r="Q763" s="18"/>
      <c r="R763" s="18"/>
      <c r="S763" s="18"/>
      <c r="T763" s="18"/>
    </row>
    <row r="764" spans="1:20" x14ac:dyDescent="0.25">
      <c r="A764" s="10"/>
      <c r="B764" s="10"/>
      <c r="C764" s="10"/>
      <c r="D764" s="10"/>
      <c r="E764" s="10"/>
      <c r="F764" s="10"/>
      <c r="G764" s="10"/>
      <c r="H764" s="10"/>
      <c r="I764" s="218"/>
      <c r="J764" s="10"/>
      <c r="K764" s="16"/>
      <c r="L764" s="218"/>
      <c r="M764" s="10"/>
      <c r="N764" s="10"/>
      <c r="O764" s="10"/>
      <c r="P764" s="10"/>
      <c r="Q764" s="18"/>
      <c r="R764" s="18"/>
      <c r="S764" s="18"/>
      <c r="T764" s="18"/>
    </row>
    <row r="765" spans="1:20" x14ac:dyDescent="0.25">
      <c r="A765" s="10"/>
      <c r="B765" s="10"/>
      <c r="C765" s="10"/>
      <c r="D765" s="10"/>
      <c r="E765" s="10"/>
      <c r="F765" s="10"/>
      <c r="G765" s="10"/>
      <c r="H765" s="10"/>
      <c r="I765" s="218"/>
      <c r="J765" s="10"/>
      <c r="K765" s="16"/>
      <c r="L765" s="218"/>
      <c r="M765" s="10"/>
      <c r="N765" s="10"/>
      <c r="O765" s="10"/>
      <c r="P765" s="10"/>
      <c r="Q765" s="18"/>
      <c r="R765" s="18"/>
      <c r="S765" s="18"/>
      <c r="T765" s="18"/>
    </row>
    <row r="766" spans="1:20" x14ac:dyDescent="0.25">
      <c r="A766" s="10"/>
      <c r="B766" s="10"/>
      <c r="C766" s="10"/>
      <c r="D766" s="10"/>
      <c r="E766" s="10"/>
      <c r="F766" s="10"/>
      <c r="G766" s="10"/>
      <c r="H766" s="10"/>
      <c r="I766" s="218"/>
      <c r="J766" s="10"/>
      <c r="K766" s="16"/>
      <c r="L766" s="218"/>
      <c r="M766" s="10"/>
      <c r="N766" s="10"/>
      <c r="O766" s="10"/>
      <c r="P766" s="10"/>
      <c r="Q766" s="18"/>
      <c r="R766" s="18"/>
      <c r="S766" s="18"/>
      <c r="T766" s="18"/>
    </row>
    <row r="767" spans="1:20" x14ac:dyDescent="0.25">
      <c r="A767" s="10"/>
      <c r="B767" s="10"/>
      <c r="C767" s="10"/>
      <c r="D767" s="10"/>
      <c r="E767" s="10"/>
      <c r="F767" s="10"/>
      <c r="G767" s="10"/>
      <c r="H767" s="10"/>
      <c r="I767" s="218"/>
      <c r="J767" s="10"/>
      <c r="K767" s="16"/>
      <c r="L767" s="218"/>
      <c r="M767" s="10"/>
      <c r="N767" s="10"/>
      <c r="O767" s="10"/>
      <c r="P767" s="10"/>
      <c r="Q767" s="18"/>
      <c r="R767" s="18"/>
      <c r="S767" s="18"/>
      <c r="T767" s="18"/>
    </row>
    <row r="768" spans="1:20" x14ac:dyDescent="0.25">
      <c r="A768" s="10"/>
      <c r="B768" s="10"/>
      <c r="C768" s="10"/>
      <c r="D768" s="10"/>
      <c r="E768" s="10"/>
      <c r="F768" s="10"/>
      <c r="G768" s="10"/>
      <c r="H768" s="10"/>
      <c r="I768" s="218"/>
      <c r="J768" s="10"/>
      <c r="K768" s="16"/>
      <c r="L768" s="218"/>
      <c r="M768" s="10"/>
      <c r="N768" s="10"/>
      <c r="O768" s="10"/>
      <c r="P768" s="10"/>
      <c r="Q768" s="18"/>
      <c r="R768" s="18"/>
      <c r="S768" s="18"/>
      <c r="T768" s="18"/>
    </row>
    <row r="769" spans="1:20" x14ac:dyDescent="0.25">
      <c r="A769" s="10"/>
      <c r="B769" s="10"/>
      <c r="C769" s="10"/>
      <c r="D769" s="10"/>
      <c r="E769" s="10"/>
      <c r="F769" s="10"/>
      <c r="G769" s="10"/>
      <c r="H769" s="10"/>
      <c r="I769" s="218"/>
      <c r="J769" s="10"/>
      <c r="K769" s="16"/>
      <c r="L769" s="218"/>
      <c r="M769" s="10"/>
      <c r="N769" s="10"/>
      <c r="O769" s="10"/>
      <c r="P769" s="10"/>
      <c r="Q769" s="18"/>
      <c r="R769" s="18"/>
      <c r="S769" s="18"/>
      <c r="T769" s="18"/>
    </row>
    <row r="770" spans="1:20" x14ac:dyDescent="0.25">
      <c r="A770" s="10"/>
      <c r="B770" s="10"/>
      <c r="C770" s="10"/>
      <c r="D770" s="10"/>
      <c r="E770" s="10"/>
      <c r="F770" s="10"/>
      <c r="G770" s="10"/>
      <c r="H770" s="10"/>
      <c r="I770" s="218"/>
      <c r="J770" s="10"/>
      <c r="K770" s="16"/>
      <c r="L770" s="218"/>
      <c r="M770" s="10"/>
      <c r="N770" s="10"/>
      <c r="O770" s="10"/>
      <c r="P770" s="10"/>
      <c r="Q770" s="18"/>
      <c r="R770" s="18"/>
      <c r="S770" s="18"/>
      <c r="T770" s="18"/>
    </row>
    <row r="771" spans="1:20" x14ac:dyDescent="0.25">
      <c r="A771" s="10"/>
      <c r="B771" s="10"/>
      <c r="C771" s="10"/>
      <c r="D771" s="10"/>
      <c r="E771" s="10"/>
      <c r="F771" s="10"/>
      <c r="G771" s="10"/>
      <c r="H771" s="10"/>
      <c r="I771" s="218"/>
      <c r="J771" s="10"/>
      <c r="K771" s="16"/>
      <c r="L771" s="218"/>
      <c r="M771" s="10"/>
      <c r="N771" s="10"/>
      <c r="O771" s="10"/>
      <c r="P771" s="10"/>
      <c r="Q771" s="18"/>
      <c r="R771" s="18"/>
      <c r="S771" s="18"/>
      <c r="T771" s="18"/>
    </row>
    <row r="772" spans="1:20" x14ac:dyDescent="0.25">
      <c r="A772" s="10"/>
      <c r="B772" s="10"/>
      <c r="C772" s="10"/>
      <c r="D772" s="10"/>
      <c r="E772" s="10"/>
      <c r="F772" s="10"/>
      <c r="G772" s="10"/>
      <c r="H772" s="10"/>
      <c r="I772" s="218"/>
      <c r="J772" s="10"/>
      <c r="K772" s="16"/>
      <c r="L772" s="218"/>
      <c r="M772" s="10"/>
      <c r="N772" s="10"/>
      <c r="O772" s="10"/>
      <c r="P772" s="10"/>
      <c r="Q772" s="18"/>
      <c r="R772" s="18"/>
      <c r="S772" s="18"/>
      <c r="T772" s="18"/>
    </row>
    <row r="773" spans="1:20" x14ac:dyDescent="0.25">
      <c r="A773" s="10"/>
      <c r="B773" s="10"/>
      <c r="C773" s="10"/>
      <c r="D773" s="10"/>
      <c r="E773" s="10"/>
      <c r="F773" s="10"/>
      <c r="G773" s="10"/>
      <c r="H773" s="10"/>
      <c r="I773" s="218"/>
      <c r="J773" s="10"/>
      <c r="K773" s="16"/>
      <c r="L773" s="218"/>
      <c r="M773" s="10"/>
      <c r="N773" s="10"/>
      <c r="O773" s="10"/>
      <c r="P773" s="10"/>
      <c r="Q773" s="18"/>
      <c r="R773" s="18"/>
      <c r="S773" s="18"/>
      <c r="T773" s="18"/>
    </row>
    <row r="774" spans="1:20" x14ac:dyDescent="0.25">
      <c r="A774" s="10"/>
      <c r="B774" s="10"/>
      <c r="C774" s="10"/>
      <c r="D774" s="10"/>
      <c r="E774" s="10"/>
      <c r="F774" s="10"/>
      <c r="G774" s="10"/>
      <c r="H774" s="10"/>
      <c r="I774" s="218"/>
      <c r="J774" s="10"/>
      <c r="K774" s="16"/>
      <c r="L774" s="218"/>
      <c r="M774" s="10"/>
      <c r="N774" s="10"/>
      <c r="O774" s="10"/>
      <c r="P774" s="10"/>
      <c r="Q774" s="18"/>
      <c r="R774" s="18"/>
      <c r="S774" s="18"/>
      <c r="T774" s="18"/>
    </row>
    <row r="775" spans="1:20" x14ac:dyDescent="0.25">
      <c r="A775" s="10"/>
      <c r="B775" s="10"/>
      <c r="C775" s="10"/>
      <c r="D775" s="10"/>
      <c r="E775" s="10"/>
      <c r="F775" s="10"/>
      <c r="G775" s="10"/>
      <c r="H775" s="10"/>
      <c r="I775" s="218"/>
      <c r="J775" s="10"/>
      <c r="K775" s="16"/>
      <c r="L775" s="218"/>
      <c r="M775" s="10"/>
      <c r="N775" s="10"/>
      <c r="O775" s="10"/>
      <c r="P775" s="10"/>
      <c r="Q775" s="18"/>
      <c r="R775" s="18"/>
      <c r="S775" s="18"/>
      <c r="T775" s="18"/>
    </row>
    <row r="776" spans="1:20" x14ac:dyDescent="0.25">
      <c r="A776" s="10"/>
      <c r="B776" s="10"/>
      <c r="C776" s="10"/>
      <c r="D776" s="10"/>
      <c r="E776" s="10"/>
      <c r="F776" s="10"/>
      <c r="G776" s="10"/>
      <c r="H776" s="10"/>
      <c r="I776" s="218"/>
      <c r="J776" s="10"/>
      <c r="K776" s="16"/>
      <c r="L776" s="218"/>
      <c r="M776" s="10"/>
      <c r="N776" s="10"/>
      <c r="O776" s="10"/>
      <c r="P776" s="10"/>
      <c r="Q776" s="18"/>
      <c r="R776" s="18"/>
      <c r="S776" s="18"/>
      <c r="T776" s="18"/>
    </row>
    <row r="777" spans="1:20" x14ac:dyDescent="0.25">
      <c r="A777" s="10"/>
      <c r="B777" s="10"/>
      <c r="C777" s="10"/>
      <c r="D777" s="10"/>
      <c r="E777" s="10"/>
      <c r="F777" s="10"/>
      <c r="G777" s="10"/>
      <c r="H777" s="10"/>
      <c r="I777" s="218"/>
      <c r="J777" s="10"/>
      <c r="K777" s="16"/>
      <c r="L777" s="218"/>
      <c r="M777" s="10"/>
      <c r="N777" s="10"/>
      <c r="O777" s="10"/>
      <c r="P777" s="10"/>
      <c r="Q777" s="18"/>
      <c r="R777" s="18"/>
      <c r="S777" s="18"/>
      <c r="T777" s="18"/>
    </row>
    <row r="778" spans="1:20" x14ac:dyDescent="0.25">
      <c r="A778" s="10"/>
      <c r="B778" s="10"/>
      <c r="C778" s="10"/>
      <c r="D778" s="10"/>
      <c r="E778" s="10"/>
      <c r="F778" s="10"/>
      <c r="G778" s="10"/>
      <c r="H778" s="10"/>
      <c r="I778" s="218"/>
      <c r="J778" s="10"/>
      <c r="K778" s="16"/>
      <c r="L778" s="218"/>
      <c r="M778" s="10"/>
      <c r="N778" s="10"/>
      <c r="O778" s="10"/>
      <c r="P778" s="10"/>
      <c r="Q778" s="18"/>
      <c r="R778" s="18"/>
      <c r="S778" s="18"/>
      <c r="T778" s="18"/>
    </row>
    <row r="779" spans="1:20" x14ac:dyDescent="0.25">
      <c r="A779" s="10"/>
      <c r="B779" s="10"/>
      <c r="C779" s="10"/>
      <c r="D779" s="10"/>
      <c r="E779" s="10"/>
      <c r="F779" s="10"/>
      <c r="G779" s="10"/>
      <c r="H779" s="10"/>
      <c r="I779" s="218"/>
      <c r="J779" s="10"/>
      <c r="K779" s="16"/>
      <c r="L779" s="218"/>
      <c r="M779" s="10"/>
      <c r="N779" s="10"/>
      <c r="O779" s="10"/>
      <c r="P779" s="10"/>
      <c r="Q779" s="18"/>
      <c r="R779" s="18"/>
      <c r="S779" s="18"/>
      <c r="T779" s="18"/>
    </row>
    <row r="780" spans="1:20" x14ac:dyDescent="0.25">
      <c r="A780" s="10"/>
      <c r="B780" s="10"/>
      <c r="C780" s="10"/>
      <c r="D780" s="10"/>
      <c r="E780" s="10"/>
      <c r="F780" s="10"/>
      <c r="G780" s="10"/>
      <c r="H780" s="10"/>
      <c r="I780" s="218"/>
      <c r="J780" s="10"/>
      <c r="K780" s="16"/>
      <c r="L780" s="218"/>
      <c r="M780" s="10"/>
      <c r="N780" s="10"/>
      <c r="O780" s="10"/>
      <c r="P780" s="10"/>
      <c r="Q780" s="18"/>
      <c r="R780" s="18"/>
      <c r="S780" s="18"/>
      <c r="T780" s="18"/>
    </row>
    <row r="781" spans="1:20" x14ac:dyDescent="0.25">
      <c r="A781" s="10"/>
      <c r="B781" s="10"/>
      <c r="C781" s="10"/>
      <c r="D781" s="10"/>
      <c r="E781" s="10"/>
      <c r="F781" s="10"/>
      <c r="G781" s="10"/>
      <c r="H781" s="10"/>
      <c r="I781" s="218"/>
      <c r="J781" s="10"/>
      <c r="K781" s="16"/>
      <c r="L781" s="218"/>
      <c r="M781" s="10"/>
      <c r="N781" s="10"/>
      <c r="O781" s="10"/>
      <c r="P781" s="10"/>
      <c r="Q781" s="18"/>
      <c r="R781" s="18"/>
      <c r="S781" s="18"/>
      <c r="T781" s="18"/>
    </row>
    <row r="782" spans="1:20" x14ac:dyDescent="0.25">
      <c r="A782" s="10"/>
      <c r="B782" s="10"/>
      <c r="C782" s="10"/>
      <c r="D782" s="10"/>
      <c r="E782" s="10"/>
      <c r="F782" s="10"/>
      <c r="G782" s="10"/>
      <c r="H782" s="10"/>
      <c r="I782" s="218"/>
      <c r="J782" s="10"/>
      <c r="K782" s="16"/>
      <c r="L782" s="218"/>
      <c r="M782" s="10"/>
      <c r="N782" s="10"/>
      <c r="O782" s="10"/>
      <c r="P782" s="10"/>
      <c r="Q782" s="18"/>
      <c r="R782" s="18"/>
      <c r="S782" s="18"/>
      <c r="T782" s="18"/>
    </row>
    <row r="783" spans="1:20" x14ac:dyDescent="0.25">
      <c r="A783" s="10"/>
      <c r="B783" s="10"/>
      <c r="C783" s="10"/>
      <c r="D783" s="10"/>
      <c r="E783" s="10"/>
      <c r="F783" s="10"/>
      <c r="G783" s="10"/>
      <c r="H783" s="10"/>
      <c r="I783" s="218"/>
      <c r="J783" s="10"/>
      <c r="K783" s="16"/>
      <c r="L783" s="218"/>
      <c r="M783" s="10"/>
      <c r="N783" s="10"/>
      <c r="O783" s="10"/>
      <c r="P783" s="10"/>
      <c r="Q783" s="18"/>
      <c r="R783" s="18"/>
      <c r="S783" s="18"/>
      <c r="T783" s="18"/>
    </row>
    <row r="784" spans="1:20" x14ac:dyDescent="0.25">
      <c r="A784" s="10"/>
      <c r="B784" s="10"/>
      <c r="C784" s="10"/>
      <c r="D784" s="10"/>
      <c r="E784" s="10"/>
      <c r="F784" s="10"/>
      <c r="G784" s="10"/>
      <c r="H784" s="10"/>
      <c r="I784" s="218"/>
      <c r="J784" s="10"/>
      <c r="K784" s="16"/>
      <c r="L784" s="218"/>
      <c r="M784" s="10"/>
      <c r="N784" s="10"/>
      <c r="O784" s="10"/>
      <c r="P784" s="10"/>
      <c r="Q784" s="18"/>
      <c r="R784" s="18"/>
      <c r="S784" s="18"/>
      <c r="T784" s="18"/>
    </row>
    <row r="785" spans="1:20" x14ac:dyDescent="0.25">
      <c r="A785" s="10"/>
      <c r="B785" s="10"/>
      <c r="C785" s="10"/>
      <c r="D785" s="10"/>
      <c r="E785" s="10"/>
      <c r="F785" s="10"/>
      <c r="G785" s="10"/>
      <c r="H785" s="10"/>
      <c r="I785" s="218"/>
      <c r="J785" s="10"/>
      <c r="K785" s="16"/>
      <c r="L785" s="218"/>
      <c r="M785" s="10"/>
      <c r="N785" s="10"/>
      <c r="O785" s="10"/>
      <c r="P785" s="10"/>
      <c r="Q785" s="18"/>
      <c r="R785" s="18"/>
      <c r="S785" s="18"/>
      <c r="T785" s="18"/>
    </row>
    <row r="786" spans="1:20" x14ac:dyDescent="0.25">
      <c r="A786" s="10"/>
      <c r="B786" s="10"/>
      <c r="C786" s="10"/>
      <c r="D786" s="10"/>
      <c r="E786" s="10"/>
      <c r="F786" s="10"/>
      <c r="G786" s="10"/>
      <c r="H786" s="10"/>
      <c r="I786" s="218"/>
      <c r="J786" s="10"/>
      <c r="K786" s="16"/>
      <c r="L786" s="218"/>
      <c r="M786" s="10"/>
      <c r="N786" s="10"/>
      <c r="O786" s="10"/>
      <c r="P786" s="10"/>
      <c r="Q786" s="18"/>
      <c r="R786" s="18"/>
      <c r="S786" s="18"/>
      <c r="T786" s="18"/>
    </row>
    <row r="787" spans="1:20" x14ac:dyDescent="0.25">
      <c r="A787" s="10"/>
      <c r="B787" s="10"/>
      <c r="C787" s="10"/>
      <c r="D787" s="10"/>
      <c r="E787" s="10"/>
      <c r="F787" s="10"/>
      <c r="G787" s="10"/>
      <c r="H787" s="10"/>
      <c r="I787" s="218"/>
      <c r="J787" s="10"/>
      <c r="K787" s="16"/>
      <c r="L787" s="218"/>
      <c r="M787" s="10"/>
      <c r="N787" s="10"/>
      <c r="O787" s="10"/>
      <c r="P787" s="10"/>
      <c r="Q787" s="18"/>
      <c r="R787" s="18"/>
      <c r="S787" s="18"/>
      <c r="T787" s="18"/>
    </row>
    <row r="788" spans="1:20" x14ac:dyDescent="0.25">
      <c r="A788" s="10"/>
      <c r="B788" s="10"/>
      <c r="C788" s="10"/>
      <c r="D788" s="10"/>
      <c r="E788" s="10"/>
      <c r="F788" s="10"/>
      <c r="G788" s="10"/>
      <c r="H788" s="10"/>
      <c r="I788" s="218"/>
      <c r="J788" s="10"/>
      <c r="K788" s="16"/>
      <c r="L788" s="218"/>
      <c r="M788" s="10"/>
      <c r="N788" s="10"/>
      <c r="O788" s="10"/>
      <c r="P788" s="10"/>
      <c r="Q788" s="18"/>
      <c r="R788" s="18"/>
      <c r="S788" s="18"/>
      <c r="T788" s="18"/>
    </row>
    <row r="789" spans="1:20" x14ac:dyDescent="0.25">
      <c r="A789" s="10"/>
      <c r="B789" s="10"/>
      <c r="C789" s="10"/>
      <c r="D789" s="10"/>
      <c r="E789" s="10"/>
      <c r="F789" s="10"/>
      <c r="G789" s="10"/>
      <c r="H789" s="10"/>
      <c r="I789" s="218"/>
      <c r="J789" s="10"/>
      <c r="K789" s="16"/>
      <c r="L789" s="218"/>
      <c r="M789" s="10"/>
      <c r="N789" s="10"/>
      <c r="O789" s="10"/>
      <c r="P789" s="10"/>
      <c r="Q789" s="18"/>
      <c r="R789" s="18"/>
      <c r="S789" s="18"/>
      <c r="T789" s="18"/>
    </row>
    <row r="790" spans="1:20" x14ac:dyDescent="0.25">
      <c r="A790" s="10"/>
      <c r="B790" s="10"/>
      <c r="C790" s="10"/>
      <c r="D790" s="10"/>
      <c r="E790" s="10"/>
      <c r="F790" s="10"/>
      <c r="G790" s="10"/>
      <c r="H790" s="10"/>
      <c r="I790" s="218"/>
      <c r="J790" s="10"/>
      <c r="K790" s="16"/>
      <c r="L790" s="218"/>
      <c r="M790" s="10"/>
      <c r="N790" s="10"/>
      <c r="O790" s="10"/>
      <c r="P790" s="10"/>
      <c r="Q790" s="18"/>
      <c r="R790" s="18"/>
      <c r="S790" s="18"/>
      <c r="T790" s="18"/>
    </row>
    <row r="791" spans="1:20" x14ac:dyDescent="0.25">
      <c r="A791" s="10"/>
      <c r="B791" s="10"/>
      <c r="C791" s="10"/>
      <c r="D791" s="10"/>
      <c r="E791" s="10"/>
      <c r="F791" s="10"/>
      <c r="G791" s="10"/>
      <c r="H791" s="10"/>
      <c r="I791" s="218"/>
      <c r="J791" s="10"/>
      <c r="K791" s="16"/>
      <c r="L791" s="218"/>
      <c r="M791" s="10"/>
      <c r="N791" s="10"/>
      <c r="O791" s="10"/>
      <c r="P791" s="10"/>
      <c r="Q791" s="18"/>
      <c r="R791" s="18"/>
      <c r="S791" s="18"/>
      <c r="T791" s="18"/>
    </row>
    <row r="792" spans="1:20" x14ac:dyDescent="0.25">
      <c r="A792" s="10"/>
      <c r="B792" s="10"/>
      <c r="C792" s="10"/>
      <c r="D792" s="10"/>
      <c r="E792" s="10"/>
      <c r="F792" s="10"/>
      <c r="G792" s="10"/>
      <c r="H792" s="10"/>
      <c r="I792" s="218"/>
      <c r="J792" s="10"/>
      <c r="K792" s="16"/>
      <c r="L792" s="218"/>
      <c r="M792" s="10"/>
      <c r="N792" s="10"/>
      <c r="O792" s="10"/>
      <c r="P792" s="10"/>
      <c r="Q792" s="18"/>
      <c r="R792" s="18"/>
      <c r="S792" s="18"/>
      <c r="T792" s="18"/>
    </row>
    <row r="793" spans="1:20" x14ac:dyDescent="0.25">
      <c r="A793" s="10"/>
      <c r="B793" s="10"/>
      <c r="C793" s="10"/>
      <c r="D793" s="10"/>
      <c r="E793" s="10"/>
      <c r="F793" s="10"/>
      <c r="G793" s="10"/>
      <c r="H793" s="10"/>
      <c r="I793" s="218"/>
      <c r="J793" s="10"/>
      <c r="K793" s="16"/>
      <c r="L793" s="218"/>
      <c r="M793" s="10"/>
      <c r="N793" s="10"/>
      <c r="O793" s="10"/>
      <c r="P793" s="10"/>
      <c r="Q793" s="18"/>
      <c r="R793" s="18"/>
      <c r="S793" s="18"/>
      <c r="T793" s="18"/>
    </row>
    <row r="794" spans="1:20" x14ac:dyDescent="0.25">
      <c r="A794" s="10"/>
      <c r="B794" s="10"/>
      <c r="C794" s="10"/>
      <c r="D794" s="10"/>
      <c r="E794" s="10"/>
      <c r="F794" s="10"/>
      <c r="G794" s="10"/>
      <c r="H794" s="10"/>
      <c r="I794" s="218"/>
      <c r="J794" s="10"/>
      <c r="K794" s="16"/>
      <c r="L794" s="218"/>
      <c r="M794" s="10"/>
      <c r="N794" s="10"/>
      <c r="O794" s="10"/>
      <c r="P794" s="10"/>
      <c r="Q794" s="18"/>
      <c r="R794" s="18"/>
      <c r="S794" s="18"/>
      <c r="T794" s="18"/>
    </row>
    <row r="795" spans="1:20" x14ac:dyDescent="0.25">
      <c r="A795" s="10"/>
      <c r="B795" s="10"/>
      <c r="C795" s="10"/>
      <c r="D795" s="10"/>
      <c r="E795" s="10"/>
      <c r="F795" s="10"/>
      <c r="G795" s="10"/>
      <c r="H795" s="10"/>
      <c r="I795" s="218"/>
      <c r="J795" s="10"/>
      <c r="K795" s="16"/>
      <c r="L795" s="218"/>
      <c r="M795" s="10"/>
      <c r="N795" s="10"/>
      <c r="O795" s="10"/>
      <c r="P795" s="10"/>
      <c r="Q795" s="18"/>
      <c r="R795" s="18"/>
      <c r="S795" s="18"/>
      <c r="T795" s="18"/>
    </row>
    <row r="796" spans="1:20" x14ac:dyDescent="0.25">
      <c r="A796" s="10"/>
      <c r="B796" s="10"/>
      <c r="C796" s="10"/>
      <c r="D796" s="10"/>
      <c r="E796" s="10"/>
      <c r="F796" s="10"/>
      <c r="G796" s="10"/>
      <c r="H796" s="10"/>
      <c r="I796" s="218"/>
      <c r="J796" s="10"/>
      <c r="K796" s="16"/>
      <c r="L796" s="218"/>
      <c r="M796" s="10"/>
      <c r="N796" s="10"/>
      <c r="O796" s="10"/>
      <c r="P796" s="10"/>
      <c r="Q796" s="18"/>
      <c r="R796" s="18"/>
      <c r="S796" s="18"/>
      <c r="T796" s="18"/>
    </row>
    <row r="797" spans="1:20" x14ac:dyDescent="0.25">
      <c r="A797" s="10"/>
      <c r="B797" s="10"/>
      <c r="C797" s="10"/>
      <c r="D797" s="10"/>
      <c r="E797" s="10"/>
      <c r="F797" s="10"/>
      <c r="G797" s="10"/>
      <c r="H797" s="10"/>
      <c r="I797" s="218"/>
      <c r="J797" s="10"/>
      <c r="K797" s="16"/>
      <c r="L797" s="218"/>
      <c r="M797" s="10"/>
      <c r="N797" s="10"/>
      <c r="O797" s="10"/>
      <c r="P797" s="10"/>
      <c r="Q797" s="18"/>
      <c r="R797" s="18"/>
      <c r="S797" s="18"/>
      <c r="T797" s="18"/>
    </row>
    <row r="798" spans="1:20" x14ac:dyDescent="0.25">
      <c r="A798" s="10"/>
      <c r="B798" s="10"/>
      <c r="C798" s="10"/>
      <c r="D798" s="10"/>
      <c r="E798" s="10"/>
      <c r="F798" s="10"/>
      <c r="G798" s="10"/>
      <c r="H798" s="10"/>
      <c r="I798" s="218"/>
      <c r="J798" s="10"/>
      <c r="K798" s="16"/>
      <c r="L798" s="218"/>
      <c r="M798" s="10"/>
      <c r="N798" s="10"/>
      <c r="O798" s="10"/>
      <c r="P798" s="10"/>
      <c r="Q798" s="18"/>
      <c r="R798" s="18"/>
      <c r="S798" s="18"/>
      <c r="T798" s="18"/>
    </row>
    <row r="799" spans="1:20" x14ac:dyDescent="0.25">
      <c r="A799" s="10"/>
      <c r="B799" s="10"/>
      <c r="C799" s="10"/>
      <c r="D799" s="10"/>
      <c r="E799" s="10"/>
      <c r="F799" s="10"/>
      <c r="G799" s="10"/>
      <c r="H799" s="10"/>
      <c r="I799" s="218"/>
      <c r="J799" s="10"/>
      <c r="K799" s="16"/>
      <c r="L799" s="218"/>
      <c r="M799" s="10"/>
      <c r="N799" s="10"/>
      <c r="O799" s="10"/>
      <c r="P799" s="10"/>
      <c r="Q799" s="18"/>
      <c r="R799" s="18"/>
      <c r="S799" s="18"/>
      <c r="T799" s="18"/>
    </row>
    <row r="800" spans="1:20" x14ac:dyDescent="0.25">
      <c r="A800" s="10"/>
      <c r="B800" s="10"/>
      <c r="C800" s="10"/>
      <c r="D800" s="10"/>
      <c r="E800" s="10"/>
      <c r="F800" s="10"/>
      <c r="G800" s="10"/>
      <c r="H800" s="10"/>
      <c r="I800" s="218"/>
      <c r="J800" s="10"/>
      <c r="K800" s="16"/>
      <c r="L800" s="218"/>
      <c r="M800" s="10"/>
      <c r="N800" s="10"/>
      <c r="O800" s="10"/>
      <c r="P800" s="10"/>
      <c r="Q800" s="18"/>
      <c r="R800" s="18"/>
      <c r="S800" s="18"/>
      <c r="T800" s="18"/>
    </row>
    <row r="801" spans="1:20" x14ac:dyDescent="0.25">
      <c r="A801" s="10"/>
      <c r="B801" s="10"/>
      <c r="C801" s="10"/>
      <c r="D801" s="10"/>
      <c r="E801" s="10"/>
      <c r="F801" s="10"/>
      <c r="G801" s="10"/>
      <c r="H801" s="10"/>
      <c r="I801" s="218"/>
      <c r="J801" s="10"/>
      <c r="K801" s="16"/>
      <c r="L801" s="218"/>
      <c r="M801" s="10"/>
      <c r="N801" s="10"/>
      <c r="O801" s="10"/>
      <c r="P801" s="10"/>
      <c r="Q801" s="18"/>
      <c r="R801" s="18"/>
      <c r="S801" s="18"/>
      <c r="T801" s="18"/>
    </row>
    <row r="802" spans="1:20" x14ac:dyDescent="0.25">
      <c r="A802" s="10"/>
      <c r="B802" s="10"/>
      <c r="C802" s="10"/>
      <c r="D802" s="10"/>
      <c r="E802" s="10"/>
      <c r="F802" s="10"/>
      <c r="G802" s="10"/>
      <c r="H802" s="10"/>
      <c r="I802" s="218"/>
      <c r="J802" s="10"/>
      <c r="K802" s="16"/>
      <c r="L802" s="218"/>
      <c r="M802" s="10"/>
      <c r="N802" s="10"/>
      <c r="O802" s="10"/>
      <c r="P802" s="10"/>
      <c r="Q802" s="18"/>
      <c r="R802" s="18"/>
      <c r="S802" s="18"/>
      <c r="T802" s="18"/>
    </row>
    <row r="803" spans="1:20" x14ac:dyDescent="0.25">
      <c r="A803" s="10"/>
      <c r="B803" s="10"/>
      <c r="C803" s="10"/>
      <c r="D803" s="10"/>
      <c r="E803" s="10"/>
      <c r="F803" s="10"/>
      <c r="G803" s="10"/>
      <c r="H803" s="10"/>
      <c r="I803" s="218"/>
      <c r="J803" s="10"/>
      <c r="K803" s="16"/>
      <c r="L803" s="218"/>
      <c r="M803" s="10"/>
      <c r="N803" s="10"/>
      <c r="O803" s="10"/>
      <c r="P803" s="10"/>
      <c r="Q803" s="18"/>
      <c r="R803" s="18"/>
      <c r="S803" s="18"/>
      <c r="T803" s="18"/>
    </row>
    <row r="804" spans="1:20" x14ac:dyDescent="0.25">
      <c r="A804" s="10"/>
      <c r="B804" s="10"/>
      <c r="C804" s="10"/>
      <c r="D804" s="10"/>
      <c r="E804" s="10"/>
      <c r="F804" s="10"/>
      <c r="G804" s="10"/>
      <c r="H804" s="10"/>
      <c r="I804" s="218"/>
      <c r="J804" s="10"/>
      <c r="K804" s="16"/>
      <c r="L804" s="218"/>
      <c r="M804" s="10"/>
      <c r="N804" s="10"/>
      <c r="O804" s="10"/>
      <c r="P804" s="10"/>
      <c r="Q804" s="18"/>
      <c r="R804" s="18"/>
      <c r="S804" s="18"/>
      <c r="T804" s="18"/>
    </row>
    <row r="805" spans="1:20" x14ac:dyDescent="0.25">
      <c r="A805" s="10"/>
      <c r="B805" s="10"/>
      <c r="C805" s="10"/>
      <c r="D805" s="10"/>
      <c r="E805" s="10"/>
      <c r="F805" s="10"/>
      <c r="G805" s="10"/>
      <c r="H805" s="10"/>
      <c r="I805" s="218"/>
      <c r="J805" s="10"/>
      <c r="K805" s="16"/>
      <c r="L805" s="218"/>
      <c r="M805" s="10"/>
      <c r="N805" s="10"/>
      <c r="O805" s="10"/>
      <c r="P805" s="10"/>
      <c r="Q805" s="18"/>
      <c r="R805" s="18"/>
      <c r="S805" s="18"/>
      <c r="T805" s="18"/>
    </row>
    <row r="806" spans="1:20" x14ac:dyDescent="0.25">
      <c r="A806" s="10"/>
      <c r="B806" s="10"/>
      <c r="C806" s="10"/>
      <c r="D806" s="10"/>
      <c r="E806" s="10"/>
      <c r="F806" s="10"/>
      <c r="G806" s="10"/>
      <c r="H806" s="10"/>
      <c r="I806" s="218"/>
      <c r="J806" s="10"/>
      <c r="K806" s="16"/>
      <c r="L806" s="218"/>
      <c r="M806" s="10"/>
      <c r="N806" s="10"/>
      <c r="O806" s="10"/>
      <c r="P806" s="10"/>
      <c r="Q806" s="18"/>
      <c r="R806" s="18"/>
      <c r="S806" s="18"/>
      <c r="T806" s="18"/>
    </row>
    <row r="807" spans="1:20" x14ac:dyDescent="0.25">
      <c r="A807" s="10"/>
      <c r="B807" s="10"/>
      <c r="C807" s="10"/>
      <c r="D807" s="10"/>
      <c r="E807" s="10"/>
      <c r="F807" s="10"/>
      <c r="G807" s="10"/>
      <c r="H807" s="10"/>
      <c r="I807" s="218"/>
      <c r="J807" s="10"/>
      <c r="K807" s="16"/>
      <c r="L807" s="218"/>
      <c r="M807" s="10"/>
      <c r="N807" s="10"/>
      <c r="O807" s="10"/>
      <c r="P807" s="10"/>
      <c r="Q807" s="18"/>
      <c r="R807" s="18"/>
      <c r="S807" s="18"/>
      <c r="T807" s="18"/>
    </row>
    <row r="808" spans="1:20" x14ac:dyDescent="0.25">
      <c r="A808" s="10"/>
      <c r="B808" s="10"/>
      <c r="C808" s="10"/>
      <c r="D808" s="10"/>
      <c r="E808" s="10"/>
      <c r="F808" s="10"/>
      <c r="G808" s="10"/>
      <c r="H808" s="10"/>
      <c r="I808" s="218"/>
      <c r="J808" s="10"/>
      <c r="K808" s="16"/>
      <c r="L808" s="218"/>
      <c r="M808" s="10"/>
      <c r="N808" s="10"/>
      <c r="O808" s="10"/>
      <c r="P808" s="10"/>
      <c r="Q808" s="18"/>
      <c r="R808" s="18"/>
      <c r="S808" s="18"/>
      <c r="T808" s="18"/>
    </row>
    <row r="809" spans="1:20" x14ac:dyDescent="0.25">
      <c r="A809" s="10"/>
      <c r="B809" s="10"/>
      <c r="C809" s="10"/>
      <c r="D809" s="10"/>
      <c r="E809" s="10"/>
      <c r="F809" s="10"/>
      <c r="G809" s="10"/>
      <c r="H809" s="10"/>
      <c r="I809" s="218"/>
      <c r="J809" s="10"/>
      <c r="K809" s="16"/>
      <c r="L809" s="218"/>
      <c r="M809" s="10"/>
      <c r="N809" s="10"/>
      <c r="O809" s="10"/>
      <c r="P809" s="10"/>
      <c r="Q809" s="18"/>
      <c r="R809" s="18"/>
      <c r="S809" s="18"/>
      <c r="T809" s="18"/>
    </row>
    <row r="810" spans="1:20" x14ac:dyDescent="0.25">
      <c r="A810" s="10"/>
      <c r="B810" s="10"/>
      <c r="C810" s="10"/>
      <c r="D810" s="10"/>
      <c r="E810" s="10"/>
      <c r="F810" s="10"/>
      <c r="G810" s="10"/>
      <c r="H810" s="10"/>
      <c r="I810" s="218"/>
      <c r="J810" s="10"/>
      <c r="K810" s="16"/>
      <c r="L810" s="218"/>
      <c r="M810" s="10"/>
      <c r="N810" s="10"/>
      <c r="O810" s="10"/>
      <c r="P810" s="10"/>
      <c r="Q810" s="18"/>
      <c r="R810" s="18"/>
      <c r="S810" s="18"/>
      <c r="T810" s="18"/>
    </row>
    <row r="811" spans="1:20" x14ac:dyDescent="0.25">
      <c r="A811" s="10"/>
      <c r="B811" s="10"/>
      <c r="C811" s="10"/>
      <c r="D811" s="10"/>
      <c r="E811" s="10"/>
      <c r="F811" s="10"/>
      <c r="G811" s="10"/>
      <c r="H811" s="10"/>
      <c r="I811" s="218"/>
      <c r="J811" s="10"/>
      <c r="K811" s="16"/>
      <c r="L811" s="218"/>
      <c r="M811" s="10"/>
      <c r="N811" s="10"/>
      <c r="O811" s="10"/>
      <c r="P811" s="10"/>
      <c r="Q811" s="18"/>
      <c r="R811" s="18"/>
      <c r="S811" s="18"/>
      <c r="T811" s="18"/>
    </row>
    <row r="812" spans="1:20" x14ac:dyDescent="0.25">
      <c r="A812" s="10"/>
      <c r="B812" s="10"/>
      <c r="C812" s="10"/>
      <c r="D812" s="10"/>
      <c r="E812" s="10"/>
      <c r="F812" s="10"/>
      <c r="G812" s="10"/>
      <c r="H812" s="10"/>
      <c r="I812" s="218"/>
      <c r="J812" s="10"/>
      <c r="K812" s="16"/>
      <c r="L812" s="218"/>
      <c r="M812" s="10"/>
      <c r="N812" s="10"/>
      <c r="O812" s="10"/>
      <c r="P812" s="10"/>
      <c r="Q812" s="18"/>
      <c r="R812" s="18"/>
      <c r="S812" s="18"/>
      <c r="T812" s="18"/>
    </row>
    <row r="813" spans="1:20" x14ac:dyDescent="0.25">
      <c r="A813" s="10"/>
      <c r="B813" s="10"/>
      <c r="C813" s="10"/>
      <c r="D813" s="10"/>
      <c r="E813" s="10"/>
      <c r="F813" s="10"/>
      <c r="G813" s="10"/>
      <c r="H813" s="10"/>
      <c r="I813" s="218"/>
      <c r="J813" s="10"/>
      <c r="K813" s="16"/>
      <c r="L813" s="218"/>
      <c r="M813" s="10"/>
      <c r="N813" s="10"/>
      <c r="O813" s="10"/>
      <c r="P813" s="10"/>
      <c r="Q813" s="18"/>
      <c r="R813" s="18"/>
      <c r="S813" s="18"/>
      <c r="T813" s="18"/>
    </row>
    <row r="814" spans="1:20" x14ac:dyDescent="0.25">
      <c r="A814" s="10"/>
      <c r="B814" s="10"/>
      <c r="C814" s="10"/>
      <c r="D814" s="10"/>
      <c r="E814" s="10"/>
      <c r="F814" s="10"/>
      <c r="G814" s="10"/>
      <c r="H814" s="10"/>
      <c r="I814" s="218"/>
      <c r="J814" s="10"/>
      <c r="K814" s="16"/>
      <c r="L814" s="218"/>
      <c r="M814" s="10"/>
      <c r="N814" s="10"/>
      <c r="O814" s="10"/>
      <c r="P814" s="10"/>
      <c r="Q814" s="18"/>
      <c r="R814" s="18"/>
      <c r="S814" s="18"/>
      <c r="T814" s="18"/>
    </row>
    <row r="815" spans="1:20" x14ac:dyDescent="0.25">
      <c r="A815" s="10"/>
      <c r="B815" s="10"/>
      <c r="C815" s="10"/>
      <c r="D815" s="10"/>
      <c r="E815" s="10"/>
      <c r="F815" s="10"/>
      <c r="G815" s="10"/>
      <c r="H815" s="10"/>
      <c r="I815" s="218"/>
      <c r="J815" s="10"/>
      <c r="K815" s="16"/>
      <c r="L815" s="218"/>
      <c r="M815" s="10"/>
      <c r="N815" s="10"/>
      <c r="O815" s="10"/>
      <c r="P815" s="10"/>
      <c r="Q815" s="18"/>
      <c r="R815" s="18"/>
      <c r="S815" s="18"/>
      <c r="T815" s="18"/>
    </row>
    <row r="816" spans="1:20" x14ac:dyDescent="0.25">
      <c r="A816" s="10"/>
      <c r="B816" s="10"/>
      <c r="C816" s="10"/>
      <c r="D816" s="10"/>
      <c r="E816" s="10"/>
      <c r="F816" s="10"/>
      <c r="G816" s="10"/>
      <c r="H816" s="10"/>
      <c r="I816" s="218"/>
      <c r="J816" s="10"/>
      <c r="K816" s="16"/>
      <c r="L816" s="218"/>
      <c r="M816" s="10"/>
      <c r="N816" s="10"/>
      <c r="O816" s="10"/>
      <c r="P816" s="10"/>
      <c r="Q816" s="18"/>
      <c r="R816" s="18"/>
      <c r="S816" s="18"/>
      <c r="T816" s="18"/>
    </row>
    <row r="817" spans="1:20" x14ac:dyDescent="0.25">
      <c r="A817" s="10"/>
      <c r="B817" s="10"/>
      <c r="C817" s="10"/>
      <c r="D817" s="10"/>
      <c r="E817" s="10"/>
      <c r="F817" s="10"/>
      <c r="G817" s="10"/>
      <c r="H817" s="10"/>
      <c r="I817" s="218"/>
      <c r="J817" s="10"/>
      <c r="K817" s="16"/>
      <c r="L817" s="218"/>
      <c r="M817" s="10"/>
      <c r="N817" s="10"/>
      <c r="O817" s="10"/>
      <c r="P817" s="10"/>
      <c r="Q817" s="18"/>
      <c r="R817" s="18"/>
      <c r="S817" s="18"/>
      <c r="T817" s="18"/>
    </row>
    <row r="818" spans="1:20" x14ac:dyDescent="0.25">
      <c r="A818" s="10"/>
      <c r="B818" s="10"/>
      <c r="C818" s="10"/>
      <c r="D818" s="10"/>
      <c r="E818" s="10"/>
      <c r="F818" s="10"/>
      <c r="G818" s="10"/>
      <c r="H818" s="10"/>
      <c r="I818" s="218"/>
      <c r="J818" s="10"/>
      <c r="K818" s="16"/>
      <c r="L818" s="218"/>
      <c r="M818" s="10"/>
      <c r="N818" s="10"/>
      <c r="O818" s="10"/>
      <c r="P818" s="10"/>
      <c r="Q818" s="18"/>
      <c r="R818" s="18"/>
      <c r="S818" s="18"/>
      <c r="T818" s="18"/>
    </row>
    <row r="819" spans="1:20" x14ac:dyDescent="0.25">
      <c r="A819" s="10"/>
      <c r="B819" s="10"/>
      <c r="C819" s="10"/>
      <c r="D819" s="10"/>
      <c r="E819" s="10"/>
      <c r="F819" s="10"/>
      <c r="G819" s="10"/>
      <c r="H819" s="10"/>
      <c r="I819" s="218"/>
      <c r="J819" s="10"/>
      <c r="K819" s="16"/>
      <c r="L819" s="218"/>
      <c r="M819" s="10"/>
      <c r="N819" s="10"/>
      <c r="O819" s="10"/>
      <c r="P819" s="10"/>
      <c r="Q819" s="18"/>
      <c r="R819" s="18"/>
      <c r="S819" s="18"/>
      <c r="T819" s="18"/>
    </row>
    <row r="820" spans="1:20" x14ac:dyDescent="0.25">
      <c r="A820" s="10"/>
      <c r="B820" s="10"/>
      <c r="C820" s="10"/>
      <c r="D820" s="10"/>
      <c r="E820" s="10"/>
      <c r="F820" s="10"/>
      <c r="G820" s="10"/>
      <c r="H820" s="10"/>
      <c r="I820" s="218"/>
      <c r="J820" s="10"/>
      <c r="K820" s="16"/>
      <c r="L820" s="218"/>
      <c r="M820" s="10"/>
      <c r="N820" s="10"/>
      <c r="O820" s="10"/>
      <c r="P820" s="10"/>
      <c r="Q820" s="18"/>
      <c r="R820" s="18"/>
      <c r="S820" s="18"/>
      <c r="T820" s="18"/>
    </row>
    <row r="821" spans="1:20" x14ac:dyDescent="0.25">
      <c r="A821" s="10"/>
      <c r="B821" s="10"/>
      <c r="C821" s="10"/>
      <c r="D821" s="10"/>
      <c r="E821" s="10"/>
      <c r="F821" s="10"/>
      <c r="G821" s="10"/>
      <c r="H821" s="10"/>
      <c r="I821" s="218"/>
      <c r="J821" s="10"/>
      <c r="K821" s="16"/>
      <c r="L821" s="218"/>
      <c r="M821" s="10"/>
      <c r="N821" s="10"/>
      <c r="O821" s="10"/>
      <c r="P821" s="10"/>
      <c r="Q821" s="18"/>
      <c r="R821" s="18"/>
      <c r="S821" s="18"/>
      <c r="T821" s="18"/>
    </row>
    <row r="822" spans="1:20" x14ac:dyDescent="0.25">
      <c r="A822" s="10"/>
      <c r="B822" s="10"/>
      <c r="C822" s="10"/>
      <c r="D822" s="10"/>
      <c r="E822" s="10"/>
      <c r="F822" s="10"/>
      <c r="G822" s="10"/>
      <c r="H822" s="10"/>
      <c r="I822" s="218"/>
      <c r="J822" s="10"/>
      <c r="K822" s="16"/>
      <c r="L822" s="218"/>
      <c r="M822" s="10"/>
      <c r="N822" s="10"/>
      <c r="O822" s="10"/>
      <c r="P822" s="10"/>
      <c r="Q822" s="18"/>
      <c r="R822" s="18"/>
      <c r="S822" s="18"/>
      <c r="T822" s="18"/>
    </row>
    <row r="823" spans="1:20" x14ac:dyDescent="0.25">
      <c r="A823" s="10"/>
      <c r="B823" s="10"/>
      <c r="C823" s="10"/>
      <c r="D823" s="10"/>
      <c r="E823" s="10"/>
      <c r="F823" s="10"/>
      <c r="G823" s="10"/>
      <c r="H823" s="10"/>
      <c r="I823" s="218"/>
      <c r="J823" s="10"/>
      <c r="K823" s="16"/>
      <c r="L823" s="218"/>
      <c r="M823" s="10"/>
      <c r="N823" s="10"/>
      <c r="O823" s="10"/>
      <c r="P823" s="10"/>
      <c r="Q823" s="18"/>
      <c r="R823" s="18"/>
      <c r="S823" s="18"/>
      <c r="T823" s="18"/>
    </row>
    <row r="824" spans="1:20" x14ac:dyDescent="0.25">
      <c r="A824" s="10"/>
      <c r="B824" s="10"/>
      <c r="C824" s="10"/>
      <c r="D824" s="10"/>
      <c r="E824" s="10"/>
      <c r="F824" s="10"/>
      <c r="G824" s="10"/>
      <c r="H824" s="10"/>
      <c r="I824" s="218"/>
      <c r="J824" s="10"/>
      <c r="K824" s="16"/>
      <c r="L824" s="218"/>
      <c r="M824" s="10"/>
      <c r="N824" s="10"/>
      <c r="O824" s="10"/>
      <c r="P824" s="10"/>
      <c r="Q824" s="18"/>
      <c r="R824" s="18"/>
      <c r="S824" s="18"/>
      <c r="T824" s="18"/>
    </row>
    <row r="825" spans="1:20" x14ac:dyDescent="0.25">
      <c r="A825" s="10"/>
      <c r="B825" s="10"/>
      <c r="C825" s="10"/>
      <c r="D825" s="10"/>
      <c r="E825" s="10"/>
      <c r="F825" s="10"/>
      <c r="G825" s="10"/>
      <c r="H825" s="10"/>
      <c r="I825" s="218"/>
      <c r="J825" s="10"/>
      <c r="K825" s="16"/>
      <c r="L825" s="218"/>
      <c r="M825" s="10"/>
      <c r="N825" s="10"/>
      <c r="O825" s="10"/>
      <c r="P825" s="10"/>
      <c r="Q825" s="18"/>
      <c r="R825" s="18"/>
      <c r="S825" s="18"/>
      <c r="T825" s="18"/>
    </row>
    <row r="826" spans="1:20" x14ac:dyDescent="0.25">
      <c r="A826" s="10"/>
      <c r="B826" s="10"/>
      <c r="C826" s="10"/>
      <c r="D826" s="10"/>
      <c r="E826" s="10"/>
      <c r="F826" s="10"/>
      <c r="G826" s="10"/>
      <c r="H826" s="10"/>
      <c r="I826" s="218"/>
      <c r="J826" s="10"/>
      <c r="K826" s="16"/>
      <c r="L826" s="218"/>
      <c r="M826" s="10"/>
      <c r="N826" s="10"/>
      <c r="O826" s="10"/>
      <c r="P826" s="10"/>
      <c r="Q826" s="18"/>
      <c r="R826" s="18"/>
      <c r="S826" s="18"/>
      <c r="T826" s="18"/>
    </row>
    <row r="827" spans="1:20" x14ac:dyDescent="0.25">
      <c r="A827" s="10"/>
      <c r="B827" s="10"/>
      <c r="C827" s="10"/>
      <c r="D827" s="10"/>
      <c r="E827" s="10"/>
      <c r="F827" s="10"/>
      <c r="G827" s="10"/>
      <c r="H827" s="10"/>
      <c r="I827" s="218"/>
      <c r="J827" s="10"/>
      <c r="K827" s="16"/>
      <c r="L827" s="218"/>
      <c r="M827" s="10"/>
      <c r="N827" s="10"/>
      <c r="O827" s="10"/>
      <c r="P827" s="10"/>
      <c r="Q827" s="18"/>
      <c r="R827" s="18"/>
      <c r="S827" s="18"/>
      <c r="T827" s="18"/>
    </row>
    <row r="828" spans="1:20" x14ac:dyDescent="0.25">
      <c r="A828" s="10"/>
      <c r="B828" s="10"/>
      <c r="C828" s="10"/>
      <c r="D828" s="10"/>
      <c r="E828" s="10"/>
      <c r="F828" s="10"/>
      <c r="G828" s="10"/>
      <c r="H828" s="10"/>
      <c r="I828" s="218"/>
      <c r="J828" s="10"/>
      <c r="K828" s="16"/>
      <c r="L828" s="218"/>
      <c r="M828" s="10"/>
      <c r="N828" s="10"/>
      <c r="O828" s="10"/>
      <c r="P828" s="10"/>
      <c r="Q828" s="18"/>
      <c r="R828" s="18"/>
      <c r="S828" s="18"/>
      <c r="T828" s="18"/>
    </row>
    <row r="829" spans="1:20" x14ac:dyDescent="0.25">
      <c r="A829" s="10"/>
      <c r="B829" s="10"/>
      <c r="C829" s="10"/>
      <c r="D829" s="10"/>
      <c r="E829" s="10"/>
      <c r="F829" s="10"/>
      <c r="G829" s="10"/>
      <c r="H829" s="10"/>
      <c r="I829" s="218"/>
      <c r="J829" s="10"/>
      <c r="K829" s="16"/>
      <c r="L829" s="218"/>
      <c r="M829" s="10"/>
      <c r="N829" s="10"/>
      <c r="O829" s="10"/>
      <c r="P829" s="10"/>
      <c r="Q829" s="18"/>
      <c r="R829" s="18"/>
      <c r="S829" s="18"/>
      <c r="T829" s="18"/>
    </row>
    <row r="830" spans="1:20" x14ac:dyDescent="0.25">
      <c r="A830" s="10"/>
      <c r="B830" s="10"/>
      <c r="C830" s="10"/>
      <c r="D830" s="10"/>
      <c r="E830" s="10"/>
      <c r="F830" s="10"/>
      <c r="G830" s="10"/>
      <c r="H830" s="10"/>
      <c r="I830" s="218"/>
      <c r="J830" s="10"/>
      <c r="K830" s="16"/>
      <c r="L830" s="218"/>
      <c r="M830" s="10"/>
      <c r="N830" s="10"/>
      <c r="O830" s="10"/>
      <c r="P830" s="10"/>
      <c r="Q830" s="18"/>
      <c r="R830" s="18"/>
      <c r="S830" s="18"/>
      <c r="T830" s="18"/>
    </row>
    <row r="831" spans="1:20" x14ac:dyDescent="0.25">
      <c r="A831" s="10"/>
      <c r="B831" s="10"/>
      <c r="C831" s="10"/>
      <c r="D831" s="10"/>
      <c r="E831" s="10"/>
      <c r="F831" s="10"/>
      <c r="G831" s="10"/>
      <c r="H831" s="10"/>
      <c r="I831" s="218"/>
      <c r="J831" s="10"/>
      <c r="K831" s="16"/>
      <c r="L831" s="218"/>
      <c r="M831" s="10"/>
      <c r="N831" s="10"/>
      <c r="O831" s="10"/>
      <c r="P831" s="10"/>
      <c r="Q831" s="18"/>
      <c r="R831" s="18"/>
      <c r="S831" s="18"/>
      <c r="T831" s="18"/>
    </row>
    <row r="832" spans="1:20" x14ac:dyDescent="0.25">
      <c r="A832" s="10"/>
      <c r="B832" s="10"/>
      <c r="C832" s="10"/>
      <c r="D832" s="10"/>
      <c r="E832" s="10"/>
      <c r="F832" s="10"/>
      <c r="G832" s="10"/>
      <c r="H832" s="10"/>
      <c r="I832" s="218"/>
      <c r="J832" s="10"/>
      <c r="K832" s="16"/>
      <c r="L832" s="218"/>
      <c r="M832" s="10"/>
      <c r="N832" s="10"/>
      <c r="O832" s="10"/>
      <c r="P832" s="10"/>
      <c r="Q832" s="18"/>
      <c r="R832" s="18"/>
      <c r="S832" s="18"/>
      <c r="T832" s="18"/>
    </row>
    <row r="833" spans="1:20" x14ac:dyDescent="0.25">
      <c r="A833" s="10"/>
      <c r="B833" s="10"/>
      <c r="C833" s="10"/>
      <c r="D833" s="10"/>
      <c r="E833" s="10"/>
      <c r="F833" s="10"/>
      <c r="G833" s="10"/>
      <c r="H833" s="10"/>
      <c r="I833" s="218"/>
      <c r="J833" s="10"/>
      <c r="K833" s="16"/>
      <c r="L833" s="218"/>
      <c r="M833" s="10"/>
      <c r="N833" s="10"/>
      <c r="O833" s="10"/>
      <c r="P833" s="10"/>
      <c r="Q833" s="18"/>
      <c r="R833" s="18"/>
      <c r="S833" s="18"/>
      <c r="T833" s="18"/>
    </row>
    <row r="834" spans="1:20" x14ac:dyDescent="0.25">
      <c r="A834" s="10"/>
      <c r="B834" s="10"/>
      <c r="C834" s="10"/>
      <c r="D834" s="10"/>
      <c r="E834" s="10"/>
      <c r="F834" s="10"/>
      <c r="G834" s="10"/>
      <c r="H834" s="10"/>
      <c r="I834" s="218"/>
      <c r="J834" s="10"/>
      <c r="K834" s="16"/>
      <c r="L834" s="218"/>
      <c r="M834" s="10"/>
      <c r="N834" s="10"/>
      <c r="O834" s="10"/>
      <c r="P834" s="10"/>
      <c r="Q834" s="18"/>
      <c r="R834" s="18"/>
      <c r="S834" s="18"/>
      <c r="T834" s="18"/>
    </row>
    <row r="835" spans="1:20" x14ac:dyDescent="0.25">
      <c r="A835" s="10"/>
      <c r="B835" s="10"/>
      <c r="C835" s="10"/>
      <c r="D835" s="10"/>
      <c r="E835" s="10"/>
      <c r="F835" s="10"/>
      <c r="G835" s="10"/>
      <c r="H835" s="10"/>
      <c r="I835" s="218"/>
      <c r="J835" s="10"/>
      <c r="K835" s="16"/>
      <c r="L835" s="218"/>
      <c r="M835" s="10"/>
      <c r="N835" s="10"/>
      <c r="O835" s="10"/>
      <c r="P835" s="10"/>
      <c r="Q835" s="18"/>
      <c r="R835" s="18"/>
      <c r="S835" s="18"/>
      <c r="T835" s="18"/>
    </row>
    <row r="836" spans="1:20" x14ac:dyDescent="0.25">
      <c r="A836" s="10"/>
      <c r="B836" s="10"/>
      <c r="C836" s="10"/>
      <c r="D836" s="10"/>
      <c r="E836" s="10"/>
      <c r="F836" s="10"/>
      <c r="G836" s="10"/>
      <c r="H836" s="10"/>
      <c r="I836" s="218"/>
      <c r="J836" s="10"/>
      <c r="K836" s="16"/>
      <c r="L836" s="218"/>
      <c r="M836" s="10"/>
      <c r="N836" s="10"/>
      <c r="O836" s="10"/>
      <c r="P836" s="10"/>
      <c r="Q836" s="18"/>
      <c r="R836" s="18"/>
      <c r="S836" s="18"/>
      <c r="T836" s="18"/>
    </row>
    <row r="837" spans="1:20" x14ac:dyDescent="0.25">
      <c r="A837" s="10"/>
      <c r="B837" s="10"/>
      <c r="C837" s="10"/>
      <c r="D837" s="10"/>
      <c r="E837" s="10"/>
      <c r="F837" s="10"/>
      <c r="G837" s="10"/>
      <c r="H837" s="10"/>
      <c r="I837" s="218"/>
      <c r="J837" s="10"/>
      <c r="K837" s="16"/>
      <c r="L837" s="218"/>
      <c r="M837" s="10"/>
      <c r="N837" s="10"/>
      <c r="O837" s="10"/>
      <c r="P837" s="10"/>
      <c r="Q837" s="18"/>
      <c r="R837" s="18"/>
      <c r="S837" s="18"/>
      <c r="T837" s="18"/>
    </row>
    <row r="838" spans="1:20" x14ac:dyDescent="0.25">
      <c r="A838" s="10"/>
      <c r="B838" s="10"/>
      <c r="C838" s="10"/>
      <c r="D838" s="10"/>
      <c r="E838" s="10"/>
      <c r="F838" s="10"/>
      <c r="G838" s="10"/>
      <c r="H838" s="10"/>
      <c r="I838" s="218"/>
      <c r="J838" s="10"/>
      <c r="K838" s="16"/>
      <c r="L838" s="218"/>
      <c r="M838" s="10"/>
      <c r="N838" s="10"/>
      <c r="O838" s="10"/>
      <c r="P838" s="10"/>
      <c r="Q838" s="18"/>
      <c r="R838" s="18"/>
      <c r="S838" s="18"/>
      <c r="T838" s="18"/>
    </row>
    <row r="839" spans="1:20" x14ac:dyDescent="0.25">
      <c r="A839" s="10"/>
      <c r="B839" s="10"/>
      <c r="C839" s="10"/>
      <c r="D839" s="10"/>
      <c r="E839" s="10"/>
      <c r="F839" s="10"/>
      <c r="G839" s="10"/>
      <c r="H839" s="10"/>
      <c r="I839" s="218"/>
      <c r="J839" s="10"/>
      <c r="K839" s="16"/>
      <c r="L839" s="218"/>
      <c r="M839" s="10"/>
      <c r="N839" s="10"/>
      <c r="O839" s="10"/>
      <c r="P839" s="10"/>
      <c r="Q839" s="18"/>
      <c r="R839" s="18"/>
      <c r="S839" s="18"/>
      <c r="T839" s="18"/>
    </row>
    <row r="840" spans="1:20" x14ac:dyDescent="0.25">
      <c r="A840" s="10"/>
      <c r="B840" s="10"/>
      <c r="C840" s="10"/>
      <c r="D840" s="10"/>
      <c r="E840" s="10"/>
      <c r="F840" s="10"/>
      <c r="G840" s="10"/>
      <c r="H840" s="10"/>
      <c r="I840" s="218"/>
      <c r="J840" s="10"/>
      <c r="K840" s="16"/>
      <c r="L840" s="218"/>
      <c r="M840" s="10"/>
      <c r="N840" s="10"/>
      <c r="O840" s="10"/>
      <c r="P840" s="10"/>
      <c r="Q840" s="18"/>
      <c r="R840" s="18"/>
      <c r="S840" s="18"/>
      <c r="T840" s="18"/>
    </row>
    <row r="841" spans="1:20" x14ac:dyDescent="0.25">
      <c r="A841" s="10"/>
      <c r="B841" s="10"/>
      <c r="C841" s="10"/>
      <c r="D841" s="10"/>
      <c r="E841" s="10"/>
      <c r="F841" s="10"/>
      <c r="G841" s="10"/>
      <c r="H841" s="10"/>
      <c r="I841" s="218"/>
      <c r="J841" s="10"/>
      <c r="K841" s="16"/>
      <c r="L841" s="218"/>
      <c r="M841" s="10"/>
      <c r="N841" s="10"/>
      <c r="O841" s="10"/>
      <c r="P841" s="10"/>
      <c r="Q841" s="18"/>
      <c r="R841" s="18"/>
      <c r="S841" s="18"/>
      <c r="T841" s="18"/>
    </row>
    <row r="842" spans="1:20" x14ac:dyDescent="0.25">
      <c r="A842" s="10"/>
      <c r="B842" s="10"/>
      <c r="C842" s="10"/>
      <c r="D842" s="10"/>
      <c r="E842" s="10"/>
      <c r="F842" s="10"/>
      <c r="G842" s="10"/>
      <c r="H842" s="10"/>
      <c r="I842" s="218"/>
      <c r="J842" s="10"/>
      <c r="K842" s="16"/>
      <c r="L842" s="218"/>
      <c r="M842" s="10"/>
      <c r="N842" s="10"/>
      <c r="O842" s="10"/>
      <c r="P842" s="10"/>
      <c r="Q842" s="18"/>
      <c r="R842" s="18"/>
      <c r="S842" s="18"/>
      <c r="T842" s="18"/>
    </row>
    <row r="843" spans="1:20" x14ac:dyDescent="0.25">
      <c r="A843" s="10"/>
      <c r="B843" s="10"/>
      <c r="C843" s="10"/>
      <c r="D843" s="10"/>
      <c r="E843" s="10"/>
      <c r="F843" s="10"/>
      <c r="G843" s="10"/>
      <c r="H843" s="10"/>
      <c r="I843" s="218"/>
      <c r="J843" s="10"/>
      <c r="K843" s="16"/>
      <c r="L843" s="218"/>
      <c r="M843" s="10"/>
      <c r="N843" s="10"/>
      <c r="O843" s="10"/>
      <c r="P843" s="10"/>
      <c r="Q843" s="18"/>
      <c r="R843" s="18"/>
      <c r="S843" s="18"/>
      <c r="T843" s="18"/>
    </row>
    <row r="844" spans="1:20" x14ac:dyDescent="0.25">
      <c r="A844" s="10"/>
      <c r="B844" s="10"/>
      <c r="C844" s="10"/>
      <c r="D844" s="10"/>
      <c r="E844" s="10"/>
      <c r="F844" s="10"/>
      <c r="G844" s="10"/>
      <c r="H844" s="10"/>
      <c r="I844" s="218"/>
      <c r="J844" s="10"/>
      <c r="K844" s="16"/>
      <c r="L844" s="218"/>
      <c r="M844" s="10"/>
      <c r="N844" s="10"/>
      <c r="O844" s="10"/>
      <c r="P844" s="10"/>
      <c r="Q844" s="18"/>
      <c r="R844" s="18"/>
      <c r="S844" s="18"/>
      <c r="T844" s="18"/>
    </row>
    <row r="845" spans="1:20" x14ac:dyDescent="0.25">
      <c r="A845" s="10"/>
      <c r="B845" s="10"/>
      <c r="C845" s="10"/>
      <c r="D845" s="10"/>
      <c r="E845" s="10"/>
      <c r="F845" s="10"/>
      <c r="G845" s="10"/>
      <c r="H845" s="10"/>
      <c r="I845" s="218"/>
      <c r="J845" s="10"/>
      <c r="K845" s="16"/>
      <c r="L845" s="218"/>
      <c r="M845" s="10"/>
      <c r="N845" s="10"/>
      <c r="O845" s="10"/>
      <c r="P845" s="10"/>
      <c r="Q845" s="18"/>
      <c r="R845" s="18"/>
      <c r="S845" s="18"/>
      <c r="T845" s="18"/>
    </row>
    <row r="846" spans="1:20" x14ac:dyDescent="0.25">
      <c r="A846" s="10"/>
      <c r="B846" s="10"/>
      <c r="C846" s="10"/>
      <c r="D846" s="10"/>
      <c r="E846" s="10"/>
      <c r="F846" s="10"/>
      <c r="G846" s="10"/>
      <c r="H846" s="10"/>
      <c r="I846" s="218"/>
      <c r="J846" s="10"/>
      <c r="K846" s="16"/>
      <c r="L846" s="218"/>
      <c r="M846" s="10"/>
      <c r="N846" s="10"/>
      <c r="O846" s="10"/>
      <c r="P846" s="10"/>
      <c r="Q846" s="18"/>
      <c r="R846" s="18"/>
      <c r="S846" s="18"/>
      <c r="T846" s="18"/>
    </row>
    <row r="847" spans="1:20" x14ac:dyDescent="0.25">
      <c r="A847" s="10"/>
      <c r="B847" s="10"/>
      <c r="C847" s="10"/>
      <c r="D847" s="10"/>
      <c r="E847" s="10"/>
      <c r="F847" s="10"/>
      <c r="G847" s="10"/>
      <c r="H847" s="10"/>
      <c r="I847" s="218"/>
      <c r="J847" s="10"/>
      <c r="K847" s="16"/>
      <c r="L847" s="218"/>
      <c r="M847" s="10"/>
      <c r="N847" s="10"/>
      <c r="O847" s="10"/>
      <c r="P847" s="10"/>
      <c r="Q847" s="18"/>
      <c r="R847" s="18"/>
      <c r="S847" s="18"/>
      <c r="T847" s="18"/>
    </row>
    <row r="848" spans="1:20" x14ac:dyDescent="0.25">
      <c r="A848" s="10"/>
      <c r="B848" s="10"/>
      <c r="C848" s="10"/>
      <c r="D848" s="10"/>
      <c r="E848" s="10"/>
      <c r="F848" s="10"/>
      <c r="G848" s="10"/>
      <c r="H848" s="10"/>
      <c r="I848" s="218"/>
      <c r="J848" s="10"/>
      <c r="K848" s="16"/>
      <c r="L848" s="218"/>
      <c r="M848" s="10"/>
      <c r="N848" s="10"/>
      <c r="O848" s="10"/>
      <c r="P848" s="10"/>
      <c r="Q848" s="18"/>
      <c r="R848" s="18"/>
      <c r="S848" s="18"/>
      <c r="T848" s="18"/>
    </row>
    <row r="849" spans="1:20" x14ac:dyDescent="0.25">
      <c r="A849" s="10"/>
      <c r="B849" s="10"/>
      <c r="C849" s="10"/>
      <c r="D849" s="10"/>
      <c r="E849" s="10"/>
      <c r="F849" s="10"/>
      <c r="G849" s="10"/>
      <c r="H849" s="10"/>
      <c r="I849" s="218"/>
      <c r="J849" s="10"/>
      <c r="K849" s="16"/>
      <c r="L849" s="218"/>
      <c r="M849" s="10"/>
      <c r="N849" s="10"/>
      <c r="O849" s="10"/>
      <c r="P849" s="10"/>
      <c r="Q849" s="18"/>
      <c r="R849" s="18"/>
      <c r="S849" s="18"/>
      <c r="T849" s="18"/>
    </row>
    <row r="850" spans="1:20" x14ac:dyDescent="0.25">
      <c r="A850" s="10"/>
      <c r="B850" s="10"/>
      <c r="C850" s="10"/>
      <c r="D850" s="10"/>
      <c r="E850" s="10"/>
      <c r="F850" s="10"/>
      <c r="G850" s="10"/>
      <c r="H850" s="10"/>
      <c r="I850" s="218"/>
      <c r="J850" s="10"/>
      <c r="K850" s="16"/>
      <c r="L850" s="218"/>
      <c r="M850" s="10"/>
      <c r="N850" s="10"/>
      <c r="O850" s="10"/>
      <c r="P850" s="10"/>
      <c r="Q850" s="18"/>
      <c r="R850" s="18"/>
      <c r="S850" s="18"/>
      <c r="T850" s="18"/>
    </row>
    <row r="851" spans="1:20" x14ac:dyDescent="0.25">
      <c r="A851" s="10"/>
      <c r="B851" s="10"/>
      <c r="C851" s="10"/>
      <c r="D851" s="10"/>
      <c r="E851" s="10"/>
      <c r="F851" s="10"/>
      <c r="G851" s="10"/>
      <c r="H851" s="10"/>
      <c r="I851" s="218"/>
      <c r="J851" s="10"/>
      <c r="K851" s="16"/>
      <c r="L851" s="218"/>
      <c r="M851" s="10"/>
      <c r="N851" s="10"/>
      <c r="O851" s="10"/>
      <c r="P851" s="10"/>
      <c r="Q851" s="18"/>
      <c r="R851" s="18"/>
      <c r="S851" s="18"/>
      <c r="T851" s="18"/>
    </row>
    <row r="852" spans="1:20" x14ac:dyDescent="0.25">
      <c r="A852" s="10"/>
      <c r="B852" s="10"/>
      <c r="C852" s="10"/>
      <c r="D852" s="10"/>
      <c r="E852" s="10"/>
      <c r="F852" s="10"/>
      <c r="G852" s="10"/>
      <c r="H852" s="10"/>
      <c r="I852" s="218"/>
      <c r="J852" s="10"/>
      <c r="K852" s="16"/>
      <c r="L852" s="218"/>
      <c r="M852" s="10"/>
      <c r="N852" s="10"/>
      <c r="O852" s="10"/>
      <c r="P852" s="10"/>
      <c r="Q852" s="18"/>
      <c r="R852" s="18"/>
      <c r="S852" s="18"/>
      <c r="T852" s="18"/>
    </row>
    <row r="853" spans="1:20" x14ac:dyDescent="0.25">
      <c r="A853" s="10"/>
      <c r="B853" s="10"/>
      <c r="C853" s="10"/>
      <c r="D853" s="10"/>
      <c r="E853" s="10"/>
      <c r="F853" s="10"/>
      <c r="G853" s="10"/>
      <c r="H853" s="10"/>
      <c r="I853" s="218"/>
      <c r="J853" s="10"/>
      <c r="K853" s="16"/>
      <c r="L853" s="218"/>
      <c r="M853" s="10"/>
      <c r="N853" s="10"/>
      <c r="O853" s="10"/>
      <c r="P853" s="10"/>
      <c r="Q853" s="18"/>
      <c r="R853" s="18"/>
      <c r="S853" s="18"/>
      <c r="T853" s="18"/>
    </row>
    <row r="854" spans="1:20" x14ac:dyDescent="0.25">
      <c r="A854" s="10"/>
      <c r="B854" s="10"/>
      <c r="C854" s="10"/>
      <c r="D854" s="10"/>
      <c r="E854" s="10"/>
      <c r="F854" s="10"/>
      <c r="G854" s="10"/>
      <c r="H854" s="10"/>
      <c r="I854" s="218"/>
      <c r="J854" s="10"/>
      <c r="K854" s="16"/>
      <c r="L854" s="218"/>
      <c r="M854" s="10"/>
      <c r="N854" s="10"/>
      <c r="O854" s="10"/>
      <c r="P854" s="10"/>
      <c r="Q854" s="18"/>
      <c r="R854" s="18"/>
      <c r="S854" s="18"/>
      <c r="T854" s="18"/>
    </row>
    <row r="855" spans="1:20" x14ac:dyDescent="0.25">
      <c r="A855" s="10"/>
      <c r="B855" s="10"/>
      <c r="C855" s="10"/>
      <c r="D855" s="10"/>
      <c r="E855" s="10"/>
      <c r="F855" s="10"/>
      <c r="G855" s="10"/>
      <c r="H855" s="10"/>
      <c r="I855" s="218"/>
      <c r="J855" s="10"/>
      <c r="K855" s="16"/>
      <c r="L855" s="218"/>
      <c r="M855" s="10"/>
      <c r="N855" s="10"/>
      <c r="O855" s="10"/>
      <c r="P855" s="10"/>
      <c r="Q855" s="18"/>
      <c r="R855" s="18"/>
      <c r="S855" s="18"/>
      <c r="T855" s="18"/>
    </row>
    <row r="856" spans="1:20" x14ac:dyDescent="0.25">
      <c r="A856" s="10"/>
      <c r="B856" s="10"/>
      <c r="C856" s="10"/>
      <c r="D856" s="10"/>
      <c r="E856" s="10"/>
      <c r="F856" s="10"/>
      <c r="G856" s="10"/>
      <c r="H856" s="10"/>
      <c r="I856" s="218"/>
      <c r="J856" s="10"/>
      <c r="K856" s="16"/>
      <c r="L856" s="218"/>
      <c r="M856" s="10"/>
      <c r="N856" s="10"/>
      <c r="O856" s="10"/>
      <c r="P856" s="10"/>
      <c r="Q856" s="18"/>
      <c r="R856" s="18"/>
      <c r="S856" s="18"/>
      <c r="T856" s="18"/>
    </row>
    <row r="857" spans="1:20" x14ac:dyDescent="0.25">
      <c r="A857" s="10"/>
      <c r="B857" s="10"/>
      <c r="C857" s="10"/>
      <c r="D857" s="10"/>
      <c r="E857" s="10"/>
      <c r="F857" s="10"/>
      <c r="G857" s="10"/>
      <c r="H857" s="10"/>
      <c r="I857" s="218"/>
      <c r="J857" s="10"/>
      <c r="K857" s="16"/>
      <c r="L857" s="218"/>
      <c r="M857" s="10"/>
      <c r="N857" s="10"/>
      <c r="O857" s="10"/>
      <c r="P857" s="10"/>
      <c r="Q857" s="18"/>
      <c r="R857" s="18"/>
      <c r="S857" s="18"/>
      <c r="T857" s="18"/>
    </row>
    <row r="858" spans="1:20" x14ac:dyDescent="0.25">
      <c r="A858" s="10"/>
      <c r="B858" s="10"/>
      <c r="C858" s="10"/>
      <c r="D858" s="10"/>
      <c r="E858" s="10"/>
      <c r="F858" s="10"/>
      <c r="G858" s="10"/>
      <c r="H858" s="10"/>
      <c r="I858" s="218"/>
      <c r="J858" s="10"/>
      <c r="K858" s="16"/>
      <c r="L858" s="218"/>
      <c r="M858" s="10"/>
      <c r="N858" s="10"/>
      <c r="O858" s="10"/>
      <c r="P858" s="10"/>
      <c r="Q858" s="18"/>
      <c r="R858" s="18"/>
      <c r="S858" s="18"/>
      <c r="T858" s="18"/>
    </row>
    <row r="859" spans="1:20" x14ac:dyDescent="0.25">
      <c r="A859" s="10"/>
      <c r="B859" s="10"/>
      <c r="C859" s="10"/>
      <c r="D859" s="10"/>
      <c r="E859" s="10"/>
      <c r="F859" s="10"/>
      <c r="G859" s="10"/>
      <c r="H859" s="10"/>
      <c r="I859" s="218"/>
      <c r="J859" s="10"/>
      <c r="K859" s="16"/>
      <c r="L859" s="218"/>
      <c r="M859" s="10"/>
      <c r="N859" s="10"/>
      <c r="O859" s="10"/>
      <c r="P859" s="10"/>
      <c r="Q859" s="18"/>
      <c r="R859" s="18"/>
      <c r="S859" s="18"/>
      <c r="T859" s="18"/>
    </row>
    <row r="860" spans="1:20" x14ac:dyDescent="0.25">
      <c r="A860" s="10"/>
      <c r="B860" s="10"/>
      <c r="C860" s="10"/>
      <c r="D860" s="10"/>
      <c r="E860" s="10"/>
      <c r="F860" s="10"/>
      <c r="G860" s="10"/>
      <c r="H860" s="10"/>
      <c r="I860" s="218"/>
      <c r="J860" s="10"/>
      <c r="K860" s="16"/>
      <c r="L860" s="218"/>
      <c r="M860" s="10"/>
      <c r="N860" s="10"/>
      <c r="O860" s="10"/>
      <c r="P860" s="10"/>
      <c r="Q860" s="18"/>
      <c r="R860" s="18"/>
      <c r="S860" s="18"/>
      <c r="T860" s="18"/>
    </row>
    <row r="861" spans="1:20" x14ac:dyDescent="0.25">
      <c r="A861" s="10"/>
      <c r="B861" s="10"/>
      <c r="C861" s="10"/>
      <c r="D861" s="10"/>
      <c r="E861" s="10"/>
      <c r="F861" s="10"/>
      <c r="G861" s="10"/>
      <c r="H861" s="10"/>
      <c r="I861" s="218"/>
      <c r="J861" s="10"/>
      <c r="K861" s="16"/>
      <c r="L861" s="218"/>
      <c r="M861" s="10"/>
      <c r="N861" s="10"/>
      <c r="O861" s="10"/>
      <c r="P861" s="10"/>
      <c r="Q861" s="18"/>
      <c r="R861" s="18"/>
      <c r="S861" s="18"/>
      <c r="T861" s="18"/>
    </row>
    <row r="862" spans="1:20" x14ac:dyDescent="0.25">
      <c r="A862" s="10"/>
      <c r="B862" s="10"/>
      <c r="C862" s="10"/>
      <c r="D862" s="10"/>
      <c r="E862" s="10"/>
      <c r="F862" s="10"/>
      <c r="G862" s="10"/>
      <c r="H862" s="10"/>
      <c r="I862" s="218"/>
      <c r="J862" s="10"/>
      <c r="K862" s="16"/>
      <c r="L862" s="218"/>
      <c r="M862" s="10"/>
      <c r="N862" s="10"/>
      <c r="O862" s="10"/>
      <c r="P862" s="10"/>
      <c r="Q862" s="18"/>
      <c r="R862" s="18"/>
      <c r="S862" s="18"/>
      <c r="T862" s="18"/>
    </row>
    <row r="863" spans="1:20" x14ac:dyDescent="0.25">
      <c r="A863" s="10"/>
      <c r="B863" s="10"/>
      <c r="C863" s="10"/>
      <c r="D863" s="10"/>
      <c r="E863" s="10"/>
      <c r="F863" s="10"/>
      <c r="G863" s="10"/>
      <c r="H863" s="10"/>
      <c r="I863" s="218"/>
      <c r="J863" s="10"/>
      <c r="K863" s="16"/>
      <c r="L863" s="218"/>
      <c r="M863" s="10"/>
      <c r="N863" s="10"/>
      <c r="O863" s="10"/>
      <c r="P863" s="10"/>
      <c r="Q863" s="18"/>
      <c r="R863" s="18"/>
      <c r="S863" s="18"/>
      <c r="T863" s="18"/>
    </row>
    <row r="864" spans="1:20" x14ac:dyDescent="0.25">
      <c r="A864" s="10"/>
      <c r="B864" s="10"/>
      <c r="C864" s="10"/>
      <c r="D864" s="10"/>
      <c r="E864" s="10"/>
      <c r="F864" s="10"/>
      <c r="G864" s="10"/>
      <c r="H864" s="10"/>
      <c r="I864" s="218"/>
      <c r="J864" s="10"/>
      <c r="K864" s="16"/>
      <c r="L864" s="218"/>
      <c r="M864" s="10"/>
      <c r="N864" s="10"/>
      <c r="O864" s="10"/>
      <c r="P864" s="10"/>
      <c r="Q864" s="18"/>
      <c r="R864" s="18"/>
      <c r="S864" s="18"/>
      <c r="T864" s="18"/>
    </row>
    <row r="865" spans="1:20" x14ac:dyDescent="0.25">
      <c r="A865" s="10"/>
      <c r="B865" s="10"/>
      <c r="C865" s="10"/>
      <c r="D865" s="10"/>
      <c r="E865" s="10"/>
      <c r="F865" s="10"/>
      <c r="G865" s="10"/>
      <c r="H865" s="10"/>
      <c r="I865" s="218"/>
      <c r="J865" s="10"/>
      <c r="K865" s="16"/>
      <c r="L865" s="218"/>
      <c r="M865" s="10"/>
      <c r="N865" s="10"/>
      <c r="O865" s="10"/>
      <c r="P865" s="10"/>
      <c r="Q865" s="18"/>
      <c r="R865" s="18"/>
      <c r="S865" s="18"/>
      <c r="T865" s="18"/>
    </row>
    <row r="866" spans="1:20" x14ac:dyDescent="0.25">
      <c r="A866" s="10"/>
      <c r="B866" s="10"/>
      <c r="C866" s="10"/>
      <c r="D866" s="10"/>
      <c r="E866" s="10"/>
      <c r="F866" s="10"/>
      <c r="G866" s="10"/>
      <c r="H866" s="10"/>
      <c r="I866" s="218"/>
      <c r="J866" s="10"/>
      <c r="K866" s="16"/>
      <c r="L866" s="218"/>
      <c r="M866" s="10"/>
      <c r="N866" s="10"/>
      <c r="O866" s="10"/>
      <c r="P866" s="10"/>
      <c r="Q866" s="18"/>
      <c r="R866" s="18"/>
      <c r="S866" s="18"/>
      <c r="T866" s="18"/>
    </row>
    <row r="867" spans="1:20" x14ac:dyDescent="0.25">
      <c r="A867" s="10"/>
      <c r="B867" s="10"/>
      <c r="C867" s="10"/>
      <c r="D867" s="10"/>
      <c r="E867" s="10"/>
      <c r="F867" s="10"/>
      <c r="G867" s="10"/>
      <c r="H867" s="10"/>
      <c r="I867" s="218"/>
      <c r="J867" s="10"/>
      <c r="K867" s="16"/>
      <c r="L867" s="218"/>
      <c r="M867" s="10"/>
      <c r="N867" s="10"/>
      <c r="O867" s="10"/>
      <c r="P867" s="10"/>
      <c r="Q867" s="18"/>
      <c r="R867" s="18"/>
      <c r="S867" s="18"/>
      <c r="T867" s="18"/>
    </row>
    <row r="868" spans="1:20" x14ac:dyDescent="0.25">
      <c r="A868" s="10"/>
      <c r="B868" s="10"/>
      <c r="C868" s="10"/>
      <c r="D868" s="10"/>
      <c r="E868" s="10"/>
      <c r="F868" s="10"/>
      <c r="G868" s="10"/>
      <c r="H868" s="10"/>
      <c r="I868" s="218"/>
      <c r="J868" s="10"/>
      <c r="K868" s="16"/>
      <c r="L868" s="218"/>
      <c r="M868" s="10"/>
      <c r="N868" s="10"/>
      <c r="O868" s="10"/>
      <c r="P868" s="10"/>
      <c r="Q868" s="18"/>
      <c r="R868" s="18"/>
      <c r="S868" s="18"/>
      <c r="T868" s="18"/>
    </row>
    <row r="869" spans="1:20" x14ac:dyDescent="0.25">
      <c r="A869" s="10"/>
      <c r="B869" s="10"/>
      <c r="C869" s="10"/>
      <c r="D869" s="10"/>
      <c r="E869" s="10"/>
      <c r="F869" s="10"/>
      <c r="G869" s="10"/>
      <c r="H869" s="10"/>
      <c r="I869" s="218"/>
      <c r="J869" s="10"/>
      <c r="K869" s="16"/>
      <c r="L869" s="218"/>
      <c r="M869" s="10"/>
      <c r="N869" s="10"/>
      <c r="O869" s="10"/>
      <c r="P869" s="10"/>
      <c r="Q869" s="18"/>
      <c r="R869" s="18"/>
      <c r="S869" s="18"/>
      <c r="T869" s="18"/>
    </row>
    <row r="870" spans="1:20" x14ac:dyDescent="0.25">
      <c r="A870" s="10"/>
      <c r="B870" s="10"/>
      <c r="C870" s="10"/>
      <c r="D870" s="10"/>
      <c r="E870" s="10"/>
      <c r="F870" s="10"/>
      <c r="G870" s="10"/>
      <c r="H870" s="10"/>
      <c r="I870" s="218"/>
      <c r="J870" s="10"/>
      <c r="K870" s="16"/>
      <c r="L870" s="218"/>
      <c r="M870" s="10"/>
      <c r="N870" s="10"/>
      <c r="O870" s="10"/>
      <c r="P870" s="10"/>
      <c r="Q870" s="18"/>
      <c r="R870" s="18"/>
      <c r="S870" s="18"/>
      <c r="T870" s="18"/>
    </row>
    <row r="871" spans="1:20" x14ac:dyDescent="0.25">
      <c r="A871" s="10"/>
      <c r="B871" s="10"/>
      <c r="C871" s="10"/>
      <c r="D871" s="10"/>
      <c r="E871" s="10"/>
      <c r="F871" s="10"/>
      <c r="G871" s="10"/>
      <c r="H871" s="10"/>
      <c r="I871" s="218"/>
      <c r="J871" s="10"/>
      <c r="K871" s="16"/>
      <c r="L871" s="218"/>
      <c r="M871" s="10"/>
      <c r="N871" s="10"/>
      <c r="O871" s="10"/>
      <c r="P871" s="10"/>
      <c r="Q871" s="18"/>
      <c r="R871" s="18"/>
      <c r="S871" s="18"/>
      <c r="T871" s="18"/>
    </row>
    <row r="872" spans="1:20" x14ac:dyDescent="0.25">
      <c r="A872" s="10"/>
      <c r="B872" s="10"/>
      <c r="C872" s="10"/>
      <c r="D872" s="10"/>
      <c r="E872" s="10"/>
      <c r="F872" s="10"/>
      <c r="G872" s="10"/>
      <c r="H872" s="10"/>
      <c r="I872" s="218"/>
      <c r="J872" s="10"/>
      <c r="K872" s="16"/>
      <c r="L872" s="218"/>
      <c r="M872" s="10"/>
      <c r="N872" s="10"/>
      <c r="O872" s="10"/>
      <c r="P872" s="10"/>
      <c r="Q872" s="18"/>
      <c r="R872" s="18"/>
      <c r="S872" s="18"/>
      <c r="T872" s="18"/>
    </row>
    <row r="873" spans="1:20" x14ac:dyDescent="0.25">
      <c r="A873" s="10"/>
      <c r="B873" s="10"/>
      <c r="C873" s="10"/>
      <c r="D873" s="10"/>
      <c r="E873" s="10"/>
      <c r="F873" s="10"/>
      <c r="G873" s="10"/>
      <c r="H873" s="10"/>
      <c r="I873" s="218"/>
      <c r="J873" s="10"/>
      <c r="K873" s="16"/>
      <c r="L873" s="218"/>
      <c r="M873" s="10"/>
      <c r="N873" s="10"/>
      <c r="O873" s="10"/>
      <c r="P873" s="10"/>
      <c r="Q873" s="18"/>
      <c r="R873" s="18"/>
      <c r="S873" s="18"/>
      <c r="T873" s="18"/>
    </row>
    <row r="874" spans="1:20" x14ac:dyDescent="0.25">
      <c r="A874" s="10"/>
      <c r="B874" s="10"/>
      <c r="C874" s="10"/>
      <c r="D874" s="10"/>
      <c r="E874" s="10"/>
      <c r="F874" s="10"/>
      <c r="G874" s="10"/>
      <c r="H874" s="10"/>
      <c r="I874" s="218"/>
      <c r="J874" s="10"/>
      <c r="K874" s="16"/>
      <c r="L874" s="218"/>
      <c r="M874" s="10"/>
      <c r="N874" s="10"/>
      <c r="O874" s="10"/>
      <c r="P874" s="10"/>
      <c r="Q874" s="18"/>
      <c r="R874" s="18"/>
      <c r="S874" s="18"/>
      <c r="T874" s="18"/>
    </row>
    <row r="875" spans="1:20" x14ac:dyDescent="0.25">
      <c r="A875" s="10"/>
      <c r="B875" s="10"/>
      <c r="C875" s="10"/>
      <c r="D875" s="10"/>
      <c r="E875" s="10"/>
      <c r="F875" s="10"/>
      <c r="G875" s="10"/>
      <c r="H875" s="10"/>
      <c r="I875" s="218"/>
      <c r="J875" s="10"/>
      <c r="K875" s="16"/>
      <c r="L875" s="218"/>
      <c r="M875" s="10"/>
      <c r="N875" s="10"/>
      <c r="O875" s="10"/>
      <c r="P875" s="10"/>
      <c r="Q875" s="18"/>
      <c r="R875" s="18"/>
      <c r="S875" s="18"/>
      <c r="T875" s="18"/>
    </row>
    <row r="876" spans="1:20" x14ac:dyDescent="0.25">
      <c r="A876" s="10"/>
      <c r="B876" s="10"/>
      <c r="C876" s="10"/>
      <c r="D876" s="10"/>
      <c r="E876" s="10"/>
      <c r="F876" s="10"/>
      <c r="G876" s="10"/>
      <c r="H876" s="10"/>
      <c r="I876" s="218"/>
      <c r="J876" s="10"/>
      <c r="K876" s="16"/>
      <c r="L876" s="218"/>
      <c r="M876" s="10"/>
      <c r="N876" s="10"/>
      <c r="O876" s="10"/>
      <c r="P876" s="10"/>
      <c r="Q876" s="18"/>
      <c r="R876" s="18"/>
      <c r="S876" s="18"/>
      <c r="T876" s="18"/>
    </row>
    <row r="877" spans="1:20" x14ac:dyDescent="0.25">
      <c r="A877" s="10"/>
      <c r="B877" s="10"/>
      <c r="C877" s="10"/>
      <c r="D877" s="10"/>
      <c r="E877" s="10"/>
      <c r="F877" s="10"/>
      <c r="G877" s="10"/>
      <c r="H877" s="10"/>
      <c r="I877" s="218"/>
      <c r="J877" s="10"/>
      <c r="K877" s="16"/>
      <c r="L877" s="218"/>
      <c r="M877" s="10"/>
      <c r="N877" s="10"/>
      <c r="O877" s="10"/>
      <c r="P877" s="10"/>
      <c r="Q877" s="18"/>
      <c r="R877" s="18"/>
      <c r="S877" s="18"/>
      <c r="T877" s="18"/>
    </row>
    <row r="878" spans="1:20" x14ac:dyDescent="0.25">
      <c r="A878" s="10"/>
      <c r="B878" s="10"/>
      <c r="C878" s="10"/>
      <c r="D878" s="10"/>
      <c r="E878" s="10"/>
      <c r="F878" s="10"/>
      <c r="G878" s="10"/>
      <c r="H878" s="10"/>
      <c r="I878" s="218"/>
      <c r="J878" s="10"/>
      <c r="K878" s="16"/>
      <c r="L878" s="218"/>
      <c r="M878" s="10"/>
      <c r="N878" s="10"/>
      <c r="O878" s="10"/>
      <c r="P878" s="10"/>
      <c r="Q878" s="18"/>
      <c r="R878" s="18"/>
      <c r="S878" s="18"/>
      <c r="T878" s="18"/>
    </row>
    <row r="879" spans="1:20" x14ac:dyDescent="0.25">
      <c r="A879" s="10"/>
      <c r="B879" s="10"/>
      <c r="C879" s="10"/>
      <c r="D879" s="10"/>
      <c r="E879" s="10"/>
      <c r="F879" s="10"/>
      <c r="G879" s="10"/>
      <c r="H879" s="10"/>
      <c r="I879" s="218"/>
      <c r="J879" s="10"/>
      <c r="K879" s="16"/>
      <c r="L879" s="218"/>
      <c r="M879" s="10"/>
      <c r="N879" s="10"/>
      <c r="O879" s="10"/>
      <c r="P879" s="10"/>
      <c r="Q879" s="18"/>
      <c r="R879" s="18"/>
      <c r="S879" s="18"/>
      <c r="T879" s="18"/>
    </row>
    <row r="880" spans="1:20" x14ac:dyDescent="0.25">
      <c r="A880" s="10"/>
      <c r="B880" s="10"/>
      <c r="C880" s="10"/>
      <c r="D880" s="10"/>
      <c r="E880" s="10"/>
      <c r="F880" s="10"/>
      <c r="G880" s="10"/>
      <c r="H880" s="10"/>
      <c r="I880" s="218"/>
      <c r="J880" s="10"/>
      <c r="K880" s="16"/>
      <c r="L880" s="218"/>
      <c r="M880" s="10"/>
      <c r="N880" s="10"/>
      <c r="O880" s="10"/>
      <c r="P880" s="10"/>
      <c r="Q880" s="18"/>
      <c r="R880" s="18"/>
      <c r="S880" s="18"/>
      <c r="T880" s="18"/>
    </row>
    <row r="881" spans="1:20" x14ac:dyDescent="0.25">
      <c r="A881" s="10"/>
      <c r="B881" s="10"/>
      <c r="C881" s="10"/>
      <c r="D881" s="10"/>
      <c r="E881" s="10"/>
      <c r="F881" s="10"/>
      <c r="G881" s="10"/>
      <c r="H881" s="10"/>
      <c r="I881" s="218"/>
      <c r="J881" s="10"/>
      <c r="K881" s="16"/>
      <c r="L881" s="218"/>
      <c r="M881" s="10"/>
      <c r="N881" s="10"/>
      <c r="O881" s="10"/>
      <c r="P881" s="10"/>
      <c r="Q881" s="18"/>
      <c r="R881" s="18"/>
      <c r="S881" s="18"/>
      <c r="T881" s="18"/>
    </row>
    <row r="882" spans="1:20" x14ac:dyDescent="0.25">
      <c r="A882" s="10"/>
      <c r="B882" s="10"/>
      <c r="C882" s="10"/>
      <c r="D882" s="10"/>
      <c r="E882" s="10"/>
      <c r="F882" s="10"/>
      <c r="G882" s="10"/>
      <c r="H882" s="10"/>
      <c r="I882" s="218"/>
      <c r="J882" s="10"/>
      <c r="K882" s="16"/>
      <c r="L882" s="218"/>
      <c r="M882" s="10"/>
      <c r="N882" s="10"/>
      <c r="O882" s="10"/>
      <c r="P882" s="10"/>
      <c r="Q882" s="18"/>
      <c r="R882" s="18"/>
      <c r="S882" s="18"/>
      <c r="T882" s="18"/>
    </row>
    <row r="883" spans="1:20" x14ac:dyDescent="0.25">
      <c r="A883" s="10"/>
      <c r="B883" s="10"/>
      <c r="C883" s="10"/>
      <c r="D883" s="10"/>
      <c r="E883" s="10"/>
      <c r="F883" s="10"/>
      <c r="G883" s="10"/>
      <c r="H883" s="10"/>
      <c r="I883" s="218"/>
      <c r="J883" s="10"/>
      <c r="K883" s="16"/>
      <c r="L883" s="218"/>
      <c r="M883" s="10"/>
      <c r="N883" s="10"/>
      <c r="O883" s="10"/>
      <c r="P883" s="10"/>
      <c r="Q883" s="18"/>
      <c r="R883" s="18"/>
      <c r="S883" s="18"/>
      <c r="T883" s="18"/>
    </row>
    <row r="884" spans="1:20" x14ac:dyDescent="0.25">
      <c r="A884" s="10"/>
      <c r="B884" s="10"/>
      <c r="C884" s="10"/>
      <c r="D884" s="10"/>
      <c r="E884" s="10"/>
      <c r="F884" s="10"/>
      <c r="G884" s="10"/>
      <c r="H884" s="10"/>
      <c r="I884" s="218"/>
      <c r="J884" s="10"/>
      <c r="K884" s="16"/>
      <c r="L884" s="218"/>
      <c r="M884" s="10"/>
      <c r="N884" s="10"/>
      <c r="O884" s="10"/>
      <c r="P884" s="10"/>
      <c r="Q884" s="18"/>
      <c r="R884" s="18"/>
      <c r="S884" s="18"/>
      <c r="T884" s="18"/>
    </row>
    <row r="885" spans="1:20" x14ac:dyDescent="0.25">
      <c r="A885" s="10"/>
      <c r="B885" s="10"/>
      <c r="C885" s="10"/>
      <c r="D885" s="10"/>
      <c r="E885" s="10"/>
      <c r="F885" s="10"/>
      <c r="G885" s="10"/>
      <c r="H885" s="10"/>
      <c r="I885" s="218"/>
      <c r="J885" s="10"/>
      <c r="K885" s="16"/>
      <c r="L885" s="218"/>
      <c r="M885" s="10"/>
      <c r="N885" s="10"/>
      <c r="O885" s="10"/>
      <c r="P885" s="10"/>
      <c r="Q885" s="18"/>
      <c r="R885" s="18"/>
      <c r="S885" s="18"/>
      <c r="T885" s="18"/>
    </row>
    <row r="886" spans="1:20" x14ac:dyDescent="0.25">
      <c r="A886" s="10"/>
      <c r="B886" s="10"/>
      <c r="C886" s="10"/>
      <c r="D886" s="10"/>
      <c r="E886" s="10"/>
      <c r="F886" s="10"/>
      <c r="G886" s="10"/>
      <c r="H886" s="10"/>
      <c r="I886" s="218"/>
      <c r="J886" s="10"/>
      <c r="K886" s="16"/>
      <c r="L886" s="218"/>
      <c r="M886" s="10"/>
      <c r="N886" s="10"/>
      <c r="O886" s="10"/>
      <c r="P886" s="10"/>
      <c r="Q886" s="18"/>
      <c r="R886" s="18"/>
      <c r="S886" s="18"/>
      <c r="T886" s="18"/>
    </row>
    <row r="887" spans="1:20" x14ac:dyDescent="0.25">
      <c r="A887" s="10"/>
      <c r="B887" s="10"/>
      <c r="C887" s="10"/>
      <c r="D887" s="10"/>
      <c r="E887" s="10"/>
      <c r="F887" s="10"/>
      <c r="G887" s="10"/>
      <c r="H887" s="10"/>
      <c r="I887" s="218"/>
      <c r="J887" s="10"/>
      <c r="K887" s="16"/>
      <c r="L887" s="218"/>
      <c r="M887" s="10"/>
      <c r="N887" s="10"/>
      <c r="O887" s="10"/>
      <c r="P887" s="10"/>
      <c r="Q887" s="18"/>
      <c r="R887" s="18"/>
      <c r="S887" s="18"/>
      <c r="T887" s="18"/>
    </row>
    <row r="888" spans="1:20" x14ac:dyDescent="0.25">
      <c r="A888" s="10"/>
      <c r="B888" s="10"/>
      <c r="C888" s="10"/>
      <c r="D888" s="10"/>
      <c r="E888" s="10"/>
      <c r="F888" s="10"/>
      <c r="G888" s="10"/>
      <c r="H888" s="10"/>
      <c r="I888" s="218"/>
      <c r="J888" s="10"/>
      <c r="K888" s="16"/>
      <c r="L888" s="218"/>
      <c r="M888" s="10"/>
      <c r="N888" s="10"/>
      <c r="O888" s="10"/>
      <c r="P888" s="10"/>
      <c r="Q888" s="18"/>
      <c r="R888" s="18"/>
      <c r="S888" s="18"/>
      <c r="T888" s="18"/>
    </row>
    <row r="889" spans="1:20" x14ac:dyDescent="0.25">
      <c r="A889" s="10"/>
      <c r="B889" s="10"/>
      <c r="C889" s="10"/>
      <c r="D889" s="10"/>
      <c r="E889" s="10"/>
      <c r="F889" s="10"/>
      <c r="G889" s="10"/>
      <c r="H889" s="10"/>
      <c r="I889" s="218"/>
      <c r="J889" s="10"/>
      <c r="K889" s="16"/>
      <c r="L889" s="218"/>
      <c r="M889" s="10"/>
      <c r="N889" s="10"/>
      <c r="O889" s="10"/>
      <c r="P889" s="10"/>
      <c r="Q889" s="18"/>
      <c r="R889" s="18"/>
      <c r="S889" s="18"/>
      <c r="T889" s="18"/>
    </row>
    <row r="890" spans="1:20" x14ac:dyDescent="0.25">
      <c r="A890" s="10"/>
      <c r="B890" s="10"/>
      <c r="C890" s="10"/>
      <c r="D890" s="10"/>
      <c r="E890" s="10"/>
      <c r="F890" s="10"/>
      <c r="G890" s="10"/>
      <c r="H890" s="10"/>
      <c r="I890" s="218"/>
      <c r="J890" s="10"/>
      <c r="K890" s="16"/>
      <c r="L890" s="218"/>
      <c r="M890" s="10"/>
      <c r="N890" s="10"/>
      <c r="O890" s="10"/>
      <c r="P890" s="10"/>
      <c r="Q890" s="18"/>
      <c r="R890" s="18"/>
      <c r="S890" s="18"/>
      <c r="T890" s="18"/>
    </row>
    <row r="891" spans="1:20" x14ac:dyDescent="0.25">
      <c r="A891" s="10"/>
      <c r="B891" s="10"/>
      <c r="C891" s="10"/>
      <c r="D891" s="10"/>
      <c r="E891" s="10"/>
      <c r="F891" s="10"/>
      <c r="G891" s="10"/>
      <c r="H891" s="10"/>
      <c r="I891" s="218"/>
      <c r="J891" s="10"/>
      <c r="K891" s="16"/>
      <c r="L891" s="218"/>
      <c r="M891" s="10"/>
      <c r="N891" s="10"/>
      <c r="O891" s="10"/>
      <c r="P891" s="10"/>
      <c r="Q891" s="18"/>
      <c r="R891" s="18"/>
      <c r="S891" s="18"/>
      <c r="T891" s="18"/>
    </row>
    <row r="892" spans="1:20" x14ac:dyDescent="0.25">
      <c r="A892" s="10"/>
      <c r="B892" s="10"/>
      <c r="C892" s="10"/>
      <c r="D892" s="10"/>
      <c r="E892" s="10"/>
      <c r="F892" s="10"/>
      <c r="G892" s="10"/>
      <c r="H892" s="10"/>
      <c r="I892" s="218"/>
      <c r="J892" s="10"/>
      <c r="K892" s="16"/>
      <c r="L892" s="218"/>
      <c r="M892" s="10"/>
      <c r="N892" s="10"/>
      <c r="O892" s="10"/>
      <c r="P892" s="10"/>
      <c r="Q892" s="18"/>
      <c r="R892" s="18"/>
      <c r="S892" s="18"/>
      <c r="T892" s="18"/>
    </row>
    <row r="893" spans="1:20" x14ac:dyDescent="0.25">
      <c r="A893" s="10"/>
      <c r="B893" s="10"/>
      <c r="C893" s="10"/>
      <c r="D893" s="10"/>
      <c r="E893" s="10"/>
      <c r="F893" s="10"/>
      <c r="G893" s="10"/>
      <c r="H893" s="10"/>
      <c r="I893" s="218"/>
      <c r="J893" s="10"/>
      <c r="K893" s="16"/>
      <c r="L893" s="218"/>
      <c r="M893" s="10"/>
      <c r="N893" s="10"/>
      <c r="O893" s="10"/>
      <c r="P893" s="10"/>
      <c r="Q893" s="18"/>
      <c r="R893" s="18"/>
      <c r="S893" s="18"/>
      <c r="T893" s="18"/>
    </row>
    <row r="894" spans="1:20" x14ac:dyDescent="0.25">
      <c r="A894" s="10"/>
      <c r="B894" s="10"/>
      <c r="C894" s="10"/>
      <c r="D894" s="10"/>
      <c r="E894" s="10"/>
      <c r="F894" s="10"/>
      <c r="G894" s="10"/>
      <c r="H894" s="10"/>
      <c r="I894" s="218"/>
      <c r="J894" s="10"/>
      <c r="K894" s="16"/>
      <c r="L894" s="218"/>
      <c r="M894" s="10"/>
      <c r="N894" s="10"/>
      <c r="O894" s="10"/>
      <c r="P894" s="10"/>
      <c r="Q894" s="18"/>
      <c r="R894" s="18"/>
      <c r="S894" s="18"/>
      <c r="T894" s="18"/>
    </row>
    <row r="895" spans="1:20" x14ac:dyDescent="0.25">
      <c r="A895" s="10"/>
      <c r="B895" s="10"/>
      <c r="C895" s="10"/>
      <c r="D895" s="10"/>
      <c r="E895" s="10"/>
      <c r="F895" s="10"/>
      <c r="G895" s="10"/>
      <c r="H895" s="10"/>
      <c r="I895" s="218"/>
      <c r="J895" s="10"/>
      <c r="K895" s="16"/>
      <c r="L895" s="218"/>
      <c r="M895" s="10"/>
      <c r="N895" s="10"/>
      <c r="O895" s="10"/>
      <c r="P895" s="10"/>
      <c r="Q895" s="18"/>
      <c r="R895" s="18"/>
      <c r="S895" s="18"/>
      <c r="T895" s="18"/>
    </row>
    <row r="896" spans="1:20" x14ac:dyDescent="0.25">
      <c r="A896" s="10"/>
      <c r="B896" s="10"/>
      <c r="C896" s="10"/>
      <c r="D896" s="10"/>
      <c r="E896" s="10"/>
      <c r="F896" s="10"/>
      <c r="G896" s="10"/>
      <c r="H896" s="10"/>
      <c r="I896" s="218"/>
      <c r="J896" s="10"/>
      <c r="K896" s="16"/>
      <c r="L896" s="218"/>
      <c r="M896" s="10"/>
      <c r="N896" s="10"/>
      <c r="O896" s="10"/>
      <c r="P896" s="10"/>
      <c r="Q896" s="18"/>
      <c r="R896" s="18"/>
      <c r="S896" s="18"/>
      <c r="T896" s="18"/>
    </row>
    <row r="897" spans="1:20" x14ac:dyDescent="0.25">
      <c r="A897" s="10"/>
      <c r="B897" s="10"/>
      <c r="C897" s="10"/>
      <c r="D897" s="10"/>
      <c r="E897" s="10"/>
      <c r="F897" s="10"/>
      <c r="G897" s="10"/>
      <c r="H897" s="10"/>
      <c r="I897" s="218"/>
      <c r="J897" s="10"/>
      <c r="K897" s="16"/>
      <c r="L897" s="218"/>
      <c r="M897" s="10"/>
      <c r="N897" s="10"/>
      <c r="O897" s="10"/>
      <c r="P897" s="10"/>
      <c r="Q897" s="18"/>
      <c r="R897" s="18"/>
      <c r="S897" s="18"/>
      <c r="T897" s="18"/>
    </row>
    <row r="898" spans="1:20" x14ac:dyDescent="0.25">
      <c r="A898" s="10"/>
      <c r="B898" s="10"/>
      <c r="C898" s="10"/>
      <c r="D898" s="10"/>
      <c r="E898" s="10"/>
      <c r="F898" s="10"/>
      <c r="G898" s="10"/>
      <c r="H898" s="10"/>
      <c r="I898" s="218"/>
      <c r="J898" s="10"/>
      <c r="K898" s="16"/>
      <c r="L898" s="218"/>
      <c r="M898" s="10"/>
      <c r="N898" s="10"/>
      <c r="O898" s="10"/>
      <c r="P898" s="10"/>
      <c r="Q898" s="18"/>
      <c r="R898" s="18"/>
      <c r="S898" s="18"/>
      <c r="T898" s="18"/>
    </row>
    <row r="899" spans="1:20" x14ac:dyDescent="0.25">
      <c r="A899" s="10"/>
      <c r="B899" s="10"/>
      <c r="C899" s="10"/>
      <c r="D899" s="10"/>
      <c r="E899" s="10"/>
      <c r="F899" s="10"/>
      <c r="G899" s="10"/>
      <c r="H899" s="10"/>
      <c r="I899" s="218"/>
      <c r="J899" s="10"/>
      <c r="K899" s="16"/>
      <c r="L899" s="218"/>
      <c r="M899" s="10"/>
      <c r="N899" s="10"/>
      <c r="O899" s="10"/>
      <c r="P899" s="10"/>
      <c r="Q899" s="18"/>
      <c r="R899" s="18"/>
      <c r="S899" s="18"/>
      <c r="T899" s="18"/>
    </row>
    <row r="900" spans="1:20" x14ac:dyDescent="0.25">
      <c r="A900" s="10"/>
      <c r="B900" s="10"/>
      <c r="C900" s="10"/>
      <c r="D900" s="10"/>
      <c r="E900" s="10"/>
      <c r="F900" s="10"/>
      <c r="G900" s="10"/>
      <c r="H900" s="10"/>
      <c r="I900" s="218"/>
      <c r="J900" s="10"/>
      <c r="K900" s="16"/>
      <c r="L900" s="218"/>
      <c r="M900" s="10"/>
      <c r="N900" s="10"/>
      <c r="O900" s="10"/>
      <c r="P900" s="10"/>
      <c r="Q900" s="18"/>
      <c r="R900" s="18"/>
      <c r="S900" s="18"/>
      <c r="T900" s="18"/>
    </row>
    <row r="901" spans="1:20" x14ac:dyDescent="0.25">
      <c r="A901" s="10"/>
      <c r="B901" s="10"/>
      <c r="C901" s="10"/>
      <c r="D901" s="10"/>
      <c r="E901" s="10"/>
      <c r="F901" s="10"/>
      <c r="G901" s="10"/>
      <c r="H901" s="10"/>
      <c r="I901" s="218"/>
      <c r="J901" s="10"/>
      <c r="K901" s="16"/>
      <c r="L901" s="218"/>
      <c r="M901" s="10"/>
      <c r="N901" s="10"/>
      <c r="O901" s="10"/>
      <c r="P901" s="10"/>
      <c r="Q901" s="18"/>
      <c r="R901" s="18"/>
      <c r="S901" s="18"/>
      <c r="T901" s="18"/>
    </row>
    <row r="902" spans="1:20" x14ac:dyDescent="0.25">
      <c r="A902" s="10"/>
      <c r="B902" s="10"/>
      <c r="C902" s="10"/>
      <c r="D902" s="10"/>
      <c r="E902" s="10"/>
      <c r="F902" s="10"/>
      <c r="G902" s="10"/>
      <c r="H902" s="10"/>
      <c r="I902" s="218"/>
      <c r="J902" s="10"/>
      <c r="K902" s="16"/>
      <c r="L902" s="218"/>
      <c r="M902" s="10"/>
      <c r="N902" s="10"/>
      <c r="O902" s="10"/>
      <c r="P902" s="10"/>
      <c r="Q902" s="18"/>
      <c r="R902" s="18"/>
      <c r="S902" s="18"/>
      <c r="T902" s="18"/>
    </row>
    <row r="903" spans="1:20" x14ac:dyDescent="0.25">
      <c r="A903" s="10"/>
      <c r="B903" s="10"/>
      <c r="C903" s="10"/>
      <c r="D903" s="10"/>
      <c r="E903" s="10"/>
      <c r="F903" s="10"/>
      <c r="G903" s="10"/>
      <c r="H903" s="10"/>
      <c r="I903" s="218"/>
      <c r="J903" s="10"/>
      <c r="K903" s="16"/>
      <c r="L903" s="218"/>
      <c r="M903" s="10"/>
      <c r="N903" s="10"/>
      <c r="O903" s="10"/>
      <c r="P903" s="10"/>
      <c r="Q903" s="18"/>
      <c r="R903" s="18"/>
      <c r="S903" s="18"/>
      <c r="T903" s="18"/>
    </row>
    <row r="904" spans="1:20" x14ac:dyDescent="0.25">
      <c r="A904" s="10"/>
      <c r="B904" s="10"/>
      <c r="C904" s="10"/>
      <c r="D904" s="10"/>
      <c r="E904" s="10"/>
      <c r="F904" s="10"/>
      <c r="G904" s="10"/>
      <c r="H904" s="10"/>
      <c r="I904" s="218"/>
      <c r="J904" s="10"/>
      <c r="K904" s="16"/>
      <c r="L904" s="218"/>
      <c r="M904" s="10"/>
      <c r="N904" s="10"/>
      <c r="O904" s="10"/>
      <c r="P904" s="10"/>
      <c r="Q904" s="18"/>
      <c r="R904" s="18"/>
      <c r="S904" s="18"/>
      <c r="T904" s="18"/>
    </row>
    <row r="905" spans="1:20" x14ac:dyDescent="0.25">
      <c r="A905" s="10"/>
      <c r="B905" s="10"/>
      <c r="C905" s="10"/>
      <c r="D905" s="10"/>
      <c r="E905" s="10"/>
      <c r="F905" s="10"/>
      <c r="G905" s="10"/>
      <c r="H905" s="10"/>
      <c r="I905" s="218"/>
      <c r="J905" s="10"/>
      <c r="K905" s="16"/>
      <c r="L905" s="218"/>
      <c r="M905" s="10"/>
      <c r="N905" s="10"/>
      <c r="O905" s="10"/>
      <c r="P905" s="10"/>
      <c r="Q905" s="18"/>
      <c r="R905" s="18"/>
      <c r="S905" s="18"/>
      <c r="T905" s="18"/>
    </row>
    <row r="906" spans="1:20" x14ac:dyDescent="0.25">
      <c r="A906" s="10"/>
      <c r="B906" s="10"/>
      <c r="C906" s="10"/>
      <c r="D906" s="10"/>
      <c r="E906" s="10"/>
      <c r="F906" s="10"/>
      <c r="G906" s="10"/>
      <c r="H906" s="10"/>
      <c r="I906" s="218"/>
      <c r="J906" s="10"/>
      <c r="K906" s="16"/>
      <c r="L906" s="218"/>
      <c r="M906" s="10"/>
      <c r="N906" s="10"/>
      <c r="O906" s="10"/>
      <c r="P906" s="10"/>
      <c r="Q906" s="18"/>
      <c r="R906" s="18"/>
      <c r="S906" s="18"/>
      <c r="T906" s="18"/>
    </row>
    <row r="907" spans="1:20" x14ac:dyDescent="0.25">
      <c r="A907" s="10"/>
      <c r="B907" s="10"/>
      <c r="C907" s="10"/>
      <c r="D907" s="10"/>
      <c r="E907" s="10"/>
      <c r="F907" s="10"/>
      <c r="G907" s="10"/>
      <c r="H907" s="10"/>
      <c r="I907" s="218"/>
      <c r="J907" s="10"/>
      <c r="K907" s="16"/>
      <c r="L907" s="218"/>
      <c r="M907" s="10"/>
      <c r="N907" s="10"/>
      <c r="O907" s="10"/>
      <c r="P907" s="10"/>
      <c r="Q907" s="18"/>
      <c r="R907" s="18"/>
      <c r="S907" s="18"/>
      <c r="T907" s="18"/>
    </row>
    <row r="908" spans="1:20" x14ac:dyDescent="0.25">
      <c r="A908" s="10"/>
      <c r="B908" s="10"/>
      <c r="C908" s="10"/>
      <c r="D908" s="10"/>
      <c r="E908" s="10"/>
      <c r="F908" s="10"/>
      <c r="G908" s="10"/>
      <c r="H908" s="10"/>
      <c r="I908" s="218"/>
      <c r="J908" s="10"/>
      <c r="K908" s="16"/>
      <c r="L908" s="218"/>
      <c r="M908" s="10"/>
      <c r="N908" s="10"/>
      <c r="O908" s="10"/>
      <c r="P908" s="10"/>
      <c r="Q908" s="18"/>
      <c r="R908" s="18"/>
      <c r="S908" s="18"/>
      <c r="T908" s="18"/>
    </row>
    <row r="909" spans="1:20" x14ac:dyDescent="0.25">
      <c r="A909" s="10"/>
      <c r="B909" s="10"/>
      <c r="C909" s="10"/>
      <c r="D909" s="10"/>
      <c r="E909" s="10"/>
      <c r="F909" s="10"/>
      <c r="G909" s="10"/>
      <c r="H909" s="10"/>
      <c r="I909" s="218"/>
      <c r="J909" s="10"/>
      <c r="K909" s="16"/>
      <c r="L909" s="218"/>
      <c r="M909" s="10"/>
      <c r="N909" s="10"/>
      <c r="O909" s="10"/>
      <c r="P909" s="10"/>
      <c r="Q909" s="18"/>
      <c r="R909" s="18"/>
      <c r="S909" s="18"/>
      <c r="T909" s="18"/>
    </row>
    <row r="910" spans="1:20" x14ac:dyDescent="0.25">
      <c r="A910" s="10"/>
      <c r="B910" s="10"/>
      <c r="C910" s="10"/>
      <c r="D910" s="10"/>
      <c r="E910" s="10"/>
      <c r="F910" s="10"/>
      <c r="G910" s="10"/>
      <c r="H910" s="10"/>
      <c r="I910" s="218"/>
      <c r="J910" s="10"/>
      <c r="K910" s="16"/>
      <c r="L910" s="218"/>
      <c r="M910" s="10"/>
      <c r="N910" s="10"/>
      <c r="O910" s="10"/>
      <c r="P910" s="10"/>
      <c r="Q910" s="18"/>
      <c r="R910" s="18"/>
      <c r="S910" s="18"/>
      <c r="T910" s="18"/>
    </row>
    <row r="911" spans="1:20" x14ac:dyDescent="0.25">
      <c r="A911" s="10"/>
      <c r="B911" s="10"/>
      <c r="C911" s="10"/>
      <c r="D911" s="10"/>
      <c r="E911" s="10"/>
      <c r="F911" s="10"/>
      <c r="G911" s="10"/>
      <c r="H911" s="10"/>
      <c r="I911" s="218"/>
      <c r="J911" s="10"/>
      <c r="K911" s="16"/>
      <c r="L911" s="218"/>
      <c r="M911" s="10"/>
      <c r="N911" s="10"/>
      <c r="O911" s="10"/>
      <c r="P911" s="10"/>
      <c r="Q911" s="18"/>
      <c r="R911" s="18"/>
      <c r="S911" s="18"/>
      <c r="T911" s="18"/>
    </row>
    <row r="912" spans="1:20" x14ac:dyDescent="0.25">
      <c r="A912" s="10"/>
      <c r="B912" s="10"/>
      <c r="C912" s="10"/>
      <c r="D912" s="10"/>
      <c r="E912" s="10"/>
      <c r="F912" s="10"/>
      <c r="G912" s="10"/>
      <c r="H912" s="10"/>
      <c r="I912" s="218"/>
      <c r="J912" s="10"/>
      <c r="K912" s="16"/>
      <c r="L912" s="218"/>
      <c r="M912" s="10"/>
      <c r="N912" s="10"/>
      <c r="O912" s="10"/>
      <c r="P912" s="10"/>
      <c r="Q912" s="18"/>
      <c r="R912" s="18"/>
      <c r="S912" s="18"/>
      <c r="T912" s="18"/>
    </row>
    <row r="913" spans="1:20" x14ac:dyDescent="0.25">
      <c r="A913" s="10"/>
      <c r="B913" s="10"/>
      <c r="C913" s="10"/>
      <c r="D913" s="10"/>
      <c r="E913" s="10"/>
      <c r="F913" s="10"/>
      <c r="G913" s="10"/>
      <c r="H913" s="10"/>
      <c r="I913" s="218"/>
      <c r="J913" s="10"/>
      <c r="K913" s="16"/>
      <c r="L913" s="218"/>
      <c r="M913" s="10"/>
      <c r="N913" s="10"/>
      <c r="O913" s="10"/>
      <c r="P913" s="10"/>
      <c r="Q913" s="18"/>
      <c r="R913" s="18"/>
      <c r="S913" s="18"/>
      <c r="T913" s="18"/>
    </row>
    <row r="914" spans="1:20" x14ac:dyDescent="0.25">
      <c r="A914" s="10"/>
      <c r="B914" s="10"/>
      <c r="C914" s="10"/>
      <c r="D914" s="10"/>
      <c r="E914" s="10"/>
      <c r="F914" s="10"/>
      <c r="G914" s="10"/>
      <c r="H914" s="10"/>
      <c r="I914" s="218"/>
      <c r="J914" s="10"/>
      <c r="K914" s="16"/>
      <c r="L914" s="218"/>
      <c r="M914" s="10"/>
      <c r="N914" s="10"/>
      <c r="O914" s="10"/>
      <c r="P914" s="10"/>
      <c r="Q914" s="18"/>
      <c r="R914" s="18"/>
      <c r="S914" s="18"/>
      <c r="T914" s="18"/>
    </row>
    <row r="915" spans="1:20" x14ac:dyDescent="0.25">
      <c r="A915" s="10"/>
      <c r="B915" s="10"/>
      <c r="C915" s="10"/>
      <c r="D915" s="10"/>
      <c r="E915" s="10"/>
      <c r="F915" s="10"/>
      <c r="G915" s="10"/>
      <c r="H915" s="10"/>
      <c r="I915" s="218"/>
      <c r="J915" s="10"/>
      <c r="K915" s="16"/>
      <c r="L915" s="218"/>
      <c r="M915" s="10"/>
      <c r="N915" s="10"/>
      <c r="O915" s="10"/>
      <c r="P915" s="10"/>
      <c r="Q915" s="18"/>
      <c r="R915" s="18"/>
      <c r="S915" s="18"/>
      <c r="T915" s="18"/>
    </row>
    <row r="916" spans="1:20" x14ac:dyDescent="0.25">
      <c r="A916" s="10"/>
      <c r="B916" s="10"/>
      <c r="C916" s="10"/>
      <c r="D916" s="10"/>
      <c r="E916" s="10"/>
      <c r="F916" s="10"/>
      <c r="G916" s="10"/>
      <c r="H916" s="10"/>
      <c r="I916" s="218"/>
      <c r="J916" s="10"/>
      <c r="K916" s="16"/>
      <c r="L916" s="218"/>
      <c r="M916" s="10"/>
      <c r="N916" s="10"/>
      <c r="O916" s="10"/>
      <c r="P916" s="10"/>
      <c r="Q916" s="18"/>
      <c r="R916" s="18"/>
      <c r="S916" s="18"/>
      <c r="T916" s="18"/>
    </row>
    <row r="917" spans="1:20" x14ac:dyDescent="0.25">
      <c r="A917" s="10"/>
      <c r="B917" s="10"/>
      <c r="C917" s="10"/>
      <c r="D917" s="10"/>
      <c r="E917" s="10"/>
      <c r="F917" s="10"/>
      <c r="G917" s="10"/>
      <c r="H917" s="10"/>
      <c r="I917" s="218"/>
      <c r="J917" s="10"/>
      <c r="K917" s="16"/>
      <c r="L917" s="218"/>
      <c r="M917" s="10"/>
      <c r="N917" s="10"/>
      <c r="O917" s="10"/>
      <c r="P917" s="10"/>
      <c r="Q917" s="18"/>
      <c r="R917" s="18"/>
      <c r="S917" s="18"/>
      <c r="T917" s="18"/>
    </row>
    <row r="918" spans="1:20" x14ac:dyDescent="0.25">
      <c r="A918" s="10"/>
      <c r="B918" s="10"/>
      <c r="C918" s="10"/>
      <c r="D918" s="10"/>
      <c r="E918" s="10"/>
      <c r="F918" s="10"/>
      <c r="G918" s="10"/>
      <c r="H918" s="10"/>
      <c r="I918" s="218"/>
      <c r="J918" s="10"/>
      <c r="K918" s="16"/>
      <c r="L918" s="218"/>
      <c r="M918" s="10"/>
      <c r="N918" s="10"/>
      <c r="O918" s="10"/>
      <c r="P918" s="10"/>
      <c r="Q918" s="18"/>
      <c r="R918" s="18"/>
      <c r="S918" s="18"/>
      <c r="T918" s="18"/>
    </row>
  </sheetData>
  <sortState ref="B3:Z436">
    <sortCondition ref="Q3:Q436"/>
  </sortState>
  <mergeCells count="1">
    <mergeCell ref="A1:S1"/>
  </mergeCells>
  <conditionalFormatting sqref="T318 T395">
    <cfRule type="cellIs" dxfId="23" priority="129" operator="equal">
      <formula>"EK SÜREYE DİKKAT!!!"</formula>
    </cfRule>
  </conditionalFormatting>
  <conditionalFormatting sqref="T318 T395">
    <cfRule type="cellIs" dxfId="22" priority="128" operator="equal">
      <formula>"EK SÜRE GK'YA GÖRE GÖNDERİM TARİHİ İLE ÇELİŞİYOR!!!"</formula>
    </cfRule>
  </conditionalFormatting>
  <conditionalFormatting sqref="T318 T395">
    <cfRule type="cellIs" dxfId="21" priority="127" operator="equal">
      <formula>"EK SÜRE, GK'YA GÖRE GÖNDERİM TARİHİNDEN DAHA İLERİ BİR TARİH!!!"</formula>
    </cfRule>
  </conditionalFormatting>
  <conditionalFormatting sqref="T395 T318">
    <cfRule type="cellIs" dxfId="20" priority="204" operator="equal">
      <formula>"DİKKAT!!!"</formula>
    </cfRule>
    <cfRule type="cellIs" dxfId="19" priority="205" operator="equal">
      <formula>"DİKKAT!!!"</formula>
    </cfRule>
    <cfRule type="cellIs" dxfId="18" priority="206" operator="equal">
      <formula>"""DİKKAT!!!"""</formula>
    </cfRule>
    <cfRule type="colorScale" priority="207">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G40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V191"/>
  <sheetViews>
    <sheetView showGridLines="0" zoomScaleNormal="100" workbookViewId="0">
      <pane ySplit="2" topLeftCell="A6" activePane="bottomLeft" state="frozen"/>
      <selection activeCell="K77" sqref="K77"/>
      <selection pane="bottomLeft" activeCell="O17" sqref="O17"/>
    </sheetView>
  </sheetViews>
  <sheetFormatPr defaultColWidth="9.140625" defaultRowHeight="15" x14ac:dyDescent="0.25"/>
  <cols>
    <col min="1" max="1" width="4.42578125" customWidth="1"/>
    <col min="2" max="2" width="5.140625" hidden="1" customWidth="1"/>
    <col min="3" max="3" width="4.5703125" hidden="1" customWidth="1"/>
    <col min="4" max="4" width="4.7109375" hidden="1" customWidth="1"/>
    <col min="5" max="5" width="7.28515625" hidden="1" customWidth="1"/>
    <col min="6" max="6" width="11.85546875" customWidth="1"/>
    <col min="7" max="7" width="5.140625" customWidth="1"/>
    <col min="8" max="8" width="7.140625" hidden="1" customWidth="1"/>
    <col min="9" max="9" width="7.28515625" customWidth="1"/>
    <col min="10" max="10" width="8.42578125" customWidth="1"/>
    <col min="11" max="11" width="27.28515625" style="14" customWidth="1"/>
    <col min="12" max="12" width="14" style="17" customWidth="1"/>
    <col min="13" max="13" width="13.5703125" style="17" customWidth="1"/>
    <col min="14" max="14" width="13.42578125" style="17" customWidth="1"/>
    <col min="15" max="15" width="12.7109375" style="17" customWidth="1"/>
    <col min="16" max="16" width="24.140625" style="24" bestFit="1" customWidth="1"/>
    <col min="17" max="17" width="16" customWidth="1"/>
    <col min="18" max="18" width="11.140625" customWidth="1"/>
    <col min="19" max="19" width="32.140625" customWidth="1"/>
    <col min="20" max="16384" width="9.140625" style="17"/>
  </cols>
  <sheetData>
    <row r="1" spans="1:22" ht="62.25" customHeight="1" x14ac:dyDescent="0.25">
      <c r="A1" s="533" t="s">
        <v>1738</v>
      </c>
      <c r="B1" s="534"/>
      <c r="C1" s="534"/>
      <c r="D1" s="534"/>
      <c r="E1" s="534"/>
      <c r="F1" s="534"/>
      <c r="G1" s="534"/>
      <c r="H1" s="534"/>
      <c r="I1" s="534"/>
      <c r="J1" s="534"/>
      <c r="K1" s="534"/>
      <c r="L1" s="534"/>
      <c r="M1" s="534"/>
      <c r="N1" s="534"/>
      <c r="O1" s="534"/>
      <c r="P1" s="534"/>
      <c r="Q1" s="534"/>
      <c r="R1" s="534"/>
    </row>
    <row r="2" spans="1:22" ht="90" x14ac:dyDescent="0.25">
      <c r="A2" s="1" t="s">
        <v>0</v>
      </c>
      <c r="B2" s="1"/>
      <c r="C2" s="1"/>
      <c r="D2" s="1"/>
      <c r="E2" s="1"/>
      <c r="F2" s="1" t="s">
        <v>997</v>
      </c>
      <c r="G2" s="1" t="s">
        <v>2</v>
      </c>
      <c r="H2" s="1"/>
      <c r="I2" s="1" t="s">
        <v>3</v>
      </c>
      <c r="J2" s="1" t="s">
        <v>4</v>
      </c>
      <c r="K2" s="13" t="s">
        <v>5</v>
      </c>
      <c r="L2" s="1" t="s">
        <v>1</v>
      </c>
      <c r="M2" s="1" t="s">
        <v>6</v>
      </c>
      <c r="N2" s="1" t="s">
        <v>7</v>
      </c>
      <c r="O2" s="1" t="s">
        <v>8</v>
      </c>
      <c r="P2" s="1" t="s">
        <v>9</v>
      </c>
      <c r="Q2" s="1" t="s">
        <v>10</v>
      </c>
      <c r="R2" s="1" t="s">
        <v>1005</v>
      </c>
    </row>
    <row r="3" spans="1:22" s="87" customFormat="1" ht="15" customHeight="1" x14ac:dyDescent="0.25">
      <c r="A3" s="8">
        <v>1</v>
      </c>
      <c r="B3" s="25" t="str">
        <f t="shared" ref="B3:B46" si="0">G3&amp;H3</f>
        <v>KONİP</v>
      </c>
      <c r="C3" s="25"/>
      <c r="D3" s="25"/>
      <c r="E3" s="25"/>
      <c r="F3" s="26">
        <f>VLOOKUP(B3,SonGönderimTarihleri!A:C,3,FALSE)</f>
        <v>44986</v>
      </c>
      <c r="G3" s="25" t="s">
        <v>12</v>
      </c>
      <c r="H3" s="25" t="s">
        <v>690</v>
      </c>
      <c r="I3" s="25" t="s">
        <v>690</v>
      </c>
      <c r="J3" s="8" t="s">
        <v>692</v>
      </c>
      <c r="K3" s="49" t="s">
        <v>1183</v>
      </c>
      <c r="L3" s="426">
        <v>44986</v>
      </c>
      <c r="M3" s="426">
        <v>44986</v>
      </c>
      <c r="N3" s="426">
        <v>44986</v>
      </c>
      <c r="O3" s="426">
        <v>44986</v>
      </c>
      <c r="P3" s="40"/>
      <c r="Q3" s="267"/>
      <c r="R3" s="336">
        <v>44904</v>
      </c>
      <c r="S3" s="360"/>
      <c r="T3" s="17"/>
    </row>
    <row r="4" spans="1:22" x14ac:dyDescent="0.25">
      <c r="A4" s="8">
        <f>A3+1</f>
        <v>2</v>
      </c>
      <c r="B4" s="8" t="str">
        <f t="shared" si="0"/>
        <v>KONİP</v>
      </c>
      <c r="C4" s="8"/>
      <c r="D4" s="8"/>
      <c r="E4" s="8"/>
      <c r="F4" s="26">
        <f>VLOOKUP(B4,SonGönderimTarihleri!A:C,3,FALSE)</f>
        <v>44986</v>
      </c>
      <c r="G4" s="8" t="s">
        <v>12</v>
      </c>
      <c r="H4" s="8" t="s">
        <v>690</v>
      </c>
      <c r="I4" s="8" t="s">
        <v>690</v>
      </c>
      <c r="J4" s="8" t="s">
        <v>695</v>
      </c>
      <c r="K4" s="131" t="s">
        <v>696</v>
      </c>
      <c r="L4" s="426">
        <v>44985</v>
      </c>
      <c r="M4" s="426">
        <v>44985</v>
      </c>
      <c r="N4" s="426">
        <v>44985</v>
      </c>
      <c r="O4" s="426">
        <v>44985</v>
      </c>
      <c r="P4" s="99"/>
      <c r="Q4" s="267"/>
      <c r="R4" s="336">
        <v>44805</v>
      </c>
      <c r="S4" s="360"/>
    </row>
    <row r="5" spans="1:22" x14ac:dyDescent="0.25">
      <c r="A5" s="296">
        <f>A4+1</f>
        <v>3</v>
      </c>
      <c r="B5" s="296" t="str">
        <f t="shared" ref="B5" si="1">G5&amp;H5</f>
        <v>KNİP</v>
      </c>
      <c r="C5" s="296"/>
      <c r="D5" s="296"/>
      <c r="E5" s="296"/>
      <c r="F5" s="314">
        <f>VLOOKUP(B5,SonGönderimTarihleri!A:C,3,FALSE)</f>
        <v>44998</v>
      </c>
      <c r="G5" s="296" t="s">
        <v>15</v>
      </c>
      <c r="H5" s="296" t="s">
        <v>690</v>
      </c>
      <c r="I5" s="296" t="s">
        <v>690</v>
      </c>
      <c r="J5" s="296" t="s">
        <v>24</v>
      </c>
      <c r="K5" s="131" t="s">
        <v>389</v>
      </c>
      <c r="L5" s="485">
        <v>44995</v>
      </c>
      <c r="M5" s="485">
        <v>44995</v>
      </c>
      <c r="N5" s="485">
        <v>44995</v>
      </c>
      <c r="O5" s="485">
        <v>44995</v>
      </c>
      <c r="P5" s="99"/>
      <c r="Q5" s="267"/>
      <c r="R5" s="336">
        <v>44518</v>
      </c>
      <c r="S5" s="360"/>
    </row>
    <row r="6" spans="1:22" x14ac:dyDescent="0.25">
      <c r="A6" s="296">
        <f t="shared" ref="A6:A72" si="2">A5+1</f>
        <v>4</v>
      </c>
      <c r="B6" s="25" t="str">
        <f>G6&amp;H6</f>
        <v>KONİP</v>
      </c>
      <c r="C6" s="8"/>
      <c r="D6" s="8"/>
      <c r="E6" s="8"/>
      <c r="F6" s="261">
        <f>VLOOKUP(B6,SonGönderimTarihleri!A:C,3,FALSE)</f>
        <v>44986</v>
      </c>
      <c r="G6" s="8" t="s">
        <v>12</v>
      </c>
      <c r="H6" s="8" t="s">
        <v>690</v>
      </c>
      <c r="I6" s="8" t="s">
        <v>690</v>
      </c>
      <c r="J6" s="8" t="s">
        <v>693</v>
      </c>
      <c r="K6" s="49" t="s">
        <v>694</v>
      </c>
      <c r="L6" s="280">
        <v>44956</v>
      </c>
      <c r="M6" s="280">
        <v>44956</v>
      </c>
      <c r="N6" s="280">
        <v>44956</v>
      </c>
      <c r="O6" s="280">
        <v>44956</v>
      </c>
      <c r="P6" s="99"/>
      <c r="Q6" s="267"/>
      <c r="R6" s="336">
        <v>44728</v>
      </c>
      <c r="S6" s="360"/>
      <c r="U6"/>
      <c r="V6"/>
    </row>
    <row r="7" spans="1:22" x14ac:dyDescent="0.25">
      <c r="A7" s="296">
        <f t="shared" si="2"/>
        <v>5</v>
      </c>
      <c r="B7" s="8" t="str">
        <f t="shared" si="0"/>
        <v>KONİP</v>
      </c>
      <c r="C7" s="8"/>
      <c r="D7" s="8"/>
      <c r="E7" s="8"/>
      <c r="F7" s="26">
        <f>VLOOKUP(B7,SonGönderimTarihleri!A:C,3,FALSE)</f>
        <v>44986</v>
      </c>
      <c r="G7" s="25" t="s">
        <v>12</v>
      </c>
      <c r="H7" s="25" t="s">
        <v>690</v>
      </c>
      <c r="I7" s="25" t="s">
        <v>690</v>
      </c>
      <c r="J7" s="25" t="s">
        <v>697</v>
      </c>
      <c r="K7" s="131" t="s">
        <v>698</v>
      </c>
      <c r="L7" s="426">
        <v>44987</v>
      </c>
      <c r="M7" s="426">
        <v>44987</v>
      </c>
      <c r="N7" s="426">
        <v>44987</v>
      </c>
      <c r="O7" s="426">
        <v>44987</v>
      </c>
      <c r="P7" s="47"/>
      <c r="Q7" s="267"/>
      <c r="R7" s="336">
        <v>44917</v>
      </c>
      <c r="S7" s="360"/>
    </row>
    <row r="8" spans="1:22" x14ac:dyDescent="0.25">
      <c r="A8" s="296">
        <f>A7+1</f>
        <v>6</v>
      </c>
      <c r="B8" s="8" t="str">
        <f t="shared" si="0"/>
        <v>KONİP</v>
      </c>
      <c r="C8" s="8"/>
      <c r="D8" s="8"/>
      <c r="E8" s="8"/>
      <c r="F8" s="26">
        <f>VLOOKUP(B8,SonGönderimTarihleri!A:C,3,FALSE)</f>
        <v>44986</v>
      </c>
      <c r="G8" s="25" t="s">
        <v>12</v>
      </c>
      <c r="H8" s="25" t="s">
        <v>690</v>
      </c>
      <c r="I8" s="25" t="s">
        <v>690</v>
      </c>
      <c r="J8" s="25" t="s">
        <v>701</v>
      </c>
      <c r="K8" s="79" t="s">
        <v>702</v>
      </c>
      <c r="L8" s="426">
        <v>44974</v>
      </c>
      <c r="M8" s="426">
        <v>44974</v>
      </c>
      <c r="N8" s="426">
        <v>44974</v>
      </c>
      <c r="O8" s="426">
        <v>44974</v>
      </c>
      <c r="P8" s="47"/>
      <c r="Q8" s="267"/>
      <c r="R8" s="336">
        <v>44777</v>
      </c>
      <c r="S8" s="360"/>
    </row>
    <row r="9" spans="1:22" s="18" customFormat="1" x14ac:dyDescent="0.25">
      <c r="A9" s="296">
        <f t="shared" si="2"/>
        <v>7</v>
      </c>
      <c r="B9" s="8" t="str">
        <f t="shared" si="0"/>
        <v>KONİP</v>
      </c>
      <c r="C9" s="8"/>
      <c r="D9" s="8"/>
      <c r="E9" s="8"/>
      <c r="F9" s="26">
        <f>VLOOKUP(B9,SonGönderimTarihleri!A:C,3,FALSE)</f>
        <v>44986</v>
      </c>
      <c r="G9" s="25" t="s">
        <v>12</v>
      </c>
      <c r="H9" s="25" t="s">
        <v>690</v>
      </c>
      <c r="I9" s="25" t="s">
        <v>690</v>
      </c>
      <c r="J9" s="25" t="s">
        <v>705</v>
      </c>
      <c r="K9" s="131" t="s">
        <v>706</v>
      </c>
      <c r="L9" s="280">
        <v>44966</v>
      </c>
      <c r="M9" s="280">
        <v>44966</v>
      </c>
      <c r="N9" s="280">
        <v>44966</v>
      </c>
      <c r="O9" s="280">
        <v>44966</v>
      </c>
      <c r="P9" s="47"/>
      <c r="Q9" s="267"/>
      <c r="R9" s="336">
        <v>44840</v>
      </c>
      <c r="S9" s="360"/>
      <c r="T9" s="17"/>
    </row>
    <row r="10" spans="1:22" x14ac:dyDescent="0.25">
      <c r="A10" s="296">
        <f t="shared" si="2"/>
        <v>8</v>
      </c>
      <c r="B10" s="8" t="str">
        <f>G10&amp;H10</f>
        <v>KONİP</v>
      </c>
      <c r="C10" s="8"/>
      <c r="D10" s="8"/>
      <c r="E10" s="8"/>
      <c r="F10" s="266">
        <f>VLOOKUP(B10,SonGönderimTarihleri!A:C,3,FALSE)</f>
        <v>44986</v>
      </c>
      <c r="G10" s="25" t="s">
        <v>12</v>
      </c>
      <c r="H10" s="25" t="s">
        <v>690</v>
      </c>
      <c r="I10" s="25" t="s">
        <v>690</v>
      </c>
      <c r="J10" s="25" t="s">
        <v>708</v>
      </c>
      <c r="K10" s="131" t="s">
        <v>709</v>
      </c>
      <c r="L10" s="426">
        <v>44984</v>
      </c>
      <c r="M10" s="426">
        <v>44984</v>
      </c>
      <c r="N10" s="426">
        <v>44984</v>
      </c>
      <c r="O10" s="426">
        <v>44984</v>
      </c>
      <c r="P10" s="99"/>
      <c r="Q10" s="267"/>
      <c r="R10" s="336">
        <v>44770</v>
      </c>
      <c r="S10" s="360"/>
    </row>
    <row r="11" spans="1:22" x14ac:dyDescent="0.25">
      <c r="A11" s="296">
        <f t="shared" si="2"/>
        <v>9</v>
      </c>
      <c r="B11" s="8" t="str">
        <f t="shared" si="0"/>
        <v>KONİP</v>
      </c>
      <c r="C11" s="8"/>
      <c r="D11" s="8"/>
      <c r="E11" s="8"/>
      <c r="F11" s="26">
        <f>VLOOKUP(B11,SonGönderimTarihleri!A:C,3,FALSE)</f>
        <v>44986</v>
      </c>
      <c r="G11" s="25" t="s">
        <v>12</v>
      </c>
      <c r="H11" s="25" t="s">
        <v>690</v>
      </c>
      <c r="I11" s="25" t="s">
        <v>690</v>
      </c>
      <c r="J11" s="25" t="s">
        <v>714</v>
      </c>
      <c r="K11" s="131" t="s">
        <v>715</v>
      </c>
      <c r="L11" s="426">
        <v>44974</v>
      </c>
      <c r="M11" s="426">
        <v>44974</v>
      </c>
      <c r="N11" s="426">
        <v>44974</v>
      </c>
      <c r="O11" s="426">
        <v>44974</v>
      </c>
      <c r="P11" s="99"/>
      <c r="Q11" s="267"/>
      <c r="R11" s="336">
        <v>44665</v>
      </c>
      <c r="S11" s="360"/>
    </row>
    <row r="12" spans="1:22" x14ac:dyDescent="0.25">
      <c r="A12" s="296">
        <f t="shared" si="2"/>
        <v>10</v>
      </c>
      <c r="B12" s="296" t="str">
        <f t="shared" ref="B12" si="3">G12&amp;H12</f>
        <v>KONİP</v>
      </c>
      <c r="C12" s="296"/>
      <c r="D12" s="296"/>
      <c r="E12" s="296"/>
      <c r="F12" s="314">
        <f>VLOOKUP(B12,SonGönderimTarihleri!A:C,3,FALSE)</f>
        <v>44986</v>
      </c>
      <c r="G12" s="25" t="s">
        <v>12</v>
      </c>
      <c r="H12" s="25" t="s">
        <v>690</v>
      </c>
      <c r="I12" s="25" t="s">
        <v>690</v>
      </c>
      <c r="J12" s="25" t="s">
        <v>1619</v>
      </c>
      <c r="K12" s="131" t="s">
        <v>1680</v>
      </c>
      <c r="L12" s="426">
        <v>44986</v>
      </c>
      <c r="M12" s="426">
        <v>44986</v>
      </c>
      <c r="N12" s="426">
        <v>44986</v>
      </c>
      <c r="O12" s="426">
        <v>44986</v>
      </c>
      <c r="P12" s="99"/>
      <c r="Q12" s="267"/>
      <c r="R12" s="336">
        <v>44728</v>
      </c>
      <c r="S12" s="360"/>
    </row>
    <row r="13" spans="1:22" s="43" customFormat="1" x14ac:dyDescent="0.25">
      <c r="A13" s="296">
        <f t="shared" si="2"/>
        <v>11</v>
      </c>
      <c r="B13" s="25" t="str">
        <f>G13&amp;H13</f>
        <v>KONİP</v>
      </c>
      <c r="C13" s="25"/>
      <c r="D13" s="25"/>
      <c r="E13" s="25"/>
      <c r="F13" s="336">
        <f>VLOOKUP(B13,SonGönderimTarihleri!A:C,3,FALSE)</f>
        <v>44986</v>
      </c>
      <c r="G13" s="25" t="s">
        <v>12</v>
      </c>
      <c r="H13" s="25" t="s">
        <v>690</v>
      </c>
      <c r="I13" s="25" t="s">
        <v>690</v>
      </c>
      <c r="J13" s="25" t="s">
        <v>1665</v>
      </c>
      <c r="K13" s="49" t="s">
        <v>1806</v>
      </c>
      <c r="L13" s="382">
        <v>44964</v>
      </c>
      <c r="M13" s="400">
        <v>44970</v>
      </c>
      <c r="N13" s="427">
        <v>44974</v>
      </c>
      <c r="O13" s="427">
        <v>44974</v>
      </c>
      <c r="P13" s="101"/>
      <c r="Q13" s="265"/>
      <c r="R13" s="318">
        <v>44840</v>
      </c>
      <c r="S13" s="360"/>
    </row>
    <row r="14" spans="1:22" s="87" customFormat="1" x14ac:dyDescent="0.25">
      <c r="A14" s="296">
        <f t="shared" si="2"/>
        <v>12</v>
      </c>
      <c r="B14" s="25" t="str">
        <f>G14&amp;H14</f>
        <v>KONİP</v>
      </c>
      <c r="C14" s="25"/>
      <c r="D14" s="25"/>
      <c r="E14" s="25"/>
      <c r="F14" s="336">
        <f>VLOOKUP(B14,SonGönderimTarihleri!A:C,3,FALSE)</f>
        <v>44986</v>
      </c>
      <c r="G14" s="25" t="s">
        <v>12</v>
      </c>
      <c r="H14" s="25" t="s">
        <v>690</v>
      </c>
      <c r="I14" s="25" t="s">
        <v>690</v>
      </c>
      <c r="J14" s="25" t="s">
        <v>1305</v>
      </c>
      <c r="K14" s="49" t="s">
        <v>1306</v>
      </c>
      <c r="L14" s="426">
        <v>44985</v>
      </c>
      <c r="M14" s="426">
        <v>44985</v>
      </c>
      <c r="N14" s="426">
        <v>44985</v>
      </c>
      <c r="O14" s="426">
        <v>44985</v>
      </c>
      <c r="P14" s="47"/>
      <c r="Q14" s="267"/>
      <c r="R14" s="161" t="s">
        <v>1319</v>
      </c>
      <c r="S14" s="43"/>
    </row>
    <row r="15" spans="1:22" s="87" customFormat="1" x14ac:dyDescent="0.25">
      <c r="A15" s="296">
        <f t="shared" si="2"/>
        <v>13</v>
      </c>
      <c r="B15" s="25" t="str">
        <f>G15&amp;H15</f>
        <v>KON</v>
      </c>
      <c r="C15" s="25"/>
      <c r="D15" s="25"/>
      <c r="E15" s="25"/>
      <c r="F15" s="336">
        <f>VLOOKUP(B15,SonGönderimTarihleri!A:C,3,FALSE)</f>
        <v>44986</v>
      </c>
      <c r="G15" s="80" t="s">
        <v>12</v>
      </c>
      <c r="H15" s="25" t="s">
        <v>13</v>
      </c>
      <c r="I15" s="25" t="s">
        <v>690</v>
      </c>
      <c r="J15" s="25" t="s">
        <v>1701</v>
      </c>
      <c r="K15" s="140" t="s">
        <v>1765</v>
      </c>
      <c r="L15" s="280"/>
      <c r="M15" s="280"/>
      <c r="N15" s="280"/>
      <c r="O15" s="280"/>
      <c r="P15" s="47"/>
      <c r="Q15" s="267"/>
      <c r="R15" s="376">
        <v>44889</v>
      </c>
      <c r="S15" s="43"/>
    </row>
    <row r="16" spans="1:22" s="82" customFormat="1" x14ac:dyDescent="0.25">
      <c r="A16" s="296">
        <f t="shared" si="2"/>
        <v>14</v>
      </c>
      <c r="B16" s="44" t="str">
        <f t="shared" si="0"/>
        <v>KONİP</v>
      </c>
      <c r="C16" s="44"/>
      <c r="D16" s="44"/>
      <c r="E16" s="44"/>
      <c r="F16" s="26">
        <f>VLOOKUP(B16,SonGönderimTarihleri!A:C,3,FALSE)</f>
        <v>44986</v>
      </c>
      <c r="G16" s="25" t="s">
        <v>12</v>
      </c>
      <c r="H16" s="25" t="s">
        <v>690</v>
      </c>
      <c r="I16" s="25" t="s">
        <v>690</v>
      </c>
      <c r="J16" s="25" t="s">
        <v>720</v>
      </c>
      <c r="K16" s="49" t="s">
        <v>721</v>
      </c>
      <c r="L16" s="427">
        <v>44984</v>
      </c>
      <c r="M16" s="427">
        <v>44984</v>
      </c>
      <c r="N16" s="427">
        <v>44984</v>
      </c>
      <c r="O16" s="427">
        <v>44984</v>
      </c>
      <c r="P16" s="183"/>
      <c r="Q16" s="214"/>
      <c r="R16" s="336">
        <v>44917</v>
      </c>
      <c r="S16" s="360"/>
      <c r="T16" s="17"/>
    </row>
    <row r="17" spans="1:22" s="82" customFormat="1" x14ac:dyDescent="0.25">
      <c r="A17" s="296">
        <f t="shared" si="2"/>
        <v>15</v>
      </c>
      <c r="B17" s="44" t="str">
        <f t="shared" si="0"/>
        <v>KNİP</v>
      </c>
      <c r="C17" s="44"/>
      <c r="D17" s="44"/>
      <c r="E17" s="44"/>
      <c r="F17" s="303">
        <v>45028</v>
      </c>
      <c r="G17" s="25" t="s">
        <v>15</v>
      </c>
      <c r="H17" s="25" t="s">
        <v>690</v>
      </c>
      <c r="I17" s="25" t="s">
        <v>690</v>
      </c>
      <c r="J17" s="25" t="s">
        <v>1360</v>
      </c>
      <c r="K17" s="49" t="s">
        <v>1469</v>
      </c>
      <c r="L17" s="280">
        <v>45026</v>
      </c>
      <c r="M17" s="426">
        <v>45026</v>
      </c>
      <c r="N17" s="426">
        <v>45026</v>
      </c>
      <c r="O17" s="426">
        <v>45026</v>
      </c>
      <c r="P17" s="190"/>
      <c r="Q17" s="214"/>
      <c r="R17" s="336">
        <v>44336</v>
      </c>
      <c r="S17" s="360"/>
      <c r="T17" s="17"/>
    </row>
    <row r="18" spans="1:22" s="82" customFormat="1" x14ac:dyDescent="0.25">
      <c r="A18" s="296">
        <f t="shared" si="2"/>
        <v>16</v>
      </c>
      <c r="B18" s="44" t="str">
        <f t="shared" si="0"/>
        <v>KNİP</v>
      </c>
      <c r="C18" s="44"/>
      <c r="D18" s="44"/>
      <c r="E18" s="44"/>
      <c r="F18" s="26">
        <v>45013</v>
      </c>
      <c r="G18" s="25" t="s">
        <v>15</v>
      </c>
      <c r="H18" s="25" t="s">
        <v>690</v>
      </c>
      <c r="I18" s="25" t="s">
        <v>690</v>
      </c>
      <c r="J18" s="25" t="s">
        <v>722</v>
      </c>
      <c r="K18" s="49" t="s">
        <v>723</v>
      </c>
      <c r="L18" s="426">
        <v>45008</v>
      </c>
      <c r="M18" s="426">
        <v>45008</v>
      </c>
      <c r="N18" s="426">
        <v>45008</v>
      </c>
      <c r="O18" s="426">
        <v>45008</v>
      </c>
      <c r="P18" s="430" t="s">
        <v>1810</v>
      </c>
      <c r="Q18" s="214"/>
      <c r="R18" s="336">
        <v>44070</v>
      </c>
      <c r="S18" s="360"/>
      <c r="T18" s="17"/>
    </row>
    <row r="19" spans="1:22" s="82" customFormat="1" x14ac:dyDescent="0.25">
      <c r="A19" s="296">
        <f t="shared" si="2"/>
        <v>17</v>
      </c>
      <c r="B19" s="44" t="str">
        <f t="shared" si="0"/>
        <v>KONİP</v>
      </c>
      <c r="C19" s="44"/>
      <c r="D19" s="44"/>
      <c r="E19" s="44"/>
      <c r="F19" s="266">
        <f>VLOOKUP(B19,SonGönderimTarihleri!A:C,3,FALSE)</f>
        <v>44986</v>
      </c>
      <c r="G19" s="25" t="s">
        <v>12</v>
      </c>
      <c r="H19" s="25" t="s">
        <v>690</v>
      </c>
      <c r="I19" s="25" t="s">
        <v>690</v>
      </c>
      <c r="J19" s="25" t="s">
        <v>1596</v>
      </c>
      <c r="K19" s="49" t="s">
        <v>1595</v>
      </c>
      <c r="L19" s="426">
        <v>44974</v>
      </c>
      <c r="M19" s="426">
        <v>44974</v>
      </c>
      <c r="N19" s="426">
        <v>44974</v>
      </c>
      <c r="O19" s="426">
        <v>44974</v>
      </c>
      <c r="P19" s="40"/>
      <c r="Q19" s="214"/>
      <c r="R19" s="336">
        <v>44861</v>
      </c>
      <c r="S19" s="360"/>
      <c r="T19" s="17"/>
    </row>
    <row r="20" spans="1:22" x14ac:dyDescent="0.25">
      <c r="A20" s="296">
        <f t="shared" si="2"/>
        <v>18</v>
      </c>
      <c r="B20" s="8" t="str">
        <f t="shared" si="0"/>
        <v>KONİP</v>
      </c>
      <c r="C20" s="8"/>
      <c r="D20" s="8"/>
      <c r="E20" s="8"/>
      <c r="F20" s="26">
        <f>VLOOKUP(B20,SonGönderimTarihleri!A:C,3,FALSE)</f>
        <v>44986</v>
      </c>
      <c r="G20" s="8" t="s">
        <v>12</v>
      </c>
      <c r="H20" s="8" t="s">
        <v>690</v>
      </c>
      <c r="I20" s="8" t="s">
        <v>690</v>
      </c>
      <c r="J20" s="8" t="s">
        <v>725</v>
      </c>
      <c r="K20" s="131" t="s">
        <v>726</v>
      </c>
      <c r="L20" s="280">
        <v>44967</v>
      </c>
      <c r="M20" s="391">
        <v>44967</v>
      </c>
      <c r="N20" s="393">
        <v>44967</v>
      </c>
      <c r="O20" s="393">
        <v>44967</v>
      </c>
      <c r="P20" s="99"/>
      <c r="Q20" s="267"/>
      <c r="R20" s="336">
        <v>44819</v>
      </c>
      <c r="S20" s="360"/>
    </row>
    <row r="21" spans="1:22" x14ac:dyDescent="0.25">
      <c r="A21" s="296">
        <f t="shared" si="2"/>
        <v>19</v>
      </c>
      <c r="B21" s="8" t="str">
        <f t="shared" si="0"/>
        <v>KONİP</v>
      </c>
      <c r="C21" s="8"/>
      <c r="D21" s="8"/>
      <c r="E21" s="8"/>
      <c r="F21" s="26">
        <f>VLOOKUP(B21,SonGönderimTarihleri!A:C,3,FALSE)</f>
        <v>44986</v>
      </c>
      <c r="G21" s="8" t="s">
        <v>12</v>
      </c>
      <c r="H21" s="8" t="s">
        <v>690</v>
      </c>
      <c r="I21" s="8" t="s">
        <v>690</v>
      </c>
      <c r="J21" s="8" t="s">
        <v>727</v>
      </c>
      <c r="K21" s="131" t="s">
        <v>728</v>
      </c>
      <c r="L21" s="398">
        <v>44967</v>
      </c>
      <c r="M21" s="398">
        <v>44967</v>
      </c>
      <c r="N21" s="398">
        <v>44967</v>
      </c>
      <c r="O21" s="398">
        <v>44967</v>
      </c>
      <c r="P21" s="99"/>
      <c r="Q21" s="267"/>
      <c r="R21" s="336">
        <v>44791</v>
      </c>
      <c r="S21" s="360"/>
    </row>
    <row r="22" spans="1:22" x14ac:dyDescent="0.25">
      <c r="A22" s="296">
        <f t="shared" si="2"/>
        <v>20</v>
      </c>
      <c r="B22" s="296" t="str">
        <f t="shared" ref="B22" si="4">G22&amp;H22</f>
        <v>KONİP</v>
      </c>
      <c r="C22" s="296"/>
      <c r="D22" s="296"/>
      <c r="E22" s="296"/>
      <c r="F22" s="303">
        <v>44993</v>
      </c>
      <c r="G22" s="296" t="s">
        <v>12</v>
      </c>
      <c r="H22" s="296" t="s">
        <v>690</v>
      </c>
      <c r="I22" s="296" t="s">
        <v>690</v>
      </c>
      <c r="J22" s="296" t="s">
        <v>1461</v>
      </c>
      <c r="K22" s="131" t="s">
        <v>1649</v>
      </c>
      <c r="L22" s="426">
        <v>44993</v>
      </c>
      <c r="M22" s="426">
        <v>44993</v>
      </c>
      <c r="N22" s="426">
        <v>44993</v>
      </c>
      <c r="O22" s="426">
        <v>44993</v>
      </c>
      <c r="P22" s="430" t="s">
        <v>1810</v>
      </c>
      <c r="Q22" s="267"/>
      <c r="R22" s="336">
        <v>44910</v>
      </c>
      <c r="S22" s="360"/>
    </row>
    <row r="23" spans="1:22" x14ac:dyDescent="0.25">
      <c r="A23" s="296">
        <f t="shared" si="2"/>
        <v>21</v>
      </c>
      <c r="B23" s="296" t="str">
        <f t="shared" ref="B23" si="5">G23&amp;H23</f>
        <v>KONİP</v>
      </c>
      <c r="C23" s="296"/>
      <c r="D23" s="296"/>
      <c r="E23" s="296"/>
      <c r="F23" s="336">
        <f>VLOOKUP(B23,SonGönderimTarihleri!A:C,3,FALSE)</f>
        <v>44986</v>
      </c>
      <c r="G23" s="296" t="s">
        <v>12</v>
      </c>
      <c r="H23" s="296" t="s">
        <v>690</v>
      </c>
      <c r="I23" s="296" t="s">
        <v>690</v>
      </c>
      <c r="J23" s="296" t="s">
        <v>1644</v>
      </c>
      <c r="K23" s="131" t="s">
        <v>1793</v>
      </c>
      <c r="L23" s="280">
        <v>44974</v>
      </c>
      <c r="M23" s="426">
        <v>44974</v>
      </c>
      <c r="N23" s="426">
        <v>44974</v>
      </c>
      <c r="O23" s="426">
        <v>44974</v>
      </c>
      <c r="P23" s="99"/>
      <c r="Q23" s="267"/>
      <c r="R23" s="336">
        <v>44812</v>
      </c>
      <c r="S23" s="360"/>
    </row>
    <row r="24" spans="1:22" x14ac:dyDescent="0.25">
      <c r="A24" s="296">
        <f t="shared" si="2"/>
        <v>22</v>
      </c>
      <c r="B24" s="296" t="str">
        <f t="shared" ref="B24" si="6">G24&amp;H24</f>
        <v>KONİP</v>
      </c>
      <c r="C24" s="296"/>
      <c r="D24" s="296"/>
      <c r="E24" s="296"/>
      <c r="F24" s="303">
        <f>VLOOKUP(B24,SonGönderimTarihleri!A:C,3,FALSE)</f>
        <v>44986</v>
      </c>
      <c r="G24" s="296" t="s">
        <v>12</v>
      </c>
      <c r="H24" s="296" t="s">
        <v>690</v>
      </c>
      <c r="I24" s="296" t="s">
        <v>690</v>
      </c>
      <c r="J24" s="296" t="s">
        <v>1637</v>
      </c>
      <c r="K24" s="131" t="s">
        <v>1650</v>
      </c>
      <c r="L24" s="426">
        <v>44984</v>
      </c>
      <c r="M24" s="426">
        <v>44984</v>
      </c>
      <c r="N24" s="426">
        <v>44984</v>
      </c>
      <c r="O24" s="426">
        <v>44984</v>
      </c>
      <c r="P24" s="99"/>
      <c r="Q24" s="267"/>
      <c r="R24" s="336">
        <v>44784</v>
      </c>
      <c r="S24" s="360"/>
    </row>
    <row r="25" spans="1:22" s="43" customFormat="1" x14ac:dyDescent="0.25">
      <c r="A25" s="296">
        <f t="shared" si="2"/>
        <v>23</v>
      </c>
      <c r="B25" s="8" t="str">
        <f t="shared" si="0"/>
        <v>KONİP</v>
      </c>
      <c r="C25" s="8"/>
      <c r="D25" s="8"/>
      <c r="E25" s="8"/>
      <c r="F25" s="26">
        <f>VLOOKUP(B25,SonGönderimTarihleri!A:C,3,FALSE)</f>
        <v>44986</v>
      </c>
      <c r="G25" s="28" t="s">
        <v>12</v>
      </c>
      <c r="H25" s="28" t="s">
        <v>690</v>
      </c>
      <c r="I25" s="28" t="s">
        <v>690</v>
      </c>
      <c r="J25" s="28" t="s">
        <v>1039</v>
      </c>
      <c r="K25" s="91" t="s">
        <v>1048</v>
      </c>
      <c r="L25" s="426">
        <v>44986</v>
      </c>
      <c r="M25" s="426">
        <v>44986</v>
      </c>
      <c r="N25" s="426">
        <v>44986</v>
      </c>
      <c r="O25" s="426">
        <v>44986</v>
      </c>
      <c r="P25" s="99"/>
      <c r="Q25" s="267"/>
      <c r="R25" s="336">
        <v>44897</v>
      </c>
      <c r="S25" s="360"/>
      <c r="T25" s="17"/>
    </row>
    <row r="26" spans="1:22" x14ac:dyDescent="0.25">
      <c r="A26" s="296">
        <f t="shared" si="2"/>
        <v>24</v>
      </c>
      <c r="B26" s="8" t="str">
        <f t="shared" si="0"/>
        <v>KONİP</v>
      </c>
      <c r="C26" s="8"/>
      <c r="D26" s="8"/>
      <c r="E26" s="8"/>
      <c r="F26" s="26">
        <f>VLOOKUP(B26,SonGönderimTarihleri!A:C,3,FALSE)</f>
        <v>44986</v>
      </c>
      <c r="G26" s="8" t="s">
        <v>12</v>
      </c>
      <c r="H26" s="8" t="s">
        <v>690</v>
      </c>
      <c r="I26" s="8" t="s">
        <v>690</v>
      </c>
      <c r="J26" s="8" t="s">
        <v>1253</v>
      </c>
      <c r="K26" s="131" t="s">
        <v>1252</v>
      </c>
      <c r="L26" s="426">
        <v>44986</v>
      </c>
      <c r="M26" s="426">
        <v>44986</v>
      </c>
      <c r="N26" s="426">
        <v>44986</v>
      </c>
      <c r="O26" s="426">
        <v>44986</v>
      </c>
      <c r="P26" s="47"/>
      <c r="Q26" s="267"/>
      <c r="R26" s="336">
        <v>44833</v>
      </c>
      <c r="S26" s="360"/>
    </row>
    <row r="27" spans="1:22" x14ac:dyDescent="0.25">
      <c r="A27" s="296">
        <f t="shared" si="2"/>
        <v>25</v>
      </c>
      <c r="B27" s="8" t="str">
        <f t="shared" si="0"/>
        <v>KONİP</v>
      </c>
      <c r="C27" s="8"/>
      <c r="D27" s="8"/>
      <c r="E27" s="8"/>
      <c r="F27" s="26">
        <f>VLOOKUP(B27,SonGönderimTarihleri!A:C,3,FALSE)</f>
        <v>44986</v>
      </c>
      <c r="G27" s="28" t="s">
        <v>12</v>
      </c>
      <c r="H27" s="28" t="s">
        <v>690</v>
      </c>
      <c r="I27" s="28" t="s">
        <v>690</v>
      </c>
      <c r="J27" s="28" t="s">
        <v>731</v>
      </c>
      <c r="K27" s="91" t="s">
        <v>732</v>
      </c>
      <c r="L27" s="426">
        <v>44986</v>
      </c>
      <c r="M27" s="426">
        <v>44986</v>
      </c>
      <c r="N27" s="426">
        <v>44986</v>
      </c>
      <c r="O27" s="426">
        <v>44986</v>
      </c>
      <c r="P27" s="47"/>
      <c r="Q27" s="267"/>
      <c r="R27" s="336">
        <v>44868</v>
      </c>
      <c r="S27" s="360"/>
    </row>
    <row r="28" spans="1:22" x14ac:dyDescent="0.25">
      <c r="A28" s="296">
        <f t="shared" si="2"/>
        <v>26</v>
      </c>
      <c r="B28" s="8" t="str">
        <f t="shared" si="0"/>
        <v>KONİP</v>
      </c>
      <c r="C28" s="8"/>
      <c r="D28" s="8"/>
      <c r="E28" s="8"/>
      <c r="F28" s="26">
        <f>VLOOKUP(B28,SonGönderimTarihleri!A:C,3,FALSE)</f>
        <v>44986</v>
      </c>
      <c r="G28" s="28" t="s">
        <v>12</v>
      </c>
      <c r="H28" s="28" t="s">
        <v>690</v>
      </c>
      <c r="I28" s="28" t="s">
        <v>690</v>
      </c>
      <c r="J28" s="28" t="s">
        <v>1463</v>
      </c>
      <c r="K28" s="91" t="s">
        <v>1576</v>
      </c>
      <c r="L28" s="426">
        <v>44986</v>
      </c>
      <c r="M28" s="426">
        <v>44986</v>
      </c>
      <c r="N28" s="426">
        <v>44986</v>
      </c>
      <c r="O28" s="426">
        <v>44986</v>
      </c>
      <c r="P28" s="47"/>
      <c r="Q28" s="267"/>
      <c r="R28" s="336">
        <v>44910</v>
      </c>
      <c r="S28" s="360"/>
    </row>
    <row r="29" spans="1:22" x14ac:dyDescent="0.25">
      <c r="A29" s="296">
        <f t="shared" si="2"/>
        <v>27</v>
      </c>
      <c r="B29" s="44" t="str">
        <f t="shared" si="0"/>
        <v>KONİP</v>
      </c>
      <c r="C29" s="25"/>
      <c r="D29" s="25"/>
      <c r="E29" s="25"/>
      <c r="F29" s="26">
        <f>VLOOKUP(B29,SonGönderimTarihleri!A:C,3,FALSE)</f>
        <v>44986</v>
      </c>
      <c r="G29" s="44" t="s">
        <v>12</v>
      </c>
      <c r="H29" s="44" t="s">
        <v>690</v>
      </c>
      <c r="I29" s="44" t="s">
        <v>690</v>
      </c>
      <c r="J29" s="44" t="s">
        <v>1236</v>
      </c>
      <c r="K29" s="91" t="s">
        <v>1250</v>
      </c>
      <c r="L29" s="426">
        <v>44981</v>
      </c>
      <c r="M29" s="426">
        <v>44981</v>
      </c>
      <c r="N29" s="426">
        <v>44981</v>
      </c>
      <c r="O29" s="426">
        <v>44981</v>
      </c>
      <c r="P29" s="47"/>
      <c r="Q29" s="267"/>
      <c r="R29" s="336">
        <v>44915</v>
      </c>
      <c r="S29" s="360"/>
    </row>
    <row r="30" spans="1:22" s="87" customFormat="1" x14ac:dyDescent="0.25">
      <c r="A30" s="296">
        <f t="shared" si="2"/>
        <v>28</v>
      </c>
      <c r="B30" s="50" t="str">
        <f t="shared" si="0"/>
        <v>KONİP</v>
      </c>
      <c r="C30" s="78"/>
      <c r="D30" s="78"/>
      <c r="E30" s="78"/>
      <c r="F30" s="26">
        <f>VLOOKUP(B30,SonGönderimTarihleri!A:C,3,FALSE)</f>
        <v>44986</v>
      </c>
      <c r="G30" s="44" t="s">
        <v>12</v>
      </c>
      <c r="H30" s="50" t="s">
        <v>690</v>
      </c>
      <c r="I30" s="44" t="s">
        <v>690</v>
      </c>
      <c r="J30" s="25" t="s">
        <v>1269</v>
      </c>
      <c r="K30" s="49" t="s">
        <v>1493</v>
      </c>
      <c r="L30" s="426">
        <v>44981</v>
      </c>
      <c r="M30" s="426">
        <v>44981</v>
      </c>
      <c r="N30" s="426">
        <v>44981</v>
      </c>
      <c r="O30" s="426">
        <v>44981</v>
      </c>
      <c r="P30" s="47"/>
      <c r="Q30" s="267"/>
      <c r="R30" s="336">
        <v>44798</v>
      </c>
      <c r="S30" s="360"/>
      <c r="T30" s="17"/>
    </row>
    <row r="31" spans="1:22" s="231" customFormat="1" x14ac:dyDescent="0.25">
      <c r="A31" s="296">
        <f t="shared" si="2"/>
        <v>29</v>
      </c>
      <c r="B31" s="28" t="str">
        <f t="shared" si="0"/>
        <v>KNİP</v>
      </c>
      <c r="C31" s="28"/>
      <c r="D31" s="28"/>
      <c r="E31" s="28"/>
      <c r="F31" s="26">
        <v>45012</v>
      </c>
      <c r="G31" s="28" t="s">
        <v>15</v>
      </c>
      <c r="H31" s="28" t="s">
        <v>690</v>
      </c>
      <c r="I31" s="28" t="s">
        <v>690</v>
      </c>
      <c r="J31" s="28" t="s">
        <v>733</v>
      </c>
      <c r="K31" s="91" t="s">
        <v>1222</v>
      </c>
      <c r="L31" s="428">
        <v>45012</v>
      </c>
      <c r="M31" s="523">
        <v>45012</v>
      </c>
      <c r="N31" s="523">
        <v>45012</v>
      </c>
      <c r="O31" s="523">
        <v>45012</v>
      </c>
      <c r="P31" s="47"/>
      <c r="Q31" s="264"/>
      <c r="R31" s="336">
        <v>44924</v>
      </c>
      <c r="S31" s="360"/>
      <c r="T31" s="17"/>
    </row>
    <row r="32" spans="1:22" s="231" customFormat="1" x14ac:dyDescent="0.25">
      <c r="A32" s="296">
        <f t="shared" si="2"/>
        <v>30</v>
      </c>
      <c r="B32" s="28" t="str">
        <f>G32&amp;H32</f>
        <v>KNİP</v>
      </c>
      <c r="C32" s="28"/>
      <c r="D32" s="28"/>
      <c r="E32" s="28"/>
      <c r="F32" s="303">
        <f>VLOOKUP(B32,SonGönderimTarihleri!A:C,3,FALSE)</f>
        <v>44998</v>
      </c>
      <c r="G32" s="28" t="s">
        <v>15</v>
      </c>
      <c r="H32" s="28" t="s">
        <v>690</v>
      </c>
      <c r="I32" s="28" t="s">
        <v>690</v>
      </c>
      <c r="J32" s="28" t="s">
        <v>1624</v>
      </c>
      <c r="K32" s="39" t="s">
        <v>1623</v>
      </c>
      <c r="L32" s="276">
        <v>44995</v>
      </c>
      <c r="M32" s="472">
        <v>44995</v>
      </c>
      <c r="N32" s="504">
        <v>44995</v>
      </c>
      <c r="O32" s="504">
        <v>44995</v>
      </c>
      <c r="P32" s="190"/>
      <c r="Q32" s="264"/>
      <c r="R32" s="336">
        <v>44742</v>
      </c>
      <c r="S32" s="360"/>
      <c r="T32" s="17"/>
      <c r="U32" s="230"/>
      <c r="V32" s="230"/>
    </row>
    <row r="33" spans="1:22" s="82" customFormat="1" x14ac:dyDescent="0.25">
      <c r="A33" s="296">
        <f t="shared" si="2"/>
        <v>31</v>
      </c>
      <c r="B33" s="25" t="str">
        <f t="shared" si="0"/>
        <v>KONİP</v>
      </c>
      <c r="C33" s="25"/>
      <c r="D33" s="25"/>
      <c r="E33" s="25"/>
      <c r="F33" s="26">
        <f>VLOOKUP(B33,SonGönderimTarihleri!A:C,3,FALSE)</f>
        <v>44986</v>
      </c>
      <c r="G33" s="25" t="s">
        <v>12</v>
      </c>
      <c r="H33" s="25" t="s">
        <v>690</v>
      </c>
      <c r="I33" s="28" t="s">
        <v>690</v>
      </c>
      <c r="J33" s="25" t="s">
        <v>734</v>
      </c>
      <c r="K33" s="49" t="s">
        <v>735</v>
      </c>
      <c r="L33" s="428">
        <v>44984</v>
      </c>
      <c r="M33" s="428">
        <v>44984</v>
      </c>
      <c r="N33" s="428">
        <v>44984</v>
      </c>
      <c r="O33" s="428">
        <v>44984</v>
      </c>
      <c r="P33" s="40"/>
      <c r="Q33" s="214"/>
      <c r="R33" s="336">
        <v>44868</v>
      </c>
      <c r="S33" s="360"/>
      <c r="T33" s="17"/>
    </row>
    <row r="34" spans="1:22" s="231" customFormat="1" x14ac:dyDescent="0.25">
      <c r="A34" s="296">
        <f t="shared" si="2"/>
        <v>32</v>
      </c>
      <c r="B34" s="28" t="str">
        <f>G34&amp;H34</f>
        <v>KNİP</v>
      </c>
      <c r="C34" s="28"/>
      <c r="D34" s="28"/>
      <c r="E34" s="28"/>
      <c r="F34" s="336">
        <f>VLOOKUP(B34,SonGönderimTarihleri!A:C,3,FALSE)</f>
        <v>44998</v>
      </c>
      <c r="G34" s="28" t="s">
        <v>15</v>
      </c>
      <c r="H34" s="28" t="s">
        <v>690</v>
      </c>
      <c r="I34" s="28" t="s">
        <v>690</v>
      </c>
      <c r="J34" s="25" t="s">
        <v>736</v>
      </c>
      <c r="K34" s="49" t="s">
        <v>737</v>
      </c>
      <c r="L34" s="46">
        <v>44956</v>
      </c>
      <c r="M34" s="318">
        <v>44956</v>
      </c>
      <c r="N34" s="428">
        <v>44992</v>
      </c>
      <c r="O34" s="428">
        <v>44992</v>
      </c>
      <c r="P34" s="47"/>
      <c r="Q34" s="264"/>
      <c r="R34" s="336">
        <v>44630</v>
      </c>
      <c r="S34" s="360"/>
      <c r="T34" s="230"/>
      <c r="U34" s="230"/>
      <c r="V34" s="230"/>
    </row>
    <row r="35" spans="1:22" s="82" customFormat="1" x14ac:dyDescent="0.25">
      <c r="A35" s="296">
        <f t="shared" si="2"/>
        <v>33</v>
      </c>
      <c r="B35" s="25" t="str">
        <f t="shared" si="0"/>
        <v>KNİP</v>
      </c>
      <c r="C35" s="25"/>
      <c r="D35" s="25"/>
      <c r="E35" s="25"/>
      <c r="F35" s="26">
        <f>VLOOKUP(B35,SonGönderimTarihleri!A:C,3,FALSE)</f>
        <v>44998</v>
      </c>
      <c r="G35" s="25" t="s">
        <v>15</v>
      </c>
      <c r="H35" s="25" t="s">
        <v>690</v>
      </c>
      <c r="I35" s="28" t="s">
        <v>690</v>
      </c>
      <c r="J35" s="25" t="s">
        <v>738</v>
      </c>
      <c r="K35" s="49" t="s">
        <v>739</v>
      </c>
      <c r="L35" s="46">
        <v>44958</v>
      </c>
      <c r="M35" s="318">
        <v>44958</v>
      </c>
      <c r="N35" s="504">
        <v>44998</v>
      </c>
      <c r="O35" s="504">
        <v>44998</v>
      </c>
      <c r="P35" s="276"/>
      <c r="Q35" s="214"/>
      <c r="R35" s="336">
        <v>44602</v>
      </c>
      <c r="S35" s="360"/>
      <c r="T35" s="17"/>
    </row>
    <row r="36" spans="1:22" s="141" customFormat="1" x14ac:dyDescent="0.25">
      <c r="A36" s="296">
        <f t="shared" si="2"/>
        <v>34</v>
      </c>
      <c r="B36" s="25" t="str">
        <f t="shared" si="0"/>
        <v>KNİP</v>
      </c>
      <c r="C36" s="25"/>
      <c r="D36" s="25"/>
      <c r="E36" s="25"/>
      <c r="F36" s="26">
        <f>VLOOKUP(B36,SonGönderimTarihleri!A:C,3,FALSE)</f>
        <v>44998</v>
      </c>
      <c r="G36" s="25" t="s">
        <v>15</v>
      </c>
      <c r="H36" s="25" t="s">
        <v>690</v>
      </c>
      <c r="I36" s="28" t="s">
        <v>690</v>
      </c>
      <c r="J36" s="25" t="s">
        <v>1361</v>
      </c>
      <c r="K36" s="49" t="s">
        <v>1362</v>
      </c>
      <c r="L36" s="504">
        <v>44998</v>
      </c>
      <c r="M36" s="504">
        <v>44998</v>
      </c>
      <c r="N36" s="504">
        <v>44998</v>
      </c>
      <c r="O36" s="504">
        <v>44998</v>
      </c>
      <c r="P36" s="40"/>
      <c r="Q36" s="214"/>
      <c r="R36" s="336">
        <v>44728</v>
      </c>
      <c r="S36" s="360"/>
      <c r="T36" s="17"/>
    </row>
    <row r="37" spans="1:22" s="141" customFormat="1" x14ac:dyDescent="0.25">
      <c r="A37" s="296">
        <f t="shared" si="2"/>
        <v>35</v>
      </c>
      <c r="B37" s="25" t="str">
        <f t="shared" si="0"/>
        <v>KONİP</v>
      </c>
      <c r="C37" s="25"/>
      <c r="D37" s="25"/>
      <c r="E37" s="25"/>
      <c r="F37" s="336">
        <f>VLOOKUP(B37,SonGönderimTarihleri!A:C,3,FALSE)</f>
        <v>44986</v>
      </c>
      <c r="G37" s="296" t="s">
        <v>12</v>
      </c>
      <c r="H37" s="296" t="s">
        <v>690</v>
      </c>
      <c r="I37" s="296" t="s">
        <v>690</v>
      </c>
      <c r="J37" s="25" t="s">
        <v>1754</v>
      </c>
      <c r="K37" s="49" t="s">
        <v>1755</v>
      </c>
      <c r="L37" s="428">
        <v>44985</v>
      </c>
      <c r="M37" s="428">
        <v>44985</v>
      </c>
      <c r="N37" s="428">
        <v>44985</v>
      </c>
      <c r="O37" s="428">
        <v>44985</v>
      </c>
      <c r="P37" s="40"/>
      <c r="Q37" s="214"/>
      <c r="R37" s="336">
        <v>44868</v>
      </c>
      <c r="S37" s="360"/>
      <c r="T37" s="17"/>
    </row>
    <row r="38" spans="1:22" x14ac:dyDescent="0.25">
      <c r="A38" s="296">
        <f t="shared" si="2"/>
        <v>36</v>
      </c>
      <c r="B38" s="8" t="str">
        <f t="shared" si="0"/>
        <v>KONİP</v>
      </c>
      <c r="C38" s="8"/>
      <c r="D38" s="8"/>
      <c r="E38" s="8"/>
      <c r="F38" s="26">
        <f>VLOOKUP(B38,SonGönderimTarihleri!A:C,3,FALSE)</f>
        <v>44986</v>
      </c>
      <c r="G38" s="8" t="s">
        <v>12</v>
      </c>
      <c r="H38" s="8" t="s">
        <v>690</v>
      </c>
      <c r="I38" s="8" t="s">
        <v>690</v>
      </c>
      <c r="J38" s="8" t="s">
        <v>836</v>
      </c>
      <c r="K38" s="131" t="s">
        <v>837</v>
      </c>
      <c r="L38" s="426">
        <v>44974</v>
      </c>
      <c r="M38" s="426">
        <v>44974</v>
      </c>
      <c r="N38" s="426">
        <v>44974</v>
      </c>
      <c r="O38" s="426">
        <v>44974</v>
      </c>
      <c r="P38" s="47"/>
      <c r="Q38" s="267"/>
      <c r="R38" s="336">
        <v>44798</v>
      </c>
      <c r="S38" s="360"/>
    </row>
    <row r="39" spans="1:22" x14ac:dyDescent="0.25">
      <c r="A39" s="296">
        <f t="shared" si="2"/>
        <v>37</v>
      </c>
      <c r="B39" s="8" t="str">
        <f t="shared" si="0"/>
        <v>KONİP</v>
      </c>
      <c r="C39" s="8"/>
      <c r="D39" s="8"/>
      <c r="E39" s="8"/>
      <c r="F39" s="26">
        <f>VLOOKUP(B39,SonGönderimTarihleri!A:C,3,FALSE)</f>
        <v>44986</v>
      </c>
      <c r="G39" s="8" t="s">
        <v>12</v>
      </c>
      <c r="H39" s="8" t="s">
        <v>690</v>
      </c>
      <c r="I39" s="8" t="s">
        <v>690</v>
      </c>
      <c r="J39" s="8" t="s">
        <v>1052</v>
      </c>
      <c r="K39" s="131" t="s">
        <v>1053</v>
      </c>
      <c r="L39" s="426">
        <v>44974</v>
      </c>
      <c r="M39" s="426">
        <v>44974</v>
      </c>
      <c r="N39" s="426">
        <v>44974</v>
      </c>
      <c r="O39" s="426">
        <v>44974</v>
      </c>
      <c r="P39" s="47"/>
      <c r="Q39" s="267"/>
      <c r="R39" s="336">
        <v>44924</v>
      </c>
      <c r="S39" s="360"/>
    </row>
    <row r="40" spans="1:22" x14ac:dyDescent="0.25">
      <c r="A40" s="296">
        <f t="shared" si="2"/>
        <v>38</v>
      </c>
      <c r="B40" s="296" t="str">
        <f t="shared" ref="B40" si="7">G40&amp;H40</f>
        <v>KONİP</v>
      </c>
      <c r="C40" s="296"/>
      <c r="D40" s="296"/>
      <c r="E40" s="296"/>
      <c r="F40" s="336">
        <f>VLOOKUP(B40,SonGönderimTarihleri!A:C,3,FALSE)</f>
        <v>44986</v>
      </c>
      <c r="G40" s="296" t="s">
        <v>12</v>
      </c>
      <c r="H40" s="296" t="s">
        <v>690</v>
      </c>
      <c r="I40" s="296" t="s">
        <v>690</v>
      </c>
      <c r="J40" s="296" t="s">
        <v>1685</v>
      </c>
      <c r="K40" s="131" t="s">
        <v>1760</v>
      </c>
      <c r="L40" s="426">
        <v>44986</v>
      </c>
      <c r="M40" s="426">
        <v>44986</v>
      </c>
      <c r="N40" s="426">
        <v>44986</v>
      </c>
      <c r="O40" s="426">
        <v>44986</v>
      </c>
      <c r="P40" s="47"/>
      <c r="Q40" s="267"/>
      <c r="R40" s="336">
        <v>44840</v>
      </c>
      <c r="S40" s="360"/>
    </row>
    <row r="41" spans="1:22" x14ac:dyDescent="0.25">
      <c r="A41" s="296">
        <f t="shared" si="2"/>
        <v>39</v>
      </c>
      <c r="B41" s="8" t="str">
        <f t="shared" si="0"/>
        <v>KONİP</v>
      </c>
      <c r="C41" s="8"/>
      <c r="D41" s="8"/>
      <c r="E41" s="8"/>
      <c r="F41" s="26">
        <f>VLOOKUP(B41,SonGönderimTarihleri!A:C,3,FALSE)</f>
        <v>44986</v>
      </c>
      <c r="G41" s="8" t="s">
        <v>12</v>
      </c>
      <c r="H41" s="8" t="s">
        <v>690</v>
      </c>
      <c r="I41" s="8" t="s">
        <v>690</v>
      </c>
      <c r="J41" s="25" t="s">
        <v>740</v>
      </c>
      <c r="K41" s="140" t="s">
        <v>1221</v>
      </c>
      <c r="L41" s="426" t="s">
        <v>1828</v>
      </c>
      <c r="M41" s="426">
        <v>44985</v>
      </c>
      <c r="N41" s="426">
        <v>44985</v>
      </c>
      <c r="O41" s="426">
        <v>44985</v>
      </c>
      <c r="P41" s="47"/>
      <c r="Q41" s="267"/>
      <c r="R41" s="336">
        <v>44567</v>
      </c>
      <c r="S41" s="360"/>
    </row>
    <row r="42" spans="1:22" s="43" customFormat="1" ht="15.75" customHeight="1" x14ac:dyDescent="0.25">
      <c r="A42" s="296">
        <f t="shared" si="2"/>
        <v>40</v>
      </c>
      <c r="B42" s="8" t="str">
        <f t="shared" si="0"/>
        <v>KONİP</v>
      </c>
      <c r="C42" s="8"/>
      <c r="D42" s="8"/>
      <c r="E42" s="8"/>
      <c r="F42" s="26">
        <f>VLOOKUP(B42,SonGönderimTarihleri!A:C,3,FALSE)</f>
        <v>44986</v>
      </c>
      <c r="G42" s="8" t="s">
        <v>12</v>
      </c>
      <c r="H42" s="25" t="s">
        <v>690</v>
      </c>
      <c r="I42" s="25" t="s">
        <v>690</v>
      </c>
      <c r="J42" s="25" t="s">
        <v>1247</v>
      </c>
      <c r="K42" s="49" t="s">
        <v>1491</v>
      </c>
      <c r="L42" s="280">
        <v>44985</v>
      </c>
      <c r="M42" s="426">
        <v>44985</v>
      </c>
      <c r="N42" s="426">
        <v>44985</v>
      </c>
      <c r="O42" s="426">
        <v>44985</v>
      </c>
      <c r="P42" s="47"/>
      <c r="Q42" s="267"/>
      <c r="R42" s="336">
        <v>44391</v>
      </c>
      <c r="S42" s="360"/>
      <c r="T42" s="17"/>
    </row>
    <row r="43" spans="1:22" x14ac:dyDescent="0.25">
      <c r="A43" s="296">
        <f t="shared" si="2"/>
        <v>41</v>
      </c>
      <c r="B43" s="25" t="str">
        <f t="shared" si="0"/>
        <v>KONİP</v>
      </c>
      <c r="C43" s="25"/>
      <c r="D43" s="25"/>
      <c r="E43" s="25"/>
      <c r="F43" s="26">
        <f>VLOOKUP(B43,SonGönderimTarihleri!A:C,3,FALSE)</f>
        <v>44986</v>
      </c>
      <c r="G43" s="26" t="s">
        <v>12</v>
      </c>
      <c r="H43" s="25" t="s">
        <v>690</v>
      </c>
      <c r="I43" s="25" t="s">
        <v>690</v>
      </c>
      <c r="J43" s="25" t="s">
        <v>741</v>
      </c>
      <c r="K43" s="131" t="s">
        <v>742</v>
      </c>
      <c r="L43" s="318">
        <v>44956</v>
      </c>
      <c r="M43" s="318">
        <v>44956</v>
      </c>
      <c r="N43" s="428">
        <v>44985</v>
      </c>
      <c r="O43" s="428">
        <v>44985</v>
      </c>
      <c r="P43" s="99"/>
      <c r="Q43" s="267"/>
      <c r="R43" s="336">
        <v>44897</v>
      </c>
      <c r="S43" s="360"/>
    </row>
    <row r="44" spans="1:22" s="87" customFormat="1" x14ac:dyDescent="0.25">
      <c r="A44" s="296">
        <f t="shared" si="2"/>
        <v>42</v>
      </c>
      <c r="B44" s="25" t="str">
        <f>G44&amp;H44</f>
        <v>KONİP</v>
      </c>
      <c r="C44" s="25"/>
      <c r="D44" s="25"/>
      <c r="E44" s="25"/>
      <c r="F44" s="266">
        <f>VLOOKUP(B44,SonGönderimTarihleri!A:C,3,FALSE)</f>
        <v>44986</v>
      </c>
      <c r="G44" s="266" t="s">
        <v>12</v>
      </c>
      <c r="H44" s="25" t="s">
        <v>690</v>
      </c>
      <c r="I44" s="25" t="s">
        <v>690</v>
      </c>
      <c r="J44" s="25" t="s">
        <v>1431</v>
      </c>
      <c r="K44" s="49" t="s">
        <v>1492</v>
      </c>
      <c r="L44" s="277">
        <v>44963</v>
      </c>
      <c r="M44" s="379">
        <v>44963</v>
      </c>
      <c r="N44" s="379">
        <v>44963</v>
      </c>
      <c r="O44" s="379">
        <v>44963</v>
      </c>
      <c r="P44" s="47"/>
      <c r="Q44" s="267"/>
      <c r="R44" s="336">
        <v>44904</v>
      </c>
      <c r="S44" s="360"/>
      <c r="T44" s="17"/>
    </row>
    <row r="45" spans="1:22" s="87" customFormat="1" x14ac:dyDescent="0.25">
      <c r="A45" s="296">
        <f t="shared" si="2"/>
        <v>43</v>
      </c>
      <c r="B45" s="25" t="str">
        <f>G45&amp;H45</f>
        <v>KONİP</v>
      </c>
      <c r="C45" s="25"/>
      <c r="D45" s="25"/>
      <c r="E45" s="25"/>
      <c r="F45" s="303">
        <f>VLOOKUP(B45,SonGönderimTarihleri!A:C,3,FALSE)</f>
        <v>44986</v>
      </c>
      <c r="G45" s="303" t="s">
        <v>12</v>
      </c>
      <c r="H45" s="25" t="s">
        <v>690</v>
      </c>
      <c r="I45" s="25" t="s">
        <v>690</v>
      </c>
      <c r="J45" s="25" t="s">
        <v>1043</v>
      </c>
      <c r="K45" s="49" t="s">
        <v>1044</v>
      </c>
      <c r="L45" s="304">
        <v>44973</v>
      </c>
      <c r="M45" s="422">
        <v>44973</v>
      </c>
      <c r="N45" s="422">
        <v>44973</v>
      </c>
      <c r="O45" s="422">
        <v>44973</v>
      </c>
      <c r="P45" s="47"/>
      <c r="Q45" s="267"/>
      <c r="R45" s="318">
        <v>44791</v>
      </c>
      <c r="S45" s="360"/>
      <c r="T45" s="17"/>
    </row>
    <row r="46" spans="1:22" s="87" customFormat="1" x14ac:dyDescent="0.25">
      <c r="A46" s="296">
        <f t="shared" si="2"/>
        <v>44</v>
      </c>
      <c r="B46" s="25" t="str">
        <f t="shared" si="0"/>
        <v>KONİP</v>
      </c>
      <c r="C46" s="25"/>
      <c r="D46" s="25"/>
      <c r="E46" s="25"/>
      <c r="F46" s="26">
        <f>VLOOKUP(B46,SonGönderimTarihleri!A:C,3,FALSE)</f>
        <v>44986</v>
      </c>
      <c r="G46" s="26" t="s">
        <v>12</v>
      </c>
      <c r="H46" s="25" t="s">
        <v>690</v>
      </c>
      <c r="I46" s="25" t="s">
        <v>690</v>
      </c>
      <c r="J46" s="25" t="s">
        <v>1522</v>
      </c>
      <c r="K46" s="49" t="s">
        <v>1645</v>
      </c>
      <c r="L46" s="426">
        <v>44985</v>
      </c>
      <c r="M46" s="426">
        <v>44985</v>
      </c>
      <c r="N46" s="426">
        <v>44985</v>
      </c>
      <c r="O46" s="426">
        <v>44985</v>
      </c>
      <c r="P46" s="47"/>
      <c r="Q46" s="267"/>
      <c r="R46" s="336">
        <v>44861</v>
      </c>
      <c r="S46" s="360"/>
      <c r="T46" s="17"/>
    </row>
    <row r="47" spans="1:22" x14ac:dyDescent="0.25">
      <c r="A47" s="296">
        <f t="shared" si="2"/>
        <v>45</v>
      </c>
      <c r="B47" s="25" t="str">
        <f t="shared" ref="B47:B75" si="8">G47&amp;H47</f>
        <v>KNİP</v>
      </c>
      <c r="C47" s="25"/>
      <c r="D47" s="25"/>
      <c r="E47" s="25"/>
      <c r="F47" s="26">
        <f>VLOOKUP(B47,SonGönderimTarihleri!A:C,3,FALSE)</f>
        <v>44998</v>
      </c>
      <c r="G47" s="25" t="s">
        <v>15</v>
      </c>
      <c r="H47" s="25" t="s">
        <v>690</v>
      </c>
      <c r="I47" s="25" t="s">
        <v>690</v>
      </c>
      <c r="J47" s="25" t="s">
        <v>743</v>
      </c>
      <c r="K47" s="49" t="s">
        <v>1117</v>
      </c>
      <c r="L47" s="318">
        <v>44958</v>
      </c>
      <c r="M47" s="318">
        <v>44958</v>
      </c>
      <c r="N47" s="318">
        <v>44958</v>
      </c>
      <c r="O47" s="318">
        <v>44958</v>
      </c>
      <c r="P47" s="99"/>
      <c r="Q47" s="267"/>
      <c r="R47" s="336">
        <v>44861</v>
      </c>
      <c r="S47" s="360"/>
    </row>
    <row r="48" spans="1:22" s="18" customFormat="1" x14ac:dyDescent="0.25">
      <c r="A48" s="296">
        <f t="shared" si="2"/>
        <v>46</v>
      </c>
      <c r="B48" s="25" t="str">
        <f t="shared" si="8"/>
        <v>KNİP</v>
      </c>
      <c r="C48" s="25"/>
      <c r="D48" s="25"/>
      <c r="E48" s="25"/>
      <c r="F48" s="26">
        <f>VLOOKUP(B48,SonGönderimTarihleri!A:C,3,FALSE)</f>
        <v>44998</v>
      </c>
      <c r="G48" s="25" t="s">
        <v>15</v>
      </c>
      <c r="H48" s="25" t="s">
        <v>690</v>
      </c>
      <c r="I48" s="25" t="s">
        <v>690</v>
      </c>
      <c r="J48" s="25" t="s">
        <v>744</v>
      </c>
      <c r="K48" s="49" t="s">
        <v>745</v>
      </c>
      <c r="L48" s="318">
        <v>44965</v>
      </c>
      <c r="M48" s="318">
        <v>44965</v>
      </c>
      <c r="N48" s="318">
        <v>44965</v>
      </c>
      <c r="O48" s="318">
        <v>44965</v>
      </c>
      <c r="P48" s="99"/>
      <c r="Q48" s="267"/>
      <c r="R48" s="336">
        <v>44882</v>
      </c>
      <c r="S48" s="360"/>
      <c r="T48" s="17"/>
    </row>
    <row r="49" spans="1:22" x14ac:dyDescent="0.25">
      <c r="A49" s="296">
        <f t="shared" si="2"/>
        <v>47</v>
      </c>
      <c r="B49" s="25" t="str">
        <f t="shared" si="8"/>
        <v>KNİP</v>
      </c>
      <c r="C49" s="25"/>
      <c r="D49" s="25"/>
      <c r="E49" s="25"/>
      <c r="F49" s="26">
        <f>VLOOKUP(B49,SonGönderimTarihleri!A:C,3,FALSE)</f>
        <v>44998</v>
      </c>
      <c r="G49" s="25" t="s">
        <v>15</v>
      </c>
      <c r="H49" s="25" t="s">
        <v>690</v>
      </c>
      <c r="I49" s="25" t="s">
        <v>690</v>
      </c>
      <c r="J49" s="25" t="s">
        <v>746</v>
      </c>
      <c r="K49" s="49" t="s">
        <v>747</v>
      </c>
      <c r="L49" s="418" t="s">
        <v>1854</v>
      </c>
      <c r="M49" s="418">
        <v>44994</v>
      </c>
      <c r="N49" s="418">
        <v>44994</v>
      </c>
      <c r="O49" s="418">
        <v>44994</v>
      </c>
      <c r="P49" s="47"/>
      <c r="Q49" s="267"/>
      <c r="R49" s="336">
        <v>44917</v>
      </c>
      <c r="S49" s="360"/>
    </row>
    <row r="50" spans="1:22" s="43" customFormat="1" x14ac:dyDescent="0.25">
      <c r="A50" s="296">
        <f t="shared" si="2"/>
        <v>48</v>
      </c>
      <c r="B50" s="25" t="str">
        <f t="shared" si="8"/>
        <v>KONİP</v>
      </c>
      <c r="C50" s="25"/>
      <c r="D50" s="25"/>
      <c r="E50" s="25"/>
      <c r="F50" s="26">
        <f>VLOOKUP(B50,SonGönderimTarihleri!A:C,3,FALSE)</f>
        <v>44986</v>
      </c>
      <c r="G50" s="25" t="s">
        <v>12</v>
      </c>
      <c r="H50" s="25" t="s">
        <v>690</v>
      </c>
      <c r="I50" s="25" t="s">
        <v>690</v>
      </c>
      <c r="J50" s="25" t="s">
        <v>841</v>
      </c>
      <c r="K50" s="49" t="s">
        <v>1494</v>
      </c>
      <c r="L50" s="418">
        <v>44985</v>
      </c>
      <c r="M50" s="418">
        <v>44985</v>
      </c>
      <c r="N50" s="418">
        <v>44985</v>
      </c>
      <c r="O50" s="418">
        <v>44985</v>
      </c>
      <c r="P50" s="236"/>
      <c r="Q50" s="267"/>
      <c r="R50" s="336">
        <v>44714</v>
      </c>
      <c r="S50" s="360"/>
      <c r="T50" s="17"/>
    </row>
    <row r="51" spans="1:22" s="53" customFormat="1" x14ac:dyDescent="0.25">
      <c r="A51" s="296">
        <f t="shared" si="2"/>
        <v>49</v>
      </c>
      <c r="B51" s="25" t="str">
        <f t="shared" si="8"/>
        <v>KNİP</v>
      </c>
      <c r="C51" s="25"/>
      <c r="D51" s="25"/>
      <c r="E51" s="25"/>
      <c r="F51" s="26">
        <f>VLOOKUP(B51,SonGönderimTarihleri!A:C,3,FALSE)</f>
        <v>44998</v>
      </c>
      <c r="G51" s="44" t="s">
        <v>15</v>
      </c>
      <c r="H51" s="44" t="s">
        <v>690</v>
      </c>
      <c r="I51" s="44" t="s">
        <v>690</v>
      </c>
      <c r="J51" s="44" t="s">
        <v>1133</v>
      </c>
      <c r="K51" s="88" t="s">
        <v>1178</v>
      </c>
      <c r="L51" s="51">
        <v>44998</v>
      </c>
      <c r="M51" s="505">
        <v>44998</v>
      </c>
      <c r="N51" s="505">
        <v>44998</v>
      </c>
      <c r="O51" s="505">
        <v>44998</v>
      </c>
      <c r="P51" s="40"/>
      <c r="Q51" s="214"/>
      <c r="R51" s="336">
        <v>44630</v>
      </c>
      <c r="S51" s="360"/>
      <c r="T51" s="17"/>
    </row>
    <row r="52" spans="1:22" s="103" customFormat="1" x14ac:dyDescent="0.25">
      <c r="A52" s="296">
        <f t="shared" si="2"/>
        <v>50</v>
      </c>
      <c r="B52" s="25" t="str">
        <f t="shared" si="8"/>
        <v>KNİP</v>
      </c>
      <c r="C52" s="25"/>
      <c r="D52" s="25"/>
      <c r="E52" s="25"/>
      <c r="F52" s="26">
        <f>VLOOKUP(B52,SonGönderimTarihleri!A:C,3,FALSE)</f>
        <v>44998</v>
      </c>
      <c r="G52" s="44" t="s">
        <v>15</v>
      </c>
      <c r="H52" s="44" t="s">
        <v>690</v>
      </c>
      <c r="I52" s="44" t="s">
        <v>690</v>
      </c>
      <c r="J52" s="44" t="s">
        <v>1482</v>
      </c>
      <c r="K52" s="88" t="s">
        <v>1481</v>
      </c>
      <c r="L52" s="426">
        <v>44994</v>
      </c>
      <c r="M52" s="426">
        <v>44994</v>
      </c>
      <c r="N52" s="426">
        <v>44994</v>
      </c>
      <c r="O52" s="426">
        <v>44994</v>
      </c>
      <c r="P52" s="40"/>
      <c r="Q52" s="214"/>
      <c r="R52" s="336">
        <v>44897</v>
      </c>
      <c r="S52" s="360"/>
      <c r="T52" s="17"/>
    </row>
    <row r="53" spans="1:22" s="53" customFormat="1" x14ac:dyDescent="0.25">
      <c r="A53" s="296">
        <f t="shared" si="2"/>
        <v>51</v>
      </c>
      <c r="B53" s="25" t="str">
        <f t="shared" si="8"/>
        <v>KONİP</v>
      </c>
      <c r="C53" s="25"/>
      <c r="D53" s="25"/>
      <c r="E53" s="25"/>
      <c r="F53" s="26">
        <f>VLOOKUP(B53,SonGönderimTarihleri!A:C,3,FALSE)</f>
        <v>44986</v>
      </c>
      <c r="G53" s="25" t="s">
        <v>12</v>
      </c>
      <c r="H53" s="25" t="s">
        <v>690</v>
      </c>
      <c r="I53" s="25" t="s">
        <v>690</v>
      </c>
      <c r="J53" s="25" t="s">
        <v>1057</v>
      </c>
      <c r="K53" s="49" t="s">
        <v>1056</v>
      </c>
      <c r="L53" s="280">
        <v>44961</v>
      </c>
      <c r="M53" s="280">
        <v>44961</v>
      </c>
      <c r="N53" s="280">
        <v>44961</v>
      </c>
      <c r="O53" s="280">
        <v>44961</v>
      </c>
      <c r="P53" s="278"/>
      <c r="Q53" s="211"/>
      <c r="R53" s="336">
        <v>44910</v>
      </c>
      <c r="S53" s="360"/>
      <c r="T53" s="17"/>
    </row>
    <row r="54" spans="1:22" s="53" customFormat="1" x14ac:dyDescent="0.25">
      <c r="A54" s="296">
        <f t="shared" si="2"/>
        <v>52</v>
      </c>
      <c r="B54" s="25" t="str">
        <f t="shared" si="8"/>
        <v>KNİP</v>
      </c>
      <c r="C54" s="25"/>
      <c r="D54" s="25"/>
      <c r="E54" s="25"/>
      <c r="F54" s="26">
        <f>VLOOKUP(B54,SonGönderimTarihleri!A:C,3,FALSE)</f>
        <v>44998</v>
      </c>
      <c r="G54" s="25" t="s">
        <v>15</v>
      </c>
      <c r="H54" s="25" t="s">
        <v>690</v>
      </c>
      <c r="I54" s="25" t="s">
        <v>690</v>
      </c>
      <c r="J54" s="25" t="s">
        <v>1059</v>
      </c>
      <c r="K54" s="49" t="s">
        <v>1058</v>
      </c>
      <c r="L54" s="280">
        <v>44964</v>
      </c>
      <c r="M54" s="318">
        <v>44964</v>
      </c>
      <c r="N54" s="318">
        <v>44964</v>
      </c>
      <c r="O54" s="279">
        <v>44964</v>
      </c>
      <c r="P54" s="68"/>
      <c r="Q54" s="267"/>
      <c r="R54" s="336">
        <v>44728</v>
      </c>
      <c r="S54" s="360"/>
      <c r="T54" s="17"/>
    </row>
    <row r="55" spans="1:22" s="53" customFormat="1" x14ac:dyDescent="0.25">
      <c r="A55" s="296">
        <f t="shared" si="2"/>
        <v>53</v>
      </c>
      <c r="B55" s="25" t="str">
        <f t="shared" si="8"/>
        <v>KONİP</v>
      </c>
      <c r="C55" s="25"/>
      <c r="D55" s="25"/>
      <c r="E55" s="25"/>
      <c r="F55" s="26">
        <f>VLOOKUP(B55,SonGönderimTarihleri!A:C,3,FALSE)</f>
        <v>44986</v>
      </c>
      <c r="G55" s="25" t="s">
        <v>12</v>
      </c>
      <c r="H55" s="25" t="s">
        <v>690</v>
      </c>
      <c r="I55" s="25" t="s">
        <v>690</v>
      </c>
      <c r="J55" s="25" t="s">
        <v>750</v>
      </c>
      <c r="K55" s="49" t="s">
        <v>751</v>
      </c>
      <c r="L55" s="428">
        <v>44984</v>
      </c>
      <c r="M55" s="428">
        <v>44984</v>
      </c>
      <c r="N55" s="428">
        <v>44984</v>
      </c>
      <c r="O55" s="428">
        <v>44984</v>
      </c>
      <c r="P55" s="99"/>
      <c r="Q55" s="211"/>
      <c r="R55" s="336" t="s">
        <v>1795</v>
      </c>
      <c r="S55" s="360"/>
      <c r="T55" s="17"/>
    </row>
    <row r="56" spans="1:22" s="244" customFormat="1" x14ac:dyDescent="0.25">
      <c r="A56" s="296">
        <f t="shared" si="2"/>
        <v>54</v>
      </c>
      <c r="B56" s="78" t="str">
        <f>G56&amp;H56</f>
        <v>KNİP</v>
      </c>
      <c r="C56" s="78"/>
      <c r="D56" s="78"/>
      <c r="E56" s="78"/>
      <c r="F56" s="261">
        <f>VLOOKUP(B56,SonGönderimTarihleri!A:C,3,FALSE)</f>
        <v>44998</v>
      </c>
      <c r="G56" s="78" t="s">
        <v>15</v>
      </c>
      <c r="H56" s="78" t="s">
        <v>690</v>
      </c>
      <c r="I56" s="78" t="s">
        <v>690</v>
      </c>
      <c r="J56" s="78" t="s">
        <v>840</v>
      </c>
      <c r="K56" s="123" t="s">
        <v>1675</v>
      </c>
      <c r="L56" s="379">
        <v>44965</v>
      </c>
      <c r="M56" s="379">
        <v>44965</v>
      </c>
      <c r="N56" s="429">
        <v>44979</v>
      </c>
      <c r="O56" s="429">
        <v>44979</v>
      </c>
      <c r="P56" s="243"/>
      <c r="Q56" s="268"/>
      <c r="R56" s="336">
        <v>44651</v>
      </c>
      <c r="S56" s="360"/>
      <c r="T56" s="17"/>
    </row>
    <row r="57" spans="1:22" s="104" customFormat="1" x14ac:dyDescent="0.25">
      <c r="A57" s="296">
        <f t="shared" si="2"/>
        <v>55</v>
      </c>
      <c r="B57" s="25" t="str">
        <f t="shared" si="8"/>
        <v>KONİP</v>
      </c>
      <c r="C57" s="134"/>
      <c r="D57" s="134"/>
      <c r="E57" s="134"/>
      <c r="F57" s="26">
        <f>VLOOKUP(B57,SonGönderimTarihleri!A:C,3,FALSE)</f>
        <v>44986</v>
      </c>
      <c r="G57" s="25" t="s">
        <v>12</v>
      </c>
      <c r="H57" s="25" t="s">
        <v>690</v>
      </c>
      <c r="I57" s="25" t="s">
        <v>690</v>
      </c>
      <c r="J57" s="25" t="s">
        <v>753</v>
      </c>
      <c r="K57" s="49" t="s">
        <v>1471</v>
      </c>
      <c r="L57" s="280">
        <v>44985</v>
      </c>
      <c r="M57" s="426">
        <v>44985</v>
      </c>
      <c r="N57" s="426">
        <v>44985</v>
      </c>
      <c r="O57" s="426">
        <v>44985</v>
      </c>
      <c r="P57" s="68"/>
      <c r="Q57" s="269"/>
      <c r="R57" s="336">
        <v>44476</v>
      </c>
      <c r="S57" s="360"/>
      <c r="T57" s="17"/>
    </row>
    <row r="58" spans="1:22" s="53" customFormat="1" x14ac:dyDescent="0.25">
      <c r="A58" s="296">
        <f t="shared" si="2"/>
        <v>56</v>
      </c>
      <c r="B58" s="25" t="str">
        <f t="shared" si="8"/>
        <v>KONİP</v>
      </c>
      <c r="C58" s="25"/>
      <c r="D58" s="25"/>
      <c r="E58" s="25"/>
      <c r="F58" s="26">
        <f>VLOOKUP(B58,SonGönderimTarihleri!A:C,3,FALSE)</f>
        <v>44986</v>
      </c>
      <c r="G58" s="25" t="s">
        <v>12</v>
      </c>
      <c r="H58" s="25" t="s">
        <v>690</v>
      </c>
      <c r="I58" s="25" t="s">
        <v>690</v>
      </c>
      <c r="J58" s="25" t="s">
        <v>754</v>
      </c>
      <c r="K58" s="49" t="s">
        <v>1309</v>
      </c>
      <c r="L58" s="426">
        <v>44985</v>
      </c>
      <c r="M58" s="426">
        <v>44985</v>
      </c>
      <c r="N58" s="426">
        <v>44985</v>
      </c>
      <c r="O58" s="426">
        <v>44985</v>
      </c>
      <c r="P58" s="47"/>
      <c r="Q58" s="211"/>
      <c r="R58" s="336">
        <v>44182</v>
      </c>
      <c r="S58" s="360"/>
      <c r="T58" s="17"/>
    </row>
    <row r="59" spans="1:22" s="87" customFormat="1" x14ac:dyDescent="0.25">
      <c r="A59" s="296">
        <f t="shared" si="2"/>
        <v>57</v>
      </c>
      <c r="B59" s="25" t="str">
        <f t="shared" si="8"/>
        <v>KONİP</v>
      </c>
      <c r="C59" s="25"/>
      <c r="D59" s="25"/>
      <c r="E59" s="25"/>
      <c r="F59" s="26">
        <f>VLOOKUP(B59,SonGönderimTarihleri!A:C,3,FALSE)</f>
        <v>44986</v>
      </c>
      <c r="G59" s="25" t="s">
        <v>12</v>
      </c>
      <c r="H59" s="25" t="s">
        <v>690</v>
      </c>
      <c r="I59" s="25" t="s">
        <v>690</v>
      </c>
      <c r="J59" s="25" t="s">
        <v>1089</v>
      </c>
      <c r="K59" s="49" t="s">
        <v>1084</v>
      </c>
      <c r="L59" s="280">
        <v>44956</v>
      </c>
      <c r="M59" s="280">
        <v>44956</v>
      </c>
      <c r="N59" s="426">
        <v>44956</v>
      </c>
      <c r="O59" s="280">
        <v>44956</v>
      </c>
      <c r="P59" s="99"/>
      <c r="Q59" s="212"/>
      <c r="R59" s="336">
        <v>44897</v>
      </c>
      <c r="S59" s="360"/>
      <c r="T59" s="17"/>
    </row>
    <row r="60" spans="1:22" s="87" customFormat="1" x14ac:dyDescent="0.25">
      <c r="A60" s="296">
        <f t="shared" si="2"/>
        <v>58</v>
      </c>
      <c r="B60" s="25" t="str">
        <f t="shared" si="8"/>
        <v>KONİP</v>
      </c>
      <c r="C60" s="25"/>
      <c r="D60" s="25"/>
      <c r="E60" s="25"/>
      <c r="F60" s="26">
        <f>VLOOKUP(B60,SonGönderimTarihleri!A:C,3,FALSE)</f>
        <v>44986</v>
      </c>
      <c r="G60" s="25" t="s">
        <v>12</v>
      </c>
      <c r="H60" s="25" t="s">
        <v>690</v>
      </c>
      <c r="I60" s="25" t="s">
        <v>690</v>
      </c>
      <c r="J60" s="25" t="s">
        <v>1140</v>
      </c>
      <c r="K60" s="49" t="s">
        <v>1180</v>
      </c>
      <c r="L60" s="383">
        <v>44952</v>
      </c>
      <c r="M60" s="383">
        <v>44952</v>
      </c>
      <c r="N60" s="418">
        <v>44952</v>
      </c>
      <c r="O60" s="383">
        <v>44952</v>
      </c>
      <c r="P60" s="99"/>
      <c r="Q60" s="212"/>
      <c r="R60" s="336">
        <v>44833</v>
      </c>
      <c r="S60" s="360"/>
      <c r="T60" s="17"/>
    </row>
    <row r="61" spans="1:22" s="87" customFormat="1" x14ac:dyDescent="0.25">
      <c r="A61" s="296">
        <f t="shared" si="2"/>
        <v>59</v>
      </c>
      <c r="B61" s="25" t="str">
        <f t="shared" ref="B61" si="9">G61&amp;H61</f>
        <v>KNİP</v>
      </c>
      <c r="C61" s="25"/>
      <c r="D61" s="25"/>
      <c r="E61" s="25"/>
      <c r="F61" s="336">
        <f>VLOOKUP(B61,SonGönderimTarihleri!A:C,3,FALSE)</f>
        <v>44998</v>
      </c>
      <c r="G61" s="25" t="s">
        <v>15</v>
      </c>
      <c r="H61" s="25" t="s">
        <v>690</v>
      </c>
      <c r="I61" s="25" t="s">
        <v>690</v>
      </c>
      <c r="J61" s="25" t="s">
        <v>1735</v>
      </c>
      <c r="K61" s="147" t="s">
        <v>1780</v>
      </c>
      <c r="L61" s="426">
        <v>44998</v>
      </c>
      <c r="M61" s="426">
        <v>44998</v>
      </c>
      <c r="N61" s="426">
        <v>44998</v>
      </c>
      <c r="O61" s="426">
        <v>44998</v>
      </c>
      <c r="P61" s="99"/>
      <c r="Q61" s="267"/>
      <c r="R61" s="336">
        <v>44882</v>
      </c>
      <c r="S61" s="360"/>
      <c r="T61" s="17"/>
    </row>
    <row r="62" spans="1:22" x14ac:dyDescent="0.25">
      <c r="A62" s="296">
        <f t="shared" si="2"/>
        <v>60</v>
      </c>
      <c r="B62" s="25" t="str">
        <f t="shared" si="8"/>
        <v>KNİP</v>
      </c>
      <c r="C62" s="25"/>
      <c r="D62" s="25"/>
      <c r="E62" s="25"/>
      <c r="F62" s="26">
        <f>VLOOKUP(B62,SonGönderimTarihleri!A:C,3,FALSE)</f>
        <v>44998</v>
      </c>
      <c r="G62" s="25" t="s">
        <v>15</v>
      </c>
      <c r="H62" s="25" t="s">
        <v>690</v>
      </c>
      <c r="I62" s="25" t="s">
        <v>690</v>
      </c>
      <c r="J62" s="25" t="s">
        <v>758</v>
      </c>
      <c r="K62" s="49" t="s">
        <v>759</v>
      </c>
      <c r="L62" s="473">
        <v>44995</v>
      </c>
      <c r="M62" s="473">
        <v>44995</v>
      </c>
      <c r="N62" s="473">
        <v>44995</v>
      </c>
      <c r="O62" s="473">
        <v>44995</v>
      </c>
      <c r="P62" s="47"/>
      <c r="Q62" s="212"/>
      <c r="R62" s="336">
        <v>44707</v>
      </c>
      <c r="S62" s="360"/>
    </row>
    <row r="63" spans="1:22" s="87" customFormat="1" x14ac:dyDescent="0.25">
      <c r="A63" s="296">
        <f t="shared" si="2"/>
        <v>61</v>
      </c>
      <c r="B63" s="25" t="str">
        <f t="shared" si="8"/>
        <v>KONİP</v>
      </c>
      <c r="C63" s="25"/>
      <c r="D63" s="25"/>
      <c r="E63" s="25"/>
      <c r="F63" s="26">
        <f>VLOOKUP(B63,SonGönderimTarihleri!A:C,3,FALSE)</f>
        <v>44986</v>
      </c>
      <c r="G63" s="25" t="s">
        <v>12</v>
      </c>
      <c r="H63" s="25" t="s">
        <v>690</v>
      </c>
      <c r="I63" s="25" t="s">
        <v>690</v>
      </c>
      <c r="J63" s="25" t="s">
        <v>1128</v>
      </c>
      <c r="K63" s="49" t="s">
        <v>1127</v>
      </c>
      <c r="L63" s="15">
        <v>44980</v>
      </c>
      <c r="M63" s="15">
        <v>44980</v>
      </c>
      <c r="N63" s="15">
        <v>44980</v>
      </c>
      <c r="O63" s="15">
        <v>44980</v>
      </c>
      <c r="P63" s="47"/>
      <c r="Q63" s="212"/>
      <c r="R63" s="336">
        <v>44920</v>
      </c>
      <c r="S63" s="360"/>
      <c r="T63" s="17"/>
      <c r="U63" s="43"/>
      <c r="V63" s="43"/>
    </row>
    <row r="64" spans="1:22" s="18" customFormat="1" x14ac:dyDescent="0.25">
      <c r="A64" s="296">
        <f t="shared" si="2"/>
        <v>62</v>
      </c>
      <c r="B64" s="25" t="str">
        <f t="shared" si="8"/>
        <v>KONİP</v>
      </c>
      <c r="C64" s="25"/>
      <c r="D64" s="25"/>
      <c r="E64" s="25"/>
      <c r="F64" s="26">
        <f>VLOOKUP(B64,SonGönderimTarihleri!A:C,3,FALSE)</f>
        <v>44986</v>
      </c>
      <c r="G64" s="25" t="s">
        <v>12</v>
      </c>
      <c r="H64" s="25" t="s">
        <v>690</v>
      </c>
      <c r="I64" s="25" t="s">
        <v>690</v>
      </c>
      <c r="J64" s="25" t="s">
        <v>760</v>
      </c>
      <c r="K64" s="49" t="s">
        <v>761</v>
      </c>
      <c r="L64" s="426">
        <v>44986</v>
      </c>
      <c r="M64" s="426">
        <v>44986</v>
      </c>
      <c r="N64" s="426">
        <v>44986</v>
      </c>
      <c r="O64" s="426">
        <v>44986</v>
      </c>
      <c r="P64" s="47"/>
      <c r="Q64" s="212"/>
      <c r="R64" s="336">
        <v>44868</v>
      </c>
      <c r="S64" s="360"/>
      <c r="T64" s="17"/>
    </row>
    <row r="65" spans="1:22" s="18" customFormat="1" x14ac:dyDescent="0.25">
      <c r="A65" s="296">
        <f t="shared" si="2"/>
        <v>63</v>
      </c>
      <c r="B65" s="25" t="str">
        <f t="shared" si="8"/>
        <v>KONİP</v>
      </c>
      <c r="C65" s="25"/>
      <c r="D65" s="25"/>
      <c r="E65" s="25"/>
      <c r="F65" s="26">
        <f>VLOOKUP(B65,SonGönderimTarihleri!A:C,3,FALSE)</f>
        <v>44986</v>
      </c>
      <c r="G65" s="25" t="s">
        <v>12</v>
      </c>
      <c r="H65" s="25" t="s">
        <v>690</v>
      </c>
      <c r="I65" s="25" t="s">
        <v>690</v>
      </c>
      <c r="J65" s="25" t="s">
        <v>1080</v>
      </c>
      <c r="K65" s="49" t="s">
        <v>1067</v>
      </c>
      <c r="L65" s="426">
        <v>44986</v>
      </c>
      <c r="M65" s="426">
        <v>44986</v>
      </c>
      <c r="N65" s="426">
        <v>44986</v>
      </c>
      <c r="O65" s="426">
        <v>44986</v>
      </c>
      <c r="P65" s="40"/>
      <c r="Q65" s="212"/>
      <c r="R65" s="336">
        <v>44844</v>
      </c>
      <c r="S65" s="360"/>
      <c r="T65" s="17"/>
    </row>
    <row r="66" spans="1:22" s="18" customFormat="1" x14ac:dyDescent="0.25">
      <c r="A66" s="296">
        <f t="shared" si="2"/>
        <v>64</v>
      </c>
      <c r="B66" s="25" t="str">
        <f t="shared" si="8"/>
        <v>KONİP</v>
      </c>
      <c r="C66" s="51"/>
      <c r="D66" s="44"/>
      <c r="E66" s="51"/>
      <c r="F66" s="26">
        <f>VLOOKUP(B66,SonGönderimTarihleri!A:C,3,FALSE)</f>
        <v>44986</v>
      </c>
      <c r="G66" s="25" t="s">
        <v>12</v>
      </c>
      <c r="H66" s="25" t="s">
        <v>690</v>
      </c>
      <c r="I66" s="25" t="s">
        <v>690</v>
      </c>
      <c r="J66" s="25" t="s">
        <v>302</v>
      </c>
      <c r="K66" s="131" t="s">
        <v>636</v>
      </c>
      <c r="L66" s="428">
        <v>44984</v>
      </c>
      <c r="M66" s="428">
        <v>44984</v>
      </c>
      <c r="N66" s="428">
        <v>44984</v>
      </c>
      <c r="O66" s="428">
        <v>44984</v>
      </c>
      <c r="P66" s="19"/>
      <c r="Q66" s="213"/>
      <c r="R66" s="336">
        <v>44833</v>
      </c>
      <c r="S66" s="360"/>
      <c r="T66" s="17"/>
    </row>
    <row r="67" spans="1:22" s="82" customFormat="1" x14ac:dyDescent="0.25">
      <c r="A67" s="296">
        <f t="shared" si="2"/>
        <v>65</v>
      </c>
      <c r="B67" s="25" t="str">
        <f t="shared" si="8"/>
        <v>KONİP</v>
      </c>
      <c r="C67" s="25"/>
      <c r="D67" s="25"/>
      <c r="E67" s="25"/>
      <c r="F67" s="26">
        <f>VLOOKUP(B67,SonGönderimTarihleri!A:C,3,FALSE)</f>
        <v>44986</v>
      </c>
      <c r="G67" s="25" t="s">
        <v>12</v>
      </c>
      <c r="H67" s="25" t="s">
        <v>690</v>
      </c>
      <c r="I67" s="25" t="s">
        <v>690</v>
      </c>
      <c r="J67" s="25" t="s">
        <v>762</v>
      </c>
      <c r="K67" s="131" t="s">
        <v>1291</v>
      </c>
      <c r="L67" s="426">
        <v>44986</v>
      </c>
      <c r="M67" s="426">
        <v>44986</v>
      </c>
      <c r="N67" s="426">
        <v>44986</v>
      </c>
      <c r="O67" s="426">
        <v>44986</v>
      </c>
      <c r="P67" s="47"/>
      <c r="Q67" s="212"/>
      <c r="R67" s="336">
        <v>44910</v>
      </c>
      <c r="S67" s="360"/>
      <c r="T67" s="17"/>
    </row>
    <row r="68" spans="1:22" s="82" customFormat="1" x14ac:dyDescent="0.25">
      <c r="A68" s="296">
        <f t="shared" si="2"/>
        <v>66</v>
      </c>
      <c r="B68" s="25" t="str">
        <f t="shared" si="8"/>
        <v>KONİP</v>
      </c>
      <c r="C68" s="427"/>
      <c r="D68" s="25"/>
      <c r="E68" s="25"/>
      <c r="F68" s="26">
        <f>VLOOKUP(B68,SonGönderimTarihleri!A:C,3,FALSE)</f>
        <v>44986</v>
      </c>
      <c r="G68" s="25" t="s">
        <v>12</v>
      </c>
      <c r="H68" s="25" t="s">
        <v>690</v>
      </c>
      <c r="I68" s="25" t="s">
        <v>690</v>
      </c>
      <c r="J68" s="25" t="s">
        <v>1499</v>
      </c>
      <c r="K68" s="49" t="s">
        <v>1500</v>
      </c>
      <c r="L68" s="379">
        <v>44963</v>
      </c>
      <c r="M68" s="379">
        <v>44963</v>
      </c>
      <c r="N68" s="429">
        <v>44985</v>
      </c>
      <c r="O68" s="429">
        <v>44985</v>
      </c>
      <c r="P68" s="47"/>
      <c r="Q68" s="212"/>
      <c r="R68" s="336">
        <v>44868</v>
      </c>
      <c r="S68" s="360"/>
      <c r="T68" s="17"/>
    </row>
    <row r="69" spans="1:22" s="18" customFormat="1" x14ac:dyDescent="0.25">
      <c r="A69" s="296">
        <f t="shared" si="2"/>
        <v>67</v>
      </c>
      <c r="B69" s="44" t="str">
        <f t="shared" si="8"/>
        <v>KONİP</v>
      </c>
      <c r="C69" s="44"/>
      <c r="D69" s="44"/>
      <c r="E69" s="44"/>
      <c r="F69" s="26">
        <f>VLOOKUP(B69,SonGönderimTarihleri!A:C,3,FALSE)</f>
        <v>44986</v>
      </c>
      <c r="G69" s="25" t="s">
        <v>12</v>
      </c>
      <c r="H69" s="25" t="s">
        <v>690</v>
      </c>
      <c r="I69" s="25" t="s">
        <v>690</v>
      </c>
      <c r="J69" s="25" t="s">
        <v>763</v>
      </c>
      <c r="K69" s="131" t="s">
        <v>764</v>
      </c>
      <c r="L69" s="426">
        <v>44986</v>
      </c>
      <c r="M69" s="426">
        <v>44986</v>
      </c>
      <c r="N69" s="426">
        <v>44986</v>
      </c>
      <c r="O69" s="426">
        <v>44986</v>
      </c>
      <c r="P69" s="40"/>
      <c r="Q69" s="214"/>
      <c r="R69" s="336">
        <v>44784</v>
      </c>
      <c r="S69" s="360"/>
      <c r="T69" s="17"/>
    </row>
    <row r="70" spans="1:22" s="18" customFormat="1" x14ac:dyDescent="0.25">
      <c r="A70" s="296">
        <f t="shared" si="2"/>
        <v>68</v>
      </c>
      <c r="B70" s="44" t="str">
        <f t="shared" si="8"/>
        <v>KNİP</v>
      </c>
      <c r="C70" s="44"/>
      <c r="D70" s="44"/>
      <c r="E70" s="44"/>
      <c r="F70" s="261">
        <f>VLOOKUP(B70,SonGönderimTarihleri!A:C,3,FALSE)</f>
        <v>44998</v>
      </c>
      <c r="G70" s="25" t="s">
        <v>15</v>
      </c>
      <c r="H70" s="25" t="s">
        <v>690</v>
      </c>
      <c r="I70" s="25" t="s">
        <v>690</v>
      </c>
      <c r="J70" s="25" t="s">
        <v>1001</v>
      </c>
      <c r="K70" s="49" t="s">
        <v>1181</v>
      </c>
      <c r="L70" s="427">
        <v>44977</v>
      </c>
      <c r="M70" s="427">
        <v>44977</v>
      </c>
      <c r="N70" s="427">
        <v>44977</v>
      </c>
      <c r="O70" s="427">
        <v>44977</v>
      </c>
      <c r="P70" s="40"/>
      <c r="Q70" s="214"/>
      <c r="R70" s="336">
        <v>44897</v>
      </c>
      <c r="S70" s="360"/>
      <c r="T70" s="17"/>
    </row>
    <row r="71" spans="1:22" customFormat="1" x14ac:dyDescent="0.25">
      <c r="A71" s="296">
        <f t="shared" si="2"/>
        <v>69</v>
      </c>
      <c r="B71" s="25" t="str">
        <f t="shared" si="8"/>
        <v>KONİP</v>
      </c>
      <c r="C71" s="25"/>
      <c r="D71" s="25"/>
      <c r="E71" s="25"/>
      <c r="F71" s="26">
        <f>VLOOKUP(B71,SonGönderimTarihleri!A:C,3,FALSE)</f>
        <v>44986</v>
      </c>
      <c r="G71" s="25" t="s">
        <v>12</v>
      </c>
      <c r="H71" s="25" t="s">
        <v>690</v>
      </c>
      <c r="I71" s="25" t="s">
        <v>690</v>
      </c>
      <c r="J71" s="25" t="s">
        <v>765</v>
      </c>
      <c r="K71" s="131" t="s">
        <v>766</v>
      </c>
      <c r="L71" s="280">
        <v>44972</v>
      </c>
      <c r="M71" s="405">
        <v>44972</v>
      </c>
      <c r="N71" s="405">
        <v>44972</v>
      </c>
      <c r="O71" s="405">
        <v>44972</v>
      </c>
      <c r="P71" s="99"/>
      <c r="Q71" s="212"/>
      <c r="R71" s="336">
        <v>44897</v>
      </c>
      <c r="S71" s="360"/>
      <c r="T71" s="17"/>
    </row>
    <row r="72" spans="1:22" s="87" customFormat="1" x14ac:dyDescent="0.25">
      <c r="A72" s="296">
        <f t="shared" si="2"/>
        <v>70</v>
      </c>
      <c r="B72" s="25" t="str">
        <f t="shared" ref="B72" si="10">G72&amp;H72</f>
        <v>KONİP</v>
      </c>
      <c r="C72" s="25"/>
      <c r="D72" s="25"/>
      <c r="E72" s="25"/>
      <c r="F72" s="382">
        <f>VLOOKUP(B72,SonGönderimTarihleri!A:C,3,FALSE)</f>
        <v>44986</v>
      </c>
      <c r="G72" s="25" t="s">
        <v>12</v>
      </c>
      <c r="H72" s="25" t="s">
        <v>690</v>
      </c>
      <c r="I72" s="25" t="s">
        <v>690</v>
      </c>
      <c r="J72" s="25" t="s">
        <v>1783</v>
      </c>
      <c r="K72" s="49" t="s">
        <v>1788</v>
      </c>
      <c r="L72" s="15">
        <v>44986</v>
      </c>
      <c r="M72" s="15">
        <v>44986</v>
      </c>
      <c r="N72" s="15">
        <v>44986</v>
      </c>
      <c r="O72" s="15">
        <v>44986</v>
      </c>
      <c r="P72" s="47"/>
      <c r="Q72" s="41"/>
      <c r="R72" s="318">
        <v>44910</v>
      </c>
      <c r="S72" s="43"/>
      <c r="T72" s="43"/>
      <c r="U72" s="43"/>
      <c r="V72" s="43"/>
    </row>
    <row r="73" spans="1:22" s="141" customFormat="1" x14ac:dyDescent="0.25">
      <c r="A73" s="296">
        <f t="shared" ref="A73:A77" si="11">A72+1</f>
        <v>71</v>
      </c>
      <c r="B73" s="25" t="str">
        <f t="shared" si="8"/>
        <v>KONİP</v>
      </c>
      <c r="C73" s="25"/>
      <c r="D73" s="25"/>
      <c r="E73" s="25"/>
      <c r="F73" s="382">
        <f>VLOOKUP(B73,SonGönderimTarihleri!A:C,3,FALSE)</f>
        <v>44986</v>
      </c>
      <c r="G73" s="25" t="s">
        <v>12</v>
      </c>
      <c r="H73" s="25" t="s">
        <v>690</v>
      </c>
      <c r="I73" s="25" t="s">
        <v>690</v>
      </c>
      <c r="J73" s="25" t="s">
        <v>838</v>
      </c>
      <c r="K73" s="49" t="s">
        <v>839</v>
      </c>
      <c r="L73" s="427">
        <v>44986</v>
      </c>
      <c r="M73" s="427">
        <v>44986</v>
      </c>
      <c r="N73" s="427">
        <v>44986</v>
      </c>
      <c r="O73" s="427">
        <v>44986</v>
      </c>
      <c r="P73" s="106"/>
      <c r="Q73" s="215"/>
      <c r="R73" s="336">
        <v>44904</v>
      </c>
      <c r="S73" s="360"/>
      <c r="T73" s="17"/>
    </row>
    <row r="74" spans="1:22" s="43" customFormat="1" x14ac:dyDescent="0.25">
      <c r="A74" s="296">
        <f t="shared" si="11"/>
        <v>72</v>
      </c>
      <c r="B74" s="25" t="str">
        <f t="shared" si="8"/>
        <v>KONİP</v>
      </c>
      <c r="C74" s="25"/>
      <c r="D74" s="25"/>
      <c r="E74" s="25"/>
      <c r="F74" s="382">
        <f>VLOOKUP(B74,SonGönderimTarihleri!A:C,3,FALSE)</f>
        <v>44986</v>
      </c>
      <c r="G74" s="25" t="s">
        <v>12</v>
      </c>
      <c r="H74" s="25" t="s">
        <v>690</v>
      </c>
      <c r="I74" s="25" t="s">
        <v>690</v>
      </c>
      <c r="J74" s="25" t="s">
        <v>1219</v>
      </c>
      <c r="K74" s="131" t="s">
        <v>1220</v>
      </c>
      <c r="L74" s="280">
        <v>44956</v>
      </c>
      <c r="M74" s="280">
        <v>44956</v>
      </c>
      <c r="N74" s="280">
        <v>44956</v>
      </c>
      <c r="O74" s="280">
        <v>44956</v>
      </c>
      <c r="P74" s="99"/>
      <c r="Q74" s="212"/>
      <c r="R74" s="336">
        <v>44665</v>
      </c>
      <c r="S74" s="360"/>
      <c r="T74" s="17"/>
    </row>
    <row r="75" spans="1:22" s="43" customFormat="1" x14ac:dyDescent="0.25">
      <c r="A75" s="296">
        <f t="shared" si="11"/>
        <v>73</v>
      </c>
      <c r="B75" s="78" t="str">
        <f t="shared" si="8"/>
        <v>KONİP</v>
      </c>
      <c r="C75" s="78"/>
      <c r="D75" s="78"/>
      <c r="E75" s="78"/>
      <c r="F75" s="382">
        <f>VLOOKUP(B75,SonGönderimTarihleri!A:C,3,FALSE)</f>
        <v>44986</v>
      </c>
      <c r="G75" s="78" t="s">
        <v>12</v>
      </c>
      <c r="H75" s="78" t="s">
        <v>690</v>
      </c>
      <c r="I75" s="78" t="s">
        <v>690</v>
      </c>
      <c r="J75" s="78" t="s">
        <v>767</v>
      </c>
      <c r="K75" s="131" t="s">
        <v>1218</v>
      </c>
      <c r="L75" s="318">
        <v>44956</v>
      </c>
      <c r="M75" s="318">
        <v>44956</v>
      </c>
      <c r="N75" s="411">
        <v>44972</v>
      </c>
      <c r="O75" s="412">
        <v>44972</v>
      </c>
      <c r="P75" s="99"/>
      <c r="Q75" s="212"/>
      <c r="R75" s="336">
        <v>44798</v>
      </c>
      <c r="S75" s="360"/>
      <c r="T75" s="17"/>
    </row>
    <row r="76" spans="1:22" customFormat="1" x14ac:dyDescent="0.25">
      <c r="A76" s="296">
        <f t="shared" si="11"/>
        <v>74</v>
      </c>
      <c r="B76" s="25" t="str">
        <f>G76&amp;H76</f>
        <v>KONİP</v>
      </c>
      <c r="C76" s="25"/>
      <c r="D76" s="25"/>
      <c r="E76" s="25"/>
      <c r="F76" s="382">
        <f>VLOOKUP(B76,SonGönderimTarihleri!A:C,3,FALSE)</f>
        <v>44986</v>
      </c>
      <c r="G76" s="25" t="s">
        <v>12</v>
      </c>
      <c r="H76" s="25" t="s">
        <v>690</v>
      </c>
      <c r="I76" s="25" t="s">
        <v>690</v>
      </c>
      <c r="J76" s="25" t="s">
        <v>977</v>
      </c>
      <c r="K76" s="131" t="s">
        <v>981</v>
      </c>
      <c r="L76" s="394">
        <v>44967</v>
      </c>
      <c r="M76" s="394">
        <v>44967</v>
      </c>
      <c r="N76" s="394">
        <v>44967</v>
      </c>
      <c r="O76" s="394">
        <v>44967</v>
      </c>
      <c r="P76" s="99"/>
      <c r="Q76" s="212"/>
      <c r="R76" s="336">
        <v>44518</v>
      </c>
      <c r="S76" s="360"/>
      <c r="T76" s="17"/>
    </row>
    <row r="77" spans="1:22" customFormat="1" x14ac:dyDescent="0.25">
      <c r="A77" s="296">
        <f t="shared" si="11"/>
        <v>75</v>
      </c>
      <c r="B77" s="25" t="str">
        <f>G77&amp;H77</f>
        <v>KONİP</v>
      </c>
      <c r="C77" s="25"/>
      <c r="D77" s="25"/>
      <c r="E77" s="25"/>
      <c r="F77" s="382">
        <f>VLOOKUP(B77,SonGönderimTarihleri!A:C,3,FALSE)</f>
        <v>44986</v>
      </c>
      <c r="G77" s="25" t="s">
        <v>12</v>
      </c>
      <c r="H77" s="25" t="s">
        <v>690</v>
      </c>
      <c r="I77" s="25" t="s">
        <v>690</v>
      </c>
      <c r="J77" s="25" t="s">
        <v>770</v>
      </c>
      <c r="K77" s="131" t="s">
        <v>771</v>
      </c>
      <c r="L77" s="427">
        <v>44978</v>
      </c>
      <c r="M77" s="427">
        <v>44978</v>
      </c>
      <c r="N77" s="427">
        <v>44978</v>
      </c>
      <c r="O77" s="427">
        <v>44978</v>
      </c>
      <c r="P77" s="99"/>
      <c r="Q77" s="212"/>
      <c r="R77" s="336">
        <v>44876</v>
      </c>
      <c r="S77" s="360"/>
      <c r="T77" s="17"/>
    </row>
    <row r="79" spans="1:22" customFormat="1" x14ac:dyDescent="0.25">
      <c r="A79" s="10"/>
      <c r="B79" s="10"/>
      <c r="C79" s="10"/>
      <c r="D79" s="10"/>
      <c r="E79" s="10"/>
      <c r="F79" s="10"/>
      <c r="G79" s="10"/>
      <c r="H79" s="10"/>
      <c r="I79" s="10"/>
      <c r="J79" s="10"/>
      <c r="K79" s="156"/>
      <c r="L79" s="16"/>
      <c r="M79" s="16"/>
      <c r="N79" s="16"/>
      <c r="O79" s="16"/>
      <c r="P79" s="24"/>
    </row>
    <row r="80" spans="1:22" customFormat="1" x14ac:dyDescent="0.25">
      <c r="A80" s="10"/>
      <c r="B80" s="10"/>
      <c r="C80" s="10"/>
      <c r="D80" s="10"/>
      <c r="E80" s="10"/>
      <c r="F80" s="10"/>
      <c r="G80" s="10"/>
      <c r="H80" s="10"/>
      <c r="I80" s="10"/>
      <c r="J80" s="10"/>
      <c r="K80" s="156"/>
      <c r="L80" s="16"/>
      <c r="M80" s="16"/>
      <c r="N80" s="16"/>
      <c r="O80" s="16"/>
      <c r="P80" s="24"/>
    </row>
    <row r="81" spans="1:16" customFormat="1" x14ac:dyDescent="0.25">
      <c r="A81" s="30" t="s">
        <v>929</v>
      </c>
      <c r="C81" s="30"/>
      <c r="D81" s="30"/>
      <c r="E81" s="30"/>
      <c r="F81" s="29" t="s">
        <v>1803</v>
      </c>
      <c r="G81" s="31"/>
      <c r="K81" s="14"/>
      <c r="L81" s="17"/>
      <c r="M81" s="17"/>
      <c r="N81" s="17"/>
      <c r="O81" s="17"/>
      <c r="P81" s="24"/>
    </row>
    <row r="82" spans="1:16" customFormat="1" x14ac:dyDescent="0.25">
      <c r="A82" s="29" t="s">
        <v>906</v>
      </c>
      <c r="C82" s="32"/>
      <c r="D82" s="32"/>
      <c r="E82" s="32"/>
      <c r="F82" s="32" t="s">
        <v>12</v>
      </c>
      <c r="G82" s="96" t="s">
        <v>907</v>
      </c>
      <c r="K82" s="14"/>
      <c r="L82" s="17"/>
      <c r="M82" s="17"/>
      <c r="N82" s="17"/>
      <c r="O82" s="17"/>
      <c r="P82" s="24"/>
    </row>
    <row r="83" spans="1:16" customFormat="1" x14ac:dyDescent="0.25">
      <c r="A83" s="30"/>
      <c r="C83" s="32"/>
      <c r="D83" s="32"/>
      <c r="E83" s="32"/>
      <c r="F83" s="32" t="s">
        <v>15</v>
      </c>
      <c r="G83" s="96" t="s">
        <v>908</v>
      </c>
      <c r="K83" s="14"/>
      <c r="L83" s="17"/>
      <c r="M83" s="17"/>
      <c r="N83" s="17"/>
      <c r="O83" s="17"/>
      <c r="P83" s="24"/>
    </row>
    <row r="84" spans="1:16" customFormat="1" x14ac:dyDescent="0.25">
      <c r="A84" s="30"/>
      <c r="C84" s="32"/>
      <c r="D84" s="32"/>
      <c r="E84" s="32"/>
      <c r="F84" s="32" t="s">
        <v>690</v>
      </c>
      <c r="G84" s="97" t="s">
        <v>1193</v>
      </c>
      <c r="K84" s="14"/>
      <c r="L84" s="17"/>
      <c r="M84" s="17"/>
      <c r="N84" s="17"/>
      <c r="O84" s="17"/>
      <c r="P84" s="24"/>
    </row>
    <row r="85" spans="1:16" customFormat="1" x14ac:dyDescent="0.25">
      <c r="A85" s="33" t="s">
        <v>929</v>
      </c>
      <c r="C85" s="34"/>
      <c r="D85" s="34"/>
      <c r="E85" s="34"/>
      <c r="F85" s="34" t="s">
        <v>1807</v>
      </c>
      <c r="G85" s="31"/>
      <c r="K85" s="14"/>
      <c r="L85" s="17"/>
      <c r="M85" s="17"/>
      <c r="N85" s="17"/>
      <c r="O85" s="17"/>
      <c r="P85" s="24"/>
    </row>
    <row r="86" spans="1:16" customFormat="1" x14ac:dyDescent="0.25">
      <c r="A86" s="34" t="s">
        <v>917</v>
      </c>
      <c r="C86" s="35"/>
      <c r="D86" s="35"/>
      <c r="E86" s="35"/>
      <c r="F86" s="58" t="s">
        <v>918</v>
      </c>
      <c r="G86" s="35" t="s">
        <v>919</v>
      </c>
      <c r="K86" s="14"/>
      <c r="L86" s="17"/>
      <c r="M86" s="17"/>
      <c r="N86" s="17"/>
      <c r="O86" s="17"/>
      <c r="P86" s="24"/>
    </row>
    <row r="87" spans="1:16" customFormat="1" x14ac:dyDescent="0.25">
      <c r="A87" s="34"/>
      <c r="C87" s="35"/>
      <c r="D87" s="35"/>
      <c r="E87" s="35"/>
      <c r="F87" s="58" t="s">
        <v>920</v>
      </c>
      <c r="G87" s="35" t="s">
        <v>921</v>
      </c>
      <c r="K87" s="14"/>
      <c r="L87" s="17"/>
      <c r="M87" s="17"/>
      <c r="N87" s="17"/>
      <c r="O87" s="17"/>
      <c r="P87" s="24"/>
    </row>
    <row r="88" spans="1:16" customFormat="1" x14ac:dyDescent="0.25">
      <c r="A88" s="36"/>
      <c r="C88" s="37"/>
      <c r="D88" s="37"/>
      <c r="E88" s="37"/>
      <c r="F88" s="59" t="s">
        <v>690</v>
      </c>
      <c r="G88" s="35" t="s">
        <v>1194</v>
      </c>
      <c r="K88" s="14"/>
      <c r="L88" s="17"/>
      <c r="M88" s="17"/>
      <c r="N88" s="17"/>
      <c r="O88" s="17"/>
      <c r="P88" s="24"/>
    </row>
    <row r="89" spans="1:16" customFormat="1" x14ac:dyDescent="0.25">
      <c r="A89" s="10"/>
      <c r="B89" s="10"/>
      <c r="C89" s="10"/>
      <c r="D89" s="10"/>
      <c r="E89" s="10"/>
      <c r="F89" s="10"/>
      <c r="G89" s="10"/>
      <c r="H89" s="10"/>
      <c r="I89" s="10"/>
      <c r="J89" s="10"/>
      <c r="K89" s="156"/>
      <c r="L89" s="16"/>
      <c r="M89" s="16"/>
      <c r="N89" s="16"/>
      <c r="O89" s="16"/>
      <c r="P89" s="24"/>
    </row>
    <row r="90" spans="1:16" customFormat="1" x14ac:dyDescent="0.25">
      <c r="A90" s="10"/>
      <c r="B90" s="10"/>
      <c r="C90" s="10"/>
      <c r="D90" s="10"/>
      <c r="E90" s="10"/>
      <c r="F90" s="10"/>
      <c r="G90" s="10"/>
      <c r="H90" s="10"/>
      <c r="I90" s="10"/>
      <c r="J90" s="10"/>
      <c r="K90" s="156"/>
      <c r="L90" s="16"/>
      <c r="M90" s="16"/>
      <c r="N90" s="16"/>
      <c r="O90" s="16"/>
      <c r="P90" s="24"/>
    </row>
    <row r="91" spans="1:16" customFormat="1" x14ac:dyDescent="0.25">
      <c r="A91" s="10"/>
      <c r="B91" s="10"/>
      <c r="C91" s="10"/>
      <c r="D91" s="10"/>
      <c r="E91" s="10"/>
      <c r="F91" s="10"/>
      <c r="G91" s="10"/>
      <c r="H91" s="10"/>
      <c r="I91" s="10"/>
      <c r="J91" s="10"/>
      <c r="K91" s="156"/>
      <c r="L91" s="16"/>
      <c r="M91" s="16"/>
      <c r="N91" s="16"/>
      <c r="O91" s="16"/>
      <c r="P91" s="24"/>
    </row>
    <row r="92" spans="1:16" customFormat="1" x14ac:dyDescent="0.25">
      <c r="A92" s="10"/>
      <c r="B92" s="10"/>
      <c r="C92" s="10"/>
      <c r="D92" s="10"/>
      <c r="E92" s="10"/>
      <c r="F92" s="10"/>
      <c r="G92" s="10"/>
      <c r="H92" s="10"/>
      <c r="I92" s="10"/>
      <c r="J92" s="10"/>
      <c r="K92" s="156"/>
      <c r="L92" s="16"/>
      <c r="M92" s="16"/>
      <c r="N92" s="16"/>
      <c r="O92" s="16"/>
      <c r="P92" s="24"/>
    </row>
    <row r="93" spans="1:16" customFormat="1" x14ac:dyDescent="0.25">
      <c r="A93" s="10"/>
      <c r="B93" s="10"/>
      <c r="C93" s="10"/>
      <c r="D93" s="10"/>
      <c r="E93" s="10"/>
      <c r="F93" s="10"/>
      <c r="G93" s="10"/>
      <c r="H93" s="10"/>
      <c r="I93" s="10"/>
      <c r="J93" s="10"/>
      <c r="K93" s="156"/>
      <c r="L93" s="16"/>
      <c r="M93" s="16"/>
      <c r="N93" s="16"/>
      <c r="O93" s="16"/>
      <c r="P93" s="24"/>
    </row>
    <row r="94" spans="1:16" customFormat="1" x14ac:dyDescent="0.25">
      <c r="A94" s="10"/>
      <c r="B94" s="10"/>
      <c r="C94" s="10"/>
      <c r="D94" s="10"/>
      <c r="E94" s="10"/>
      <c r="F94" s="10"/>
      <c r="G94" s="10"/>
      <c r="H94" s="10"/>
      <c r="I94" s="10"/>
      <c r="J94" s="10"/>
      <c r="K94" s="156"/>
      <c r="L94" s="16"/>
      <c r="M94" s="16"/>
      <c r="N94" s="16"/>
      <c r="O94" s="16"/>
      <c r="P94" s="24"/>
    </row>
    <row r="95" spans="1:16" customFormat="1" x14ac:dyDescent="0.25">
      <c r="A95" s="10"/>
      <c r="B95" s="10"/>
      <c r="C95" s="10"/>
      <c r="D95" s="10"/>
      <c r="E95" s="10"/>
      <c r="F95" s="10"/>
      <c r="G95" s="10"/>
      <c r="H95" s="10"/>
      <c r="I95" s="10"/>
      <c r="J95" s="10"/>
      <c r="K95" s="156"/>
      <c r="L95" s="16"/>
      <c r="M95" s="16"/>
      <c r="N95" s="16"/>
      <c r="O95" s="16"/>
      <c r="P95" s="24"/>
    </row>
    <row r="96" spans="1:16" customFormat="1" x14ac:dyDescent="0.25">
      <c r="A96" s="10"/>
      <c r="B96" s="10"/>
      <c r="C96" s="10"/>
      <c r="D96" s="10"/>
      <c r="E96" s="10"/>
      <c r="F96" s="10"/>
      <c r="G96" s="10"/>
      <c r="H96" s="10"/>
      <c r="I96" s="10"/>
      <c r="J96" s="10"/>
      <c r="K96" s="156"/>
      <c r="L96" s="16"/>
      <c r="M96" s="16"/>
      <c r="N96" s="16"/>
      <c r="O96" s="16"/>
      <c r="P96" s="24"/>
    </row>
    <row r="97" spans="1:16" customFormat="1" x14ac:dyDescent="0.25">
      <c r="A97" s="10"/>
      <c r="B97" s="10"/>
      <c r="C97" s="10"/>
      <c r="D97" s="10"/>
      <c r="E97" s="10"/>
      <c r="F97" s="10"/>
      <c r="G97" s="10"/>
      <c r="H97" s="10"/>
      <c r="I97" s="10"/>
      <c r="J97" s="10"/>
      <c r="K97" s="156"/>
      <c r="L97" s="16"/>
      <c r="M97" s="16"/>
      <c r="N97" s="16"/>
      <c r="O97" s="16"/>
      <c r="P97" s="24"/>
    </row>
    <row r="98" spans="1:16" customFormat="1" x14ac:dyDescent="0.25">
      <c r="A98" s="10"/>
      <c r="B98" s="10"/>
      <c r="C98" s="10"/>
      <c r="D98" s="10"/>
      <c r="E98" s="10"/>
      <c r="F98" s="10"/>
      <c r="G98" s="10"/>
      <c r="H98" s="10"/>
      <c r="I98" s="10"/>
      <c r="J98" s="10"/>
      <c r="K98" s="156"/>
      <c r="L98" s="16"/>
      <c r="M98" s="16"/>
      <c r="N98" s="16"/>
      <c r="O98" s="16"/>
      <c r="P98" s="24"/>
    </row>
    <row r="99" spans="1:16" customFormat="1" x14ac:dyDescent="0.25">
      <c r="A99" s="10"/>
      <c r="B99" s="10"/>
      <c r="C99" s="10"/>
      <c r="D99" s="10"/>
      <c r="E99" s="10"/>
      <c r="F99" s="10"/>
      <c r="G99" s="10"/>
      <c r="H99" s="10"/>
      <c r="I99" s="10"/>
      <c r="J99" s="10"/>
      <c r="K99" s="156"/>
      <c r="L99" s="16"/>
      <c r="M99" s="16"/>
      <c r="N99" s="16"/>
      <c r="O99" s="16"/>
      <c r="P99" s="24"/>
    </row>
    <row r="100" spans="1:16" customFormat="1" x14ac:dyDescent="0.25">
      <c r="A100" s="10"/>
      <c r="B100" s="10"/>
      <c r="C100" s="10"/>
      <c r="D100" s="10"/>
      <c r="E100" s="10"/>
      <c r="F100" s="10"/>
      <c r="G100" s="10"/>
      <c r="H100" s="10"/>
      <c r="I100" s="10"/>
      <c r="J100" s="10"/>
      <c r="K100" s="156"/>
      <c r="L100" s="16"/>
      <c r="M100" s="16"/>
      <c r="N100" s="16"/>
      <c r="O100" s="16"/>
      <c r="P100" s="24"/>
    </row>
    <row r="101" spans="1:16" customFormat="1" x14ac:dyDescent="0.25">
      <c r="A101" s="10"/>
      <c r="B101" s="10"/>
      <c r="C101" s="10"/>
      <c r="D101" s="10"/>
      <c r="E101" s="10"/>
      <c r="F101" s="10"/>
      <c r="G101" s="10"/>
      <c r="H101" s="10"/>
      <c r="I101" s="10"/>
      <c r="J101" s="10"/>
      <c r="K101" s="156"/>
      <c r="L101" s="16"/>
      <c r="M101" s="16"/>
      <c r="N101" s="16"/>
      <c r="O101" s="16"/>
      <c r="P101" s="24"/>
    </row>
    <row r="102" spans="1:16" customFormat="1" x14ac:dyDescent="0.25">
      <c r="A102" s="10"/>
      <c r="B102" s="10"/>
      <c r="C102" s="10"/>
      <c r="D102" s="10"/>
      <c r="E102" s="10"/>
      <c r="F102" s="10"/>
      <c r="G102" s="10"/>
      <c r="H102" s="10"/>
      <c r="I102" s="10"/>
      <c r="J102" s="10"/>
      <c r="K102" s="156"/>
      <c r="L102" s="16"/>
      <c r="M102" s="16"/>
      <c r="N102" s="16"/>
      <c r="O102" s="16"/>
      <c r="P102" s="24"/>
    </row>
    <row r="103" spans="1:16" customFormat="1" x14ac:dyDescent="0.25">
      <c r="A103" s="10"/>
      <c r="B103" s="10"/>
      <c r="C103" s="10"/>
      <c r="D103" s="10"/>
      <c r="E103" s="10"/>
      <c r="F103" s="10"/>
      <c r="G103" s="10"/>
      <c r="H103" s="10"/>
      <c r="I103" s="10"/>
      <c r="J103" s="10"/>
      <c r="K103" s="156"/>
      <c r="L103" s="16"/>
      <c r="M103" s="16"/>
      <c r="N103" s="16"/>
      <c r="O103" s="16"/>
      <c r="P103" s="24"/>
    </row>
    <row r="104" spans="1:16" customFormat="1" x14ac:dyDescent="0.25">
      <c r="A104" s="10"/>
      <c r="B104" s="10"/>
      <c r="C104" s="10"/>
      <c r="D104" s="10"/>
      <c r="E104" s="10"/>
      <c r="F104" s="10"/>
      <c r="G104" s="10"/>
      <c r="H104" s="10"/>
      <c r="I104" s="10"/>
      <c r="J104" s="10"/>
      <c r="K104" s="156"/>
      <c r="L104" s="16"/>
      <c r="M104" s="16"/>
      <c r="N104" s="16"/>
      <c r="O104" s="16"/>
      <c r="P104" s="24"/>
    </row>
    <row r="105" spans="1:16" customFormat="1" x14ac:dyDescent="0.25">
      <c r="A105" s="10"/>
      <c r="B105" s="10"/>
      <c r="C105" s="10"/>
      <c r="D105" s="10"/>
      <c r="E105" s="10"/>
      <c r="F105" s="10"/>
      <c r="G105" s="10"/>
      <c r="H105" s="10"/>
      <c r="I105" s="10"/>
      <c r="J105" s="10"/>
      <c r="K105" s="156"/>
      <c r="L105" s="16"/>
      <c r="M105" s="16"/>
      <c r="N105" s="16"/>
      <c r="O105" s="16"/>
      <c r="P105" s="24"/>
    </row>
    <row r="106" spans="1:16" customFormat="1" x14ac:dyDescent="0.25">
      <c r="A106" s="10"/>
      <c r="B106" s="10"/>
      <c r="C106" s="10"/>
      <c r="D106" s="10"/>
      <c r="E106" s="10"/>
      <c r="F106" s="10"/>
      <c r="G106" s="10"/>
      <c r="H106" s="10"/>
      <c r="I106" s="10"/>
      <c r="J106" s="10"/>
      <c r="K106" s="156"/>
      <c r="L106" s="16"/>
      <c r="M106" s="16"/>
      <c r="N106" s="16"/>
      <c r="O106" s="16"/>
      <c r="P106" s="24"/>
    </row>
    <row r="107" spans="1:16" customFormat="1" x14ac:dyDescent="0.25">
      <c r="A107" s="10"/>
      <c r="B107" s="10"/>
      <c r="C107" s="10"/>
      <c r="D107" s="10"/>
      <c r="E107" s="10"/>
      <c r="F107" s="10"/>
      <c r="G107" s="10"/>
      <c r="H107" s="10"/>
      <c r="I107" s="10"/>
      <c r="J107" s="10"/>
      <c r="K107" s="156"/>
      <c r="L107" s="16"/>
      <c r="M107" s="16"/>
      <c r="N107" s="16"/>
      <c r="O107" s="16"/>
      <c r="P107" s="24"/>
    </row>
    <row r="108" spans="1:16" customFormat="1" x14ac:dyDescent="0.25">
      <c r="A108" s="10"/>
      <c r="B108" s="10"/>
      <c r="C108" s="10"/>
      <c r="D108" s="10"/>
      <c r="E108" s="10"/>
      <c r="F108" s="10"/>
      <c r="G108" s="10"/>
      <c r="H108" s="10"/>
      <c r="I108" s="10"/>
      <c r="J108" s="10"/>
      <c r="K108" s="156"/>
      <c r="L108" s="16"/>
      <c r="M108" s="16"/>
      <c r="N108" s="16"/>
      <c r="O108" s="16"/>
      <c r="P108" s="24"/>
    </row>
    <row r="109" spans="1:16" customFormat="1" x14ac:dyDescent="0.25">
      <c r="A109" s="10"/>
      <c r="B109" s="10"/>
      <c r="C109" s="10"/>
      <c r="D109" s="10"/>
      <c r="E109" s="10"/>
      <c r="F109" s="10"/>
      <c r="G109" s="10"/>
      <c r="H109" s="10"/>
      <c r="I109" s="10"/>
      <c r="J109" s="10"/>
      <c r="K109" s="156"/>
      <c r="L109" s="16"/>
      <c r="M109" s="16"/>
      <c r="N109" s="16"/>
      <c r="O109" s="16"/>
      <c r="P109" s="24"/>
    </row>
    <row r="110" spans="1:16" customFormat="1" x14ac:dyDescent="0.25">
      <c r="A110" s="10"/>
      <c r="B110" s="10"/>
      <c r="C110" s="10"/>
      <c r="D110" s="10"/>
      <c r="E110" s="10"/>
      <c r="F110" s="10"/>
      <c r="G110" s="10"/>
      <c r="H110" s="10"/>
      <c r="I110" s="10"/>
      <c r="J110" s="10"/>
      <c r="K110" s="156"/>
      <c r="L110" s="16"/>
      <c r="M110" s="16"/>
      <c r="N110" s="16"/>
      <c r="O110" s="16"/>
      <c r="P110" s="24"/>
    </row>
    <row r="111" spans="1:16" customFormat="1" x14ac:dyDescent="0.25">
      <c r="A111" s="10"/>
      <c r="B111" s="10"/>
      <c r="C111" s="10"/>
      <c r="D111" s="10"/>
      <c r="E111" s="10"/>
      <c r="F111" s="10"/>
      <c r="G111" s="10"/>
      <c r="H111" s="10"/>
      <c r="I111" s="10"/>
      <c r="J111" s="10"/>
      <c r="K111" s="156"/>
      <c r="L111" s="16"/>
      <c r="M111" s="16"/>
      <c r="N111" s="16"/>
      <c r="O111" s="16"/>
      <c r="P111" s="24"/>
    </row>
    <row r="112" spans="1:16" customFormat="1" x14ac:dyDescent="0.25">
      <c r="A112" s="10"/>
      <c r="B112" s="10"/>
      <c r="C112" s="10"/>
      <c r="D112" s="10"/>
      <c r="E112" s="10"/>
      <c r="F112" s="10"/>
      <c r="G112" s="10"/>
      <c r="H112" s="10"/>
      <c r="I112" s="10"/>
      <c r="J112" s="10"/>
      <c r="K112" s="156"/>
      <c r="L112" s="16"/>
      <c r="M112" s="16"/>
      <c r="N112" s="16"/>
      <c r="O112" s="16"/>
      <c r="P112" s="24"/>
    </row>
    <row r="113" spans="1:16" customFormat="1" x14ac:dyDescent="0.25">
      <c r="A113" s="10"/>
      <c r="B113" s="10"/>
      <c r="C113" s="10"/>
      <c r="D113" s="10"/>
      <c r="E113" s="10"/>
      <c r="F113" s="10"/>
      <c r="G113" s="10"/>
      <c r="H113" s="10"/>
      <c r="I113" s="10"/>
      <c r="J113" s="10"/>
      <c r="K113" s="156"/>
      <c r="L113" s="16"/>
      <c r="M113" s="16"/>
      <c r="N113" s="16"/>
      <c r="O113" s="16"/>
      <c r="P113" s="24"/>
    </row>
    <row r="114" spans="1:16" customFormat="1" x14ac:dyDescent="0.25">
      <c r="A114" s="10"/>
      <c r="B114" s="10"/>
      <c r="C114" s="10"/>
      <c r="D114" s="10"/>
      <c r="E114" s="10"/>
      <c r="F114" s="10"/>
      <c r="G114" s="10"/>
      <c r="H114" s="10"/>
      <c r="I114" s="10"/>
      <c r="J114" s="10"/>
      <c r="K114" s="156"/>
      <c r="L114" s="16"/>
      <c r="M114" s="16"/>
      <c r="N114" s="16"/>
      <c r="O114" s="16"/>
      <c r="P114" s="24"/>
    </row>
    <row r="115" spans="1:16" customFormat="1" x14ac:dyDescent="0.25">
      <c r="A115" s="10"/>
      <c r="B115" s="10"/>
      <c r="C115" s="10"/>
      <c r="D115" s="10"/>
      <c r="E115" s="10"/>
      <c r="F115" s="10"/>
      <c r="G115" s="10"/>
      <c r="H115" s="10"/>
      <c r="I115" s="10"/>
      <c r="J115" s="10"/>
      <c r="K115" s="156"/>
      <c r="L115" s="16"/>
      <c r="M115" s="16"/>
      <c r="N115" s="16"/>
      <c r="O115" s="16"/>
      <c r="P115" s="24"/>
    </row>
    <row r="116" spans="1:16" customFormat="1" x14ac:dyDescent="0.25">
      <c r="A116" s="10"/>
      <c r="B116" s="10"/>
      <c r="C116" s="10"/>
      <c r="D116" s="10"/>
      <c r="E116" s="10"/>
      <c r="F116" s="10"/>
      <c r="G116" s="10"/>
      <c r="H116" s="10"/>
      <c r="I116" s="10"/>
      <c r="J116" s="10"/>
      <c r="K116" s="156"/>
      <c r="L116" s="16"/>
      <c r="M116" s="16"/>
      <c r="N116" s="16"/>
      <c r="O116" s="16"/>
      <c r="P116" s="24"/>
    </row>
    <row r="117" spans="1:16" customFormat="1" x14ac:dyDescent="0.25">
      <c r="A117" s="10"/>
      <c r="B117" s="10"/>
      <c r="C117" s="10"/>
      <c r="D117" s="10"/>
      <c r="E117" s="10"/>
      <c r="F117" s="10"/>
      <c r="G117" s="10"/>
      <c r="H117" s="10"/>
      <c r="I117" s="10"/>
      <c r="J117" s="10"/>
      <c r="K117" s="156"/>
      <c r="L117" s="16"/>
      <c r="M117" s="16"/>
      <c r="N117" s="16"/>
      <c r="O117" s="16"/>
      <c r="P117" s="24"/>
    </row>
    <row r="118" spans="1:16" customFormat="1" x14ac:dyDescent="0.25">
      <c r="A118" s="10"/>
      <c r="B118" s="10"/>
      <c r="C118" s="10"/>
      <c r="D118" s="10"/>
      <c r="E118" s="10"/>
      <c r="F118" s="10"/>
      <c r="G118" s="10"/>
      <c r="H118" s="10"/>
      <c r="I118" s="10"/>
      <c r="J118" s="10"/>
      <c r="K118" s="156"/>
      <c r="L118" s="16"/>
      <c r="M118" s="16"/>
      <c r="N118" s="16"/>
      <c r="O118" s="16"/>
      <c r="P118" s="24"/>
    </row>
    <row r="119" spans="1:16" customFormat="1" x14ac:dyDescent="0.25">
      <c r="A119" s="10"/>
      <c r="B119" s="10"/>
      <c r="C119" s="10"/>
      <c r="D119" s="10"/>
      <c r="E119" s="10"/>
      <c r="F119" s="10"/>
      <c r="G119" s="10"/>
      <c r="H119" s="10"/>
      <c r="I119" s="10"/>
      <c r="J119" s="10"/>
      <c r="K119" s="156"/>
      <c r="L119" s="16"/>
      <c r="M119" s="16"/>
      <c r="N119" s="16"/>
      <c r="O119" s="16"/>
      <c r="P119" s="24"/>
    </row>
    <row r="120" spans="1:16" customFormat="1" x14ac:dyDescent="0.25">
      <c r="A120" s="10"/>
      <c r="B120" s="10"/>
      <c r="C120" s="10"/>
      <c r="D120" s="10"/>
      <c r="E120" s="10"/>
      <c r="F120" s="10"/>
      <c r="G120" s="10"/>
      <c r="H120" s="10"/>
      <c r="I120" s="10"/>
      <c r="J120" s="10"/>
      <c r="K120" s="156"/>
      <c r="L120" s="16"/>
      <c r="M120" s="16"/>
      <c r="N120" s="16"/>
      <c r="O120" s="16"/>
      <c r="P120" s="24"/>
    </row>
    <row r="121" spans="1:16" customFormat="1" x14ac:dyDescent="0.25">
      <c r="A121" s="10"/>
      <c r="B121" s="10"/>
      <c r="C121" s="10"/>
      <c r="D121" s="10"/>
      <c r="E121" s="10"/>
      <c r="F121" s="10"/>
      <c r="G121" s="10"/>
      <c r="H121" s="10"/>
      <c r="I121" s="10"/>
      <c r="J121" s="10"/>
      <c r="K121" s="156"/>
      <c r="L121" s="16"/>
      <c r="M121" s="16"/>
      <c r="N121" s="16"/>
      <c r="O121" s="16"/>
      <c r="P121" s="24"/>
    </row>
    <row r="122" spans="1:16" customFormat="1" x14ac:dyDescent="0.25">
      <c r="A122" s="10"/>
      <c r="B122" s="10"/>
      <c r="C122" s="10"/>
      <c r="D122" s="10"/>
      <c r="E122" s="10"/>
      <c r="F122" s="10"/>
      <c r="G122" s="10"/>
      <c r="H122" s="10"/>
      <c r="I122" s="10"/>
      <c r="J122" s="10"/>
      <c r="K122" s="156"/>
      <c r="L122" s="16"/>
      <c r="M122" s="16"/>
      <c r="N122" s="16"/>
      <c r="O122" s="16"/>
      <c r="P122" s="24"/>
    </row>
    <row r="123" spans="1:16" customFormat="1" x14ac:dyDescent="0.25">
      <c r="A123" s="10"/>
      <c r="B123" s="10"/>
      <c r="C123" s="10"/>
      <c r="D123" s="10"/>
      <c r="E123" s="10"/>
      <c r="F123" s="10"/>
      <c r="G123" s="10"/>
      <c r="H123" s="10"/>
      <c r="I123" s="10"/>
      <c r="J123" s="10"/>
      <c r="K123" s="156"/>
      <c r="L123" s="16"/>
      <c r="M123" s="16"/>
      <c r="N123" s="16"/>
      <c r="O123" s="16"/>
      <c r="P123" s="24"/>
    </row>
    <row r="124" spans="1:16" customFormat="1" x14ac:dyDescent="0.25">
      <c r="A124" s="10"/>
      <c r="B124" s="10"/>
      <c r="C124" s="10"/>
      <c r="D124" s="10"/>
      <c r="E124" s="10"/>
      <c r="F124" s="10"/>
      <c r="G124" s="10"/>
      <c r="H124" s="10"/>
      <c r="I124" s="10"/>
      <c r="J124" s="10"/>
      <c r="K124" s="156"/>
      <c r="L124" s="16"/>
      <c r="M124" s="16"/>
      <c r="N124" s="16"/>
      <c r="O124" s="16"/>
      <c r="P124" s="24"/>
    </row>
    <row r="125" spans="1:16" customFormat="1" x14ac:dyDescent="0.25">
      <c r="A125" s="10"/>
      <c r="B125" s="10"/>
      <c r="C125" s="10"/>
      <c r="D125" s="10"/>
      <c r="E125" s="10"/>
      <c r="F125" s="10"/>
      <c r="G125" s="10"/>
      <c r="H125" s="10"/>
      <c r="I125" s="10"/>
      <c r="J125" s="10"/>
      <c r="K125" s="156"/>
      <c r="L125" s="16"/>
      <c r="M125" s="16"/>
      <c r="N125" s="16"/>
      <c r="O125" s="16"/>
      <c r="P125" s="24"/>
    </row>
    <row r="126" spans="1:16" customFormat="1" x14ac:dyDescent="0.25">
      <c r="A126" s="10"/>
      <c r="B126" s="10"/>
      <c r="C126" s="10"/>
      <c r="D126" s="10"/>
      <c r="E126" s="10"/>
      <c r="F126" s="10"/>
      <c r="G126" s="10"/>
      <c r="H126" s="10"/>
      <c r="I126" s="10"/>
      <c r="J126" s="10"/>
      <c r="K126" s="156"/>
      <c r="L126" s="16"/>
      <c r="M126" s="16"/>
      <c r="N126" s="16"/>
      <c r="O126" s="16"/>
      <c r="P126" s="24"/>
    </row>
    <row r="127" spans="1:16" customFormat="1" x14ac:dyDescent="0.25">
      <c r="A127" s="10"/>
      <c r="B127" s="10"/>
      <c r="C127" s="10"/>
      <c r="D127" s="10"/>
      <c r="E127" s="10"/>
      <c r="F127" s="10"/>
      <c r="G127" s="10"/>
      <c r="H127" s="10"/>
      <c r="I127" s="10"/>
      <c r="J127" s="10"/>
      <c r="K127" s="156"/>
      <c r="L127" s="16"/>
      <c r="M127" s="16"/>
      <c r="N127" s="16"/>
      <c r="O127" s="16"/>
      <c r="P127" s="24"/>
    </row>
    <row r="128" spans="1:16" customFormat="1" x14ac:dyDescent="0.25">
      <c r="A128" s="10"/>
      <c r="B128" s="10"/>
      <c r="C128" s="10"/>
      <c r="D128" s="10"/>
      <c r="E128" s="10"/>
      <c r="F128" s="10"/>
      <c r="G128" s="10"/>
      <c r="H128" s="10"/>
      <c r="I128" s="10"/>
      <c r="J128" s="10"/>
      <c r="K128" s="156"/>
      <c r="L128" s="16"/>
      <c r="M128" s="16"/>
      <c r="N128" s="16"/>
      <c r="O128" s="16"/>
      <c r="P128" s="24"/>
    </row>
    <row r="129" spans="1:16" customFormat="1" x14ac:dyDescent="0.25">
      <c r="A129" s="10"/>
      <c r="B129" s="10"/>
      <c r="C129" s="10"/>
      <c r="D129" s="10"/>
      <c r="E129" s="10"/>
      <c r="F129" s="10"/>
      <c r="G129" s="10"/>
      <c r="H129" s="10"/>
      <c r="I129" s="10"/>
      <c r="J129" s="10"/>
      <c r="K129" s="156"/>
      <c r="L129" s="16"/>
      <c r="M129" s="16"/>
      <c r="N129" s="16"/>
      <c r="O129" s="16"/>
      <c r="P129" s="24"/>
    </row>
    <row r="130" spans="1:16" customFormat="1" x14ac:dyDescent="0.25">
      <c r="A130" s="10"/>
      <c r="B130" s="10"/>
      <c r="C130" s="10"/>
      <c r="D130" s="10"/>
      <c r="E130" s="10"/>
      <c r="F130" s="10"/>
      <c r="G130" s="10"/>
      <c r="H130" s="10"/>
      <c r="I130" s="10"/>
      <c r="J130" s="10"/>
      <c r="K130" s="156"/>
      <c r="L130" s="16"/>
      <c r="M130" s="16"/>
      <c r="N130" s="16"/>
      <c r="O130" s="16"/>
      <c r="P130" s="24"/>
    </row>
    <row r="131" spans="1:16" customFormat="1" x14ac:dyDescent="0.25">
      <c r="A131" s="10"/>
      <c r="B131" s="10"/>
      <c r="C131" s="10"/>
      <c r="D131" s="10"/>
      <c r="E131" s="10"/>
      <c r="F131" s="10"/>
      <c r="G131" s="10"/>
      <c r="H131" s="10"/>
      <c r="I131" s="10"/>
      <c r="J131" s="10"/>
      <c r="K131" s="156"/>
      <c r="L131" s="16"/>
      <c r="M131" s="16"/>
      <c r="N131" s="16"/>
      <c r="O131" s="16"/>
      <c r="P131" s="24"/>
    </row>
    <row r="132" spans="1:16" customFormat="1" x14ac:dyDescent="0.25">
      <c r="A132" s="10"/>
      <c r="B132" s="10"/>
      <c r="C132" s="10"/>
      <c r="D132" s="10"/>
      <c r="E132" s="10"/>
      <c r="F132" s="10"/>
      <c r="G132" s="10"/>
      <c r="H132" s="10"/>
      <c r="I132" s="10"/>
      <c r="J132" s="10"/>
      <c r="K132" s="156"/>
      <c r="L132" s="16"/>
      <c r="M132" s="16"/>
      <c r="N132" s="16"/>
      <c r="O132" s="16"/>
      <c r="P132" s="24"/>
    </row>
    <row r="133" spans="1:16" customFormat="1" x14ac:dyDescent="0.25">
      <c r="A133" s="10"/>
      <c r="B133" s="10"/>
      <c r="C133" s="10"/>
      <c r="D133" s="10"/>
      <c r="E133" s="10"/>
      <c r="F133" s="10"/>
      <c r="G133" s="10"/>
      <c r="H133" s="10"/>
      <c r="I133" s="10"/>
      <c r="J133" s="10"/>
      <c r="K133" s="156"/>
      <c r="L133" s="16"/>
      <c r="M133" s="16"/>
      <c r="N133" s="16"/>
      <c r="O133" s="16"/>
      <c r="P133" s="24"/>
    </row>
    <row r="134" spans="1:16" customFormat="1" x14ac:dyDescent="0.25">
      <c r="A134" s="10"/>
      <c r="B134" s="10"/>
      <c r="C134" s="10"/>
      <c r="D134" s="10"/>
      <c r="E134" s="10"/>
      <c r="F134" s="10"/>
      <c r="G134" s="10"/>
      <c r="H134" s="10"/>
      <c r="I134" s="10"/>
      <c r="J134" s="10"/>
      <c r="K134" s="156"/>
      <c r="L134" s="16"/>
      <c r="M134" s="16"/>
      <c r="N134" s="16"/>
      <c r="O134" s="16"/>
      <c r="P134" s="24"/>
    </row>
    <row r="135" spans="1:16" customFormat="1" x14ac:dyDescent="0.25">
      <c r="A135" s="10"/>
      <c r="B135" s="10"/>
      <c r="C135" s="10"/>
      <c r="D135" s="10"/>
      <c r="E135" s="10"/>
      <c r="F135" s="10"/>
      <c r="G135" s="10"/>
      <c r="H135" s="10"/>
      <c r="I135" s="10"/>
      <c r="J135" s="10"/>
      <c r="K135" s="156"/>
      <c r="L135" s="16"/>
      <c r="M135" s="16"/>
      <c r="N135" s="16"/>
      <c r="O135" s="16"/>
      <c r="P135" s="24"/>
    </row>
    <row r="136" spans="1:16" customFormat="1" x14ac:dyDescent="0.25">
      <c r="A136" s="10"/>
      <c r="B136" s="10"/>
      <c r="C136" s="10"/>
      <c r="D136" s="10"/>
      <c r="E136" s="10"/>
      <c r="F136" s="10"/>
      <c r="G136" s="10"/>
      <c r="H136" s="10"/>
      <c r="I136" s="10"/>
      <c r="J136" s="10"/>
      <c r="K136" s="156"/>
      <c r="L136" s="16"/>
      <c r="M136" s="16"/>
      <c r="N136" s="16"/>
      <c r="O136" s="16"/>
      <c r="P136" s="24"/>
    </row>
    <row r="137" spans="1:16" customFormat="1" x14ac:dyDescent="0.25">
      <c r="A137" s="10"/>
      <c r="B137" s="10"/>
      <c r="C137" s="10"/>
      <c r="D137" s="10"/>
      <c r="E137" s="10"/>
      <c r="F137" s="10"/>
      <c r="G137" s="10"/>
      <c r="H137" s="10"/>
      <c r="I137" s="10"/>
      <c r="J137" s="10"/>
      <c r="K137" s="156"/>
      <c r="L137" s="16"/>
      <c r="M137" s="16"/>
      <c r="N137" s="16"/>
      <c r="O137" s="16"/>
      <c r="P137" s="24"/>
    </row>
    <row r="138" spans="1:16" customFormat="1" x14ac:dyDescent="0.25">
      <c r="A138" s="10"/>
      <c r="B138" s="10"/>
      <c r="C138" s="10"/>
      <c r="D138" s="10"/>
      <c r="E138" s="10"/>
      <c r="F138" s="10"/>
      <c r="G138" s="10"/>
      <c r="H138" s="10"/>
      <c r="I138" s="10"/>
      <c r="J138" s="10"/>
      <c r="K138" s="156"/>
      <c r="L138" s="16"/>
      <c r="M138" s="16"/>
      <c r="N138" s="16"/>
      <c r="O138" s="16"/>
      <c r="P138" s="24"/>
    </row>
    <row r="139" spans="1:16" customFormat="1" x14ac:dyDescent="0.25">
      <c r="A139" s="10"/>
      <c r="B139" s="10"/>
      <c r="C139" s="10"/>
      <c r="D139" s="10"/>
      <c r="E139" s="10"/>
      <c r="F139" s="10"/>
      <c r="G139" s="10"/>
      <c r="H139" s="10"/>
      <c r="I139" s="10"/>
      <c r="J139" s="10"/>
      <c r="K139" s="156"/>
      <c r="L139" s="16"/>
      <c r="M139" s="16"/>
      <c r="N139" s="16"/>
      <c r="O139" s="16"/>
      <c r="P139" s="24"/>
    </row>
    <row r="140" spans="1:16" customFormat="1" x14ac:dyDescent="0.25">
      <c r="A140" s="10"/>
      <c r="B140" s="10"/>
      <c r="C140" s="10"/>
      <c r="D140" s="10"/>
      <c r="E140" s="10"/>
      <c r="F140" s="10"/>
      <c r="G140" s="10"/>
      <c r="H140" s="10"/>
      <c r="I140" s="10"/>
      <c r="J140" s="10"/>
      <c r="K140" s="156"/>
      <c r="L140" s="16"/>
      <c r="M140" s="16"/>
      <c r="N140" s="16"/>
      <c r="O140" s="16"/>
      <c r="P140" s="24"/>
    </row>
    <row r="141" spans="1:16" customFormat="1" x14ac:dyDescent="0.25">
      <c r="A141" s="10"/>
      <c r="B141" s="10"/>
      <c r="C141" s="10"/>
      <c r="D141" s="10"/>
      <c r="E141" s="10"/>
      <c r="F141" s="10"/>
      <c r="G141" s="10"/>
      <c r="H141" s="10"/>
      <c r="I141" s="10"/>
      <c r="J141" s="10"/>
      <c r="K141" s="156"/>
      <c r="L141" s="16"/>
      <c r="M141" s="16"/>
      <c r="N141" s="16"/>
      <c r="O141" s="16"/>
      <c r="P141" s="24"/>
    </row>
    <row r="142" spans="1:16" customFormat="1" x14ac:dyDescent="0.25">
      <c r="A142" s="10"/>
      <c r="B142" s="10"/>
      <c r="C142" s="10"/>
      <c r="D142" s="10"/>
      <c r="E142" s="10"/>
      <c r="F142" s="10"/>
      <c r="G142" s="10"/>
      <c r="H142" s="10"/>
      <c r="I142" s="10"/>
      <c r="J142" s="10"/>
      <c r="K142" s="156"/>
      <c r="L142" s="16"/>
      <c r="M142" s="16"/>
      <c r="N142" s="16"/>
      <c r="O142" s="16"/>
      <c r="P142" s="24"/>
    </row>
    <row r="143" spans="1:16" customFormat="1" x14ac:dyDescent="0.25">
      <c r="A143" s="10"/>
      <c r="B143" s="10"/>
      <c r="C143" s="10"/>
      <c r="D143" s="10"/>
      <c r="E143" s="10"/>
      <c r="F143" s="10"/>
      <c r="G143" s="10"/>
      <c r="H143" s="10"/>
      <c r="I143" s="10"/>
      <c r="J143" s="10"/>
      <c r="K143" s="156"/>
      <c r="L143" s="16"/>
      <c r="M143" s="16"/>
      <c r="N143" s="16"/>
      <c r="O143" s="16"/>
      <c r="P143" s="24"/>
    </row>
    <row r="144" spans="1:16" customFormat="1" x14ac:dyDescent="0.25">
      <c r="A144" s="10"/>
      <c r="B144" s="10"/>
      <c r="C144" s="10"/>
      <c r="D144" s="10"/>
      <c r="E144" s="10"/>
      <c r="F144" s="10"/>
      <c r="G144" s="10"/>
      <c r="H144" s="10"/>
      <c r="I144" s="10"/>
      <c r="J144" s="10"/>
      <c r="K144" s="156"/>
      <c r="L144" s="16"/>
      <c r="M144" s="16"/>
      <c r="N144" s="16"/>
      <c r="O144" s="16"/>
      <c r="P144" s="24"/>
    </row>
    <row r="145" spans="1:16" customFormat="1" x14ac:dyDescent="0.25">
      <c r="A145" s="10"/>
      <c r="B145" s="10"/>
      <c r="C145" s="10"/>
      <c r="D145" s="10"/>
      <c r="E145" s="10"/>
      <c r="F145" s="10"/>
      <c r="G145" s="10"/>
      <c r="H145" s="10"/>
      <c r="I145" s="10"/>
      <c r="J145" s="10"/>
      <c r="K145" s="156"/>
      <c r="L145" s="16"/>
      <c r="M145" s="16"/>
      <c r="N145" s="16"/>
      <c r="O145" s="16"/>
      <c r="P145" s="24"/>
    </row>
    <row r="146" spans="1:16" customFormat="1" x14ac:dyDescent="0.25">
      <c r="A146" s="10"/>
      <c r="B146" s="10"/>
      <c r="C146" s="10"/>
      <c r="D146" s="10"/>
      <c r="E146" s="10"/>
      <c r="F146" s="10"/>
      <c r="G146" s="10"/>
      <c r="H146" s="10"/>
      <c r="I146" s="10"/>
      <c r="J146" s="10"/>
      <c r="K146" s="156"/>
      <c r="L146" s="16"/>
      <c r="M146" s="16"/>
      <c r="N146" s="16"/>
      <c r="O146" s="16"/>
      <c r="P146" s="24"/>
    </row>
    <row r="147" spans="1:16" customFormat="1" x14ac:dyDescent="0.25">
      <c r="A147" s="10"/>
      <c r="B147" s="10"/>
      <c r="C147" s="10"/>
      <c r="D147" s="10"/>
      <c r="E147" s="10"/>
      <c r="F147" s="10"/>
      <c r="G147" s="10"/>
      <c r="H147" s="10"/>
      <c r="I147" s="10"/>
      <c r="J147" s="10"/>
      <c r="K147" s="156"/>
      <c r="L147" s="16"/>
      <c r="M147" s="16"/>
      <c r="N147" s="16"/>
      <c r="O147" s="16"/>
      <c r="P147" s="24"/>
    </row>
    <row r="148" spans="1:16" customFormat="1" x14ac:dyDescent="0.25">
      <c r="A148" s="10"/>
      <c r="B148" s="10"/>
      <c r="C148" s="10"/>
      <c r="D148" s="10"/>
      <c r="E148" s="10"/>
      <c r="F148" s="10"/>
      <c r="G148" s="10"/>
      <c r="H148" s="10"/>
      <c r="I148" s="10"/>
      <c r="J148" s="10"/>
      <c r="K148" s="156"/>
      <c r="L148" s="16"/>
      <c r="M148" s="16"/>
      <c r="N148" s="16"/>
      <c r="O148" s="16"/>
      <c r="P148" s="24"/>
    </row>
    <row r="149" spans="1:16" customFormat="1" x14ac:dyDescent="0.25">
      <c r="A149" s="10"/>
      <c r="B149" s="10"/>
      <c r="C149" s="10"/>
      <c r="D149" s="10"/>
      <c r="E149" s="10"/>
      <c r="F149" s="10"/>
      <c r="G149" s="10"/>
      <c r="H149" s="10"/>
      <c r="I149" s="10"/>
      <c r="J149" s="10"/>
      <c r="K149" s="156"/>
      <c r="L149" s="16"/>
      <c r="M149" s="16"/>
      <c r="N149" s="16"/>
      <c r="O149" s="16"/>
      <c r="P149" s="24"/>
    </row>
    <row r="150" spans="1:16" customFormat="1" x14ac:dyDescent="0.25">
      <c r="A150" s="10"/>
      <c r="B150" s="10"/>
      <c r="C150" s="10"/>
      <c r="D150" s="10"/>
      <c r="E150" s="10"/>
      <c r="F150" s="10"/>
      <c r="G150" s="10"/>
      <c r="H150" s="10"/>
      <c r="I150" s="10"/>
      <c r="J150" s="10"/>
      <c r="K150" s="156"/>
      <c r="L150" s="16"/>
      <c r="M150" s="16"/>
      <c r="N150" s="16"/>
      <c r="O150" s="16"/>
      <c r="P150" s="24"/>
    </row>
    <row r="151" spans="1:16" customFormat="1" x14ac:dyDescent="0.25">
      <c r="A151" s="10"/>
      <c r="B151" s="10"/>
      <c r="C151" s="10"/>
      <c r="D151" s="10"/>
      <c r="E151" s="10"/>
      <c r="F151" s="10"/>
      <c r="G151" s="10"/>
      <c r="H151" s="10"/>
      <c r="I151" s="10"/>
      <c r="J151" s="10"/>
      <c r="K151" s="156"/>
      <c r="L151" s="16"/>
      <c r="M151" s="16"/>
      <c r="N151" s="16"/>
      <c r="O151" s="16"/>
      <c r="P151" s="24"/>
    </row>
    <row r="152" spans="1:16" customFormat="1" x14ac:dyDescent="0.25">
      <c r="A152" s="10"/>
      <c r="B152" s="10"/>
      <c r="C152" s="10"/>
      <c r="D152" s="10"/>
      <c r="E152" s="10"/>
      <c r="F152" s="10"/>
      <c r="G152" s="10"/>
      <c r="H152" s="10"/>
      <c r="I152" s="10"/>
      <c r="J152" s="10"/>
      <c r="K152" s="156"/>
      <c r="L152" s="16"/>
      <c r="M152" s="16"/>
      <c r="N152" s="16"/>
      <c r="O152" s="16"/>
      <c r="P152" s="24"/>
    </row>
    <row r="153" spans="1:16" customFormat="1" x14ac:dyDescent="0.25">
      <c r="A153" s="10"/>
      <c r="B153" s="10"/>
      <c r="C153" s="10"/>
      <c r="D153" s="10"/>
      <c r="E153" s="10"/>
      <c r="F153" s="10"/>
      <c r="G153" s="10"/>
      <c r="H153" s="10"/>
      <c r="I153" s="10"/>
      <c r="J153" s="10"/>
      <c r="K153" s="156"/>
      <c r="L153" s="16"/>
      <c r="M153" s="16"/>
      <c r="N153" s="16"/>
      <c r="O153" s="16"/>
      <c r="P153" s="24"/>
    </row>
    <row r="154" spans="1:16" customFormat="1" x14ac:dyDescent="0.25">
      <c r="A154" s="10"/>
      <c r="B154" s="10"/>
      <c r="C154" s="10"/>
      <c r="D154" s="10"/>
      <c r="E154" s="10"/>
      <c r="F154" s="10"/>
      <c r="G154" s="10"/>
      <c r="H154" s="10"/>
      <c r="I154" s="10"/>
      <c r="J154" s="10"/>
      <c r="K154" s="156"/>
      <c r="L154" s="16"/>
      <c r="M154" s="16"/>
      <c r="N154" s="16"/>
      <c r="O154" s="16"/>
      <c r="P154" s="24"/>
    </row>
    <row r="155" spans="1:16" customFormat="1" x14ac:dyDescent="0.25">
      <c r="A155" s="10"/>
      <c r="B155" s="10"/>
      <c r="C155" s="10"/>
      <c r="D155" s="10"/>
      <c r="E155" s="10"/>
      <c r="F155" s="10"/>
      <c r="G155" s="10"/>
      <c r="H155" s="10"/>
      <c r="I155" s="10"/>
      <c r="J155" s="10"/>
      <c r="K155" s="156"/>
      <c r="L155" s="16"/>
      <c r="M155" s="16"/>
      <c r="N155" s="16"/>
      <c r="O155" s="16"/>
      <c r="P155" s="24"/>
    </row>
    <row r="156" spans="1:16" customFormat="1" x14ac:dyDescent="0.25">
      <c r="A156" s="10"/>
      <c r="B156" s="10"/>
      <c r="C156" s="10"/>
      <c r="D156" s="10"/>
      <c r="E156" s="10"/>
      <c r="F156" s="10"/>
      <c r="G156" s="10"/>
      <c r="H156" s="10"/>
      <c r="I156" s="10"/>
      <c r="J156" s="10"/>
      <c r="K156" s="156"/>
      <c r="L156" s="16"/>
      <c r="M156" s="16"/>
      <c r="N156" s="16"/>
      <c r="O156" s="16"/>
      <c r="P156" s="24"/>
    </row>
    <row r="157" spans="1:16" customFormat="1" x14ac:dyDescent="0.25">
      <c r="A157" s="10"/>
      <c r="B157" s="10"/>
      <c r="C157" s="10"/>
      <c r="D157" s="10"/>
      <c r="E157" s="10"/>
      <c r="F157" s="10"/>
      <c r="G157" s="10"/>
      <c r="H157" s="10"/>
      <c r="I157" s="10"/>
      <c r="J157" s="10"/>
      <c r="K157" s="156"/>
      <c r="L157" s="16"/>
      <c r="M157" s="16"/>
      <c r="N157" s="16"/>
      <c r="O157" s="16"/>
      <c r="P157" s="24"/>
    </row>
    <row r="158" spans="1:16" customFormat="1" x14ac:dyDescent="0.25">
      <c r="A158" s="10"/>
      <c r="B158" s="10"/>
      <c r="C158" s="10"/>
      <c r="D158" s="10"/>
      <c r="E158" s="10"/>
      <c r="F158" s="10"/>
      <c r="G158" s="10"/>
      <c r="H158" s="10"/>
      <c r="I158" s="10"/>
      <c r="J158" s="10"/>
      <c r="K158" s="156"/>
      <c r="L158" s="16"/>
      <c r="M158" s="16"/>
      <c r="N158" s="16"/>
      <c r="O158" s="16"/>
      <c r="P158" s="24"/>
    </row>
    <row r="159" spans="1:16" customFormat="1" x14ac:dyDescent="0.25">
      <c r="A159" s="10"/>
      <c r="B159" s="10"/>
      <c r="C159" s="10"/>
      <c r="D159" s="10"/>
      <c r="E159" s="10"/>
      <c r="F159" s="10"/>
      <c r="G159" s="10"/>
      <c r="H159" s="10"/>
      <c r="I159" s="10"/>
      <c r="J159" s="10"/>
      <c r="K159" s="156"/>
      <c r="L159" s="16"/>
      <c r="M159" s="16"/>
      <c r="N159" s="16"/>
      <c r="O159" s="16"/>
      <c r="P159" s="24"/>
    </row>
    <row r="160" spans="1:16" customFormat="1" x14ac:dyDescent="0.25">
      <c r="A160" s="10"/>
      <c r="B160" s="10"/>
      <c r="C160" s="10"/>
      <c r="D160" s="10"/>
      <c r="E160" s="10"/>
      <c r="F160" s="10"/>
      <c r="G160" s="10"/>
      <c r="H160" s="10"/>
      <c r="I160" s="10"/>
      <c r="J160" s="10"/>
      <c r="K160" s="156"/>
      <c r="L160" s="16"/>
      <c r="M160" s="16"/>
      <c r="N160" s="16"/>
      <c r="O160" s="16"/>
      <c r="P160" s="24"/>
    </row>
    <row r="161" spans="1:16" customFormat="1" x14ac:dyDescent="0.25">
      <c r="A161" s="10"/>
      <c r="B161" s="10"/>
      <c r="C161" s="10"/>
      <c r="D161" s="10"/>
      <c r="E161" s="10"/>
      <c r="F161" s="10"/>
      <c r="G161" s="10"/>
      <c r="H161" s="10"/>
      <c r="I161" s="10"/>
      <c r="J161" s="10"/>
      <c r="K161" s="156"/>
      <c r="L161" s="16"/>
      <c r="M161" s="16"/>
      <c r="N161" s="16"/>
      <c r="O161" s="16"/>
      <c r="P161" s="24"/>
    </row>
    <row r="162" spans="1:16" customFormat="1" x14ac:dyDescent="0.25">
      <c r="A162" s="10"/>
      <c r="B162" s="10"/>
      <c r="C162" s="10"/>
      <c r="D162" s="10"/>
      <c r="E162" s="10"/>
      <c r="F162" s="10"/>
      <c r="G162" s="10"/>
      <c r="H162" s="10"/>
      <c r="I162" s="10"/>
      <c r="J162" s="10"/>
      <c r="K162" s="156"/>
      <c r="L162" s="16"/>
      <c r="M162" s="16"/>
      <c r="N162" s="16"/>
      <c r="O162" s="16"/>
      <c r="P162" s="24"/>
    </row>
    <row r="163" spans="1:16" customFormat="1" x14ac:dyDescent="0.25">
      <c r="A163" s="10"/>
      <c r="B163" s="10"/>
      <c r="C163" s="10"/>
      <c r="D163" s="10"/>
      <c r="E163" s="10"/>
      <c r="F163" s="10"/>
      <c r="G163" s="10"/>
      <c r="H163" s="10"/>
      <c r="I163" s="10"/>
      <c r="J163" s="10"/>
      <c r="K163" s="156"/>
      <c r="L163" s="16"/>
      <c r="M163" s="16"/>
      <c r="N163" s="16"/>
      <c r="O163" s="16"/>
      <c r="P163" s="24"/>
    </row>
    <row r="164" spans="1:16" customFormat="1" x14ac:dyDescent="0.25">
      <c r="A164" s="10"/>
      <c r="B164" s="10"/>
      <c r="C164" s="10"/>
      <c r="D164" s="10"/>
      <c r="E164" s="10"/>
      <c r="F164" s="10"/>
      <c r="G164" s="10"/>
      <c r="H164" s="10"/>
      <c r="I164" s="10"/>
      <c r="J164" s="10"/>
      <c r="K164" s="156"/>
      <c r="L164" s="16"/>
      <c r="M164" s="16"/>
      <c r="N164" s="16"/>
      <c r="O164" s="16"/>
      <c r="P164" s="24"/>
    </row>
    <row r="165" spans="1:16" customFormat="1" x14ac:dyDescent="0.25">
      <c r="A165" s="10"/>
      <c r="B165" s="10"/>
      <c r="C165" s="10"/>
      <c r="D165" s="10"/>
      <c r="E165" s="10"/>
      <c r="F165" s="10"/>
      <c r="G165" s="10"/>
      <c r="H165" s="10"/>
      <c r="I165" s="10"/>
      <c r="J165" s="10"/>
      <c r="K165" s="156"/>
      <c r="L165" s="16"/>
      <c r="M165" s="16"/>
      <c r="N165" s="16"/>
      <c r="O165" s="16"/>
      <c r="P165" s="24"/>
    </row>
    <row r="166" spans="1:16" customFormat="1" x14ac:dyDescent="0.25">
      <c r="A166" s="10"/>
      <c r="B166" s="10"/>
      <c r="C166" s="10"/>
      <c r="D166" s="10"/>
      <c r="E166" s="10"/>
      <c r="F166" s="10"/>
      <c r="G166" s="10"/>
      <c r="H166" s="10"/>
      <c r="I166" s="10"/>
      <c r="J166" s="10"/>
      <c r="K166" s="156"/>
      <c r="L166" s="16"/>
      <c r="M166" s="16"/>
      <c r="N166" s="16"/>
      <c r="O166" s="16"/>
      <c r="P166" s="24"/>
    </row>
    <row r="167" spans="1:16" customFormat="1" x14ac:dyDescent="0.25">
      <c r="A167" s="10"/>
      <c r="B167" s="10"/>
      <c r="C167" s="10"/>
      <c r="D167" s="10"/>
      <c r="E167" s="10"/>
      <c r="F167" s="10"/>
      <c r="G167" s="10"/>
      <c r="H167" s="10"/>
      <c r="I167" s="10"/>
      <c r="J167" s="10"/>
      <c r="K167" s="156"/>
      <c r="L167" s="16"/>
      <c r="M167" s="16"/>
      <c r="N167" s="16"/>
      <c r="O167" s="16"/>
      <c r="P167" s="24"/>
    </row>
    <row r="168" spans="1:16" customFormat="1" x14ac:dyDescent="0.25">
      <c r="A168" s="10"/>
      <c r="B168" s="10"/>
      <c r="C168" s="10"/>
      <c r="D168" s="10"/>
      <c r="E168" s="10"/>
      <c r="F168" s="10"/>
      <c r="G168" s="10"/>
      <c r="H168" s="10"/>
      <c r="I168" s="10"/>
      <c r="J168" s="10"/>
      <c r="K168" s="156"/>
      <c r="L168" s="16"/>
      <c r="M168" s="16"/>
      <c r="N168" s="16"/>
      <c r="O168" s="16"/>
      <c r="P168" s="24"/>
    </row>
    <row r="169" spans="1:16" customFormat="1" x14ac:dyDescent="0.25">
      <c r="A169" s="10"/>
      <c r="B169" s="10"/>
      <c r="C169" s="10"/>
      <c r="D169" s="10"/>
      <c r="E169" s="10"/>
      <c r="F169" s="10"/>
      <c r="G169" s="10"/>
      <c r="H169" s="10"/>
      <c r="I169" s="10"/>
      <c r="J169" s="10"/>
      <c r="K169" s="156"/>
      <c r="L169" s="16"/>
      <c r="M169" s="16"/>
      <c r="N169" s="16"/>
      <c r="O169" s="16"/>
      <c r="P169" s="24"/>
    </row>
    <row r="170" spans="1:16" customFormat="1" x14ac:dyDescent="0.25">
      <c r="A170" s="10"/>
      <c r="B170" s="10"/>
      <c r="C170" s="10"/>
      <c r="D170" s="10"/>
      <c r="E170" s="10"/>
      <c r="F170" s="10"/>
      <c r="G170" s="10"/>
      <c r="H170" s="10"/>
      <c r="I170" s="10"/>
      <c r="J170" s="10"/>
      <c r="K170" s="156"/>
      <c r="L170" s="16"/>
      <c r="M170" s="16"/>
      <c r="N170" s="16"/>
      <c r="O170" s="16"/>
      <c r="P170" s="24"/>
    </row>
    <row r="171" spans="1:16" customFormat="1" x14ac:dyDescent="0.25">
      <c r="A171" s="10"/>
      <c r="B171" s="10"/>
      <c r="C171" s="10"/>
      <c r="D171" s="10"/>
      <c r="E171" s="10"/>
      <c r="F171" s="10"/>
      <c r="G171" s="10"/>
      <c r="H171" s="10"/>
      <c r="I171" s="10"/>
      <c r="J171" s="10"/>
      <c r="K171" s="156"/>
      <c r="L171" s="16"/>
      <c r="M171" s="16"/>
      <c r="N171" s="16"/>
      <c r="O171" s="16"/>
      <c r="P171" s="24"/>
    </row>
    <row r="172" spans="1:16" customFormat="1" x14ac:dyDescent="0.25">
      <c r="A172" s="10"/>
      <c r="B172" s="10"/>
      <c r="C172" s="10"/>
      <c r="D172" s="10"/>
      <c r="E172" s="10"/>
      <c r="F172" s="10"/>
      <c r="G172" s="10"/>
      <c r="H172" s="10"/>
      <c r="I172" s="10"/>
      <c r="J172" s="10"/>
      <c r="K172" s="156"/>
      <c r="L172" s="16"/>
      <c r="M172" s="16"/>
      <c r="N172" s="16"/>
      <c r="O172" s="16"/>
      <c r="P172" s="24"/>
    </row>
    <row r="173" spans="1:16" customFormat="1" x14ac:dyDescent="0.25">
      <c r="A173" s="10"/>
      <c r="B173" s="10"/>
      <c r="C173" s="10"/>
      <c r="D173" s="10"/>
      <c r="E173" s="10"/>
      <c r="F173" s="10"/>
      <c r="G173" s="10"/>
      <c r="H173" s="10"/>
      <c r="I173" s="10"/>
      <c r="J173" s="10"/>
      <c r="K173" s="156"/>
      <c r="L173" s="16"/>
      <c r="M173" s="16"/>
      <c r="N173" s="16"/>
      <c r="O173" s="16"/>
      <c r="P173" s="24"/>
    </row>
    <row r="174" spans="1:16" customFormat="1" x14ac:dyDescent="0.25">
      <c r="A174" s="10"/>
      <c r="B174" s="10"/>
      <c r="C174" s="10"/>
      <c r="D174" s="10"/>
      <c r="E174" s="10"/>
      <c r="F174" s="10"/>
      <c r="G174" s="10"/>
      <c r="H174" s="10"/>
      <c r="I174" s="10"/>
      <c r="J174" s="10"/>
      <c r="K174" s="156"/>
      <c r="L174" s="16"/>
      <c r="M174" s="16"/>
      <c r="N174" s="16"/>
      <c r="O174" s="16"/>
      <c r="P174" s="24"/>
    </row>
    <row r="175" spans="1:16" customFormat="1" x14ac:dyDescent="0.25">
      <c r="A175" s="10"/>
      <c r="B175" s="10"/>
      <c r="C175" s="10"/>
      <c r="D175" s="10"/>
      <c r="E175" s="10"/>
      <c r="F175" s="10"/>
      <c r="G175" s="10"/>
      <c r="H175" s="10"/>
      <c r="I175" s="10"/>
      <c r="J175" s="10"/>
      <c r="K175" s="156"/>
      <c r="L175" s="16"/>
      <c r="M175" s="16"/>
      <c r="N175" s="16"/>
      <c r="O175" s="16"/>
      <c r="P175" s="24"/>
    </row>
    <row r="176" spans="1:16" customFormat="1" x14ac:dyDescent="0.25">
      <c r="A176" s="10"/>
      <c r="B176" s="10"/>
      <c r="C176" s="10"/>
      <c r="D176" s="10"/>
      <c r="E176" s="10"/>
      <c r="F176" s="10"/>
      <c r="G176" s="10"/>
      <c r="H176" s="10"/>
      <c r="I176" s="10"/>
      <c r="J176" s="10"/>
      <c r="K176" s="156"/>
      <c r="L176" s="16"/>
      <c r="M176" s="16"/>
      <c r="N176" s="16"/>
      <c r="O176" s="16"/>
      <c r="P176" s="24"/>
    </row>
    <row r="177" spans="1:16" customFormat="1" x14ac:dyDescent="0.25">
      <c r="A177" s="10"/>
      <c r="B177" s="10"/>
      <c r="C177" s="10"/>
      <c r="D177" s="10"/>
      <c r="E177" s="10"/>
      <c r="F177" s="10"/>
      <c r="G177" s="10"/>
      <c r="H177" s="10"/>
      <c r="I177" s="10"/>
      <c r="J177" s="10"/>
      <c r="K177" s="156"/>
      <c r="L177" s="16"/>
      <c r="M177" s="16"/>
      <c r="N177" s="16"/>
      <c r="O177" s="16"/>
      <c r="P177" s="24"/>
    </row>
    <row r="178" spans="1:16" customFormat="1" x14ac:dyDescent="0.25">
      <c r="A178" s="10"/>
      <c r="B178" s="10"/>
      <c r="C178" s="10"/>
      <c r="D178" s="10"/>
      <c r="E178" s="10"/>
      <c r="F178" s="10"/>
      <c r="G178" s="10"/>
      <c r="H178" s="10"/>
      <c r="I178" s="10"/>
      <c r="J178" s="10"/>
      <c r="K178" s="156"/>
      <c r="L178" s="16"/>
      <c r="M178" s="16"/>
      <c r="N178" s="16"/>
      <c r="O178" s="16"/>
      <c r="P178" s="24"/>
    </row>
    <row r="179" spans="1:16" customFormat="1" x14ac:dyDescent="0.25">
      <c r="A179" s="10"/>
      <c r="B179" s="10"/>
      <c r="C179" s="10"/>
      <c r="D179" s="10"/>
      <c r="E179" s="10"/>
      <c r="F179" s="10"/>
      <c r="G179" s="10"/>
      <c r="H179" s="10"/>
      <c r="I179" s="10"/>
      <c r="J179" s="10"/>
      <c r="K179" s="156"/>
      <c r="L179" s="16"/>
      <c r="M179" s="16"/>
      <c r="N179" s="16"/>
      <c r="O179" s="16"/>
      <c r="P179" s="24"/>
    </row>
    <row r="180" spans="1:16" customFormat="1" x14ac:dyDescent="0.25">
      <c r="A180" s="10"/>
      <c r="B180" s="10"/>
      <c r="C180" s="10"/>
      <c r="D180" s="10"/>
      <c r="E180" s="10"/>
      <c r="F180" s="10"/>
      <c r="G180" s="10"/>
      <c r="H180" s="10"/>
      <c r="I180" s="10"/>
      <c r="J180" s="10"/>
      <c r="K180" s="156"/>
      <c r="L180" s="16"/>
      <c r="M180" s="16"/>
      <c r="N180" s="16"/>
      <c r="O180" s="16"/>
      <c r="P180" s="24"/>
    </row>
    <row r="181" spans="1:16" customFormat="1" x14ac:dyDescent="0.25">
      <c r="A181" s="10"/>
      <c r="B181" s="10"/>
      <c r="C181" s="10"/>
      <c r="D181" s="10"/>
      <c r="E181" s="10"/>
      <c r="F181" s="10"/>
      <c r="G181" s="10"/>
      <c r="H181" s="10"/>
      <c r="I181" s="10"/>
      <c r="J181" s="10"/>
      <c r="K181" s="156"/>
      <c r="L181" s="16"/>
      <c r="M181" s="16"/>
      <c r="N181" s="16"/>
      <c r="O181" s="16"/>
      <c r="P181" s="24"/>
    </row>
    <row r="182" spans="1:16" customFormat="1" x14ac:dyDescent="0.25">
      <c r="A182" s="10"/>
      <c r="B182" s="10"/>
      <c r="C182" s="10"/>
      <c r="D182" s="10"/>
      <c r="E182" s="10"/>
      <c r="F182" s="10"/>
      <c r="G182" s="10"/>
      <c r="H182" s="10"/>
      <c r="I182" s="10"/>
      <c r="J182" s="10"/>
      <c r="K182" s="156"/>
      <c r="L182" s="16"/>
      <c r="M182" s="16"/>
      <c r="N182" s="16"/>
      <c r="O182" s="16"/>
      <c r="P182" s="24"/>
    </row>
    <row r="183" spans="1:16" customFormat="1" x14ac:dyDescent="0.25">
      <c r="A183" s="10"/>
      <c r="B183" s="10"/>
      <c r="C183" s="10"/>
      <c r="D183" s="10"/>
      <c r="E183" s="10"/>
      <c r="F183" s="10"/>
      <c r="G183" s="10"/>
      <c r="H183" s="10"/>
      <c r="I183" s="10"/>
      <c r="J183" s="10"/>
      <c r="K183" s="156"/>
      <c r="L183" s="16"/>
      <c r="M183" s="16"/>
      <c r="N183" s="16"/>
      <c r="O183" s="16"/>
      <c r="P183" s="24"/>
    </row>
    <row r="184" spans="1:16" customFormat="1" x14ac:dyDescent="0.25">
      <c r="A184" s="10"/>
      <c r="B184" s="10"/>
      <c r="C184" s="10"/>
      <c r="D184" s="10"/>
      <c r="E184" s="10"/>
      <c r="F184" s="10"/>
      <c r="G184" s="10"/>
      <c r="H184" s="10"/>
      <c r="I184" s="10"/>
      <c r="J184" s="10"/>
      <c r="K184" s="156"/>
      <c r="L184" s="16"/>
      <c r="M184" s="16"/>
      <c r="N184" s="16"/>
      <c r="O184" s="16"/>
      <c r="P184" s="24"/>
    </row>
    <row r="185" spans="1:16" customFormat="1" x14ac:dyDescent="0.25">
      <c r="A185" s="10"/>
      <c r="B185" s="10"/>
      <c r="C185" s="10"/>
      <c r="D185" s="10"/>
      <c r="E185" s="10"/>
      <c r="F185" s="10"/>
      <c r="G185" s="10"/>
      <c r="H185" s="10"/>
      <c r="I185" s="10"/>
      <c r="J185" s="10"/>
      <c r="K185" s="156"/>
      <c r="L185" s="16"/>
      <c r="M185" s="16"/>
      <c r="N185" s="16"/>
      <c r="O185" s="16"/>
      <c r="P185" s="24"/>
    </row>
    <row r="186" spans="1:16" customFormat="1" x14ac:dyDescent="0.25">
      <c r="A186" s="10"/>
      <c r="B186" s="10"/>
      <c r="C186" s="10"/>
      <c r="D186" s="10"/>
      <c r="E186" s="10"/>
      <c r="F186" s="10"/>
      <c r="G186" s="10"/>
      <c r="H186" s="10"/>
      <c r="I186" s="10"/>
      <c r="J186" s="10"/>
      <c r="K186" s="156"/>
      <c r="L186" s="16"/>
      <c r="M186" s="16"/>
      <c r="N186" s="16"/>
      <c r="O186" s="16"/>
      <c r="P186" s="24"/>
    </row>
    <row r="187" spans="1:16" customFormat="1" x14ac:dyDescent="0.25">
      <c r="A187" s="10"/>
      <c r="B187" s="10"/>
      <c r="C187" s="10"/>
      <c r="D187" s="10"/>
      <c r="E187" s="10"/>
      <c r="F187" s="10"/>
      <c r="G187" s="10"/>
      <c r="H187" s="10"/>
      <c r="I187" s="10"/>
      <c r="J187" s="10"/>
      <c r="K187" s="156"/>
      <c r="L187" s="16"/>
      <c r="M187" s="16"/>
      <c r="N187" s="16"/>
      <c r="O187" s="16"/>
      <c r="P187" s="24"/>
    </row>
    <row r="188" spans="1:16" customFormat="1" x14ac:dyDescent="0.25">
      <c r="A188" s="10"/>
      <c r="B188" s="10"/>
      <c r="C188" s="10"/>
      <c r="D188" s="10"/>
      <c r="E188" s="10"/>
      <c r="F188" s="10"/>
      <c r="G188" s="10"/>
      <c r="H188" s="10"/>
      <c r="I188" s="10"/>
      <c r="J188" s="10"/>
      <c r="K188" s="156"/>
      <c r="L188" s="16"/>
      <c r="M188" s="16"/>
      <c r="N188" s="16"/>
      <c r="O188" s="16"/>
      <c r="P188" s="24"/>
    </row>
    <row r="189" spans="1:16" customFormat="1" x14ac:dyDescent="0.25">
      <c r="A189" s="10"/>
      <c r="B189" s="10"/>
      <c r="C189" s="10"/>
      <c r="D189" s="10"/>
      <c r="E189" s="10"/>
      <c r="F189" s="10"/>
      <c r="G189" s="10"/>
      <c r="H189" s="10"/>
      <c r="I189" s="10"/>
      <c r="J189" s="10"/>
      <c r="K189" s="156"/>
      <c r="L189" s="16"/>
      <c r="M189" s="16"/>
      <c r="N189" s="16"/>
      <c r="O189" s="16"/>
      <c r="P189" s="24"/>
    </row>
    <row r="190" spans="1:16" customFormat="1" x14ac:dyDescent="0.25">
      <c r="A190" s="10"/>
      <c r="B190" s="10"/>
      <c r="C190" s="10"/>
      <c r="D190" s="10"/>
      <c r="E190" s="10"/>
      <c r="F190" s="10"/>
      <c r="G190" s="10"/>
      <c r="H190" s="10"/>
      <c r="I190" s="10"/>
      <c r="J190" s="10"/>
      <c r="K190" s="156"/>
      <c r="L190" s="16"/>
      <c r="M190" s="16"/>
      <c r="N190" s="16"/>
      <c r="O190" s="16"/>
      <c r="P190" s="24"/>
    </row>
    <row r="191" spans="1:16" customFormat="1" x14ac:dyDescent="0.25">
      <c r="A191" s="10"/>
      <c r="B191" s="10"/>
      <c r="C191" s="10"/>
      <c r="D191" s="10"/>
      <c r="E191" s="10"/>
      <c r="F191" s="10"/>
      <c r="G191" s="10"/>
      <c r="H191" s="10"/>
      <c r="I191" s="10"/>
      <c r="J191" s="10"/>
      <c r="K191" s="156"/>
      <c r="L191" s="16"/>
      <c r="M191" s="16"/>
      <c r="N191" s="16"/>
      <c r="O191" s="16"/>
      <c r="P191" s="24"/>
    </row>
  </sheetData>
  <sortState ref="B3:AA93">
    <sortCondition ref="K3:K93"/>
  </sortState>
  <mergeCells count="1">
    <mergeCell ref="A1:R1"/>
  </mergeCells>
  <conditionalFormatting sqref="S66">
    <cfRule type="cellIs" dxfId="17" priority="1" operator="equal">
      <formula>"EK SÜRE, GK'YA GÖRE GÖNDERİM TARİHİNDEN DAHA İLERİ BİR TARİH!!!"</formula>
    </cfRule>
  </conditionalFormatting>
  <conditionalFormatting sqref="S66">
    <cfRule type="cellIs" dxfId="16" priority="3" operator="equal">
      <formula>"EK SÜREYE DİKKAT!!!"</formula>
    </cfRule>
  </conditionalFormatting>
  <conditionalFormatting sqref="S66">
    <cfRule type="cellIs" dxfId="15" priority="2" operator="equal">
      <formula>"EK SÜRE GK'YA GÖRE GÖNDERİM TARİHİ İLE ÇELİŞİYOR!!!"</formula>
    </cfRule>
  </conditionalFormatting>
  <conditionalFormatting sqref="S66">
    <cfRule type="cellIs" dxfId="14" priority="4" operator="equal">
      <formula>"DİKKAT!!!"</formula>
    </cfRule>
    <cfRule type="cellIs" dxfId="13" priority="5" operator="equal">
      <formula>"DİKKAT!!!"</formula>
    </cfRule>
    <cfRule type="cellIs" dxfId="12"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U139"/>
  <sheetViews>
    <sheetView showGridLines="0" tabSelected="1" zoomScaleNormal="100" workbookViewId="0">
      <pane ySplit="2" topLeftCell="A24" activePane="bottomLeft" state="frozen"/>
      <selection activeCell="K77" sqref="K77"/>
      <selection pane="bottomLeft" activeCell="N30" sqref="N30"/>
    </sheetView>
  </sheetViews>
  <sheetFormatPr defaultRowHeight="15" x14ac:dyDescent="0.25"/>
  <cols>
    <col min="1" max="1" width="4.28515625" customWidth="1"/>
    <col min="2" max="2" width="5.85546875" hidden="1" customWidth="1"/>
    <col min="3" max="3" width="6.42578125" hidden="1" customWidth="1"/>
    <col min="4" max="4" width="5.85546875" hidden="1" customWidth="1"/>
    <col min="5" max="5" width="6.140625" hidden="1" customWidth="1"/>
    <col min="6" max="6" width="8.85546875" hidden="1" customWidth="1"/>
    <col min="7" max="7" width="10.42578125" customWidth="1"/>
    <col min="8" max="8" width="6.140625" customWidth="1"/>
    <col min="9" max="9" width="11" hidden="1" customWidth="1"/>
    <col min="10" max="10" width="8.5703125" customWidth="1"/>
    <col min="11" max="11" width="41.85546875" style="85" customWidth="1"/>
    <col min="12" max="12" width="16" style="43" customWidth="1"/>
    <col min="13" max="13" width="16.140625" style="43" customWidth="1"/>
    <col min="14" max="14" width="15.28515625" customWidth="1"/>
    <col min="15" max="15" width="17.85546875" customWidth="1"/>
    <col min="16" max="16" width="33.85546875" style="24" customWidth="1"/>
    <col min="17" max="17" width="15.85546875" customWidth="1"/>
    <col min="18" max="18" width="15.42578125" customWidth="1"/>
    <col min="19" max="19" width="12.85546875" style="55" customWidth="1"/>
    <col min="20" max="20" width="8.85546875" style="17" customWidth="1"/>
  </cols>
  <sheetData>
    <row r="1" spans="1:21" ht="45.6" customHeight="1" x14ac:dyDescent="0.25">
      <c r="A1" s="535" t="s">
        <v>1738</v>
      </c>
      <c r="B1" s="536"/>
      <c r="C1" s="536"/>
      <c r="D1" s="536"/>
      <c r="E1" s="536"/>
      <c r="F1" s="536"/>
      <c r="G1" s="536"/>
      <c r="H1" s="536"/>
      <c r="I1" s="536"/>
      <c r="J1" s="536"/>
      <c r="K1" s="536"/>
      <c r="L1" s="536"/>
      <c r="M1" s="536"/>
      <c r="N1" s="536"/>
      <c r="O1" s="536"/>
      <c r="P1" s="536"/>
      <c r="Q1" s="537"/>
    </row>
    <row r="2" spans="1:21" ht="108.75" customHeight="1" x14ac:dyDescent="0.25">
      <c r="A2" s="1" t="s">
        <v>0</v>
      </c>
      <c r="B2" s="1"/>
      <c r="C2" s="1"/>
      <c r="D2" s="1"/>
      <c r="E2" s="1"/>
      <c r="F2" s="1"/>
      <c r="G2" s="1" t="s">
        <v>996</v>
      </c>
      <c r="H2" s="1" t="s">
        <v>2</v>
      </c>
      <c r="I2" s="1" t="s">
        <v>3</v>
      </c>
      <c r="J2" s="1" t="s">
        <v>4</v>
      </c>
      <c r="K2" s="1" t="s">
        <v>5</v>
      </c>
      <c r="L2" s="1" t="s">
        <v>1</v>
      </c>
      <c r="M2" s="1" t="s">
        <v>6</v>
      </c>
      <c r="N2" s="1" t="s">
        <v>7</v>
      </c>
      <c r="O2" s="1" t="s">
        <v>8</v>
      </c>
      <c r="P2" s="1" t="s">
        <v>9</v>
      </c>
      <c r="Q2" s="1" t="s">
        <v>10</v>
      </c>
      <c r="R2" s="1" t="s">
        <v>11</v>
      </c>
      <c r="S2" s="54" t="s">
        <v>1005</v>
      </c>
      <c r="T2" s="1" t="s">
        <v>1007</v>
      </c>
    </row>
    <row r="3" spans="1:21" s="85" customFormat="1" ht="15" customHeight="1" x14ac:dyDescent="0.25">
      <c r="A3" s="28">
        <v>1</v>
      </c>
      <c r="B3" s="28" t="str">
        <f t="shared" ref="B3:B45" si="0">H3&amp;I3</f>
        <v>KOAK</v>
      </c>
      <c r="C3" s="28"/>
      <c r="D3" s="28"/>
      <c r="E3" s="28"/>
      <c r="F3" s="28"/>
      <c r="G3" s="306">
        <v>44986</v>
      </c>
      <c r="H3" s="44" t="s">
        <v>12</v>
      </c>
      <c r="I3" s="44" t="s">
        <v>781</v>
      </c>
      <c r="J3" s="44" t="s">
        <v>1529</v>
      </c>
      <c r="K3" s="88" t="s">
        <v>1791</v>
      </c>
      <c r="L3" s="377">
        <v>44945</v>
      </c>
      <c r="M3" s="377">
        <v>44945</v>
      </c>
      <c r="N3" s="377">
        <v>44945</v>
      </c>
      <c r="O3" s="377">
        <v>44945</v>
      </c>
      <c r="P3" s="203" t="s">
        <v>1017</v>
      </c>
      <c r="Q3" s="199"/>
      <c r="R3" s="200"/>
      <c r="S3" s="26"/>
      <c r="T3" s="25"/>
    </row>
    <row r="4" spans="1:21" s="85" customFormat="1" ht="15" customHeight="1" x14ac:dyDescent="0.25">
      <c r="A4" s="50">
        <f t="shared" ref="A4:A67" si="1">+A3+1</f>
        <v>2</v>
      </c>
      <c r="B4" s="28" t="str">
        <f t="shared" si="0"/>
        <v>KOAK</v>
      </c>
      <c r="C4" s="28"/>
      <c r="D4" s="28"/>
      <c r="E4" s="28"/>
      <c r="F4" s="28"/>
      <c r="G4" s="62">
        <f>VLOOKUP(B4,SonGönderimTarihleri!A:C,3,FALSE)</f>
        <v>45016</v>
      </c>
      <c r="H4" s="50" t="s">
        <v>12</v>
      </c>
      <c r="I4" s="50" t="s">
        <v>781</v>
      </c>
      <c r="J4" s="50"/>
      <c r="K4" s="109" t="s">
        <v>787</v>
      </c>
      <c r="L4" s="328">
        <v>45014</v>
      </c>
      <c r="M4" s="524">
        <v>45014</v>
      </c>
      <c r="N4" s="524">
        <v>45014</v>
      </c>
      <c r="O4" s="524">
        <v>45014</v>
      </c>
      <c r="P4" s="203"/>
      <c r="Q4" s="202"/>
      <c r="R4" s="200"/>
      <c r="S4" s="26"/>
      <c r="T4" s="25"/>
    </row>
    <row r="5" spans="1:21" s="85" customFormat="1" ht="15" customHeight="1" x14ac:dyDescent="0.25">
      <c r="A5" s="50">
        <f t="shared" si="1"/>
        <v>3</v>
      </c>
      <c r="B5" s="28" t="str">
        <f t="shared" si="0"/>
        <v>KOAK</v>
      </c>
      <c r="C5" s="28"/>
      <c r="D5" s="28"/>
      <c r="E5" s="28"/>
      <c r="F5" s="28"/>
      <c r="G5" s="62">
        <f>VLOOKUP(B5,SonGönderimTarihleri!A:C,3,FALSE)</f>
        <v>45016</v>
      </c>
      <c r="H5" s="44" t="s">
        <v>12</v>
      </c>
      <c r="I5" s="44" t="s">
        <v>781</v>
      </c>
      <c r="J5" s="44"/>
      <c r="K5" s="88" t="s">
        <v>986</v>
      </c>
      <c r="L5" s="336">
        <v>45015</v>
      </c>
      <c r="M5" s="517">
        <v>45015</v>
      </c>
      <c r="N5" s="517">
        <v>45015</v>
      </c>
      <c r="O5" s="517">
        <v>45015</v>
      </c>
      <c r="P5" s="203"/>
      <c r="Q5" s="199"/>
      <c r="R5" s="200"/>
      <c r="S5" s="26"/>
      <c r="T5" s="25"/>
    </row>
    <row r="6" spans="1:21" s="85" customFormat="1" ht="15" customHeight="1" x14ac:dyDescent="0.25">
      <c r="A6" s="50">
        <f t="shared" si="1"/>
        <v>4</v>
      </c>
      <c r="B6" s="28" t="str">
        <f t="shared" si="0"/>
        <v>KOAK</v>
      </c>
      <c r="C6" s="28"/>
      <c r="D6" s="28"/>
      <c r="E6" s="28"/>
      <c r="F6" s="28"/>
      <c r="G6" s="62">
        <f>VLOOKUP(B6,SonGönderimTarihleri!A:C,3,FALSE)</f>
        <v>45016</v>
      </c>
      <c r="H6" s="44" t="s">
        <v>12</v>
      </c>
      <c r="I6" s="44" t="s">
        <v>781</v>
      </c>
      <c r="J6" s="44"/>
      <c r="K6" s="88" t="s">
        <v>1758</v>
      </c>
      <c r="L6" s="330">
        <v>45015</v>
      </c>
      <c r="M6" s="517">
        <v>45015</v>
      </c>
      <c r="N6" s="517">
        <v>45015</v>
      </c>
      <c r="O6" s="517">
        <v>45015</v>
      </c>
      <c r="P6" s="203"/>
      <c r="Q6" s="199"/>
      <c r="R6" s="200"/>
      <c r="S6" s="26"/>
      <c r="T6" s="25"/>
    </row>
    <row r="7" spans="1:21" s="85" customFormat="1" ht="15" customHeight="1" x14ac:dyDescent="0.25">
      <c r="A7" s="50">
        <f t="shared" si="1"/>
        <v>5</v>
      </c>
      <c r="B7" s="28" t="str">
        <f t="shared" si="0"/>
        <v>KOAK</v>
      </c>
      <c r="C7" s="28"/>
      <c r="D7" s="28"/>
      <c r="E7" s="28"/>
      <c r="F7" s="28"/>
      <c r="G7" s="407">
        <v>44986</v>
      </c>
      <c r="H7" s="44" t="s">
        <v>12</v>
      </c>
      <c r="I7" s="44" t="s">
        <v>781</v>
      </c>
      <c r="J7" s="44"/>
      <c r="K7" s="88" t="s">
        <v>1599</v>
      </c>
      <c r="L7" s="427">
        <v>44995</v>
      </c>
      <c r="M7" s="427">
        <v>44995</v>
      </c>
      <c r="N7" s="427">
        <v>44995</v>
      </c>
      <c r="O7" s="427">
        <v>44995</v>
      </c>
      <c r="P7" s="203" t="s">
        <v>1017</v>
      </c>
      <c r="Q7" s="199"/>
      <c r="R7" s="200"/>
      <c r="S7" s="26"/>
      <c r="T7" s="25"/>
    </row>
    <row r="8" spans="1:21" s="85" customFormat="1" ht="15" customHeight="1" x14ac:dyDescent="0.25">
      <c r="A8" s="50">
        <f t="shared" si="1"/>
        <v>6</v>
      </c>
      <c r="B8" s="28" t="str">
        <f t="shared" si="0"/>
        <v>KOAK</v>
      </c>
      <c r="C8" s="28"/>
      <c r="D8" s="28"/>
      <c r="E8" s="28"/>
      <c r="F8" s="28"/>
      <c r="G8" s="407">
        <f>VLOOKUP(B8,SonGönderimTarihleri!A:C,3,FALSE)</f>
        <v>45016</v>
      </c>
      <c r="H8" s="50" t="s">
        <v>12</v>
      </c>
      <c r="I8" s="50" t="s">
        <v>781</v>
      </c>
      <c r="J8" s="50" t="s">
        <v>1370</v>
      </c>
      <c r="K8" s="109" t="s">
        <v>1165</v>
      </c>
      <c r="L8" s="531">
        <v>45016</v>
      </c>
      <c r="M8" s="531">
        <v>45016</v>
      </c>
      <c r="N8" s="524">
        <v>45016</v>
      </c>
      <c r="O8" s="524">
        <v>45016</v>
      </c>
      <c r="P8" s="203"/>
      <c r="Q8" s="202"/>
      <c r="R8" s="200"/>
      <c r="S8" s="26"/>
      <c r="T8" s="25"/>
    </row>
    <row r="9" spans="1:21" s="85" customFormat="1" ht="15" customHeight="1" x14ac:dyDescent="0.25">
      <c r="A9" s="50">
        <f t="shared" si="1"/>
        <v>7</v>
      </c>
      <c r="B9" s="28" t="str">
        <f t="shared" si="0"/>
        <v>KOAK</v>
      </c>
      <c r="C9" s="28"/>
      <c r="D9" s="28"/>
      <c r="E9" s="28"/>
      <c r="F9" s="28"/>
      <c r="G9" s="407">
        <f>VLOOKUP(B9,SonGönderimTarihleri!A:C,3,FALSE)</f>
        <v>45016</v>
      </c>
      <c r="H9" s="44" t="s">
        <v>12</v>
      </c>
      <c r="I9" s="44" t="s">
        <v>781</v>
      </c>
      <c r="J9" s="44"/>
      <c r="K9" s="88" t="s">
        <v>1170</v>
      </c>
      <c r="L9" s="382">
        <v>44957</v>
      </c>
      <c r="M9" s="382">
        <v>44957</v>
      </c>
      <c r="N9" s="383">
        <v>44957</v>
      </c>
      <c r="O9" s="383">
        <v>44957</v>
      </c>
      <c r="P9" s="222"/>
      <c r="Q9" s="199"/>
      <c r="R9" s="200"/>
      <c r="S9" s="26"/>
      <c r="T9" s="25"/>
    </row>
    <row r="10" spans="1:21" s="141" customFormat="1" ht="15" customHeight="1" x14ac:dyDescent="0.25">
      <c r="A10" s="50">
        <f t="shared" si="1"/>
        <v>8</v>
      </c>
      <c r="B10" s="28" t="str">
        <f t="shared" si="0"/>
        <v>KOYK</v>
      </c>
      <c r="C10" s="28"/>
      <c r="D10" s="28"/>
      <c r="E10" s="28"/>
      <c r="F10" s="28"/>
      <c r="G10" s="306">
        <f>G11</f>
        <v>44998</v>
      </c>
      <c r="H10" s="44" t="s">
        <v>12</v>
      </c>
      <c r="I10" s="44" t="s">
        <v>181</v>
      </c>
      <c r="J10" s="44"/>
      <c r="K10" s="147" t="s">
        <v>988</v>
      </c>
      <c r="L10" s="383">
        <v>44958</v>
      </c>
      <c r="M10" s="383">
        <v>44958</v>
      </c>
      <c r="N10" s="505">
        <v>44998</v>
      </c>
      <c r="O10" s="505">
        <v>44998</v>
      </c>
      <c r="P10" s="203" t="s">
        <v>1017</v>
      </c>
      <c r="Q10" s="204"/>
      <c r="R10" s="200"/>
      <c r="S10" s="26"/>
      <c r="T10" s="25"/>
      <c r="U10" s="85"/>
    </row>
    <row r="11" spans="1:21" s="141" customFormat="1" ht="15" customHeight="1" x14ac:dyDescent="0.25">
      <c r="A11" s="50">
        <f t="shared" si="1"/>
        <v>9</v>
      </c>
      <c r="B11" s="28" t="str">
        <f t="shared" si="0"/>
        <v>KYK</v>
      </c>
      <c r="C11" s="28"/>
      <c r="D11" s="28"/>
      <c r="E11" s="28"/>
      <c r="F11" s="28"/>
      <c r="G11" s="328">
        <v>44998</v>
      </c>
      <c r="H11" s="44" t="s">
        <v>15</v>
      </c>
      <c r="I11" s="44" t="s">
        <v>181</v>
      </c>
      <c r="J11" s="44"/>
      <c r="K11" s="147" t="s">
        <v>988</v>
      </c>
      <c r="L11" s="383">
        <v>44958</v>
      </c>
      <c r="M11" s="383">
        <v>44958</v>
      </c>
      <c r="N11" s="505">
        <v>44998</v>
      </c>
      <c r="O11" s="505">
        <v>44998</v>
      </c>
      <c r="P11" s="203" t="s">
        <v>1017</v>
      </c>
      <c r="Q11" s="204"/>
      <c r="R11" s="200"/>
      <c r="S11" s="26"/>
      <c r="T11" s="25"/>
      <c r="U11" s="85"/>
    </row>
    <row r="12" spans="1:21" s="85" customFormat="1" ht="15" customHeight="1" x14ac:dyDescent="0.25">
      <c r="A12" s="50">
        <f t="shared" si="1"/>
        <v>10</v>
      </c>
      <c r="B12" s="28" t="str">
        <f t="shared" si="0"/>
        <v>KOAK</v>
      </c>
      <c r="C12" s="28"/>
      <c r="D12" s="28"/>
      <c r="E12" s="28"/>
      <c r="F12" s="28"/>
      <c r="G12" s="62">
        <f>VLOOKUP(B12,SonGönderimTarihleri!A:C,3,FALSE)</f>
        <v>45016</v>
      </c>
      <c r="H12" s="50" t="s">
        <v>12</v>
      </c>
      <c r="I12" s="50" t="s">
        <v>781</v>
      </c>
      <c r="J12" s="50"/>
      <c r="K12" s="109" t="s">
        <v>1163</v>
      </c>
      <c r="L12" s="531">
        <v>45007</v>
      </c>
      <c r="M12" s="531">
        <v>45007</v>
      </c>
      <c r="N12" s="531">
        <v>45007</v>
      </c>
      <c r="O12" s="531">
        <v>45007</v>
      </c>
      <c r="P12" s="203"/>
      <c r="Q12" s="202"/>
      <c r="R12" s="200"/>
      <c r="S12" s="26"/>
      <c r="T12" s="25"/>
    </row>
    <row r="13" spans="1:21" s="141" customFormat="1" ht="15" customHeight="1" x14ac:dyDescent="0.25">
      <c r="A13" s="50">
        <f t="shared" si="1"/>
        <v>11</v>
      </c>
      <c r="B13" s="28" t="str">
        <f t="shared" si="0"/>
        <v>KYK</v>
      </c>
      <c r="C13" s="28"/>
      <c r="D13" s="28"/>
      <c r="E13" s="28"/>
      <c r="F13" s="28"/>
      <c r="G13" s="51">
        <f>VLOOKUP(B13,SonGönderimTarihleri!A:C,3,FALSE)</f>
        <v>45016</v>
      </c>
      <c r="H13" s="44" t="s">
        <v>15</v>
      </c>
      <c r="I13" s="44" t="s">
        <v>181</v>
      </c>
      <c r="J13" s="44"/>
      <c r="K13" s="147" t="s">
        <v>818</v>
      </c>
      <c r="L13" s="517">
        <v>45008</v>
      </c>
      <c r="M13" s="517">
        <v>45008</v>
      </c>
      <c r="N13" s="517">
        <v>45008</v>
      </c>
      <c r="O13" s="517">
        <v>45008</v>
      </c>
      <c r="P13" s="203"/>
      <c r="Q13" s="204"/>
      <c r="R13" s="200"/>
      <c r="S13" s="26"/>
      <c r="T13" s="25"/>
      <c r="U13" s="85"/>
    </row>
    <row r="14" spans="1:21" s="141" customFormat="1" ht="15" customHeight="1" x14ac:dyDescent="0.25">
      <c r="A14" s="50">
        <f t="shared" si="1"/>
        <v>12</v>
      </c>
      <c r="B14" s="44" t="str">
        <f t="shared" si="0"/>
        <v>KOYK</v>
      </c>
      <c r="C14" s="44"/>
      <c r="D14" s="44"/>
      <c r="E14" s="44"/>
      <c r="F14" s="44"/>
      <c r="G14" s="62">
        <f>G13</f>
        <v>45016</v>
      </c>
      <c r="H14" s="44" t="s">
        <v>12</v>
      </c>
      <c r="I14" s="44" t="s">
        <v>181</v>
      </c>
      <c r="J14" s="44"/>
      <c r="K14" s="147" t="s">
        <v>818</v>
      </c>
      <c r="L14" s="531">
        <v>45008</v>
      </c>
      <c r="M14" s="531">
        <v>45008</v>
      </c>
      <c r="N14" s="531">
        <v>45008</v>
      </c>
      <c r="O14" s="531">
        <v>45008</v>
      </c>
      <c r="P14" s="203"/>
      <c r="Q14" s="204"/>
      <c r="R14" s="206"/>
      <c r="S14" s="26"/>
      <c r="T14" s="25"/>
      <c r="U14" s="85"/>
    </row>
    <row r="15" spans="1:21" s="85" customFormat="1" ht="15" customHeight="1" x14ac:dyDescent="0.25">
      <c r="A15" s="50">
        <f t="shared" si="1"/>
        <v>13</v>
      </c>
      <c r="B15" s="28" t="str">
        <f t="shared" si="0"/>
        <v>KAK</v>
      </c>
      <c r="C15" s="28"/>
      <c r="D15" s="28"/>
      <c r="E15" s="28"/>
      <c r="F15" s="28"/>
      <c r="G15" s="328">
        <v>44998</v>
      </c>
      <c r="H15" s="44" t="s">
        <v>15</v>
      </c>
      <c r="I15" s="44" t="s">
        <v>781</v>
      </c>
      <c r="J15" s="44"/>
      <c r="K15" s="88" t="s">
        <v>1792</v>
      </c>
      <c r="L15" s="336">
        <v>44973</v>
      </c>
      <c r="M15" s="417">
        <v>44973</v>
      </c>
      <c r="N15" s="417">
        <v>44973</v>
      </c>
      <c r="O15" s="417">
        <v>44973</v>
      </c>
      <c r="P15" s="203" t="s">
        <v>1017</v>
      </c>
      <c r="Q15" s="199"/>
      <c r="R15" s="200"/>
      <c r="S15" s="26"/>
      <c r="T15" s="25"/>
    </row>
    <row r="16" spans="1:21" s="141" customFormat="1" x14ac:dyDescent="0.25">
      <c r="A16" s="50">
        <f t="shared" si="1"/>
        <v>14</v>
      </c>
      <c r="B16" s="44" t="str">
        <f t="shared" si="0"/>
        <v>KOGK</v>
      </c>
      <c r="C16" s="44"/>
      <c r="D16" s="44"/>
      <c r="E16" s="44"/>
      <c r="F16" s="44"/>
      <c r="G16" s="306">
        <f>VLOOKUP(B16,SonGönderimTarihleri!A:C,3,FALSE)</f>
        <v>45016</v>
      </c>
      <c r="H16" s="44" t="s">
        <v>12</v>
      </c>
      <c r="I16" s="44" t="s">
        <v>782</v>
      </c>
      <c r="J16" s="44"/>
      <c r="K16" s="88" t="s">
        <v>788</v>
      </c>
      <c r="L16" s="51"/>
      <c r="M16" s="51"/>
      <c r="N16" s="51"/>
      <c r="O16" s="51"/>
      <c r="P16" s="203"/>
      <c r="Q16" s="204"/>
      <c r="R16" s="206"/>
      <c r="S16" s="261"/>
      <c r="T16" s="25"/>
      <c r="U16" s="85"/>
    </row>
    <row r="17" spans="1:21" s="85" customFormat="1" ht="15" customHeight="1" x14ac:dyDescent="0.25">
      <c r="A17" s="50">
        <f t="shared" si="1"/>
        <v>15</v>
      </c>
      <c r="B17" s="28" t="str">
        <f t="shared" si="0"/>
        <v>KOAK</v>
      </c>
      <c r="C17" s="28"/>
      <c r="D17" s="28"/>
      <c r="E17" s="28"/>
      <c r="F17" s="28"/>
      <c r="G17" s="62">
        <f>VLOOKUP(B17,SonGönderimTarihleri!A:C,3,FALSE)</f>
        <v>45016</v>
      </c>
      <c r="H17" s="44" t="s">
        <v>12</v>
      </c>
      <c r="I17" s="44" t="s">
        <v>781</v>
      </c>
      <c r="J17" s="44"/>
      <c r="K17" s="88" t="s">
        <v>789</v>
      </c>
      <c r="L17" s="418">
        <v>44986</v>
      </c>
      <c r="M17" s="418">
        <v>44986</v>
      </c>
      <c r="N17" s="418">
        <v>44986</v>
      </c>
      <c r="O17" s="418">
        <v>44986</v>
      </c>
      <c r="P17" s="203"/>
      <c r="Q17" s="199"/>
      <c r="R17" s="200"/>
      <c r="S17" s="26"/>
      <c r="T17" s="25"/>
    </row>
    <row r="18" spans="1:21" s="85" customFormat="1" ht="13.5" customHeight="1" x14ac:dyDescent="0.25">
      <c r="A18" s="50">
        <f t="shared" si="1"/>
        <v>16</v>
      </c>
      <c r="B18" s="28" t="str">
        <f t="shared" si="0"/>
        <v>KOYK</v>
      </c>
      <c r="C18" s="28"/>
      <c r="D18" s="28"/>
      <c r="E18" s="28"/>
      <c r="F18" s="28"/>
      <c r="G18" s="62">
        <f>VLOOKUP(B18,SonGönderimTarihleri!A:C,3,FALSE)</f>
        <v>45016</v>
      </c>
      <c r="H18" s="44" t="s">
        <v>12</v>
      </c>
      <c r="I18" s="44" t="s">
        <v>181</v>
      </c>
      <c r="J18" s="44"/>
      <c r="K18" s="88" t="s">
        <v>1237</v>
      </c>
      <c r="L18" s="418">
        <v>44984</v>
      </c>
      <c r="M18" s="418">
        <v>44984</v>
      </c>
      <c r="N18" s="418">
        <v>44985</v>
      </c>
      <c r="O18" s="51"/>
      <c r="P18" s="203"/>
      <c r="Q18" s="199"/>
      <c r="R18" s="200"/>
      <c r="S18" s="26"/>
      <c r="T18" s="25"/>
    </row>
    <row r="19" spans="1:21" s="85" customFormat="1" ht="15" customHeight="1" x14ac:dyDescent="0.25">
      <c r="A19" s="50">
        <f t="shared" si="1"/>
        <v>17</v>
      </c>
      <c r="B19" s="28" t="str">
        <f t="shared" si="0"/>
        <v>KOYK</v>
      </c>
      <c r="C19" s="28"/>
      <c r="D19" s="28"/>
      <c r="E19" s="28"/>
      <c r="F19" s="28"/>
      <c r="G19" s="62">
        <f>VLOOKUP(B19,SonGönderimTarihleri!A:C,3,FALSE)</f>
        <v>45016</v>
      </c>
      <c r="H19" s="44" t="s">
        <v>12</v>
      </c>
      <c r="I19" s="63" t="s">
        <v>181</v>
      </c>
      <c r="J19" s="44"/>
      <c r="K19" s="147" t="s">
        <v>1289</v>
      </c>
      <c r="L19" s="418">
        <v>44971</v>
      </c>
      <c r="M19" s="406">
        <v>44971</v>
      </c>
      <c r="N19" s="406">
        <v>44971</v>
      </c>
      <c r="O19" s="406">
        <v>44971</v>
      </c>
      <c r="P19" s="203"/>
      <c r="Q19" s="199"/>
      <c r="R19" s="200"/>
      <c r="S19" s="26"/>
      <c r="T19" s="25"/>
    </row>
    <row r="20" spans="1:21" s="85" customFormat="1" ht="22.5" x14ac:dyDescent="0.25">
      <c r="A20" s="50">
        <f t="shared" si="1"/>
        <v>18</v>
      </c>
      <c r="B20" s="28" t="str">
        <f t="shared" si="0"/>
        <v>KOAK</v>
      </c>
      <c r="C20" s="28"/>
      <c r="D20" s="28"/>
      <c r="E20" s="28"/>
      <c r="F20" s="28"/>
      <c r="G20" s="306">
        <f>VLOOKUP(B20,SonGönderimTarihleri!A:C,3,FALSE)</f>
        <v>45016</v>
      </c>
      <c r="H20" s="44" t="s">
        <v>12</v>
      </c>
      <c r="I20" s="44" t="s">
        <v>781</v>
      </c>
      <c r="J20" s="44"/>
      <c r="K20" s="88" t="s">
        <v>1433</v>
      </c>
      <c r="L20" s="517">
        <v>45016</v>
      </c>
      <c r="M20" s="517">
        <v>45016</v>
      </c>
      <c r="N20" s="64">
        <v>45016</v>
      </c>
      <c r="O20" s="64">
        <v>45016</v>
      </c>
      <c r="P20" s="223" t="s">
        <v>1537</v>
      </c>
      <c r="Q20" s="199"/>
      <c r="R20" s="200"/>
      <c r="S20" s="26"/>
      <c r="T20" s="25"/>
    </row>
    <row r="21" spans="1:21" s="85" customFormat="1" ht="15" customHeight="1" x14ac:dyDescent="0.25">
      <c r="A21" s="50">
        <f t="shared" si="1"/>
        <v>19</v>
      </c>
      <c r="B21" s="28" t="str">
        <f t="shared" si="0"/>
        <v>KOAK</v>
      </c>
      <c r="C21" s="28"/>
      <c r="D21" s="28"/>
      <c r="E21" s="28"/>
      <c r="F21" s="28"/>
      <c r="G21" s="62">
        <f>VLOOKUP(B21,SonGönderimTarihleri!A:C,3,FALSE)</f>
        <v>45016</v>
      </c>
      <c r="H21" s="44" t="s">
        <v>12</v>
      </c>
      <c r="I21" s="44" t="s">
        <v>781</v>
      </c>
      <c r="J21" s="44"/>
      <c r="K21" s="88" t="s">
        <v>1679</v>
      </c>
      <c r="L21" s="418">
        <v>44977</v>
      </c>
      <c r="M21" s="418">
        <v>44977</v>
      </c>
      <c r="N21" s="418">
        <v>44977</v>
      </c>
      <c r="O21" s="418">
        <v>44977</v>
      </c>
      <c r="P21" s="203"/>
      <c r="Q21" s="199"/>
      <c r="R21" s="200"/>
      <c r="S21" s="26"/>
      <c r="T21" s="25"/>
    </row>
    <row r="22" spans="1:21" s="85" customFormat="1" ht="15" customHeight="1" x14ac:dyDescent="0.25">
      <c r="A22" s="50">
        <f t="shared" si="1"/>
        <v>20</v>
      </c>
      <c r="B22" s="28" t="str">
        <f t="shared" si="0"/>
        <v>KOYK</v>
      </c>
      <c r="C22" s="28"/>
      <c r="D22" s="28"/>
      <c r="E22" s="28"/>
      <c r="F22" s="28"/>
      <c r="G22" s="62">
        <f>VLOOKUP(B22,SonGönderimTarihleri!A:C,3,FALSE)</f>
        <v>45016</v>
      </c>
      <c r="H22" s="44" t="s">
        <v>12</v>
      </c>
      <c r="I22" s="44" t="s">
        <v>181</v>
      </c>
      <c r="J22" s="44"/>
      <c r="K22" s="147" t="s">
        <v>819</v>
      </c>
      <c r="L22" s="427">
        <v>44985</v>
      </c>
      <c r="M22" s="427">
        <v>44985</v>
      </c>
      <c r="N22" s="427">
        <v>44985</v>
      </c>
      <c r="O22" s="427">
        <v>44985</v>
      </c>
      <c r="P22" s="203"/>
      <c r="Q22" s="199"/>
      <c r="R22" s="200"/>
      <c r="S22" s="503"/>
      <c r="T22" s="25"/>
    </row>
    <row r="23" spans="1:21" s="85" customFormat="1" ht="15" customHeight="1" x14ac:dyDescent="0.25">
      <c r="A23" s="50">
        <f t="shared" si="1"/>
        <v>21</v>
      </c>
      <c r="B23" s="28" t="str">
        <f t="shared" si="0"/>
        <v>KOAK</v>
      </c>
      <c r="C23" s="28"/>
      <c r="D23" s="28"/>
      <c r="E23" s="28"/>
      <c r="F23" s="28"/>
      <c r="G23" s="62">
        <f>VLOOKUP(B23,SonGönderimTarihleri!A:C,3,FALSE)</f>
        <v>45016</v>
      </c>
      <c r="H23" s="44" t="s">
        <v>12</v>
      </c>
      <c r="I23" s="44" t="s">
        <v>781</v>
      </c>
      <c r="J23" s="44"/>
      <c r="K23" s="88" t="s">
        <v>790</v>
      </c>
      <c r="L23" s="427">
        <v>44994</v>
      </c>
      <c r="M23" s="427">
        <v>44994</v>
      </c>
      <c r="N23" s="427">
        <v>44994</v>
      </c>
      <c r="O23" s="427">
        <v>44994</v>
      </c>
      <c r="P23" s="222"/>
      <c r="Q23" s="199"/>
      <c r="R23" s="200"/>
      <c r="S23" s="503"/>
      <c r="T23" s="25"/>
    </row>
    <row r="24" spans="1:21" s="141" customFormat="1" ht="15" customHeight="1" x14ac:dyDescent="0.25">
      <c r="A24" s="50">
        <f t="shared" si="1"/>
        <v>22</v>
      </c>
      <c r="B24" s="44" t="str">
        <f t="shared" si="0"/>
        <v>KOYK</v>
      </c>
      <c r="C24" s="44"/>
      <c r="D24" s="44"/>
      <c r="E24" s="44"/>
      <c r="F24" s="44"/>
      <c r="G24" s="51">
        <f>G25</f>
        <v>45016</v>
      </c>
      <c r="H24" s="44" t="s">
        <v>12</v>
      </c>
      <c r="I24" s="44" t="s">
        <v>181</v>
      </c>
      <c r="J24" s="44"/>
      <c r="K24" s="147" t="s">
        <v>820</v>
      </c>
      <c r="L24" s="415">
        <v>44972</v>
      </c>
      <c r="M24" s="415">
        <v>44972</v>
      </c>
      <c r="N24" s="499">
        <v>44995</v>
      </c>
      <c r="O24" s="499">
        <v>44995</v>
      </c>
      <c r="P24" s="203"/>
      <c r="Q24" s="204"/>
      <c r="R24" s="206"/>
      <c r="S24" s="503"/>
      <c r="T24" s="25"/>
      <c r="U24" s="85"/>
    </row>
    <row r="25" spans="1:21" s="141" customFormat="1" ht="15" customHeight="1" x14ac:dyDescent="0.25">
      <c r="A25" s="50">
        <f t="shared" si="1"/>
        <v>23</v>
      </c>
      <c r="B25" s="44" t="str">
        <f t="shared" si="0"/>
        <v>KYK</v>
      </c>
      <c r="C25" s="44"/>
      <c r="D25" s="44"/>
      <c r="E25" s="44"/>
      <c r="F25" s="44"/>
      <c r="G25" s="51">
        <f>VLOOKUP(B25,SonGönderimTarihleri!A:C,3,FALSE)</f>
        <v>45016</v>
      </c>
      <c r="H25" s="44" t="s">
        <v>15</v>
      </c>
      <c r="I25" s="44" t="s">
        <v>181</v>
      </c>
      <c r="J25" s="44"/>
      <c r="K25" s="147" t="s">
        <v>820</v>
      </c>
      <c r="L25" s="415">
        <v>44972</v>
      </c>
      <c r="M25" s="415">
        <v>44972</v>
      </c>
      <c r="N25" s="499">
        <v>44995</v>
      </c>
      <c r="O25" s="499">
        <v>44995</v>
      </c>
      <c r="P25" s="203"/>
      <c r="Q25" s="204"/>
      <c r="R25" s="200"/>
      <c r="S25" s="503"/>
      <c r="T25" s="25"/>
      <c r="U25" s="85"/>
    </row>
    <row r="26" spans="1:21" s="85" customFormat="1" ht="15" customHeight="1" x14ac:dyDescent="0.25">
      <c r="A26" s="50">
        <f t="shared" si="1"/>
        <v>24</v>
      </c>
      <c r="B26" s="28" t="str">
        <f t="shared" si="0"/>
        <v>KOAK</v>
      </c>
      <c r="C26" s="28"/>
      <c r="D26" s="28"/>
      <c r="E26" s="28"/>
      <c r="F26" s="28"/>
      <c r="G26" s="62">
        <f>VLOOKUP(B26,SonGönderimTarihleri!A:C,3,FALSE)</f>
        <v>45016</v>
      </c>
      <c r="H26" s="44" t="s">
        <v>12</v>
      </c>
      <c r="I26" s="44" t="s">
        <v>781</v>
      </c>
      <c r="J26" s="44"/>
      <c r="K26" s="88" t="s">
        <v>791</v>
      </c>
      <c r="L26" s="315">
        <v>44971</v>
      </c>
      <c r="M26" s="406">
        <v>44971</v>
      </c>
      <c r="N26" s="406">
        <v>44971</v>
      </c>
      <c r="O26" s="406">
        <v>44971</v>
      </c>
      <c r="P26" s="203"/>
      <c r="Q26" s="199"/>
      <c r="R26" s="200"/>
      <c r="S26" s="503"/>
      <c r="T26" s="25"/>
    </row>
    <row r="27" spans="1:21" s="85" customFormat="1" ht="15" customHeight="1" x14ac:dyDescent="0.25">
      <c r="A27" s="50">
        <f t="shared" si="1"/>
        <v>25</v>
      </c>
      <c r="B27" s="28" t="str">
        <f t="shared" si="0"/>
        <v>KOAK</v>
      </c>
      <c r="C27" s="28"/>
      <c r="D27" s="28"/>
      <c r="E27" s="28"/>
      <c r="F27" s="28"/>
      <c r="G27" s="62">
        <f>VLOOKUP(B27,SonGönderimTarihleri!A:C,3,FALSE)</f>
        <v>45016</v>
      </c>
      <c r="H27" s="44" t="s">
        <v>12</v>
      </c>
      <c r="I27" s="44" t="s">
        <v>781</v>
      </c>
      <c r="J27" s="44"/>
      <c r="K27" s="88" t="s">
        <v>1162</v>
      </c>
      <c r="L27" s="524">
        <v>45016</v>
      </c>
      <c r="M27" s="524">
        <v>45016</v>
      </c>
      <c r="N27" s="27">
        <v>45016</v>
      </c>
      <c r="O27" s="27">
        <v>45016</v>
      </c>
      <c r="P27" s="203"/>
      <c r="Q27" s="199"/>
      <c r="R27" s="200"/>
      <c r="S27" s="503"/>
      <c r="T27" s="25"/>
    </row>
    <row r="28" spans="1:21" s="85" customFormat="1" ht="15" customHeight="1" x14ac:dyDescent="0.25">
      <c r="A28" s="50">
        <f t="shared" si="1"/>
        <v>26</v>
      </c>
      <c r="B28" s="28" t="str">
        <f t="shared" si="0"/>
        <v>KOYK</v>
      </c>
      <c r="C28" s="28"/>
      <c r="D28" s="28"/>
      <c r="E28" s="28"/>
      <c r="F28" s="28"/>
      <c r="G28" s="62">
        <f>VLOOKUP(B28,SonGönderimTarihleri!A:C,3,FALSE)</f>
        <v>45016</v>
      </c>
      <c r="H28" s="50" t="s">
        <v>12</v>
      </c>
      <c r="I28" s="50" t="s">
        <v>181</v>
      </c>
      <c r="J28" s="50"/>
      <c r="K28" s="207" t="s">
        <v>821</v>
      </c>
      <c r="L28" s="524">
        <v>45016</v>
      </c>
      <c r="M28" s="524">
        <v>45016</v>
      </c>
      <c r="N28" s="524">
        <v>45016</v>
      </c>
      <c r="O28" s="524">
        <v>45016</v>
      </c>
      <c r="P28" s="203"/>
      <c r="Q28" s="202"/>
      <c r="R28" s="200"/>
      <c r="S28" s="503"/>
      <c r="T28" s="25"/>
    </row>
    <row r="29" spans="1:21" s="85" customFormat="1" ht="15" customHeight="1" x14ac:dyDescent="0.25">
      <c r="A29" s="50">
        <f t="shared" si="1"/>
        <v>27</v>
      </c>
      <c r="B29" s="28" t="str">
        <f t="shared" si="0"/>
        <v>KOYK</v>
      </c>
      <c r="C29" s="28"/>
      <c r="D29" s="28"/>
      <c r="E29" s="28"/>
      <c r="F29" s="28"/>
      <c r="G29" s="62">
        <f>VLOOKUP(B29,SonGönderimTarihleri!A:C,3,FALSE)</f>
        <v>45016</v>
      </c>
      <c r="H29" s="50" t="s">
        <v>12</v>
      </c>
      <c r="I29" s="50" t="s">
        <v>181</v>
      </c>
      <c r="J29" s="50"/>
      <c r="K29" s="207" t="s">
        <v>1594</v>
      </c>
      <c r="L29" s="427">
        <v>44979</v>
      </c>
      <c r="M29" s="427">
        <v>44979</v>
      </c>
      <c r="N29" s="407">
        <v>44979</v>
      </c>
      <c r="O29" s="407">
        <v>44979</v>
      </c>
      <c r="P29" s="203"/>
      <c r="Q29" s="202"/>
      <c r="R29" s="200"/>
      <c r="S29" s="503"/>
      <c r="T29" s="25"/>
    </row>
    <row r="30" spans="1:21" s="85" customFormat="1" ht="15" customHeight="1" x14ac:dyDescent="0.25">
      <c r="A30" s="50">
        <f t="shared" si="1"/>
        <v>28</v>
      </c>
      <c r="B30" s="28" t="str">
        <f t="shared" si="0"/>
        <v>KOAK</v>
      </c>
      <c r="C30" s="28"/>
      <c r="D30" s="28"/>
      <c r="E30" s="28"/>
      <c r="F30" s="28"/>
      <c r="G30" s="62">
        <v>45048</v>
      </c>
      <c r="H30" s="44" t="s">
        <v>12</v>
      </c>
      <c r="I30" s="44" t="s">
        <v>781</v>
      </c>
      <c r="J30" s="44"/>
      <c r="K30" s="88" t="s">
        <v>792</v>
      </c>
      <c r="L30" s="281">
        <v>45042</v>
      </c>
      <c r="M30" s="524">
        <v>45042</v>
      </c>
      <c r="N30" s="524" t="s">
        <v>1859</v>
      </c>
      <c r="O30" s="524">
        <v>45042</v>
      </c>
      <c r="P30" s="203" t="s">
        <v>1810</v>
      </c>
      <c r="Q30" s="199"/>
      <c r="R30" s="200"/>
      <c r="S30" s="503"/>
      <c r="T30" s="25"/>
    </row>
    <row r="31" spans="1:21" s="85" customFormat="1" ht="15" customHeight="1" x14ac:dyDescent="0.25">
      <c r="A31" s="50">
        <f t="shared" si="1"/>
        <v>29</v>
      </c>
      <c r="B31" s="28" t="str">
        <f t="shared" si="0"/>
        <v>KOYK</v>
      </c>
      <c r="C31" s="28"/>
      <c r="D31" s="28"/>
      <c r="E31" s="28"/>
      <c r="F31" s="28"/>
      <c r="G31" s="328">
        <v>44986</v>
      </c>
      <c r="H31" s="44" t="s">
        <v>12</v>
      </c>
      <c r="I31" s="44" t="s">
        <v>181</v>
      </c>
      <c r="J31" s="44" t="s">
        <v>1451</v>
      </c>
      <c r="K31" s="88" t="s">
        <v>1452</v>
      </c>
      <c r="L31" s="407">
        <v>44980</v>
      </c>
      <c r="M31" s="407">
        <v>44980</v>
      </c>
      <c r="N31" s="418">
        <v>44980</v>
      </c>
      <c r="O31" s="418">
        <v>44980</v>
      </c>
      <c r="P31" s="203" t="s">
        <v>1017</v>
      </c>
      <c r="Q31" s="199"/>
      <c r="R31" s="200"/>
      <c r="S31" s="503"/>
      <c r="T31" s="25"/>
    </row>
    <row r="32" spans="1:21" s="85" customFormat="1" ht="22.5" x14ac:dyDescent="0.25">
      <c r="A32" s="50">
        <f t="shared" si="1"/>
        <v>30</v>
      </c>
      <c r="B32" s="28" t="str">
        <f t="shared" si="0"/>
        <v>KOAK</v>
      </c>
      <c r="C32" s="28"/>
      <c r="D32" s="28"/>
      <c r="E32" s="28"/>
      <c r="F32" s="28"/>
      <c r="G32" s="306">
        <f>VLOOKUP(B32,SonGönderimTarihleri!A:C,3,FALSE)</f>
        <v>45016</v>
      </c>
      <c r="H32" s="44" t="s">
        <v>12</v>
      </c>
      <c r="I32" s="44" t="s">
        <v>781</v>
      </c>
      <c r="J32" s="44"/>
      <c r="K32" s="88" t="s">
        <v>793</v>
      </c>
      <c r="L32" s="26">
        <v>44999</v>
      </c>
      <c r="M32" s="514">
        <v>44999</v>
      </c>
      <c r="N32" s="514">
        <v>44999</v>
      </c>
      <c r="O32" s="514">
        <v>44999</v>
      </c>
      <c r="P32" s="203" t="s">
        <v>1593</v>
      </c>
      <c r="Q32" s="199"/>
      <c r="R32" s="200"/>
      <c r="S32" s="503"/>
      <c r="T32" s="25"/>
    </row>
    <row r="33" spans="1:21" s="141" customFormat="1" x14ac:dyDescent="0.2">
      <c r="A33" s="50">
        <f t="shared" si="1"/>
        <v>31</v>
      </c>
      <c r="B33" s="44" t="str">
        <f t="shared" si="0"/>
        <v>KAK</v>
      </c>
      <c r="C33" s="44"/>
      <c r="D33" s="44"/>
      <c r="E33" s="44"/>
      <c r="F33" s="44"/>
      <c r="G33" s="328">
        <v>44998</v>
      </c>
      <c r="H33" s="44" t="s">
        <v>15</v>
      </c>
      <c r="I33" s="44" t="s">
        <v>781</v>
      </c>
      <c r="J33" s="44"/>
      <c r="K33" s="88" t="s">
        <v>794</v>
      </c>
      <c r="L33" s="395">
        <v>44967</v>
      </c>
      <c r="M33" s="396">
        <v>44967</v>
      </c>
      <c r="N33" s="399">
        <v>44967</v>
      </c>
      <c r="O33" s="399">
        <v>44967</v>
      </c>
      <c r="P33" s="203" t="s">
        <v>1017</v>
      </c>
      <c r="Q33" s="204"/>
      <c r="R33" s="206"/>
      <c r="S33" s="503"/>
      <c r="T33" s="25"/>
      <c r="U33" s="85"/>
    </row>
    <row r="34" spans="1:21" s="146" customFormat="1" ht="15" customHeight="1" x14ac:dyDescent="0.25">
      <c r="A34" s="50">
        <f t="shared" si="1"/>
        <v>32</v>
      </c>
      <c r="B34" s="44" t="str">
        <f t="shared" si="0"/>
        <v>KOYK</v>
      </c>
      <c r="C34" s="51"/>
      <c r="D34" s="44"/>
      <c r="E34" s="51"/>
      <c r="F34" s="51"/>
      <c r="G34" s="306">
        <f>G35</f>
        <v>44998</v>
      </c>
      <c r="H34" s="25" t="s">
        <v>12</v>
      </c>
      <c r="I34" s="25" t="s">
        <v>181</v>
      </c>
      <c r="J34" s="25" t="s">
        <v>108</v>
      </c>
      <c r="K34" s="49" t="s">
        <v>463</v>
      </c>
      <c r="L34" s="400">
        <v>44970</v>
      </c>
      <c r="M34" s="400">
        <v>44970</v>
      </c>
      <c r="N34" s="470">
        <v>44995</v>
      </c>
      <c r="O34" s="470">
        <v>44995</v>
      </c>
      <c r="P34" s="203" t="s">
        <v>1017</v>
      </c>
      <c r="Q34" s="151" t="str">
        <f>+IF(F34="","","SPK tarafından ek süre verilmiştir!")</f>
        <v/>
      </c>
      <c r="R34" s="86"/>
      <c r="S34" s="206" t="str">
        <f>+IF(OR(F34="",C34=""),"",IF(D34&lt;F34,"EK SÜRE, GK'YA GÖRE GÖNDERİM TARİHİNDEN DAHA İLERİ BİR TARİH!!!",""))</f>
        <v/>
      </c>
      <c r="T34" s="138"/>
      <c r="U34" s="85"/>
    </row>
    <row r="35" spans="1:21" s="146" customFormat="1" ht="15" customHeight="1" x14ac:dyDescent="0.25">
      <c r="A35" s="50">
        <f t="shared" si="1"/>
        <v>33</v>
      </c>
      <c r="B35" s="44" t="str">
        <f t="shared" si="0"/>
        <v>KYK</v>
      </c>
      <c r="C35" s="51"/>
      <c r="D35" s="44"/>
      <c r="E35" s="51"/>
      <c r="F35" s="51"/>
      <c r="G35" s="328">
        <v>44998</v>
      </c>
      <c r="H35" s="25" t="s">
        <v>15</v>
      </c>
      <c r="I35" s="25" t="s">
        <v>181</v>
      </c>
      <c r="J35" s="25" t="s">
        <v>108</v>
      </c>
      <c r="K35" s="49" t="s">
        <v>463</v>
      </c>
      <c r="L35" s="400">
        <v>44970</v>
      </c>
      <c r="M35" s="400">
        <v>44970</v>
      </c>
      <c r="N35" s="470">
        <v>44995</v>
      </c>
      <c r="O35" s="470">
        <v>44995</v>
      </c>
      <c r="P35" s="203" t="s">
        <v>1017</v>
      </c>
      <c r="Q35" s="151" t="str">
        <f>+IF(F35="","","SPK tarafından ek süre verilmiştir!")</f>
        <v/>
      </c>
      <c r="R35" s="86"/>
      <c r="S35" s="206" t="str">
        <f>+IF(OR(F35="",C35=""),"",IF(D35&lt;F35,"EK SÜRE, GK'YA GÖRE GÖNDERİM TARİHİNDEN DAHA İLERİ BİR TARİH!!!",""))</f>
        <v/>
      </c>
      <c r="T35" s="138"/>
      <c r="U35" s="85"/>
    </row>
    <row r="36" spans="1:21" s="85" customFormat="1" ht="15" customHeight="1" x14ac:dyDescent="0.25">
      <c r="A36" s="50">
        <f t="shared" si="1"/>
        <v>34</v>
      </c>
      <c r="B36" s="28" t="str">
        <f t="shared" si="0"/>
        <v>KOYK</v>
      </c>
      <c r="C36" s="28"/>
      <c r="D36" s="28"/>
      <c r="E36" s="28"/>
      <c r="F36" s="28"/>
      <c r="G36" s="62">
        <f>VLOOKUP(B36,SonGönderimTarihleri!A:C,3,FALSE)</f>
        <v>45016</v>
      </c>
      <c r="H36" s="44" t="s">
        <v>12</v>
      </c>
      <c r="I36" s="44" t="s">
        <v>181</v>
      </c>
      <c r="J36" s="44"/>
      <c r="K36" s="147" t="s">
        <v>822</v>
      </c>
      <c r="L36" s="496">
        <v>44995</v>
      </c>
      <c r="M36" s="496">
        <v>44995</v>
      </c>
      <c r="N36" s="51">
        <v>45014</v>
      </c>
      <c r="O36" s="470">
        <v>45014</v>
      </c>
      <c r="P36" s="203"/>
      <c r="Q36" s="199"/>
      <c r="R36" s="200"/>
      <c r="S36" s="503"/>
      <c r="T36" s="25"/>
    </row>
    <row r="37" spans="1:21" s="85" customFormat="1" ht="15" customHeight="1" x14ac:dyDescent="0.25">
      <c r="A37" s="50">
        <f t="shared" si="1"/>
        <v>35</v>
      </c>
      <c r="B37" s="28" t="str">
        <f t="shared" si="0"/>
        <v>KOYK</v>
      </c>
      <c r="C37" s="28"/>
      <c r="D37" s="28"/>
      <c r="E37" s="28"/>
      <c r="F37" s="28"/>
      <c r="G37" s="62">
        <f>VLOOKUP(B37,SonGönderimTarihleri!A:C,3,FALSE)</f>
        <v>45016</v>
      </c>
      <c r="H37" s="50" t="s">
        <v>12</v>
      </c>
      <c r="I37" s="50" t="s">
        <v>181</v>
      </c>
      <c r="J37" s="50"/>
      <c r="K37" s="207" t="s">
        <v>823</v>
      </c>
      <c r="L37" s="517">
        <v>45002</v>
      </c>
      <c r="M37" s="517">
        <v>45002</v>
      </c>
      <c r="N37" s="524">
        <v>45006</v>
      </c>
      <c r="O37" s="524">
        <v>45007</v>
      </c>
      <c r="P37" s="203"/>
      <c r="Q37" s="202"/>
      <c r="R37" s="200"/>
      <c r="S37" s="503"/>
      <c r="T37" s="25"/>
    </row>
    <row r="38" spans="1:21" s="85" customFormat="1" ht="15" customHeight="1" x14ac:dyDescent="0.25">
      <c r="A38" s="50">
        <f t="shared" si="1"/>
        <v>36</v>
      </c>
      <c r="B38" s="28" t="str">
        <f t="shared" si="0"/>
        <v>KOAK</v>
      </c>
      <c r="C38" s="28"/>
      <c r="D38" s="28"/>
      <c r="E38" s="28"/>
      <c r="F38" s="28"/>
      <c r="G38" s="62">
        <f>VLOOKUP(B38,SonGönderimTarihleri!A:C,3,FALSE)</f>
        <v>45016</v>
      </c>
      <c r="H38" s="44" t="s">
        <v>12</v>
      </c>
      <c r="I38" s="44" t="s">
        <v>781</v>
      </c>
      <c r="J38" s="44"/>
      <c r="K38" s="88" t="s">
        <v>1503</v>
      </c>
      <c r="L38" s="531">
        <v>45016</v>
      </c>
      <c r="M38" s="531">
        <v>45016</v>
      </c>
      <c r="N38" s="524">
        <v>45016</v>
      </c>
      <c r="O38" s="524">
        <v>45016</v>
      </c>
      <c r="P38" s="203"/>
      <c r="Q38" s="199"/>
      <c r="R38" s="200"/>
      <c r="S38" s="503"/>
      <c r="T38" s="25"/>
    </row>
    <row r="39" spans="1:21" s="85" customFormat="1" ht="15" customHeight="1" x14ac:dyDescent="0.25">
      <c r="A39" s="50">
        <f t="shared" si="1"/>
        <v>37</v>
      </c>
      <c r="B39" s="28" t="str">
        <f t="shared" si="0"/>
        <v>KOAK</v>
      </c>
      <c r="C39" s="28"/>
      <c r="D39" s="28"/>
      <c r="E39" s="28"/>
      <c r="F39" s="28"/>
      <c r="G39" s="328">
        <f>VLOOKUP(B39,SonGönderimTarihleri!A:C,3,FALSE)</f>
        <v>45016</v>
      </c>
      <c r="H39" s="44" t="s">
        <v>12</v>
      </c>
      <c r="I39" s="44" t="s">
        <v>781</v>
      </c>
      <c r="J39" s="44"/>
      <c r="K39" s="88" t="s">
        <v>1809</v>
      </c>
      <c r="L39" s="340"/>
      <c r="M39" s="340"/>
      <c r="N39" s="328"/>
      <c r="O39" s="328"/>
      <c r="P39" s="203"/>
      <c r="Q39" s="199"/>
      <c r="R39" s="200"/>
      <c r="S39" s="503"/>
      <c r="T39" s="25"/>
    </row>
    <row r="40" spans="1:21" s="141" customFormat="1" x14ac:dyDescent="0.25">
      <c r="A40" s="50">
        <f t="shared" si="1"/>
        <v>38</v>
      </c>
      <c r="B40" s="44" t="str">
        <f t="shared" si="0"/>
        <v>KOGK</v>
      </c>
      <c r="C40" s="44"/>
      <c r="D40" s="44"/>
      <c r="E40" s="44"/>
      <c r="F40" s="44"/>
      <c r="G40" s="51">
        <f>VLOOKUP(B40,SonGönderimTarihleri!A:C,3,FALSE)</f>
        <v>45016</v>
      </c>
      <c r="H40" s="44" t="s">
        <v>12</v>
      </c>
      <c r="I40" s="44" t="s">
        <v>782</v>
      </c>
      <c r="J40" s="44"/>
      <c r="K40" s="88" t="s">
        <v>795</v>
      </c>
      <c r="L40" s="531">
        <v>45016</v>
      </c>
      <c r="M40" s="531">
        <v>45016</v>
      </c>
      <c r="N40" s="531">
        <v>45016</v>
      </c>
      <c r="O40" s="531">
        <v>45016</v>
      </c>
      <c r="P40" s="203"/>
      <c r="Q40" s="204"/>
      <c r="R40" s="206"/>
      <c r="S40" s="503"/>
      <c r="T40" s="25"/>
      <c r="U40" s="85"/>
    </row>
    <row r="41" spans="1:21" s="141" customFormat="1" ht="15" customHeight="1" x14ac:dyDescent="0.25">
      <c r="A41" s="50">
        <f t="shared" si="1"/>
        <v>39</v>
      </c>
      <c r="B41" s="28" t="str">
        <f t="shared" si="0"/>
        <v>KOYK</v>
      </c>
      <c r="C41" s="28"/>
      <c r="D41" s="28"/>
      <c r="E41" s="28"/>
      <c r="F41" s="28"/>
      <c r="G41" s="62">
        <f>G42</f>
        <v>44998</v>
      </c>
      <c r="H41" s="44" t="s">
        <v>12</v>
      </c>
      <c r="I41" s="44" t="s">
        <v>181</v>
      </c>
      <c r="J41" s="44"/>
      <c r="K41" s="147" t="s">
        <v>989</v>
      </c>
      <c r="L41" s="427">
        <v>44977</v>
      </c>
      <c r="M41" s="427">
        <v>44977</v>
      </c>
      <c r="N41" s="26" t="s">
        <v>1821</v>
      </c>
      <c r="O41" s="26" t="s">
        <v>1821</v>
      </c>
      <c r="P41" s="203" t="s">
        <v>1017</v>
      </c>
      <c r="Q41" s="204"/>
      <c r="R41" s="200"/>
      <c r="S41" s="503"/>
      <c r="T41" s="25"/>
      <c r="U41" s="85"/>
    </row>
    <row r="42" spans="1:21" s="141" customFormat="1" ht="15" customHeight="1" x14ac:dyDescent="0.25">
      <c r="A42" s="50">
        <f t="shared" si="1"/>
        <v>40</v>
      </c>
      <c r="B42" s="28" t="str">
        <f t="shared" si="0"/>
        <v>KYK</v>
      </c>
      <c r="C42" s="28"/>
      <c r="D42" s="28"/>
      <c r="E42" s="28"/>
      <c r="F42" s="28"/>
      <c r="G42" s="328">
        <v>44998</v>
      </c>
      <c r="H42" s="44" t="s">
        <v>15</v>
      </c>
      <c r="I42" s="44" t="s">
        <v>181</v>
      </c>
      <c r="J42" s="44"/>
      <c r="K42" s="147" t="s">
        <v>989</v>
      </c>
      <c r="L42" s="427">
        <v>44977</v>
      </c>
      <c r="M42" s="427">
        <v>44977</v>
      </c>
      <c r="N42" s="427">
        <v>44985</v>
      </c>
      <c r="O42" s="427">
        <v>44985</v>
      </c>
      <c r="P42" s="203" t="s">
        <v>1017</v>
      </c>
      <c r="Q42" s="204"/>
      <c r="R42" s="200"/>
      <c r="S42" s="503"/>
      <c r="T42" s="25"/>
      <c r="U42" s="85"/>
    </row>
    <row r="43" spans="1:21" s="85" customFormat="1" x14ac:dyDescent="0.25">
      <c r="A43" s="50">
        <f t="shared" si="1"/>
        <v>41</v>
      </c>
      <c r="B43" s="28" t="str">
        <f t="shared" si="0"/>
        <v>KOAK</v>
      </c>
      <c r="C43" s="28"/>
      <c r="D43" s="28"/>
      <c r="E43" s="28"/>
      <c r="F43" s="28"/>
      <c r="G43" s="62">
        <f>VLOOKUP(B43,SonGönderimTarihleri!A:C,3,FALSE)</f>
        <v>45016</v>
      </c>
      <c r="H43" s="44" t="s">
        <v>12</v>
      </c>
      <c r="I43" s="44" t="s">
        <v>781</v>
      </c>
      <c r="J43" s="44"/>
      <c r="K43" s="88" t="s">
        <v>796</v>
      </c>
      <c r="L43" s="291">
        <v>45009</v>
      </c>
      <c r="M43" s="517">
        <v>45009</v>
      </c>
      <c r="N43" s="517">
        <v>45009</v>
      </c>
      <c r="O43" s="517">
        <v>45009</v>
      </c>
      <c r="P43" s="203"/>
      <c r="Q43" s="199"/>
      <c r="R43" s="200"/>
      <c r="S43" s="503"/>
      <c r="T43" s="25"/>
    </row>
    <row r="44" spans="1:21" s="85" customFormat="1" ht="15" customHeight="1" x14ac:dyDescent="0.25">
      <c r="A44" s="50">
        <f t="shared" si="1"/>
        <v>42</v>
      </c>
      <c r="B44" s="44" t="str">
        <f t="shared" si="0"/>
        <v>KAK</v>
      </c>
      <c r="C44" s="44"/>
      <c r="D44" s="44"/>
      <c r="E44" s="44"/>
      <c r="F44" s="44"/>
      <c r="G44" s="299">
        <f>VLOOKUP(B44,SonGönderimTarihleri!A:C,3,FALSE)</f>
        <v>45016</v>
      </c>
      <c r="H44" s="44" t="s">
        <v>15</v>
      </c>
      <c r="I44" s="44" t="s">
        <v>781</v>
      </c>
      <c r="J44" s="44"/>
      <c r="K44" s="88" t="s">
        <v>1116</v>
      </c>
      <c r="L44" s="383">
        <v>44957</v>
      </c>
      <c r="M44" s="383">
        <v>44957</v>
      </c>
      <c r="N44" s="27"/>
      <c r="O44" s="27"/>
      <c r="P44" s="203"/>
      <c r="Q44" s="199"/>
      <c r="R44" s="200"/>
      <c r="S44" s="503"/>
      <c r="T44" s="25"/>
    </row>
    <row r="45" spans="1:21" s="85" customFormat="1" ht="15" customHeight="1" x14ac:dyDescent="0.25">
      <c r="A45" s="50">
        <f t="shared" si="1"/>
        <v>43</v>
      </c>
      <c r="B45" s="28" t="str">
        <f t="shared" si="0"/>
        <v>KO(GCMMenkul)</v>
      </c>
      <c r="C45" s="28"/>
      <c r="D45" s="28"/>
      <c r="E45" s="28"/>
      <c r="F45" s="28"/>
      <c r="G45" s="62">
        <f>VLOOKUP(B45,SonGönderimTarihleri!A:C,3,FALSE)</f>
        <v>45016</v>
      </c>
      <c r="H45" s="50" t="s">
        <v>12</v>
      </c>
      <c r="I45" s="50" t="s">
        <v>783</v>
      </c>
      <c r="J45" s="50"/>
      <c r="K45" s="109" t="s">
        <v>1169</v>
      </c>
      <c r="L45" s="524">
        <v>45016</v>
      </c>
      <c r="M45" s="524">
        <v>45016</v>
      </c>
      <c r="N45" s="524">
        <v>45016</v>
      </c>
      <c r="O45" s="524">
        <v>45016</v>
      </c>
      <c r="P45" s="203"/>
      <c r="Q45" s="202" t="s">
        <v>689</v>
      </c>
      <c r="R45" s="200"/>
      <c r="S45" s="503"/>
      <c r="T45" s="25"/>
    </row>
    <row r="46" spans="1:21" s="85" customFormat="1" ht="15" customHeight="1" x14ac:dyDescent="0.25">
      <c r="A46" s="50">
        <f t="shared" si="1"/>
        <v>44</v>
      </c>
      <c r="B46" s="28" t="str">
        <f t="shared" ref="B46" si="2">H46&amp;I46</f>
        <v>KOYK</v>
      </c>
      <c r="C46" s="28"/>
      <c r="D46" s="28"/>
      <c r="E46" s="28"/>
      <c r="F46" s="28"/>
      <c r="G46" s="306">
        <f>G47</f>
        <v>45016</v>
      </c>
      <c r="H46" s="50" t="s">
        <v>12</v>
      </c>
      <c r="I46" s="50" t="s">
        <v>181</v>
      </c>
      <c r="J46" s="50"/>
      <c r="K46" s="109" t="s">
        <v>1280</v>
      </c>
      <c r="L46" s="306">
        <v>44988</v>
      </c>
      <c r="M46" s="407">
        <v>44988</v>
      </c>
      <c r="N46" s="407">
        <v>44988</v>
      </c>
      <c r="O46" s="407">
        <v>44988</v>
      </c>
      <c r="P46" s="203"/>
      <c r="Q46" s="202"/>
      <c r="R46" s="200"/>
      <c r="S46" s="503"/>
      <c r="T46" s="25"/>
    </row>
    <row r="47" spans="1:21" s="85" customFormat="1" ht="15" customHeight="1" x14ac:dyDescent="0.25">
      <c r="A47" s="50">
        <f t="shared" si="1"/>
        <v>45</v>
      </c>
      <c r="B47" s="28" t="str">
        <f t="shared" ref="B47:B65" si="3">H47&amp;I47</f>
        <v>KYK</v>
      </c>
      <c r="C47" s="28"/>
      <c r="D47" s="28"/>
      <c r="E47" s="28"/>
      <c r="F47" s="28"/>
      <c r="G47" s="62">
        <f>VLOOKUP(B47,SonGönderimTarihleri!A:C,3,FALSE)</f>
        <v>45016</v>
      </c>
      <c r="H47" s="44" t="s">
        <v>15</v>
      </c>
      <c r="I47" s="50" t="s">
        <v>181</v>
      </c>
      <c r="J47" s="50"/>
      <c r="K47" s="109" t="s">
        <v>1280</v>
      </c>
      <c r="L47" s="531">
        <v>45016</v>
      </c>
      <c r="M47" s="531">
        <v>45016</v>
      </c>
      <c r="N47" s="524">
        <v>45016</v>
      </c>
      <c r="O47" s="524">
        <v>45016</v>
      </c>
      <c r="P47" s="203"/>
      <c r="Q47" s="202"/>
      <c r="R47" s="200"/>
      <c r="S47" s="503"/>
      <c r="T47" s="25"/>
    </row>
    <row r="48" spans="1:21" s="85" customFormat="1" ht="15" customHeight="1" x14ac:dyDescent="0.25">
      <c r="A48" s="50">
        <f t="shared" si="1"/>
        <v>46</v>
      </c>
      <c r="B48" s="28" t="str">
        <f t="shared" si="3"/>
        <v>KOYK</v>
      </c>
      <c r="C48" s="28"/>
      <c r="D48" s="28"/>
      <c r="E48" s="28"/>
      <c r="F48" s="28"/>
      <c r="G48" s="62">
        <f>VLOOKUP(B48,SonGönderimTarihleri!A:C,3,FALSE)</f>
        <v>45016</v>
      </c>
      <c r="H48" s="50" t="s">
        <v>12</v>
      </c>
      <c r="I48" s="50" t="s">
        <v>181</v>
      </c>
      <c r="J48" s="50"/>
      <c r="K48" s="207" t="s">
        <v>824</v>
      </c>
      <c r="L48" s="505">
        <v>44998</v>
      </c>
      <c r="M48" s="505">
        <v>44998</v>
      </c>
      <c r="N48" s="505">
        <v>44998</v>
      </c>
      <c r="O48" s="505">
        <v>44998</v>
      </c>
      <c r="P48" s="222"/>
      <c r="Q48" s="202"/>
      <c r="R48" s="200"/>
      <c r="S48" s="503"/>
      <c r="T48" s="25"/>
    </row>
    <row r="49" spans="1:21" s="85" customFormat="1" ht="15" customHeight="1" x14ac:dyDescent="0.25">
      <c r="A49" s="50">
        <f t="shared" si="1"/>
        <v>47</v>
      </c>
      <c r="B49" s="28" t="str">
        <f t="shared" si="3"/>
        <v>KO(HalkYatırım)</v>
      </c>
      <c r="C49" s="28"/>
      <c r="D49" s="28"/>
      <c r="E49" s="28"/>
      <c r="F49" s="28"/>
      <c r="G49" s="62">
        <f>VLOOKUP(B49,SonGönderimTarihleri!A:C,3,FALSE)</f>
        <v>44986</v>
      </c>
      <c r="H49" s="50" t="s">
        <v>12</v>
      </c>
      <c r="I49" s="50" t="s">
        <v>784</v>
      </c>
      <c r="J49" s="50"/>
      <c r="K49" s="109" t="s">
        <v>797</v>
      </c>
      <c r="L49" s="418">
        <v>44974</v>
      </c>
      <c r="M49" s="418">
        <v>44974</v>
      </c>
      <c r="N49" s="418">
        <v>44974</v>
      </c>
      <c r="O49" s="418">
        <v>44974</v>
      </c>
      <c r="P49" s="198" t="s">
        <v>1017</v>
      </c>
      <c r="Q49" s="202" t="s">
        <v>689</v>
      </c>
      <c r="R49" s="200"/>
      <c r="S49" s="503"/>
      <c r="T49" s="25"/>
    </row>
    <row r="50" spans="1:21" s="141" customFormat="1" ht="15" customHeight="1" x14ac:dyDescent="0.25">
      <c r="A50" s="50">
        <f t="shared" si="1"/>
        <v>48</v>
      </c>
      <c r="B50" s="28" t="str">
        <f t="shared" si="3"/>
        <v>KYK</v>
      </c>
      <c r="C50" s="28"/>
      <c r="D50" s="28"/>
      <c r="E50" s="28"/>
      <c r="F50" s="28"/>
      <c r="G50" s="328">
        <v>44998</v>
      </c>
      <c r="H50" s="44" t="s">
        <v>15</v>
      </c>
      <c r="I50" s="44" t="s">
        <v>181</v>
      </c>
      <c r="J50" s="44"/>
      <c r="K50" s="147" t="s">
        <v>825</v>
      </c>
      <c r="L50" s="447">
        <v>44995</v>
      </c>
      <c r="M50" s="447">
        <v>44995</v>
      </c>
      <c r="N50" s="519">
        <v>45000</v>
      </c>
      <c r="O50" s="521">
        <v>45000</v>
      </c>
      <c r="P50" s="198" t="s">
        <v>1017</v>
      </c>
      <c r="Q50" s="204"/>
      <c r="R50" s="200"/>
      <c r="S50" s="503"/>
      <c r="T50" s="25"/>
      <c r="U50" s="85"/>
    </row>
    <row r="51" spans="1:21" s="141" customFormat="1" ht="15" customHeight="1" x14ac:dyDescent="0.25">
      <c r="A51" s="50">
        <f t="shared" si="1"/>
        <v>49</v>
      </c>
      <c r="B51" s="44" t="str">
        <f t="shared" si="3"/>
        <v>KOYK</v>
      </c>
      <c r="C51" s="44"/>
      <c r="D51" s="44"/>
      <c r="E51" s="44"/>
      <c r="F51" s="44"/>
      <c r="G51" s="51">
        <f>G50</f>
        <v>44998</v>
      </c>
      <c r="H51" s="44" t="s">
        <v>12</v>
      </c>
      <c r="I51" s="44" t="s">
        <v>181</v>
      </c>
      <c r="J51" s="44"/>
      <c r="K51" s="147" t="s">
        <v>825</v>
      </c>
      <c r="L51" s="427">
        <v>44985</v>
      </c>
      <c r="M51" s="427">
        <v>44985</v>
      </c>
      <c r="N51" s="520">
        <v>45000</v>
      </c>
      <c r="O51" s="522">
        <v>45000</v>
      </c>
      <c r="P51" s="198" t="s">
        <v>1017</v>
      </c>
      <c r="Q51" s="204"/>
      <c r="R51" s="206"/>
      <c r="S51" s="503"/>
      <c r="T51" s="25"/>
      <c r="U51" s="85"/>
    </row>
    <row r="52" spans="1:21" s="85" customFormat="1" ht="15" customHeight="1" x14ac:dyDescent="0.25">
      <c r="A52" s="50">
        <f t="shared" si="1"/>
        <v>50</v>
      </c>
      <c r="B52" s="28" t="str">
        <f t="shared" si="3"/>
        <v>KAK</v>
      </c>
      <c r="C52" s="28"/>
      <c r="D52" s="28"/>
      <c r="E52" s="28"/>
      <c r="F52" s="28"/>
      <c r="G52" s="299">
        <f>VLOOKUP(B52,SonGönderimTarihleri!A:C,3,FALSE)</f>
        <v>45016</v>
      </c>
      <c r="H52" s="50" t="s">
        <v>15</v>
      </c>
      <c r="I52" s="50" t="s">
        <v>781</v>
      </c>
      <c r="J52" s="50"/>
      <c r="K52" s="109" t="s">
        <v>798</v>
      </c>
      <c r="L52" s="427">
        <v>44981</v>
      </c>
      <c r="M52" s="427">
        <v>44981</v>
      </c>
      <c r="N52" s="407">
        <v>44981</v>
      </c>
      <c r="O52" s="407">
        <v>44981</v>
      </c>
      <c r="P52" s="203"/>
      <c r="Q52" s="202"/>
      <c r="R52" s="200"/>
      <c r="S52" s="503"/>
      <c r="T52" s="25"/>
    </row>
    <row r="53" spans="1:21" s="85" customFormat="1" ht="15" customHeight="1" x14ac:dyDescent="0.25">
      <c r="A53" s="50">
        <f t="shared" si="1"/>
        <v>51</v>
      </c>
      <c r="B53" s="28" t="str">
        <f t="shared" si="3"/>
        <v>KAK</v>
      </c>
      <c r="C53" s="28"/>
      <c r="D53" s="28"/>
      <c r="E53" s="28"/>
      <c r="F53" s="28"/>
      <c r="G53" s="299">
        <f>VLOOKUP(B53,SonGönderimTarihleri!A:C,3,FALSE)</f>
        <v>45016</v>
      </c>
      <c r="H53" s="44" t="s">
        <v>15</v>
      </c>
      <c r="I53" s="44" t="s">
        <v>781</v>
      </c>
      <c r="J53" s="44"/>
      <c r="K53" s="88" t="s">
        <v>811</v>
      </c>
      <c r="L53" s="427">
        <v>44979</v>
      </c>
      <c r="M53" s="427">
        <v>44979</v>
      </c>
      <c r="N53" s="427">
        <v>44979</v>
      </c>
      <c r="O53" s="427">
        <v>44979</v>
      </c>
      <c r="P53" s="222"/>
      <c r="Q53" s="199"/>
      <c r="R53" s="200"/>
      <c r="S53" s="503"/>
      <c r="T53" s="25"/>
    </row>
    <row r="54" spans="1:21" s="141" customFormat="1" ht="15" customHeight="1" x14ac:dyDescent="0.25">
      <c r="A54" s="50">
        <f t="shared" si="1"/>
        <v>52</v>
      </c>
      <c r="B54" s="44" t="str">
        <f t="shared" si="3"/>
        <v>KOYK</v>
      </c>
      <c r="C54" s="44"/>
      <c r="D54" s="44"/>
      <c r="E54" s="44"/>
      <c r="F54" s="44"/>
      <c r="G54" s="62">
        <f>G55</f>
        <v>44998</v>
      </c>
      <c r="H54" s="50" t="s">
        <v>12</v>
      </c>
      <c r="I54" s="50" t="s">
        <v>181</v>
      </c>
      <c r="J54" s="50" t="s">
        <v>182</v>
      </c>
      <c r="K54" s="109" t="s">
        <v>987</v>
      </c>
      <c r="L54" s="328">
        <v>44966</v>
      </c>
      <c r="M54" s="328">
        <v>44966</v>
      </c>
      <c r="N54" s="418">
        <v>44994</v>
      </c>
      <c r="O54" s="418">
        <v>44994</v>
      </c>
      <c r="P54" s="198" t="s">
        <v>1017</v>
      </c>
      <c r="Q54" s="204"/>
      <c r="R54" s="200"/>
      <c r="S54" s="503"/>
      <c r="T54" s="25"/>
      <c r="U54" s="85"/>
    </row>
    <row r="55" spans="1:21" s="141" customFormat="1" ht="15" customHeight="1" x14ac:dyDescent="0.25">
      <c r="A55" s="50">
        <f t="shared" si="1"/>
        <v>53</v>
      </c>
      <c r="B55" s="44" t="str">
        <f t="shared" si="3"/>
        <v>KYK</v>
      </c>
      <c r="C55" s="44"/>
      <c r="D55" s="44"/>
      <c r="E55" s="44"/>
      <c r="F55" s="44"/>
      <c r="G55" s="328">
        <v>44998</v>
      </c>
      <c r="H55" s="50" t="s">
        <v>15</v>
      </c>
      <c r="I55" s="50" t="s">
        <v>181</v>
      </c>
      <c r="J55" s="50" t="s">
        <v>182</v>
      </c>
      <c r="K55" s="109" t="s">
        <v>987</v>
      </c>
      <c r="L55" s="328">
        <v>44966</v>
      </c>
      <c r="M55" s="328">
        <v>44966</v>
      </c>
      <c r="N55" s="418">
        <v>44994</v>
      </c>
      <c r="O55" s="418">
        <v>44994</v>
      </c>
      <c r="P55" s="198" t="s">
        <v>1017</v>
      </c>
      <c r="Q55" s="204"/>
      <c r="R55" s="200"/>
      <c r="S55" s="503"/>
      <c r="T55" s="25"/>
      <c r="U55" s="85"/>
    </row>
    <row r="56" spans="1:21" s="85" customFormat="1" ht="15" customHeight="1" x14ac:dyDescent="0.25">
      <c r="A56" s="50">
        <f t="shared" si="1"/>
        <v>54</v>
      </c>
      <c r="B56" s="28" t="str">
        <f t="shared" si="3"/>
        <v>KOAK</v>
      </c>
      <c r="C56" s="28"/>
      <c r="D56" s="28"/>
      <c r="E56" s="28"/>
      <c r="F56" s="28"/>
      <c r="G56" s="62">
        <f>VLOOKUP(B56,SonGönderimTarihleri!A:C,3,FALSE)</f>
        <v>45016</v>
      </c>
      <c r="H56" s="44" t="s">
        <v>12</v>
      </c>
      <c r="I56" s="44" t="s">
        <v>781</v>
      </c>
      <c r="J56" s="44"/>
      <c r="K56" s="88" t="s">
        <v>1342</v>
      </c>
      <c r="L56" s="328">
        <v>44966</v>
      </c>
      <c r="M56" s="328">
        <v>44966</v>
      </c>
      <c r="N56" s="383">
        <v>44966</v>
      </c>
      <c r="O56" s="383">
        <v>44966</v>
      </c>
      <c r="P56" s="203"/>
      <c r="Q56" s="199"/>
      <c r="R56" s="200"/>
      <c r="S56" s="503"/>
      <c r="T56" s="25"/>
    </row>
    <row r="57" spans="1:21" s="85" customFormat="1" ht="15" customHeight="1" x14ac:dyDescent="0.25">
      <c r="A57" s="50">
        <f t="shared" si="1"/>
        <v>55</v>
      </c>
      <c r="B57" s="28" t="str">
        <f t="shared" si="3"/>
        <v>KOAK</v>
      </c>
      <c r="C57" s="28"/>
      <c r="D57" s="28"/>
      <c r="E57" s="28"/>
      <c r="F57" s="28"/>
      <c r="G57" s="62">
        <f>VLOOKUP(B57,SonGönderimTarihleri!A:C,3,FALSE)</f>
        <v>45016</v>
      </c>
      <c r="H57" s="50" t="s">
        <v>12</v>
      </c>
      <c r="I57" s="50" t="s">
        <v>781</v>
      </c>
      <c r="J57" s="50"/>
      <c r="K57" s="109" t="s">
        <v>799</v>
      </c>
      <c r="L57" s="336"/>
      <c r="M57" s="336"/>
      <c r="N57" s="62"/>
      <c r="O57" s="62"/>
      <c r="P57" s="203"/>
      <c r="Q57" s="202"/>
      <c r="R57" s="200"/>
      <c r="S57" s="503"/>
      <c r="T57" s="25"/>
    </row>
    <row r="58" spans="1:21" s="85" customFormat="1" ht="15" customHeight="1" x14ac:dyDescent="0.25">
      <c r="A58" s="50">
        <f t="shared" si="1"/>
        <v>56</v>
      </c>
      <c r="B58" s="28" t="str">
        <f t="shared" si="3"/>
        <v>KOAK</v>
      </c>
      <c r="C58" s="28"/>
      <c r="D58" s="28"/>
      <c r="E58" s="28"/>
      <c r="F58" s="28"/>
      <c r="G58" s="62">
        <f>VLOOKUP(B58,SonGönderimTarihleri!A:C,3,FALSE)</f>
        <v>45016</v>
      </c>
      <c r="H58" s="44" t="s">
        <v>12</v>
      </c>
      <c r="I58" s="44" t="s">
        <v>781</v>
      </c>
      <c r="J58" s="44"/>
      <c r="K58" s="88" t="s">
        <v>1600</v>
      </c>
      <c r="L58" s="283">
        <v>45001</v>
      </c>
      <c r="M58" s="505">
        <v>45001</v>
      </c>
      <c r="N58" s="505">
        <v>45001</v>
      </c>
      <c r="O58" s="505">
        <v>45001</v>
      </c>
      <c r="P58" s="203"/>
      <c r="Q58" s="199"/>
      <c r="R58" s="200"/>
      <c r="S58" s="503"/>
      <c r="T58" s="25"/>
    </row>
    <row r="59" spans="1:21" s="85" customFormat="1" x14ac:dyDescent="0.25">
      <c r="A59" s="50">
        <f t="shared" si="1"/>
        <v>57</v>
      </c>
      <c r="B59" s="28" t="str">
        <f t="shared" si="3"/>
        <v>KAK</v>
      </c>
      <c r="C59" s="28"/>
      <c r="D59" s="28"/>
      <c r="E59" s="28"/>
      <c r="F59" s="28"/>
      <c r="G59" s="299">
        <f>VLOOKUP(B59,SonGönderimTarihleri!A:C,3,FALSE)</f>
        <v>45016</v>
      </c>
      <c r="H59" s="50" t="s">
        <v>15</v>
      </c>
      <c r="I59" s="50" t="s">
        <v>781</v>
      </c>
      <c r="J59" s="50"/>
      <c r="K59" s="109" t="s">
        <v>995</v>
      </c>
      <c r="L59" s="26">
        <v>44964</v>
      </c>
      <c r="M59" s="382">
        <v>44964</v>
      </c>
      <c r="N59" s="328">
        <v>44964</v>
      </c>
      <c r="O59" s="328">
        <v>44964</v>
      </c>
      <c r="P59" s="203"/>
      <c r="Q59" s="202"/>
      <c r="R59" s="200"/>
      <c r="S59" s="503"/>
      <c r="T59" s="25"/>
    </row>
    <row r="60" spans="1:21" s="141" customFormat="1" x14ac:dyDescent="0.25">
      <c r="A60" s="50">
        <f t="shared" si="1"/>
        <v>58</v>
      </c>
      <c r="B60" s="44" t="str">
        <f t="shared" si="3"/>
        <v>KOGK</v>
      </c>
      <c r="C60" s="44"/>
      <c r="D60" s="44"/>
      <c r="E60" s="44"/>
      <c r="F60" s="44"/>
      <c r="G60" s="51">
        <f>VLOOKUP(B60,SonGönderimTarihleri!A:C,3,FALSE)</f>
        <v>45016</v>
      </c>
      <c r="H60" s="44" t="s">
        <v>12</v>
      </c>
      <c r="I60" s="44" t="s">
        <v>782</v>
      </c>
      <c r="J60" s="44"/>
      <c r="K60" s="88" t="s">
        <v>1601</v>
      </c>
      <c r="L60" s="281">
        <v>45015</v>
      </c>
      <c r="M60" s="524">
        <v>45015</v>
      </c>
      <c r="N60" s="524">
        <v>45015</v>
      </c>
      <c r="O60" s="524">
        <v>45015</v>
      </c>
      <c r="P60" s="203"/>
      <c r="Q60" s="204"/>
      <c r="R60" s="206"/>
      <c r="S60" s="503"/>
      <c r="T60" s="25"/>
      <c r="U60" s="85"/>
    </row>
    <row r="61" spans="1:21" s="85" customFormat="1" ht="19.5" x14ac:dyDescent="0.25">
      <c r="A61" s="50">
        <f t="shared" si="1"/>
        <v>59</v>
      </c>
      <c r="B61" s="28" t="str">
        <f t="shared" si="3"/>
        <v>KOYK</v>
      </c>
      <c r="C61" s="28"/>
      <c r="D61" s="28"/>
      <c r="E61" s="28"/>
      <c r="F61" s="28"/>
      <c r="G61" s="62">
        <f>VLOOKUP(B61,SonGönderimTarihleri!A:C,3,FALSE)</f>
        <v>45016</v>
      </c>
      <c r="H61" s="44" t="s">
        <v>12</v>
      </c>
      <c r="I61" s="44" t="s">
        <v>181</v>
      </c>
      <c r="J61" s="44"/>
      <c r="K61" s="147" t="s">
        <v>1434</v>
      </c>
      <c r="L61" s="281">
        <v>45008</v>
      </c>
      <c r="M61" s="524">
        <v>45008</v>
      </c>
      <c r="N61" s="524">
        <v>45008</v>
      </c>
      <c r="O61" s="524">
        <v>45008</v>
      </c>
      <c r="P61" s="222"/>
      <c r="Q61" s="199"/>
      <c r="R61" s="200"/>
      <c r="S61" s="503"/>
      <c r="T61" s="25"/>
    </row>
    <row r="62" spans="1:21" s="141" customFormat="1" x14ac:dyDescent="0.25">
      <c r="A62" s="50">
        <f t="shared" si="1"/>
        <v>60</v>
      </c>
      <c r="B62" s="44" t="str">
        <f t="shared" si="3"/>
        <v>KOGK</v>
      </c>
      <c r="C62" s="44"/>
      <c r="D62" s="44"/>
      <c r="E62" s="44"/>
      <c r="F62" s="44"/>
      <c r="G62" s="51">
        <f>VLOOKUP(B62,SonGönderimTarihleri!A:C,3,FALSE)</f>
        <v>45016</v>
      </c>
      <c r="H62" s="44" t="s">
        <v>12</v>
      </c>
      <c r="I62" s="44" t="s">
        <v>782</v>
      </c>
      <c r="J62" s="44"/>
      <c r="K62" s="88" t="s">
        <v>800</v>
      </c>
      <c r="L62" s="51"/>
      <c r="M62" s="51"/>
      <c r="N62" s="51"/>
      <c r="O62" s="51"/>
      <c r="P62" s="203"/>
      <c r="Q62" s="204"/>
      <c r="R62" s="206"/>
      <c r="S62" s="503"/>
      <c r="T62" s="25"/>
      <c r="U62" s="85"/>
    </row>
    <row r="63" spans="1:21" s="141" customFormat="1" x14ac:dyDescent="0.25">
      <c r="A63" s="50">
        <f t="shared" si="1"/>
        <v>61</v>
      </c>
      <c r="B63" s="44" t="str">
        <f t="shared" si="3"/>
        <v>KOYK</v>
      </c>
      <c r="C63" s="44"/>
      <c r="D63" s="44"/>
      <c r="E63" s="44"/>
      <c r="F63" s="44"/>
      <c r="G63" s="62">
        <f>G64</f>
        <v>45016</v>
      </c>
      <c r="H63" s="44" t="s">
        <v>12</v>
      </c>
      <c r="I63" s="44" t="s">
        <v>181</v>
      </c>
      <c r="J63" s="44"/>
      <c r="K63" s="147" t="s">
        <v>1435</v>
      </c>
      <c r="L63" s="383">
        <v>44966</v>
      </c>
      <c r="M63" s="383">
        <v>44966</v>
      </c>
      <c r="N63" s="315" t="s">
        <v>1821</v>
      </c>
      <c r="O63" s="315" t="s">
        <v>1821</v>
      </c>
      <c r="P63" s="203"/>
      <c r="Q63" s="204"/>
      <c r="R63" s="206"/>
      <c r="S63" s="503"/>
      <c r="T63" s="25"/>
      <c r="U63" s="85"/>
    </row>
    <row r="64" spans="1:21" s="141" customFormat="1" x14ac:dyDescent="0.25">
      <c r="A64" s="50">
        <f t="shared" si="1"/>
        <v>62</v>
      </c>
      <c r="B64" s="44" t="str">
        <f t="shared" si="3"/>
        <v>KYK</v>
      </c>
      <c r="C64" s="44"/>
      <c r="D64" s="44"/>
      <c r="E64" s="44"/>
      <c r="F64" s="44"/>
      <c r="G64" s="51">
        <f>VLOOKUP(B64,SonGönderimTarihleri!A:C,3,FALSE)</f>
        <v>45016</v>
      </c>
      <c r="H64" s="44" t="s">
        <v>15</v>
      </c>
      <c r="I64" s="63" t="s">
        <v>181</v>
      </c>
      <c r="J64" s="44"/>
      <c r="K64" s="147" t="s">
        <v>1435</v>
      </c>
      <c r="L64" s="315">
        <v>44972</v>
      </c>
      <c r="M64" s="413">
        <v>44972</v>
      </c>
      <c r="N64" s="418">
        <v>44985</v>
      </c>
      <c r="O64" s="418">
        <v>44985</v>
      </c>
      <c r="P64" s="203"/>
      <c r="Q64" s="204"/>
      <c r="R64" s="200"/>
      <c r="S64" s="503"/>
      <c r="T64" s="25"/>
      <c r="U64" s="85"/>
    </row>
    <row r="65" spans="1:21" s="85" customFormat="1" ht="15" customHeight="1" x14ac:dyDescent="0.25">
      <c r="A65" s="50">
        <f t="shared" si="1"/>
        <v>63</v>
      </c>
      <c r="B65" s="28" t="str">
        <f t="shared" si="3"/>
        <v>KOAK</v>
      </c>
      <c r="C65" s="28"/>
      <c r="D65" s="28"/>
      <c r="E65" s="28"/>
      <c r="F65" s="28"/>
      <c r="G65" s="299">
        <v>44986</v>
      </c>
      <c r="H65" s="44" t="s">
        <v>12</v>
      </c>
      <c r="I65" s="44" t="s">
        <v>781</v>
      </c>
      <c r="J65" s="44" t="s">
        <v>1587</v>
      </c>
      <c r="K65" s="88" t="s">
        <v>1164</v>
      </c>
      <c r="L65" s="383">
        <v>44957</v>
      </c>
      <c r="M65" s="383">
        <v>44957</v>
      </c>
      <c r="N65" s="383">
        <v>44957</v>
      </c>
      <c r="O65" s="383">
        <v>44957</v>
      </c>
      <c r="P65" s="198" t="s">
        <v>1017</v>
      </c>
      <c r="Q65" s="199"/>
      <c r="R65" s="200"/>
      <c r="S65" s="503"/>
      <c r="T65" s="25"/>
    </row>
    <row r="66" spans="1:21" s="85" customFormat="1" ht="15" customHeight="1" x14ac:dyDescent="0.25">
      <c r="A66" s="50">
        <f t="shared" si="1"/>
        <v>64</v>
      </c>
      <c r="B66" s="28" t="str">
        <f t="shared" ref="B66:B97" si="4">H66&amp;I66</f>
        <v>KAK</v>
      </c>
      <c r="C66" s="28"/>
      <c r="D66" s="28"/>
      <c r="E66" s="28"/>
      <c r="F66" s="28"/>
      <c r="G66" s="328">
        <v>44998</v>
      </c>
      <c r="H66" s="44" t="s">
        <v>15</v>
      </c>
      <c r="I66" s="44" t="s">
        <v>781</v>
      </c>
      <c r="J66" s="44" t="s">
        <v>1815</v>
      </c>
      <c r="K66" s="88" t="s">
        <v>801</v>
      </c>
      <c r="L66" s="418">
        <v>44991</v>
      </c>
      <c r="M66" s="418">
        <v>44991</v>
      </c>
      <c r="N66" s="418">
        <v>44991</v>
      </c>
      <c r="O66" s="418">
        <v>44991</v>
      </c>
      <c r="P66" s="198" t="s">
        <v>1017</v>
      </c>
      <c r="Q66" s="199"/>
      <c r="R66" s="200"/>
      <c r="S66" s="503"/>
      <c r="T66" s="25"/>
    </row>
    <row r="67" spans="1:21" s="85" customFormat="1" ht="15" customHeight="1" x14ac:dyDescent="0.25">
      <c r="A67" s="50">
        <f t="shared" si="1"/>
        <v>65</v>
      </c>
      <c r="B67" s="28" t="str">
        <f t="shared" si="4"/>
        <v>KAK</v>
      </c>
      <c r="C67" s="28"/>
      <c r="D67" s="28"/>
      <c r="E67" s="28"/>
      <c r="F67" s="28"/>
      <c r="G67" s="299">
        <f>VLOOKUP(B67,SonGönderimTarihleri!A:C,3,FALSE)</f>
        <v>45016</v>
      </c>
      <c r="H67" s="44" t="s">
        <v>15</v>
      </c>
      <c r="I67" s="44" t="s">
        <v>781</v>
      </c>
      <c r="J67" s="44"/>
      <c r="K67" s="88" t="s">
        <v>802</v>
      </c>
      <c r="L67" s="517">
        <v>45016</v>
      </c>
      <c r="M67" s="517">
        <v>45016</v>
      </c>
      <c r="N67" s="531">
        <v>45016</v>
      </c>
      <c r="O67" s="531">
        <v>45016</v>
      </c>
      <c r="P67" s="203"/>
      <c r="Q67" s="199"/>
      <c r="R67" s="200"/>
      <c r="S67" s="503"/>
      <c r="T67" s="25"/>
    </row>
    <row r="68" spans="1:21" s="85" customFormat="1" ht="15" customHeight="1" x14ac:dyDescent="0.25">
      <c r="A68" s="50">
        <f t="shared" ref="A68:A114" si="5">+A67+1</f>
        <v>66</v>
      </c>
      <c r="B68" s="28" t="str">
        <f t="shared" si="4"/>
        <v>KOAK</v>
      </c>
      <c r="C68" s="28"/>
      <c r="D68" s="28"/>
      <c r="E68" s="28"/>
      <c r="F68" s="28"/>
      <c r="G68" s="62">
        <f>VLOOKUP(B68,SonGönderimTarihleri!A:C,3,FALSE)</f>
        <v>45016</v>
      </c>
      <c r="H68" s="44" t="s">
        <v>12</v>
      </c>
      <c r="I68" s="44" t="s">
        <v>781</v>
      </c>
      <c r="J68" s="44"/>
      <c r="K68" s="88" t="s">
        <v>1337</v>
      </c>
      <c r="L68" s="266">
        <v>45015</v>
      </c>
      <c r="M68" s="517">
        <v>45015</v>
      </c>
      <c r="N68" s="517">
        <v>45015</v>
      </c>
      <c r="O68" s="517">
        <v>45015</v>
      </c>
      <c r="P68" s="203"/>
      <c r="Q68" s="199"/>
      <c r="R68" s="200"/>
      <c r="S68" s="503"/>
      <c r="T68" s="25"/>
    </row>
    <row r="69" spans="1:21" s="85" customFormat="1" ht="15" customHeight="1" x14ac:dyDescent="0.25">
      <c r="A69" s="50">
        <f t="shared" si="5"/>
        <v>67</v>
      </c>
      <c r="B69" s="28" t="str">
        <f t="shared" si="4"/>
        <v>KOAK</v>
      </c>
      <c r="C69" s="28"/>
      <c r="D69" s="28"/>
      <c r="E69" s="28"/>
      <c r="F69" s="28"/>
      <c r="G69" s="62">
        <f>VLOOKUP(B69,SonGönderimTarihleri!A:C,3,FALSE)</f>
        <v>45016</v>
      </c>
      <c r="H69" s="44" t="s">
        <v>12</v>
      </c>
      <c r="I69" s="44" t="s">
        <v>781</v>
      </c>
      <c r="J69" s="44"/>
      <c r="K69" s="88" t="s">
        <v>1159</v>
      </c>
      <c r="L69" s="315">
        <v>45013</v>
      </c>
      <c r="M69" s="531">
        <v>45013</v>
      </c>
      <c r="N69" s="531">
        <v>45013</v>
      </c>
      <c r="O69" s="531">
        <v>45013</v>
      </c>
      <c r="P69" s="203"/>
      <c r="Q69" s="199"/>
      <c r="R69" s="200"/>
      <c r="S69" s="503"/>
      <c r="T69" s="25"/>
    </row>
    <row r="70" spans="1:21" s="85" customFormat="1" ht="15" customHeight="1" x14ac:dyDescent="0.25">
      <c r="A70" s="50">
        <f t="shared" si="5"/>
        <v>68</v>
      </c>
      <c r="B70" s="28" t="str">
        <f t="shared" si="4"/>
        <v>KOYK</v>
      </c>
      <c r="C70" s="28"/>
      <c r="D70" s="28"/>
      <c r="E70" s="28"/>
      <c r="F70" s="28"/>
      <c r="G70" s="62">
        <f>VLOOKUP(B70,SonGönderimTarihleri!A:C,3,FALSE)</f>
        <v>45016</v>
      </c>
      <c r="H70" s="50" t="s">
        <v>12</v>
      </c>
      <c r="I70" s="50" t="s">
        <v>181</v>
      </c>
      <c r="J70" s="50"/>
      <c r="K70" s="109" t="s">
        <v>1086</v>
      </c>
      <c r="L70" s="418">
        <v>44986</v>
      </c>
      <c r="M70" s="418">
        <v>44986</v>
      </c>
      <c r="N70" s="51">
        <v>44995</v>
      </c>
      <c r="O70" s="498">
        <v>44995</v>
      </c>
      <c r="P70" s="203"/>
      <c r="Q70" s="202"/>
      <c r="R70" s="200"/>
      <c r="S70" s="503"/>
      <c r="T70" s="25"/>
    </row>
    <row r="71" spans="1:21" s="85" customFormat="1" ht="15" customHeight="1" x14ac:dyDescent="0.25">
      <c r="A71" s="50">
        <f t="shared" si="5"/>
        <v>69</v>
      </c>
      <c r="B71" s="28" t="str">
        <f t="shared" si="4"/>
        <v>KOAK</v>
      </c>
      <c r="C71" s="28"/>
      <c r="D71" s="28"/>
      <c r="E71" s="28"/>
      <c r="F71" s="28"/>
      <c r="G71" s="62">
        <f>VLOOKUP(B71,SonGönderimTarihleri!A:C,3,FALSE)</f>
        <v>45016</v>
      </c>
      <c r="H71" s="44" t="s">
        <v>12</v>
      </c>
      <c r="I71" s="44" t="s">
        <v>781</v>
      </c>
      <c r="J71" s="44"/>
      <c r="K71" s="88" t="s">
        <v>1161</v>
      </c>
      <c r="L71" s="51"/>
      <c r="M71" s="51"/>
      <c r="N71" s="27"/>
      <c r="O71" s="27"/>
      <c r="P71" s="203"/>
      <c r="Q71" s="199"/>
      <c r="R71" s="200"/>
      <c r="S71" s="503"/>
      <c r="T71" s="25"/>
    </row>
    <row r="72" spans="1:21" s="85" customFormat="1" ht="15" customHeight="1" x14ac:dyDescent="0.25">
      <c r="A72" s="50">
        <f t="shared" si="5"/>
        <v>70</v>
      </c>
      <c r="B72" s="28" t="str">
        <f t="shared" si="4"/>
        <v>KOAK</v>
      </c>
      <c r="C72" s="28"/>
      <c r="D72" s="28"/>
      <c r="E72" s="28"/>
      <c r="F72" s="28"/>
      <c r="G72" s="62">
        <f>VLOOKUP(B72,SonGönderimTarihleri!A:C,3,FALSE)</f>
        <v>45016</v>
      </c>
      <c r="H72" s="44" t="s">
        <v>12</v>
      </c>
      <c r="I72" s="44" t="s">
        <v>781</v>
      </c>
      <c r="J72" s="44"/>
      <c r="K72" s="88" t="s">
        <v>1802</v>
      </c>
      <c r="L72" s="517">
        <v>45016</v>
      </c>
      <c r="M72" s="517">
        <v>45016</v>
      </c>
      <c r="N72" s="27">
        <v>45016</v>
      </c>
      <c r="O72" s="27">
        <v>45016</v>
      </c>
      <c r="P72" s="203"/>
      <c r="Q72" s="199"/>
      <c r="R72" s="200"/>
      <c r="S72" s="503"/>
      <c r="T72" s="25"/>
    </row>
    <row r="73" spans="1:21" s="141" customFormat="1" ht="15" customHeight="1" x14ac:dyDescent="0.25">
      <c r="A73" s="50">
        <f t="shared" si="5"/>
        <v>71</v>
      </c>
      <c r="B73" s="28" t="str">
        <f t="shared" si="4"/>
        <v>KOYK</v>
      </c>
      <c r="C73" s="28"/>
      <c r="D73" s="28"/>
      <c r="E73" s="28"/>
      <c r="F73" s="28"/>
      <c r="G73" s="62">
        <f>G74</f>
        <v>44998</v>
      </c>
      <c r="H73" s="44" t="s">
        <v>12</v>
      </c>
      <c r="I73" s="63" t="s">
        <v>181</v>
      </c>
      <c r="J73" s="44"/>
      <c r="K73" s="147" t="s">
        <v>826</v>
      </c>
      <c r="L73" s="328">
        <v>44960</v>
      </c>
      <c r="M73" s="328">
        <v>44960</v>
      </c>
      <c r="N73" s="64">
        <v>44998</v>
      </c>
      <c r="O73" s="64">
        <v>44998</v>
      </c>
      <c r="P73" s="203" t="s">
        <v>1017</v>
      </c>
      <c r="Q73" s="204"/>
      <c r="R73" s="200"/>
      <c r="S73" s="503"/>
      <c r="T73" s="25"/>
      <c r="U73" s="85"/>
    </row>
    <row r="74" spans="1:21" s="141" customFormat="1" ht="15" customHeight="1" x14ac:dyDescent="0.25">
      <c r="A74" s="50">
        <f t="shared" si="5"/>
        <v>72</v>
      </c>
      <c r="B74" s="44" t="str">
        <f t="shared" si="4"/>
        <v>KYK</v>
      </c>
      <c r="C74" s="44"/>
      <c r="D74" s="44"/>
      <c r="E74" s="44"/>
      <c r="F74" s="44"/>
      <c r="G74" s="328">
        <v>44998</v>
      </c>
      <c r="H74" s="44" t="s">
        <v>15</v>
      </c>
      <c r="I74" s="63" t="s">
        <v>181</v>
      </c>
      <c r="J74" s="44"/>
      <c r="K74" s="147" t="s">
        <v>826</v>
      </c>
      <c r="L74" s="383">
        <v>44970</v>
      </c>
      <c r="M74" s="383">
        <v>44970</v>
      </c>
      <c r="N74" s="64">
        <v>44998</v>
      </c>
      <c r="O74" s="64">
        <v>44998</v>
      </c>
      <c r="P74" s="203" t="s">
        <v>1017</v>
      </c>
      <c r="Q74" s="204"/>
      <c r="R74" s="206"/>
      <c r="S74" s="503"/>
      <c r="T74" s="25"/>
      <c r="U74" s="85"/>
    </row>
    <row r="75" spans="1:21" s="141" customFormat="1" ht="15" customHeight="1" x14ac:dyDescent="0.25">
      <c r="A75" s="50">
        <f t="shared" si="5"/>
        <v>73</v>
      </c>
      <c r="B75" s="44" t="str">
        <f t="shared" si="4"/>
        <v>KOYK</v>
      </c>
      <c r="C75" s="44"/>
      <c r="D75" s="44"/>
      <c r="E75" s="44"/>
      <c r="F75" s="44"/>
      <c r="G75" s="328">
        <f>VLOOKUP(B75,SonGönderimTarihleri!A:C,3,FALSE)</f>
        <v>45016</v>
      </c>
      <c r="H75" s="44" t="s">
        <v>12</v>
      </c>
      <c r="I75" s="63" t="s">
        <v>181</v>
      </c>
      <c r="J75" s="44"/>
      <c r="K75" s="147" t="s">
        <v>827</v>
      </c>
      <c r="L75" s="336">
        <v>44960</v>
      </c>
      <c r="M75" s="382">
        <v>44960</v>
      </c>
      <c r="N75" s="418">
        <v>44985</v>
      </c>
      <c r="O75" s="418">
        <v>44985</v>
      </c>
      <c r="P75" s="203"/>
      <c r="Q75" s="204"/>
      <c r="R75" s="206"/>
      <c r="S75" s="503">
        <v>42930</v>
      </c>
      <c r="T75" s="25" t="s">
        <v>1041</v>
      </c>
      <c r="U75" s="85"/>
    </row>
    <row r="76" spans="1:21" s="178" customFormat="1" ht="15" customHeight="1" x14ac:dyDescent="0.25">
      <c r="A76" s="50">
        <f t="shared" si="5"/>
        <v>74</v>
      </c>
      <c r="B76" s="50" t="str">
        <f t="shared" si="4"/>
        <v>KOYK</v>
      </c>
      <c r="C76" s="50"/>
      <c r="D76" s="50"/>
      <c r="E76" s="50"/>
      <c r="F76" s="50"/>
      <c r="G76" s="340">
        <v>44986</v>
      </c>
      <c r="H76" s="50" t="s">
        <v>12</v>
      </c>
      <c r="I76" s="124" t="s">
        <v>181</v>
      </c>
      <c r="J76" s="50"/>
      <c r="K76" s="207" t="s">
        <v>830</v>
      </c>
      <c r="L76" s="319">
        <v>44970</v>
      </c>
      <c r="M76" s="392">
        <v>44970</v>
      </c>
      <c r="N76" s="427">
        <v>44974</v>
      </c>
      <c r="O76" s="427">
        <v>44974</v>
      </c>
      <c r="P76" s="201" t="s">
        <v>1017</v>
      </c>
      <c r="Q76" s="202"/>
      <c r="R76" s="242"/>
      <c r="S76" s="495"/>
      <c r="T76" s="300"/>
      <c r="U76" s="85"/>
    </row>
    <row r="77" spans="1:21" s="85" customFormat="1" ht="15" customHeight="1" x14ac:dyDescent="0.25">
      <c r="A77" s="50">
        <f t="shared" si="5"/>
        <v>75</v>
      </c>
      <c r="B77" s="28" t="str">
        <f t="shared" si="4"/>
        <v>KOAK</v>
      </c>
      <c r="C77" s="28"/>
      <c r="D77" s="28"/>
      <c r="E77" s="28"/>
      <c r="F77" s="28"/>
      <c r="G77" s="62">
        <f>VLOOKUP(B77,SonGönderimTarihleri!A:C,3,FALSE)</f>
        <v>45016</v>
      </c>
      <c r="H77" s="50" t="s">
        <v>12</v>
      </c>
      <c r="I77" s="50" t="s">
        <v>781</v>
      </c>
      <c r="J77" s="50"/>
      <c r="K77" s="109" t="s">
        <v>803</v>
      </c>
      <c r="L77" s="332">
        <v>45015</v>
      </c>
      <c r="M77" s="517">
        <v>45015</v>
      </c>
      <c r="N77" s="517">
        <v>45015</v>
      </c>
      <c r="O77" s="517">
        <v>45015</v>
      </c>
      <c r="P77" s="203"/>
      <c r="Q77" s="202"/>
      <c r="R77" s="206"/>
      <c r="S77" s="503"/>
      <c r="T77" s="25"/>
    </row>
    <row r="78" spans="1:21" s="85" customFormat="1" ht="15" customHeight="1" x14ac:dyDescent="0.25">
      <c r="A78" s="50">
        <f t="shared" si="5"/>
        <v>76</v>
      </c>
      <c r="B78" s="28" t="str">
        <f t="shared" si="4"/>
        <v>KAK</v>
      </c>
      <c r="C78" s="28"/>
      <c r="D78" s="28"/>
      <c r="E78" s="28"/>
      <c r="F78" s="28"/>
      <c r="G78" s="328">
        <v>44998</v>
      </c>
      <c r="H78" s="44" t="s">
        <v>15</v>
      </c>
      <c r="I78" s="44" t="s">
        <v>781</v>
      </c>
      <c r="J78" s="44"/>
      <c r="K78" s="109" t="s">
        <v>1436</v>
      </c>
      <c r="L78" s="427">
        <v>44985</v>
      </c>
      <c r="M78" s="427">
        <v>44985</v>
      </c>
      <c r="N78" s="427">
        <v>44985</v>
      </c>
      <c r="O78" s="427">
        <v>44985</v>
      </c>
      <c r="P78" s="203" t="s">
        <v>1017</v>
      </c>
      <c r="Q78" s="199"/>
      <c r="R78" s="200"/>
      <c r="S78" s="503"/>
      <c r="T78" s="25"/>
    </row>
    <row r="79" spans="1:21" s="85" customFormat="1" ht="15" customHeight="1" x14ac:dyDescent="0.25">
      <c r="A79" s="50">
        <f t="shared" si="5"/>
        <v>77</v>
      </c>
      <c r="B79" s="28" t="str">
        <f t="shared" si="4"/>
        <v>KOAK</v>
      </c>
      <c r="C79" s="28"/>
      <c r="D79" s="28"/>
      <c r="E79" s="28"/>
      <c r="F79" s="28"/>
      <c r="G79" s="62">
        <f>VLOOKUP(B79,SonGönderimTarihleri!A:C,3,FALSE)</f>
        <v>45016</v>
      </c>
      <c r="H79" s="44" t="s">
        <v>12</v>
      </c>
      <c r="I79" s="44" t="s">
        <v>781</v>
      </c>
      <c r="J79" s="44"/>
      <c r="K79" s="88" t="s">
        <v>804</v>
      </c>
      <c r="L79" s="333">
        <v>44974</v>
      </c>
      <c r="M79" s="427">
        <v>44974</v>
      </c>
      <c r="N79" s="427">
        <v>44974</v>
      </c>
      <c r="O79" s="427">
        <v>44974</v>
      </c>
      <c r="P79" s="205"/>
      <c r="Q79" s="199"/>
      <c r="R79" s="200"/>
      <c r="S79" s="503"/>
      <c r="T79" s="25"/>
    </row>
    <row r="80" spans="1:21" s="85" customFormat="1" ht="15" customHeight="1" x14ac:dyDescent="0.25">
      <c r="A80" s="50">
        <f t="shared" si="5"/>
        <v>78</v>
      </c>
      <c r="B80" s="28" t="str">
        <f t="shared" si="4"/>
        <v>KOAK</v>
      </c>
      <c r="C80" s="28"/>
      <c r="D80" s="28"/>
      <c r="E80" s="28"/>
      <c r="F80" s="28"/>
      <c r="G80" s="62">
        <f>VLOOKUP(B80,SonGönderimTarihleri!A:C,3,FALSE)</f>
        <v>45016</v>
      </c>
      <c r="H80" s="44" t="s">
        <v>12</v>
      </c>
      <c r="I80" s="44" t="s">
        <v>781</v>
      </c>
      <c r="J80" s="44"/>
      <c r="K80" s="88" t="s">
        <v>805</v>
      </c>
      <c r="L80" s="315">
        <v>44995</v>
      </c>
      <c r="M80" s="494">
        <v>44995</v>
      </c>
      <c r="N80" s="494">
        <v>44995</v>
      </c>
      <c r="O80" s="494">
        <v>44995</v>
      </c>
      <c r="P80" s="198"/>
      <c r="Q80" s="199"/>
      <c r="R80" s="200"/>
      <c r="S80" s="503"/>
      <c r="T80" s="25"/>
    </row>
    <row r="81" spans="1:21" s="85" customFormat="1" ht="15" customHeight="1" x14ac:dyDescent="0.25">
      <c r="A81" s="50">
        <f t="shared" si="5"/>
        <v>79</v>
      </c>
      <c r="B81" s="28" t="str">
        <f t="shared" si="4"/>
        <v>KOAK</v>
      </c>
      <c r="C81" s="28"/>
      <c r="D81" s="28"/>
      <c r="E81" s="28"/>
      <c r="F81" s="28"/>
      <c r="G81" s="62">
        <f>VLOOKUP(B81,SonGönderimTarihleri!A:C,3,FALSE)</f>
        <v>45016</v>
      </c>
      <c r="H81" s="44" t="s">
        <v>12</v>
      </c>
      <c r="I81" s="44" t="s">
        <v>781</v>
      </c>
      <c r="J81" s="44"/>
      <c r="K81" s="88" t="s">
        <v>806</v>
      </c>
      <c r="L81" s="331">
        <v>44953</v>
      </c>
      <c r="M81" s="382">
        <v>44953</v>
      </c>
      <c r="N81" s="383">
        <v>44953</v>
      </c>
      <c r="O81" s="383">
        <v>44953</v>
      </c>
      <c r="P81" s="198"/>
      <c r="Q81" s="199"/>
      <c r="R81" s="200"/>
      <c r="S81" s="503"/>
      <c r="T81" s="25"/>
    </row>
    <row r="82" spans="1:21" s="85" customFormat="1" x14ac:dyDescent="0.25">
      <c r="A82" s="50">
        <f t="shared" si="5"/>
        <v>80</v>
      </c>
      <c r="B82" s="28" t="str">
        <f t="shared" si="4"/>
        <v>KAK</v>
      </c>
      <c r="C82" s="28"/>
      <c r="D82" s="28"/>
      <c r="E82" s="28"/>
      <c r="F82" s="28"/>
      <c r="G82" s="328">
        <v>44998</v>
      </c>
      <c r="H82" s="44" t="s">
        <v>15</v>
      </c>
      <c r="I82" s="44" t="s">
        <v>781</v>
      </c>
      <c r="J82" s="44" t="s">
        <v>1426</v>
      </c>
      <c r="K82" s="88" t="s">
        <v>1091</v>
      </c>
      <c r="L82" s="383">
        <v>44956</v>
      </c>
      <c r="M82" s="383">
        <v>44956</v>
      </c>
      <c r="N82" s="383">
        <v>44956</v>
      </c>
      <c r="O82" s="383">
        <v>44956</v>
      </c>
      <c r="P82" s="203" t="s">
        <v>1017</v>
      </c>
      <c r="Q82" s="199"/>
      <c r="R82" s="200"/>
      <c r="S82" s="503"/>
      <c r="T82" s="25"/>
    </row>
    <row r="83" spans="1:21" s="178" customFormat="1" ht="15" customHeight="1" x14ac:dyDescent="0.25">
      <c r="A83" s="50">
        <f t="shared" si="5"/>
        <v>81</v>
      </c>
      <c r="B83" s="50" t="str">
        <f t="shared" si="4"/>
        <v>KOYK</v>
      </c>
      <c r="C83" s="50"/>
      <c r="D83" s="50"/>
      <c r="E83" s="50"/>
      <c r="F83" s="50"/>
      <c r="G83" s="62">
        <f>VLOOKUP(B83,SonGönderimTarihleri!A:C,3,FALSE)</f>
        <v>45016</v>
      </c>
      <c r="H83" s="50" t="s">
        <v>12</v>
      </c>
      <c r="I83" s="124" t="s">
        <v>181</v>
      </c>
      <c r="J83" s="50"/>
      <c r="K83" s="207" t="s">
        <v>831</v>
      </c>
      <c r="L83" s="407" t="s">
        <v>1825</v>
      </c>
      <c r="M83" s="407">
        <v>44980</v>
      </c>
      <c r="N83" s="62">
        <v>45000</v>
      </c>
      <c r="O83" s="490">
        <v>45000</v>
      </c>
      <c r="P83" s="201"/>
      <c r="Q83" s="202"/>
      <c r="R83" s="242"/>
      <c r="S83" s="495"/>
      <c r="T83" s="300"/>
      <c r="U83" s="85"/>
    </row>
    <row r="84" spans="1:21" s="85" customFormat="1" ht="15" customHeight="1" x14ac:dyDescent="0.25">
      <c r="A84" s="50">
        <f t="shared" si="5"/>
        <v>82</v>
      </c>
      <c r="B84" s="28" t="str">
        <f t="shared" si="4"/>
        <v>KOAK</v>
      </c>
      <c r="C84" s="28"/>
      <c r="D84" s="28"/>
      <c r="E84" s="28"/>
      <c r="F84" s="28"/>
      <c r="G84" s="62">
        <f>VLOOKUP(B84,SonGönderimTarihleri!A:C,3,FALSE)</f>
        <v>45016</v>
      </c>
      <c r="H84" s="44" t="s">
        <v>12</v>
      </c>
      <c r="I84" s="44" t="s">
        <v>781</v>
      </c>
      <c r="J84" s="44"/>
      <c r="K84" s="207" t="s">
        <v>1686</v>
      </c>
      <c r="L84" s="500">
        <v>44995</v>
      </c>
      <c r="M84" s="500">
        <v>44995</v>
      </c>
      <c r="N84" s="501">
        <v>44995</v>
      </c>
      <c r="O84" s="502">
        <v>44995</v>
      </c>
      <c r="P84" s="198"/>
      <c r="Q84" s="199"/>
      <c r="R84" s="200"/>
      <c r="S84" s="503"/>
      <c r="T84" s="25"/>
    </row>
    <row r="85" spans="1:21" s="85" customFormat="1" ht="15" customHeight="1" x14ac:dyDescent="0.25">
      <c r="A85" s="50">
        <f t="shared" si="5"/>
        <v>83</v>
      </c>
      <c r="B85" s="28" t="str">
        <f t="shared" si="4"/>
        <v>KOAK</v>
      </c>
      <c r="C85" s="28"/>
      <c r="D85" s="28"/>
      <c r="E85" s="28"/>
      <c r="F85" s="28"/>
      <c r="G85" s="62">
        <f>VLOOKUP(B85,SonGönderimTarihleri!A:C,3,FALSE)</f>
        <v>45016</v>
      </c>
      <c r="H85" s="44" t="s">
        <v>12</v>
      </c>
      <c r="I85" s="44" t="s">
        <v>781</v>
      </c>
      <c r="J85" s="44"/>
      <c r="K85" s="88" t="s">
        <v>807</v>
      </c>
      <c r="L85" s="323">
        <v>44973</v>
      </c>
      <c r="M85" s="429">
        <v>44973</v>
      </c>
      <c r="N85" s="429">
        <v>44973</v>
      </c>
      <c r="O85" s="429">
        <v>44973</v>
      </c>
      <c r="P85" s="198"/>
      <c r="Q85" s="199"/>
      <c r="R85" s="200"/>
      <c r="S85" s="503"/>
      <c r="T85" s="25"/>
    </row>
    <row r="86" spans="1:21" s="85" customFormat="1" ht="26.25" customHeight="1" x14ac:dyDescent="0.25">
      <c r="A86" s="50">
        <f t="shared" si="5"/>
        <v>84</v>
      </c>
      <c r="B86" s="28" t="str">
        <f t="shared" si="4"/>
        <v>KOYK</v>
      </c>
      <c r="C86" s="28"/>
      <c r="D86" s="28"/>
      <c r="E86" s="28"/>
      <c r="F86" s="28"/>
      <c r="G86" s="62">
        <f>VLOOKUP(B86,SonGönderimTarihleri!A:C,3,FALSE)</f>
        <v>45016</v>
      </c>
      <c r="H86" s="44" t="s">
        <v>12</v>
      </c>
      <c r="I86" s="63" t="s">
        <v>181</v>
      </c>
      <c r="J86" s="44"/>
      <c r="K86" s="147" t="s">
        <v>828</v>
      </c>
      <c r="L86" s="315">
        <v>45015</v>
      </c>
      <c r="M86" s="531">
        <v>45015</v>
      </c>
      <c r="N86" s="531">
        <v>45015</v>
      </c>
      <c r="O86" s="531">
        <v>45015</v>
      </c>
      <c r="P86" s="198"/>
      <c r="Q86" s="199"/>
      <c r="R86" s="200"/>
      <c r="S86" s="503"/>
      <c r="T86" s="25"/>
    </row>
    <row r="87" spans="1:21" s="85" customFormat="1" ht="15" customHeight="1" x14ac:dyDescent="0.25">
      <c r="A87" s="50">
        <f t="shared" si="5"/>
        <v>85</v>
      </c>
      <c r="B87" s="28" t="str">
        <f t="shared" si="4"/>
        <v>KOAK</v>
      </c>
      <c r="C87" s="28"/>
      <c r="D87" s="28"/>
      <c r="E87" s="28"/>
      <c r="F87" s="28"/>
      <c r="G87" s="62">
        <f>VLOOKUP(B87,SonGönderimTarihleri!A:C,3,FALSE)</f>
        <v>45016</v>
      </c>
      <c r="H87" s="50" t="s">
        <v>12</v>
      </c>
      <c r="I87" s="50" t="s">
        <v>781</v>
      </c>
      <c r="J87" s="50"/>
      <c r="K87" s="109" t="s">
        <v>808</v>
      </c>
      <c r="L87" s="525">
        <v>45001</v>
      </c>
      <c r="M87" s="525">
        <v>45001</v>
      </c>
      <c r="N87" s="525">
        <v>45001</v>
      </c>
      <c r="O87" s="525">
        <v>45001</v>
      </c>
      <c r="P87" s="201"/>
      <c r="Q87" s="202"/>
      <c r="R87" s="200"/>
      <c r="S87" s="503"/>
      <c r="T87" s="25"/>
    </row>
    <row r="88" spans="1:21" s="85" customFormat="1" ht="15" customHeight="1" x14ac:dyDescent="0.25">
      <c r="A88" s="50">
        <f t="shared" si="5"/>
        <v>86</v>
      </c>
      <c r="B88" s="28" t="str">
        <f t="shared" si="4"/>
        <v>KOAK</v>
      </c>
      <c r="C88" s="28"/>
      <c r="D88" s="28"/>
      <c r="E88" s="28"/>
      <c r="F88" s="28"/>
      <c r="G88" s="340">
        <v>44986</v>
      </c>
      <c r="H88" s="44" t="s">
        <v>12</v>
      </c>
      <c r="I88" s="44" t="s">
        <v>781</v>
      </c>
      <c r="J88" s="44" t="s">
        <v>1570</v>
      </c>
      <c r="K88" s="88" t="s">
        <v>809</v>
      </c>
      <c r="L88" s="404">
        <v>44982</v>
      </c>
      <c r="M88" s="404">
        <v>44982</v>
      </c>
      <c r="N88" s="404">
        <v>44982</v>
      </c>
      <c r="O88" s="404">
        <v>44982</v>
      </c>
      <c r="P88" s="198" t="s">
        <v>1017</v>
      </c>
      <c r="Q88" s="199"/>
      <c r="R88" s="200"/>
      <c r="S88" s="503"/>
      <c r="T88" s="25"/>
    </row>
    <row r="89" spans="1:21" s="178" customFormat="1" ht="15" customHeight="1" x14ac:dyDescent="0.25">
      <c r="A89" s="50">
        <f t="shared" si="5"/>
        <v>87</v>
      </c>
      <c r="B89" s="50" t="str">
        <f t="shared" si="4"/>
        <v>KOYK</v>
      </c>
      <c r="C89" s="50"/>
      <c r="D89" s="50"/>
      <c r="E89" s="50"/>
      <c r="F89" s="50"/>
      <c r="G89" s="62">
        <f>G90</f>
        <v>45016</v>
      </c>
      <c r="H89" s="50" t="s">
        <v>12</v>
      </c>
      <c r="I89" s="124" t="s">
        <v>181</v>
      </c>
      <c r="J89" s="50"/>
      <c r="K89" s="207" t="s">
        <v>829</v>
      </c>
      <c r="L89" s="418">
        <v>44974</v>
      </c>
      <c r="M89" s="418">
        <v>44974</v>
      </c>
      <c r="N89" s="287" t="s">
        <v>1821</v>
      </c>
      <c r="O89" s="531" t="s">
        <v>1821</v>
      </c>
      <c r="P89" s="201"/>
      <c r="Q89" s="202"/>
      <c r="R89" s="242"/>
      <c r="S89" s="495"/>
      <c r="T89" s="300"/>
      <c r="U89" s="85"/>
    </row>
    <row r="90" spans="1:21" s="178" customFormat="1" ht="15" customHeight="1" x14ac:dyDescent="0.25">
      <c r="A90" s="50">
        <f t="shared" si="5"/>
        <v>88</v>
      </c>
      <c r="B90" s="50" t="str">
        <f t="shared" si="4"/>
        <v>KYK</v>
      </c>
      <c r="C90" s="50"/>
      <c r="D90" s="50"/>
      <c r="E90" s="50"/>
      <c r="F90" s="50"/>
      <c r="G90" s="62">
        <f>VLOOKUP(B90,SonGönderimTarihleri!A:C,3,FALSE)</f>
        <v>45016</v>
      </c>
      <c r="H90" s="50" t="s">
        <v>15</v>
      </c>
      <c r="I90" s="124" t="s">
        <v>181</v>
      </c>
      <c r="J90" s="50"/>
      <c r="K90" s="207" t="s">
        <v>829</v>
      </c>
      <c r="L90" s="418">
        <v>44974</v>
      </c>
      <c r="M90" s="418">
        <v>44974</v>
      </c>
      <c r="N90" s="287">
        <v>45015</v>
      </c>
      <c r="O90" s="531">
        <v>45015</v>
      </c>
      <c r="P90" s="201"/>
      <c r="Q90" s="202"/>
      <c r="R90" s="242"/>
      <c r="S90" s="495"/>
      <c r="T90" s="300"/>
      <c r="U90" s="85"/>
    </row>
    <row r="91" spans="1:21" s="85" customFormat="1" ht="15" customHeight="1" x14ac:dyDescent="0.25">
      <c r="A91" s="50">
        <f t="shared" si="5"/>
        <v>89</v>
      </c>
      <c r="B91" s="28" t="str">
        <f t="shared" si="4"/>
        <v>KAK</v>
      </c>
      <c r="C91" s="28"/>
      <c r="D91" s="28"/>
      <c r="E91" s="28"/>
      <c r="F91" s="28"/>
      <c r="G91" s="328">
        <v>44998</v>
      </c>
      <c r="H91" s="44" t="s">
        <v>15</v>
      </c>
      <c r="I91" s="44" t="s">
        <v>781</v>
      </c>
      <c r="J91" s="44"/>
      <c r="K91" s="88" t="s">
        <v>1789</v>
      </c>
      <c r="L91" s="336">
        <v>44995</v>
      </c>
      <c r="M91" s="427">
        <v>44995</v>
      </c>
      <c r="N91" s="427">
        <v>44995</v>
      </c>
      <c r="O91" s="427">
        <v>44995</v>
      </c>
      <c r="P91" s="198" t="s">
        <v>1017</v>
      </c>
      <c r="Q91" s="199"/>
      <c r="R91" s="200"/>
      <c r="S91" s="208"/>
      <c r="T91" s="208"/>
    </row>
    <row r="92" spans="1:21" s="85" customFormat="1" ht="15" customHeight="1" x14ac:dyDescent="0.25">
      <c r="A92" s="50">
        <f t="shared" si="5"/>
        <v>90</v>
      </c>
      <c r="B92" s="28" t="str">
        <f t="shared" si="4"/>
        <v>KOAK</v>
      </c>
      <c r="C92" s="28"/>
      <c r="D92" s="28"/>
      <c r="E92" s="28"/>
      <c r="F92" s="28"/>
      <c r="G92" s="340">
        <v>44986</v>
      </c>
      <c r="H92" s="44" t="s">
        <v>12</v>
      </c>
      <c r="I92" s="44" t="s">
        <v>781</v>
      </c>
      <c r="J92" s="44"/>
      <c r="K92" s="88" t="s">
        <v>810</v>
      </c>
      <c r="L92" s="379">
        <v>44964</v>
      </c>
      <c r="M92" s="379">
        <v>44964</v>
      </c>
      <c r="N92" s="382">
        <v>44964</v>
      </c>
      <c r="O92" s="382">
        <v>44964</v>
      </c>
      <c r="P92" s="198" t="s">
        <v>1017</v>
      </c>
      <c r="Q92" s="199"/>
      <c r="R92" s="200"/>
      <c r="S92" s="503"/>
      <c r="T92" s="25"/>
    </row>
    <row r="93" spans="1:21" s="85" customFormat="1" ht="15" customHeight="1" x14ac:dyDescent="0.25">
      <c r="A93" s="50">
        <f t="shared" si="5"/>
        <v>91</v>
      </c>
      <c r="B93" s="28" t="str">
        <f>H93&amp;I93</f>
        <v>KAK</v>
      </c>
      <c r="C93" s="28"/>
      <c r="D93" s="28"/>
      <c r="E93" s="28"/>
      <c r="F93" s="28"/>
      <c r="G93" s="328">
        <v>44998</v>
      </c>
      <c r="H93" s="44" t="s">
        <v>15</v>
      </c>
      <c r="I93" s="44" t="s">
        <v>781</v>
      </c>
      <c r="J93" s="44"/>
      <c r="K93" s="88" t="s">
        <v>1646</v>
      </c>
      <c r="L93" s="418">
        <v>44974</v>
      </c>
      <c r="M93" s="418">
        <v>44974</v>
      </c>
      <c r="N93" s="418">
        <v>44974</v>
      </c>
      <c r="O93" s="418">
        <v>44974</v>
      </c>
      <c r="P93" s="198" t="s">
        <v>1017</v>
      </c>
      <c r="Q93" s="199"/>
      <c r="R93" s="200"/>
      <c r="S93" s="503"/>
      <c r="T93" s="25"/>
    </row>
    <row r="94" spans="1:21" s="141" customFormat="1" ht="15" customHeight="1" x14ac:dyDescent="0.25">
      <c r="A94" s="50">
        <f t="shared" si="5"/>
        <v>92</v>
      </c>
      <c r="B94" s="28" t="str">
        <f t="shared" si="4"/>
        <v>KOYK</v>
      </c>
      <c r="C94" s="28"/>
      <c r="D94" s="28"/>
      <c r="E94" s="28"/>
      <c r="F94" s="28"/>
      <c r="G94" s="62">
        <f>G95</f>
        <v>45016</v>
      </c>
      <c r="H94" s="44" t="s">
        <v>12</v>
      </c>
      <c r="I94" s="63" t="s">
        <v>181</v>
      </c>
      <c r="J94" s="44"/>
      <c r="K94" s="88" t="s">
        <v>832</v>
      </c>
      <c r="L94" s="517">
        <v>45000</v>
      </c>
      <c r="M94" s="517">
        <v>45000</v>
      </c>
      <c r="N94" s="516" t="s">
        <v>1821</v>
      </c>
      <c r="O94" s="517" t="s">
        <v>1821</v>
      </c>
      <c r="P94" s="203"/>
      <c r="Q94" s="204"/>
      <c r="R94" s="206"/>
      <c r="S94" s="503">
        <v>42853</v>
      </c>
      <c r="T94" s="25" t="s">
        <v>1041</v>
      </c>
      <c r="U94" s="85"/>
    </row>
    <row r="95" spans="1:21" s="141" customFormat="1" ht="15" customHeight="1" x14ac:dyDescent="0.25">
      <c r="A95" s="50">
        <f t="shared" si="5"/>
        <v>93</v>
      </c>
      <c r="B95" s="28" t="str">
        <f t="shared" si="4"/>
        <v>KYK</v>
      </c>
      <c r="C95" s="28"/>
      <c r="D95" s="28"/>
      <c r="E95" s="28"/>
      <c r="F95" s="28"/>
      <c r="G95" s="306">
        <f>VLOOKUP(B95,SonGönderimTarihleri!A:C,3,FALSE)</f>
        <v>45016</v>
      </c>
      <c r="H95" s="44" t="s">
        <v>15</v>
      </c>
      <c r="I95" s="63" t="s">
        <v>181</v>
      </c>
      <c r="J95" s="44"/>
      <c r="K95" s="88" t="s">
        <v>832</v>
      </c>
      <c r="L95" s="524">
        <v>45002</v>
      </c>
      <c r="M95" s="524">
        <v>45002</v>
      </c>
      <c r="N95" s="517">
        <v>45002</v>
      </c>
      <c r="O95" s="517">
        <v>45002</v>
      </c>
      <c r="P95" s="203"/>
      <c r="Q95" s="204"/>
      <c r="R95" s="206"/>
      <c r="S95" s="503">
        <v>42853</v>
      </c>
      <c r="T95" s="25" t="s">
        <v>1041</v>
      </c>
      <c r="U95" s="85"/>
    </row>
    <row r="96" spans="1:21" s="85" customFormat="1" ht="15" customHeight="1" x14ac:dyDescent="0.25">
      <c r="A96" s="50">
        <f t="shared" si="5"/>
        <v>94</v>
      </c>
      <c r="B96" s="28" t="str">
        <f t="shared" si="4"/>
        <v>KOAK</v>
      </c>
      <c r="C96" s="28"/>
      <c r="D96" s="28"/>
      <c r="E96" s="28"/>
      <c r="F96" s="28"/>
      <c r="G96" s="62">
        <f>VLOOKUP(B96,SonGönderimTarihleri!A:C,3,FALSE)</f>
        <v>45016</v>
      </c>
      <c r="H96" s="44" t="s">
        <v>12</v>
      </c>
      <c r="I96" s="44" t="s">
        <v>781</v>
      </c>
      <c r="J96" s="44"/>
      <c r="K96" s="88" t="s">
        <v>812</v>
      </c>
      <c r="L96" s="531">
        <v>44999</v>
      </c>
      <c r="M96" s="531">
        <v>44999</v>
      </c>
      <c r="N96" s="531">
        <v>44999</v>
      </c>
      <c r="O96" s="531">
        <v>44999</v>
      </c>
      <c r="P96" s="198"/>
      <c r="Q96" s="199"/>
      <c r="R96" s="200"/>
      <c r="S96" s="503"/>
      <c r="T96" s="25"/>
    </row>
    <row r="97" spans="1:21" s="85" customFormat="1" ht="15" customHeight="1" x14ac:dyDescent="0.25">
      <c r="A97" s="50">
        <f t="shared" si="5"/>
        <v>95</v>
      </c>
      <c r="B97" s="28" t="str">
        <f t="shared" si="4"/>
        <v>KOYK</v>
      </c>
      <c r="C97" s="28"/>
      <c r="D97" s="28"/>
      <c r="E97" s="28"/>
      <c r="F97" s="28"/>
      <c r="G97" s="62">
        <f>VLOOKUP(B97,SonGönderimTarihleri!A:C,3,FALSE)</f>
        <v>45016</v>
      </c>
      <c r="H97" s="50" t="s">
        <v>12</v>
      </c>
      <c r="I97" s="124" t="s">
        <v>181</v>
      </c>
      <c r="J97" s="50"/>
      <c r="K97" s="109" t="s">
        <v>833</v>
      </c>
      <c r="L97" s="315">
        <v>45001</v>
      </c>
      <c r="M97" s="525">
        <v>45001</v>
      </c>
      <c r="N97" s="125">
        <v>45015</v>
      </c>
      <c r="O97" s="125">
        <v>45016</v>
      </c>
      <c r="P97" s="201"/>
      <c r="Q97" s="202"/>
      <c r="R97" s="200"/>
      <c r="S97" s="503"/>
      <c r="T97" s="25"/>
    </row>
    <row r="98" spans="1:21" s="141" customFormat="1" ht="15" customHeight="1" x14ac:dyDescent="0.25">
      <c r="A98" s="50">
        <f t="shared" si="5"/>
        <v>96</v>
      </c>
      <c r="B98" s="28" t="str">
        <f t="shared" ref="B98:B114" si="6">H98&amp;I98</f>
        <v>KOYK</v>
      </c>
      <c r="C98" s="28"/>
      <c r="D98" s="28"/>
      <c r="E98" s="28"/>
      <c r="F98" s="28"/>
      <c r="G98" s="328">
        <f>VLOOKUP(B98,SonGönderimTarihleri!A:C,3,FALSE)</f>
        <v>45016</v>
      </c>
      <c r="H98" s="44" t="s">
        <v>12</v>
      </c>
      <c r="I98" s="63" t="s">
        <v>181</v>
      </c>
      <c r="J98" s="44"/>
      <c r="K98" s="88" t="s">
        <v>991</v>
      </c>
      <c r="L98" s="497">
        <v>44995</v>
      </c>
      <c r="M98" s="498">
        <v>44995</v>
      </c>
      <c r="N98" s="498">
        <v>44995</v>
      </c>
      <c r="O98" s="498">
        <v>44995</v>
      </c>
      <c r="P98" s="203"/>
      <c r="Q98" s="204"/>
      <c r="R98" s="200"/>
      <c r="S98" s="503"/>
      <c r="T98" s="25"/>
      <c r="U98" s="85"/>
    </row>
    <row r="99" spans="1:21" s="141" customFormat="1" ht="15" customHeight="1" x14ac:dyDescent="0.25">
      <c r="A99" s="50">
        <f t="shared" si="5"/>
        <v>97</v>
      </c>
      <c r="B99" s="28" t="str">
        <f t="shared" si="6"/>
        <v>KYK</v>
      </c>
      <c r="C99" s="28"/>
      <c r="D99" s="28"/>
      <c r="E99" s="28"/>
      <c r="F99" s="28"/>
      <c r="G99" s="328">
        <f>VLOOKUP(B99,SonGönderimTarihleri!A:C,3,FALSE)</f>
        <v>45016</v>
      </c>
      <c r="H99" s="44" t="s">
        <v>15</v>
      </c>
      <c r="I99" s="63" t="s">
        <v>181</v>
      </c>
      <c r="J99" s="44"/>
      <c r="K99" s="88" t="s">
        <v>991</v>
      </c>
      <c r="L99" s="498">
        <v>44995</v>
      </c>
      <c r="M99" s="498">
        <v>44995</v>
      </c>
      <c r="N99" s="498">
        <v>44995</v>
      </c>
      <c r="O99" s="498">
        <v>44995</v>
      </c>
      <c r="P99" s="203"/>
      <c r="Q99" s="204"/>
      <c r="R99" s="200"/>
      <c r="S99" s="503"/>
      <c r="T99" s="25"/>
      <c r="U99" s="85"/>
    </row>
    <row r="100" spans="1:21" s="141" customFormat="1" ht="15" customHeight="1" x14ac:dyDescent="0.25">
      <c r="A100" s="50">
        <f t="shared" si="5"/>
        <v>98</v>
      </c>
      <c r="B100" s="44" t="str">
        <f t="shared" si="6"/>
        <v>KOYK</v>
      </c>
      <c r="C100" s="44"/>
      <c r="D100" s="44"/>
      <c r="E100" s="44"/>
      <c r="F100" s="44"/>
      <c r="G100" s="62">
        <f>G101</f>
        <v>45016</v>
      </c>
      <c r="H100" s="44" t="s">
        <v>12</v>
      </c>
      <c r="I100" s="63" t="s">
        <v>181</v>
      </c>
      <c r="J100" s="44"/>
      <c r="K100" s="88" t="s">
        <v>1214</v>
      </c>
      <c r="L100" s="505">
        <v>44996</v>
      </c>
      <c r="M100" s="505">
        <v>44996</v>
      </c>
      <c r="N100" s="505">
        <v>44996</v>
      </c>
      <c r="O100" s="505">
        <v>44996</v>
      </c>
      <c r="P100" s="203"/>
      <c r="Q100" s="204"/>
      <c r="R100" s="206"/>
      <c r="S100" s="503"/>
      <c r="T100" s="25"/>
      <c r="U100" s="85"/>
    </row>
    <row r="101" spans="1:21" s="141" customFormat="1" ht="15" customHeight="1" x14ac:dyDescent="0.25">
      <c r="A101" s="50">
        <f t="shared" si="5"/>
        <v>99</v>
      </c>
      <c r="B101" s="44" t="str">
        <f t="shared" si="6"/>
        <v>KYK</v>
      </c>
      <c r="C101" s="44"/>
      <c r="D101" s="44"/>
      <c r="E101" s="44"/>
      <c r="F101" s="44"/>
      <c r="G101" s="51">
        <f>VLOOKUP(B101,SonGönderimTarihleri!A:C,3,FALSE)</f>
        <v>45016</v>
      </c>
      <c r="H101" s="44" t="s">
        <v>15</v>
      </c>
      <c r="I101" s="63" t="s">
        <v>181</v>
      </c>
      <c r="J101" s="44"/>
      <c r="K101" s="88" t="s">
        <v>1214</v>
      </c>
      <c r="L101" s="505">
        <v>44996</v>
      </c>
      <c r="M101" s="505">
        <v>44996</v>
      </c>
      <c r="N101" s="505">
        <v>44996</v>
      </c>
      <c r="O101" s="505">
        <v>44996</v>
      </c>
      <c r="P101" s="203"/>
      <c r="Q101" s="204"/>
      <c r="R101" s="206"/>
      <c r="S101" s="503"/>
      <c r="T101" s="25"/>
      <c r="U101" s="85"/>
    </row>
    <row r="102" spans="1:21" s="85" customFormat="1" ht="15" customHeight="1" x14ac:dyDescent="0.25">
      <c r="A102" s="50">
        <f t="shared" si="5"/>
        <v>100</v>
      </c>
      <c r="B102" s="28" t="str">
        <f t="shared" si="6"/>
        <v>KOYK</v>
      </c>
      <c r="C102" s="28"/>
      <c r="D102" s="28"/>
      <c r="E102" s="28"/>
      <c r="F102" s="28"/>
      <c r="G102" s="340">
        <v>44986</v>
      </c>
      <c r="H102" s="44" t="s">
        <v>12</v>
      </c>
      <c r="I102" s="25" t="s">
        <v>181</v>
      </c>
      <c r="J102" s="44" t="s">
        <v>1135</v>
      </c>
      <c r="K102" s="88" t="s">
        <v>835</v>
      </c>
      <c r="L102" s="418">
        <v>44981</v>
      </c>
      <c r="M102" s="418">
        <v>44981</v>
      </c>
      <c r="N102" s="418">
        <v>44981</v>
      </c>
      <c r="O102" s="418">
        <v>44981</v>
      </c>
      <c r="P102" s="198" t="s">
        <v>1017</v>
      </c>
      <c r="Q102" s="199"/>
      <c r="R102" s="51"/>
      <c r="S102" s="505">
        <v>43368</v>
      </c>
      <c r="T102" s="506"/>
    </row>
    <row r="103" spans="1:21" s="141" customFormat="1" ht="15" customHeight="1" x14ac:dyDescent="0.25">
      <c r="A103" s="50">
        <f t="shared" si="5"/>
        <v>101</v>
      </c>
      <c r="B103" s="44" t="str">
        <f t="shared" si="6"/>
        <v>KOYK</v>
      </c>
      <c r="C103" s="44"/>
      <c r="D103" s="44"/>
      <c r="E103" s="44"/>
      <c r="F103" s="44"/>
      <c r="G103" s="62">
        <f>G104</f>
        <v>45016</v>
      </c>
      <c r="H103" s="44" t="s">
        <v>12</v>
      </c>
      <c r="I103" s="63" t="s">
        <v>181</v>
      </c>
      <c r="J103" s="44"/>
      <c r="K103" s="88" t="s">
        <v>834</v>
      </c>
      <c r="L103" s="383">
        <v>44966</v>
      </c>
      <c r="M103" s="383">
        <v>44966</v>
      </c>
      <c r="N103" s="517" t="s">
        <v>1821</v>
      </c>
      <c r="O103" s="517" t="s">
        <v>1821</v>
      </c>
      <c r="P103" s="203"/>
      <c r="Q103" s="204"/>
      <c r="R103" s="206"/>
      <c r="S103" s="503"/>
      <c r="T103" s="25"/>
      <c r="U103" s="85"/>
    </row>
    <row r="104" spans="1:21" s="141" customFormat="1" ht="15" customHeight="1" x14ac:dyDescent="0.25">
      <c r="A104" s="50">
        <f t="shared" si="5"/>
        <v>102</v>
      </c>
      <c r="B104" s="28" t="str">
        <f t="shared" si="6"/>
        <v>KYK</v>
      </c>
      <c r="C104" s="28"/>
      <c r="D104" s="28"/>
      <c r="E104" s="28"/>
      <c r="F104" s="28"/>
      <c r="G104" s="51">
        <f>VLOOKUP(B104,SonGönderimTarihleri!A:C,3,FALSE)</f>
        <v>45016</v>
      </c>
      <c r="H104" s="44" t="s">
        <v>15</v>
      </c>
      <c r="I104" s="63" t="s">
        <v>181</v>
      </c>
      <c r="J104" s="44"/>
      <c r="K104" s="88" t="s">
        <v>834</v>
      </c>
      <c r="L104" s="383">
        <v>44966</v>
      </c>
      <c r="M104" s="383">
        <v>44966</v>
      </c>
      <c r="N104" s="51">
        <v>45015</v>
      </c>
      <c r="O104" s="531">
        <v>45015</v>
      </c>
      <c r="P104" s="203"/>
      <c r="Q104" s="204"/>
      <c r="R104" s="200"/>
      <c r="S104" s="503"/>
      <c r="T104" s="25"/>
      <c r="U104" s="85"/>
    </row>
    <row r="105" spans="1:21" s="141" customFormat="1" ht="15" customHeight="1" x14ac:dyDescent="0.25">
      <c r="A105" s="50">
        <f t="shared" si="5"/>
        <v>103</v>
      </c>
      <c r="B105" s="28" t="str">
        <f t="shared" si="6"/>
        <v>KAK</v>
      </c>
      <c r="C105" s="28"/>
      <c r="D105" s="28"/>
      <c r="E105" s="28"/>
      <c r="F105" s="28"/>
      <c r="G105" s="328">
        <v>44998</v>
      </c>
      <c r="H105" s="44" t="s">
        <v>15</v>
      </c>
      <c r="I105" s="44" t="s">
        <v>781</v>
      </c>
      <c r="J105" s="25" t="s">
        <v>1188</v>
      </c>
      <c r="K105" s="147" t="s">
        <v>813</v>
      </c>
      <c r="L105" s="429">
        <v>44992</v>
      </c>
      <c r="M105" s="429">
        <v>44992</v>
      </c>
      <c r="N105" s="429">
        <v>44992</v>
      </c>
      <c r="O105" s="429">
        <v>44992</v>
      </c>
      <c r="P105" s="203" t="s">
        <v>1017</v>
      </c>
      <c r="Q105" s="206"/>
      <c r="R105" s="25"/>
      <c r="S105" s="208"/>
      <c r="T105" s="208"/>
      <c r="U105" s="85"/>
    </row>
    <row r="106" spans="1:21" s="141" customFormat="1" ht="15" customHeight="1" x14ac:dyDescent="0.25">
      <c r="A106" s="50">
        <f t="shared" si="5"/>
        <v>104</v>
      </c>
      <c r="B106" s="44" t="str">
        <f t="shared" si="6"/>
        <v>KOYK</v>
      </c>
      <c r="C106" s="44"/>
      <c r="D106" s="44"/>
      <c r="E106" s="44"/>
      <c r="F106" s="44"/>
      <c r="G106" s="62">
        <f>G107</f>
        <v>45016</v>
      </c>
      <c r="H106" s="44" t="s">
        <v>12</v>
      </c>
      <c r="I106" s="44" t="s">
        <v>181</v>
      </c>
      <c r="J106" s="44"/>
      <c r="K106" s="147" t="s">
        <v>1024</v>
      </c>
      <c r="L106" s="418">
        <v>44984</v>
      </c>
      <c r="M106" s="418">
        <v>44984</v>
      </c>
      <c r="N106" s="64" t="s">
        <v>1821</v>
      </c>
      <c r="O106" s="64" t="s">
        <v>1821</v>
      </c>
      <c r="P106" s="203"/>
      <c r="Q106" s="204"/>
      <c r="R106" s="206"/>
      <c r="S106" s="503"/>
      <c r="T106" s="25"/>
      <c r="U106" s="85"/>
    </row>
    <row r="107" spans="1:21" s="141" customFormat="1" ht="15" customHeight="1" x14ac:dyDescent="0.25">
      <c r="A107" s="50">
        <f t="shared" si="5"/>
        <v>105</v>
      </c>
      <c r="B107" s="28" t="str">
        <f t="shared" si="6"/>
        <v>KYK</v>
      </c>
      <c r="C107" s="28"/>
      <c r="D107" s="28"/>
      <c r="E107" s="28"/>
      <c r="F107" s="28"/>
      <c r="G107" s="51">
        <f>VLOOKUP(B107,SonGönderimTarihleri!A:C,3,FALSE)</f>
        <v>45016</v>
      </c>
      <c r="H107" s="44" t="s">
        <v>15</v>
      </c>
      <c r="I107" s="44" t="s">
        <v>181</v>
      </c>
      <c r="J107" s="44"/>
      <c r="K107" s="147" t="s">
        <v>1024</v>
      </c>
      <c r="L107" s="418">
        <v>44988</v>
      </c>
      <c r="M107" s="418">
        <v>44988</v>
      </c>
      <c r="N107" s="64">
        <v>45016</v>
      </c>
      <c r="O107" s="64">
        <v>45016</v>
      </c>
      <c r="P107" s="203"/>
      <c r="Q107" s="204"/>
      <c r="R107" s="200"/>
      <c r="S107" s="503"/>
      <c r="T107" s="25"/>
      <c r="U107" s="85"/>
    </row>
    <row r="108" spans="1:21" s="85" customFormat="1" ht="15" customHeight="1" x14ac:dyDescent="0.25">
      <c r="A108" s="50">
        <f t="shared" si="5"/>
        <v>106</v>
      </c>
      <c r="B108" s="28" t="str">
        <f t="shared" si="6"/>
        <v>KO(VakıfYatırım)</v>
      </c>
      <c r="C108" s="28"/>
      <c r="D108" s="28"/>
      <c r="E108" s="28"/>
      <c r="F108" s="28"/>
      <c r="G108" s="62">
        <f>VLOOKUP(B108,SonGönderimTarihleri!A:C,3,FALSE)</f>
        <v>45016</v>
      </c>
      <c r="H108" s="44" t="s">
        <v>12</v>
      </c>
      <c r="I108" s="44" t="s">
        <v>785</v>
      </c>
      <c r="J108" s="44"/>
      <c r="K108" s="147" t="s">
        <v>814</v>
      </c>
      <c r="L108" s="427">
        <v>44974</v>
      </c>
      <c r="M108" s="427">
        <v>44974</v>
      </c>
      <c r="N108" s="427">
        <v>44974</v>
      </c>
      <c r="O108" s="427">
        <v>44974</v>
      </c>
      <c r="P108" s="198"/>
      <c r="Q108" s="199" t="s">
        <v>689</v>
      </c>
      <c r="R108" s="200"/>
      <c r="S108" s="503"/>
      <c r="T108" s="25"/>
    </row>
    <row r="109" spans="1:21" s="85" customFormat="1" ht="15" customHeight="1" x14ac:dyDescent="0.25">
      <c r="A109" s="50">
        <f t="shared" si="5"/>
        <v>107</v>
      </c>
      <c r="B109" s="28" t="str">
        <f t="shared" si="6"/>
        <v>KOAK</v>
      </c>
      <c r="C109" s="28"/>
      <c r="D109" s="28"/>
      <c r="E109" s="28"/>
      <c r="F109" s="28"/>
      <c r="G109" s="62">
        <f>VLOOKUP(B109,SonGönderimTarihleri!A:C,3,FALSE)</f>
        <v>45016</v>
      </c>
      <c r="H109" s="44" t="s">
        <v>12</v>
      </c>
      <c r="I109" s="44" t="s">
        <v>781</v>
      </c>
      <c r="J109" s="44"/>
      <c r="K109" s="147" t="s">
        <v>815</v>
      </c>
      <c r="L109" s="315">
        <v>45015</v>
      </c>
      <c r="M109" s="531">
        <v>45015</v>
      </c>
      <c r="N109" s="531">
        <v>45015</v>
      </c>
      <c r="O109" s="531">
        <v>45015</v>
      </c>
      <c r="P109" s="198"/>
      <c r="Q109" s="199"/>
      <c r="R109" s="200"/>
      <c r="S109" s="503"/>
      <c r="T109" s="25"/>
    </row>
    <row r="110" spans="1:21" s="85" customFormat="1" ht="15" customHeight="1" x14ac:dyDescent="0.25">
      <c r="A110" s="50">
        <f t="shared" si="5"/>
        <v>108</v>
      </c>
      <c r="B110" s="28" t="str">
        <f t="shared" si="6"/>
        <v>KAK</v>
      </c>
      <c r="C110" s="28"/>
      <c r="D110" s="28"/>
      <c r="E110" s="28"/>
      <c r="F110" s="28"/>
      <c r="G110" s="328">
        <v>44998</v>
      </c>
      <c r="H110" s="44" t="s">
        <v>15</v>
      </c>
      <c r="I110" s="44" t="s">
        <v>781</v>
      </c>
      <c r="J110" s="44" t="s">
        <v>1572</v>
      </c>
      <c r="K110" s="147" t="s">
        <v>816</v>
      </c>
      <c r="L110" s="328">
        <v>44956</v>
      </c>
      <c r="M110" s="328">
        <v>44956</v>
      </c>
      <c r="N110" s="383">
        <v>44956</v>
      </c>
      <c r="O110" s="383">
        <v>44956</v>
      </c>
      <c r="P110" s="198" t="s">
        <v>1017</v>
      </c>
      <c r="Q110" s="199"/>
      <c r="R110" s="200"/>
      <c r="S110" s="503">
        <v>42776</v>
      </c>
      <c r="T110" s="25" t="s">
        <v>1041</v>
      </c>
    </row>
    <row r="111" spans="1:21" s="85" customFormat="1" x14ac:dyDescent="0.25">
      <c r="A111" s="50">
        <f t="shared" si="5"/>
        <v>109</v>
      </c>
      <c r="B111" s="28" t="str">
        <f t="shared" si="6"/>
        <v>KAK</v>
      </c>
      <c r="C111" s="28"/>
      <c r="D111" s="28"/>
      <c r="E111" s="28"/>
      <c r="F111" s="28"/>
      <c r="G111" s="328">
        <v>44998</v>
      </c>
      <c r="H111" s="44" t="s">
        <v>15</v>
      </c>
      <c r="I111" s="44" t="s">
        <v>781</v>
      </c>
      <c r="J111" s="44"/>
      <c r="K111" s="147" t="s">
        <v>1790</v>
      </c>
      <c r="L111" s="382">
        <v>44957</v>
      </c>
      <c r="M111" s="382">
        <v>44957</v>
      </c>
      <c r="N111" s="382">
        <v>44957</v>
      </c>
      <c r="O111" s="382">
        <v>44957</v>
      </c>
      <c r="P111" s="198" t="s">
        <v>1017</v>
      </c>
      <c r="Q111" s="199"/>
      <c r="R111" s="200"/>
      <c r="S111" s="503"/>
      <c r="T111" s="25"/>
    </row>
    <row r="112" spans="1:21" s="141" customFormat="1" ht="17.25" customHeight="1" x14ac:dyDescent="0.25">
      <c r="A112" s="50">
        <f t="shared" si="5"/>
        <v>110</v>
      </c>
      <c r="B112" s="44" t="str">
        <f t="shared" si="6"/>
        <v>KOYK</v>
      </c>
      <c r="C112" s="44"/>
      <c r="D112" s="44"/>
      <c r="E112" s="44"/>
      <c r="F112" s="44"/>
      <c r="G112" s="51">
        <f>G113</f>
        <v>45016</v>
      </c>
      <c r="H112" s="44" t="s">
        <v>12</v>
      </c>
      <c r="I112" s="44" t="s">
        <v>181</v>
      </c>
      <c r="J112" s="44"/>
      <c r="K112" s="147" t="s">
        <v>976</v>
      </c>
      <c r="L112" s="414">
        <v>44972</v>
      </c>
      <c r="M112" s="414">
        <v>44972</v>
      </c>
      <c r="N112" s="418">
        <v>44992</v>
      </c>
      <c r="O112" s="418">
        <v>44992</v>
      </c>
      <c r="P112" s="203"/>
      <c r="Q112" s="204"/>
      <c r="R112" s="206"/>
      <c r="S112" s="503"/>
      <c r="T112" s="25"/>
      <c r="U112" s="85"/>
    </row>
    <row r="113" spans="1:21" s="141" customFormat="1" ht="15" customHeight="1" x14ac:dyDescent="0.25">
      <c r="A113" s="50">
        <f t="shared" si="5"/>
        <v>111</v>
      </c>
      <c r="B113" s="44" t="str">
        <f t="shared" si="6"/>
        <v>KYK</v>
      </c>
      <c r="C113" s="44"/>
      <c r="D113" s="44"/>
      <c r="E113" s="44"/>
      <c r="F113" s="44"/>
      <c r="G113" s="51">
        <f>VLOOKUP(B113,SonGönderimTarihleri!A:C,3,FALSE)</f>
        <v>45016</v>
      </c>
      <c r="H113" s="44" t="s">
        <v>15</v>
      </c>
      <c r="I113" s="44" t="s">
        <v>181</v>
      </c>
      <c r="J113" s="44"/>
      <c r="K113" s="147" t="s">
        <v>976</v>
      </c>
      <c r="L113" s="414">
        <v>44972</v>
      </c>
      <c r="M113" s="414">
        <v>44972</v>
      </c>
      <c r="N113" s="418">
        <v>44992</v>
      </c>
      <c r="O113" s="418">
        <v>44992</v>
      </c>
      <c r="P113" s="256"/>
      <c r="Q113" s="257"/>
      <c r="R113" s="138"/>
      <c r="S113" s="503"/>
      <c r="T113" s="25"/>
      <c r="U113" s="85"/>
    </row>
    <row r="114" spans="1:21" s="85" customFormat="1" ht="15" customHeight="1" x14ac:dyDescent="0.25">
      <c r="A114" s="50">
        <f t="shared" si="5"/>
        <v>112</v>
      </c>
      <c r="B114" s="28" t="str">
        <f t="shared" si="6"/>
        <v>KO(ZiraatYatırım)</v>
      </c>
      <c r="C114" s="28"/>
      <c r="D114" s="28"/>
      <c r="E114" s="28"/>
      <c r="F114" s="28"/>
      <c r="G114" s="62">
        <f>VLOOKUP(B114,SonGönderimTarihleri!A:C,3,FALSE)</f>
        <v>45016</v>
      </c>
      <c r="H114" s="44" t="s">
        <v>12</v>
      </c>
      <c r="I114" s="44" t="s">
        <v>786</v>
      </c>
      <c r="J114" s="44"/>
      <c r="K114" s="147" t="s">
        <v>1432</v>
      </c>
      <c r="L114" s="315">
        <v>45009</v>
      </c>
      <c r="M114" s="531">
        <v>45009</v>
      </c>
      <c r="N114" s="531">
        <v>45009</v>
      </c>
      <c r="O114" s="531">
        <v>45009</v>
      </c>
      <c r="P114" s="209"/>
      <c r="Q114" s="199" t="s">
        <v>689</v>
      </c>
      <c r="R114" s="208"/>
      <c r="S114" s="503"/>
      <c r="T114" s="25"/>
    </row>
    <row r="115" spans="1:21" x14ac:dyDescent="0.25">
      <c r="A115" s="10"/>
      <c r="B115" s="10"/>
      <c r="C115" s="10"/>
      <c r="D115" s="10"/>
      <c r="E115" s="10"/>
      <c r="F115" s="10"/>
      <c r="G115" s="89"/>
      <c r="H115" s="89"/>
      <c r="I115" s="89"/>
      <c r="J115" s="89"/>
      <c r="K115" s="148"/>
      <c r="L115" s="89"/>
      <c r="M115" s="89"/>
      <c r="N115" s="10"/>
      <c r="O115" s="10"/>
    </row>
    <row r="116" spans="1:21" x14ac:dyDescent="0.25">
      <c r="A116" s="10"/>
      <c r="B116" s="10"/>
      <c r="C116" s="10"/>
      <c r="D116" s="10"/>
      <c r="E116" s="10"/>
      <c r="F116" s="10"/>
      <c r="G116" s="89"/>
      <c r="H116" s="89"/>
      <c r="I116" s="89"/>
      <c r="J116" s="89"/>
      <c r="K116" s="148"/>
      <c r="L116" s="89"/>
      <c r="M116" s="89"/>
      <c r="N116" s="10"/>
      <c r="O116" s="10"/>
    </row>
    <row r="117" spans="1:21" x14ac:dyDescent="0.25">
      <c r="A117" s="10"/>
      <c r="B117" s="10"/>
      <c r="C117" s="10"/>
      <c r="D117" s="10"/>
      <c r="E117" s="10"/>
      <c r="F117" s="10"/>
      <c r="G117" s="89"/>
      <c r="H117" s="89"/>
      <c r="I117" s="89"/>
      <c r="J117" s="89"/>
      <c r="K117" s="148"/>
      <c r="L117" s="89"/>
      <c r="M117" s="89"/>
      <c r="N117" s="10"/>
      <c r="O117" s="10"/>
    </row>
    <row r="118" spans="1:21" x14ac:dyDescent="0.25">
      <c r="A118" s="10"/>
      <c r="B118" s="10"/>
      <c r="C118" s="10"/>
      <c r="D118" s="10"/>
      <c r="E118" s="10"/>
      <c r="F118" s="10"/>
      <c r="G118" s="89"/>
      <c r="H118" s="89"/>
      <c r="I118" s="89"/>
      <c r="J118" s="89"/>
      <c r="K118" s="148"/>
      <c r="L118" s="89"/>
      <c r="M118" s="89"/>
      <c r="N118" s="10"/>
      <c r="O118" s="10"/>
    </row>
    <row r="119" spans="1:21" x14ac:dyDescent="0.25">
      <c r="A119" s="10"/>
      <c r="B119" s="10"/>
      <c r="C119" s="10"/>
      <c r="D119" s="10"/>
      <c r="E119" s="10"/>
      <c r="F119" s="10"/>
      <c r="G119" s="89"/>
      <c r="H119" s="89"/>
      <c r="I119" s="89"/>
      <c r="J119" s="89"/>
      <c r="K119" s="148"/>
      <c r="L119" s="89"/>
      <c r="M119" s="89"/>
      <c r="N119" s="10"/>
      <c r="O119" s="10"/>
    </row>
    <row r="120" spans="1:21" x14ac:dyDescent="0.25">
      <c r="A120" s="10"/>
      <c r="B120" s="10"/>
      <c r="C120" s="10"/>
      <c r="D120" s="10"/>
      <c r="E120" s="10"/>
      <c r="F120" s="10"/>
      <c r="G120" s="110" t="s">
        <v>929</v>
      </c>
      <c r="H120" s="111" t="s">
        <v>1769</v>
      </c>
      <c r="I120" s="111"/>
      <c r="J120" s="43"/>
      <c r="K120" s="141"/>
    </row>
    <row r="121" spans="1:21" x14ac:dyDescent="0.25">
      <c r="A121" s="10"/>
      <c r="B121" s="10"/>
      <c r="C121" s="10"/>
      <c r="D121" s="10"/>
      <c r="E121" s="10"/>
      <c r="F121" s="10"/>
      <c r="G121" s="110" t="s">
        <v>906</v>
      </c>
      <c r="H121" s="111" t="s">
        <v>12</v>
      </c>
      <c r="I121" s="111" t="s">
        <v>907</v>
      </c>
      <c r="J121" s="112"/>
      <c r="K121" s="141"/>
    </row>
    <row r="122" spans="1:21" x14ac:dyDescent="0.25">
      <c r="G122" s="110"/>
      <c r="H122" s="111" t="s">
        <v>15</v>
      </c>
      <c r="I122" s="111" t="s">
        <v>908</v>
      </c>
      <c r="J122" s="112"/>
      <c r="K122" s="141"/>
    </row>
    <row r="123" spans="1:21" x14ac:dyDescent="0.25">
      <c r="G123" s="110"/>
      <c r="H123" s="111" t="s">
        <v>781</v>
      </c>
      <c r="I123" s="111" t="s">
        <v>930</v>
      </c>
      <c r="J123" s="112"/>
      <c r="K123" s="141"/>
    </row>
    <row r="124" spans="1:21" x14ac:dyDescent="0.25">
      <c r="G124" s="110"/>
      <c r="H124" s="111" t="s">
        <v>782</v>
      </c>
      <c r="I124" s="111" t="s">
        <v>931</v>
      </c>
      <c r="J124" s="112"/>
      <c r="K124" s="141"/>
      <c r="S124"/>
      <c r="T124"/>
    </row>
    <row r="125" spans="1:21" x14ac:dyDescent="0.25">
      <c r="G125" s="110"/>
      <c r="H125" s="111" t="s">
        <v>912</v>
      </c>
      <c r="I125" s="111" t="s">
        <v>932</v>
      </c>
      <c r="J125" s="112"/>
      <c r="K125" s="141"/>
      <c r="S125"/>
      <c r="T125"/>
    </row>
    <row r="126" spans="1:21" x14ac:dyDescent="0.25">
      <c r="G126" s="110"/>
      <c r="H126" s="111" t="s">
        <v>689</v>
      </c>
      <c r="I126" s="111" t="s">
        <v>916</v>
      </c>
      <c r="J126" s="112"/>
      <c r="K126" s="141"/>
      <c r="S126"/>
      <c r="T126"/>
    </row>
    <row r="127" spans="1:21" x14ac:dyDescent="0.25">
      <c r="G127" s="110"/>
      <c r="H127" s="111" t="s">
        <v>181</v>
      </c>
      <c r="I127" s="111" t="s">
        <v>933</v>
      </c>
      <c r="J127" s="112"/>
      <c r="K127" s="141"/>
      <c r="S127"/>
      <c r="T127"/>
    </row>
    <row r="128" spans="1:21" x14ac:dyDescent="0.25">
      <c r="G128" s="113" t="s">
        <v>929</v>
      </c>
      <c r="H128" s="114" t="s">
        <v>1808</v>
      </c>
      <c r="I128" s="114"/>
      <c r="J128" s="112"/>
      <c r="K128" s="141"/>
      <c r="S128"/>
      <c r="T128"/>
    </row>
    <row r="129" spans="7:20" x14ac:dyDescent="0.25">
      <c r="G129" s="113" t="s">
        <v>937</v>
      </c>
      <c r="H129" s="114" t="s">
        <v>918</v>
      </c>
      <c r="I129" s="114" t="s">
        <v>919</v>
      </c>
      <c r="J129" s="115"/>
      <c r="K129" s="141"/>
      <c r="S129"/>
      <c r="T129"/>
    </row>
    <row r="130" spans="7:20" x14ac:dyDescent="0.25">
      <c r="G130" s="114"/>
      <c r="H130" s="114" t="s">
        <v>920</v>
      </c>
      <c r="I130" s="114" t="s">
        <v>921</v>
      </c>
      <c r="J130" s="115"/>
      <c r="K130" s="141"/>
      <c r="S130"/>
      <c r="T130"/>
    </row>
    <row r="131" spans="7:20" x14ac:dyDescent="0.25">
      <c r="G131" s="114"/>
      <c r="H131" s="114" t="s">
        <v>781</v>
      </c>
      <c r="I131" s="114" t="s">
        <v>934</v>
      </c>
      <c r="J131" s="115"/>
      <c r="K131" s="141"/>
      <c r="S131"/>
      <c r="T131"/>
    </row>
    <row r="132" spans="7:20" x14ac:dyDescent="0.25">
      <c r="G132" s="114"/>
      <c r="H132" s="114" t="s">
        <v>782</v>
      </c>
      <c r="I132" s="114" t="s">
        <v>935</v>
      </c>
      <c r="J132" s="115"/>
      <c r="K132" s="141"/>
      <c r="S132"/>
      <c r="T132"/>
    </row>
    <row r="133" spans="7:20" x14ac:dyDescent="0.25">
      <c r="G133" s="114"/>
      <c r="H133" s="114" t="s">
        <v>912</v>
      </c>
      <c r="I133" s="114" t="s">
        <v>925</v>
      </c>
      <c r="J133" s="115"/>
      <c r="K133" s="141"/>
      <c r="S133"/>
      <c r="T133"/>
    </row>
    <row r="134" spans="7:20" x14ac:dyDescent="0.25">
      <c r="G134" s="114"/>
      <c r="H134" s="114" t="s">
        <v>689</v>
      </c>
      <c r="I134" s="114" t="s">
        <v>928</v>
      </c>
      <c r="J134" s="115"/>
      <c r="K134" s="141"/>
      <c r="S134"/>
      <c r="T134"/>
    </row>
    <row r="135" spans="7:20" x14ac:dyDescent="0.25">
      <c r="G135" s="114"/>
      <c r="H135" s="114" t="s">
        <v>181</v>
      </c>
      <c r="I135" s="114" t="s">
        <v>936</v>
      </c>
      <c r="J135" s="115"/>
      <c r="K135" s="141"/>
      <c r="Q135" t="s">
        <v>1049</v>
      </c>
      <c r="S135"/>
      <c r="T135"/>
    </row>
    <row r="136" spans="7:20" x14ac:dyDescent="0.25">
      <c r="G136" s="43"/>
      <c r="H136" s="43"/>
      <c r="I136" s="43"/>
      <c r="J136" s="43"/>
      <c r="K136" s="141"/>
      <c r="S136"/>
      <c r="T136"/>
    </row>
    <row r="137" spans="7:20" x14ac:dyDescent="0.25">
      <c r="G137" s="43"/>
      <c r="H137" s="43"/>
      <c r="I137" s="43"/>
      <c r="J137" s="43"/>
      <c r="K137" s="141"/>
      <c r="S137"/>
      <c r="T137"/>
    </row>
    <row r="138" spans="7:20" x14ac:dyDescent="0.25">
      <c r="G138" s="43"/>
      <c r="H138" s="43"/>
      <c r="I138" s="43"/>
      <c r="J138" s="43"/>
      <c r="K138" s="141"/>
      <c r="S138"/>
      <c r="T138"/>
    </row>
    <row r="139" spans="7:20" x14ac:dyDescent="0.25">
      <c r="G139" s="43"/>
      <c r="H139" s="43"/>
      <c r="I139" s="43"/>
      <c r="J139" s="43"/>
      <c r="K139" s="141"/>
      <c r="S139"/>
      <c r="T139"/>
    </row>
  </sheetData>
  <sortState ref="F3:R129">
    <sortCondition ref="I3:I129"/>
  </sortState>
  <mergeCells count="1">
    <mergeCell ref="A1:Q1"/>
  </mergeCells>
  <conditionalFormatting sqref="S34:S35">
    <cfRule type="cellIs" dxfId="11" priority="3" operator="equal">
      <formula>"EK SÜREYE DİKKAT!!!"</formula>
    </cfRule>
  </conditionalFormatting>
  <conditionalFormatting sqref="S34:S35">
    <cfRule type="cellIs" dxfId="10" priority="2" operator="equal">
      <formula>"EK SÜRE GK'YA GÖRE GÖNDERİM TARİHİ İLE ÇELİŞİYOR!!!"</formula>
    </cfRule>
  </conditionalFormatting>
  <conditionalFormatting sqref="S34:S35">
    <cfRule type="cellIs" dxfId="9" priority="1" operator="equal">
      <formula>"EK SÜRE, GK'YA GÖRE GÖNDERİM TARİHİNDEN DAHA İLERİ BİR TARİH!!!"</formula>
    </cfRule>
  </conditionalFormatting>
  <conditionalFormatting sqref="S34:S35">
    <cfRule type="cellIs" dxfId="8" priority="4" operator="equal">
      <formula>"DİKKAT!!!"</formula>
    </cfRule>
    <cfRule type="cellIs" dxfId="7" priority="5" operator="equal">
      <formula>"DİKKAT!!!"</formula>
    </cfRule>
    <cfRule type="cellIs" dxfId="6"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V64"/>
  <sheetViews>
    <sheetView showGridLines="0" zoomScaleNormal="100" workbookViewId="0">
      <pane ySplit="2" topLeftCell="A17" activePane="bottomLeft" state="frozen"/>
      <selection activeCell="K77" sqref="K77"/>
      <selection pane="bottomLeft" activeCell="O20" sqref="O20"/>
    </sheetView>
  </sheetViews>
  <sheetFormatPr defaultRowHeight="15" x14ac:dyDescent="0.25"/>
  <cols>
    <col min="1" max="1" width="4.85546875" customWidth="1"/>
    <col min="2" max="2" width="15.5703125" style="76" hidden="1" customWidth="1"/>
    <col min="3" max="3" width="9.5703125" hidden="1" customWidth="1"/>
    <col min="4" max="4" width="7.140625" hidden="1" customWidth="1"/>
    <col min="5" max="5" width="8.85546875" hidden="1" customWidth="1"/>
    <col min="6" max="6" width="4.7109375" hidden="1" customWidth="1"/>
    <col min="7" max="7" width="11.85546875" customWidth="1"/>
    <col min="8" max="8" width="6.140625" customWidth="1"/>
    <col min="9" max="9" width="7.7109375" hidden="1" customWidth="1"/>
    <col min="10" max="10" width="7.42578125" customWidth="1"/>
    <col min="11" max="11" width="8.5703125" bestFit="1" customWidth="1"/>
    <col min="12" max="12" width="51" bestFit="1" customWidth="1"/>
    <col min="13" max="13" width="16.140625" customWidth="1"/>
    <col min="14" max="14" width="15.7109375" bestFit="1" customWidth="1"/>
    <col min="15" max="15" width="16.7109375" customWidth="1"/>
    <col min="16" max="16" width="17" bestFit="1" customWidth="1"/>
    <col min="17" max="17" width="25" bestFit="1" customWidth="1"/>
    <col min="18" max="18" width="15.85546875" hidden="1" customWidth="1"/>
    <col min="19" max="19" width="15.42578125" hidden="1" customWidth="1"/>
    <col min="20" max="20" width="10" customWidth="1"/>
  </cols>
  <sheetData>
    <row r="1" spans="1:22" ht="65.25" customHeight="1" x14ac:dyDescent="0.25">
      <c r="A1" s="538" t="s">
        <v>1738</v>
      </c>
      <c r="B1" s="538"/>
      <c r="C1" s="538"/>
      <c r="D1" s="538"/>
      <c r="E1" s="538"/>
      <c r="F1" s="538"/>
      <c r="G1" s="538"/>
      <c r="H1" s="538"/>
      <c r="I1" s="538"/>
      <c r="J1" s="538"/>
      <c r="K1" s="538"/>
      <c r="L1" s="538"/>
      <c r="M1" s="538"/>
      <c r="N1" s="538"/>
      <c r="O1" s="538"/>
      <c r="P1" s="538"/>
      <c r="Q1" s="538"/>
      <c r="R1" s="538"/>
      <c r="S1" s="538"/>
    </row>
    <row r="2" spans="1:22" ht="87.75" customHeight="1" x14ac:dyDescent="0.25">
      <c r="A2" s="1" t="s">
        <v>0</v>
      </c>
      <c r="B2" s="75"/>
      <c r="C2" s="1"/>
      <c r="D2" s="1"/>
      <c r="E2" s="1"/>
      <c r="F2" s="1"/>
      <c r="G2" s="1" t="s">
        <v>997</v>
      </c>
      <c r="H2" s="1" t="s">
        <v>2</v>
      </c>
      <c r="I2" s="1"/>
      <c r="J2" s="1" t="s">
        <v>3</v>
      </c>
      <c r="K2" s="1" t="s">
        <v>4</v>
      </c>
      <c r="L2" s="1" t="s">
        <v>5</v>
      </c>
      <c r="M2" s="1" t="s">
        <v>1</v>
      </c>
      <c r="N2" s="1" t="s">
        <v>6</v>
      </c>
      <c r="O2" s="1" t="s">
        <v>7</v>
      </c>
      <c r="P2" s="1" t="s">
        <v>8</v>
      </c>
      <c r="Q2" s="1" t="s">
        <v>9</v>
      </c>
      <c r="R2" s="1" t="s">
        <v>10</v>
      </c>
      <c r="S2" s="1" t="s">
        <v>11</v>
      </c>
    </row>
    <row r="3" spans="1:22" x14ac:dyDescent="0.25">
      <c r="A3" s="78">
        <v>1</v>
      </c>
      <c r="B3" s="8" t="str">
        <f t="shared" ref="B3:B40" si="0">H3&amp;J3</f>
        <v>KOPYŞ</v>
      </c>
      <c r="C3" s="2"/>
      <c r="D3" s="2"/>
      <c r="E3" s="2"/>
      <c r="F3" s="2"/>
      <c r="G3" s="77">
        <f>VLOOKUP(B3,SonGönderimTarihleri!A:C,3,FALSE)</f>
        <v>45016</v>
      </c>
      <c r="H3" s="78" t="s">
        <v>12</v>
      </c>
      <c r="I3" s="8"/>
      <c r="J3" s="78" t="s">
        <v>844</v>
      </c>
      <c r="K3" s="78" t="s">
        <v>845</v>
      </c>
      <c r="L3" s="108" t="s">
        <v>1579</v>
      </c>
      <c r="M3" s="531">
        <v>45016</v>
      </c>
      <c r="N3" s="531">
        <v>45016</v>
      </c>
      <c r="O3" s="531">
        <v>45016</v>
      </c>
      <c r="P3" s="531">
        <v>45016</v>
      </c>
      <c r="Q3" s="121"/>
      <c r="T3" s="5"/>
      <c r="U3" s="5"/>
      <c r="V3" s="5"/>
    </row>
    <row r="4" spans="1:22" x14ac:dyDescent="0.25">
      <c r="A4" s="8">
        <f>A3+1</f>
        <v>2</v>
      </c>
      <c r="B4" s="8" t="str">
        <f t="shared" si="0"/>
        <v>KOPYŞ</v>
      </c>
      <c r="C4" s="2"/>
      <c r="D4" s="2"/>
      <c r="E4" s="2"/>
      <c r="F4" s="2"/>
      <c r="G4" s="77">
        <f>VLOOKUP(B4,SonGönderimTarihleri!A:C,3,FALSE)</f>
        <v>45016</v>
      </c>
      <c r="H4" s="78" t="s">
        <v>12</v>
      </c>
      <c r="I4" s="8"/>
      <c r="J4" s="78" t="s">
        <v>844</v>
      </c>
      <c r="K4" s="78" t="s">
        <v>1525</v>
      </c>
      <c r="L4" s="108" t="s">
        <v>1526</v>
      </c>
      <c r="M4" s="523">
        <v>45016</v>
      </c>
      <c r="N4" s="523">
        <v>45016</v>
      </c>
      <c r="O4" s="523">
        <v>45016</v>
      </c>
      <c r="P4" s="523">
        <v>45016</v>
      </c>
      <c r="Q4" s="121"/>
      <c r="T4" s="5"/>
      <c r="U4" s="5"/>
      <c r="V4" s="5"/>
    </row>
    <row r="5" spans="1:22" x14ac:dyDescent="0.25">
      <c r="A5" s="300">
        <v>3</v>
      </c>
      <c r="B5" s="8" t="str">
        <f t="shared" si="0"/>
        <v>KOPYŞ</v>
      </c>
      <c r="C5" s="8"/>
      <c r="D5" s="8"/>
      <c r="E5" s="8"/>
      <c r="F5" s="8"/>
      <c r="G5" s="9">
        <f>VLOOKUP(B5,SonGönderimTarihleri!A:C,3,FALSE)</f>
        <v>45016</v>
      </c>
      <c r="H5" s="8" t="s">
        <v>12</v>
      </c>
      <c r="I5" s="8"/>
      <c r="J5" s="8" t="s">
        <v>844</v>
      </c>
      <c r="K5" s="8" t="s">
        <v>846</v>
      </c>
      <c r="L5" s="20" t="s">
        <v>847</v>
      </c>
      <c r="M5" s="318">
        <v>44957</v>
      </c>
      <c r="N5" s="318">
        <v>44957</v>
      </c>
      <c r="O5" s="318">
        <v>44957</v>
      </c>
      <c r="P5" s="318">
        <v>44957</v>
      </c>
      <c r="Q5" s="7"/>
    </row>
    <row r="6" spans="1:22" x14ac:dyDescent="0.25">
      <c r="A6" s="296">
        <v>4</v>
      </c>
      <c r="B6" s="8" t="str">
        <f t="shared" si="0"/>
        <v>KOPYŞ</v>
      </c>
      <c r="C6" s="8"/>
      <c r="D6" s="8"/>
      <c r="E6" s="8"/>
      <c r="F6" s="8"/>
      <c r="G6" s="9">
        <f>VLOOKUP(B6,SonGönderimTarihleri!A:C,3,FALSE)</f>
        <v>45016</v>
      </c>
      <c r="H6" s="8" t="s">
        <v>12</v>
      </c>
      <c r="I6" s="8"/>
      <c r="J6" s="8" t="s">
        <v>844</v>
      </c>
      <c r="K6" s="8" t="s">
        <v>1119</v>
      </c>
      <c r="L6" s="20" t="s">
        <v>1118</v>
      </c>
      <c r="M6" s="383">
        <v>44959</v>
      </c>
      <c r="N6" s="383">
        <v>44959</v>
      </c>
      <c r="O6" s="383">
        <v>44959</v>
      </c>
      <c r="P6" s="383">
        <v>44959</v>
      </c>
      <c r="Q6" s="7"/>
    </row>
    <row r="7" spans="1:22" x14ac:dyDescent="0.25">
      <c r="A7" s="300">
        <v>5</v>
      </c>
      <c r="B7" s="8" t="str">
        <f t="shared" si="0"/>
        <v>KOPYŞ</v>
      </c>
      <c r="C7" s="8"/>
      <c r="D7" s="8"/>
      <c r="E7" s="8"/>
      <c r="F7" s="8"/>
      <c r="G7" s="9">
        <f>VLOOKUP(B7,SonGönderimTarihleri!A:C,3,FALSE)</f>
        <v>45016</v>
      </c>
      <c r="H7" s="8" t="s">
        <v>12</v>
      </c>
      <c r="I7" s="8"/>
      <c r="J7" s="8" t="s">
        <v>844</v>
      </c>
      <c r="K7" s="8" t="s">
        <v>1004</v>
      </c>
      <c r="L7" s="20" t="s">
        <v>1062</v>
      </c>
      <c r="M7" s="318">
        <v>45009</v>
      </c>
      <c r="N7" s="523">
        <v>45009</v>
      </c>
      <c r="O7" s="523">
        <v>45009</v>
      </c>
      <c r="P7" s="523">
        <v>45009</v>
      </c>
      <c r="Q7" s="7"/>
    </row>
    <row r="8" spans="1:22" x14ac:dyDescent="0.25">
      <c r="A8" s="296">
        <v>6</v>
      </c>
      <c r="B8" s="8" t="str">
        <f>H8&amp;J8</f>
        <v>KOPYŞ</v>
      </c>
      <c r="C8" s="8"/>
      <c r="D8" s="8"/>
      <c r="E8" s="8"/>
      <c r="F8" s="8"/>
      <c r="G8" s="9">
        <f>VLOOKUP(B8,SonGönderimTarihleri!A:C,3,FALSE)</f>
        <v>45016</v>
      </c>
      <c r="H8" s="78" t="s">
        <v>12</v>
      </c>
      <c r="I8" s="8"/>
      <c r="J8" s="78" t="s">
        <v>844</v>
      </c>
      <c r="K8" s="78" t="s">
        <v>1532</v>
      </c>
      <c r="L8" s="123" t="s">
        <v>1531</v>
      </c>
      <c r="M8" s="301">
        <v>44999</v>
      </c>
      <c r="N8" s="518">
        <v>44999</v>
      </c>
      <c r="O8" s="518">
        <v>44999</v>
      </c>
      <c r="P8" s="518">
        <v>44999</v>
      </c>
      <c r="Q8" s="121"/>
    </row>
    <row r="9" spans="1:22" x14ac:dyDescent="0.25">
      <c r="A9" s="300">
        <v>7</v>
      </c>
      <c r="B9" s="8" t="str">
        <f t="shared" si="0"/>
        <v>KOPYŞ</v>
      </c>
      <c r="C9" s="8"/>
      <c r="D9" s="8"/>
      <c r="E9" s="8"/>
      <c r="F9" s="8"/>
      <c r="G9" s="9">
        <f>VLOOKUP(B9,SonGönderimTarihleri!A:C,3,FALSE)</f>
        <v>45016</v>
      </c>
      <c r="H9" s="8" t="s">
        <v>12</v>
      </c>
      <c r="I9" s="8"/>
      <c r="J9" s="8" t="s">
        <v>844</v>
      </c>
      <c r="K9" s="8" t="s">
        <v>848</v>
      </c>
      <c r="L9" s="20" t="s">
        <v>1032</v>
      </c>
      <c r="M9" s="315">
        <v>44972</v>
      </c>
      <c r="N9" s="415">
        <v>44972</v>
      </c>
      <c r="O9" s="415">
        <v>44972</v>
      </c>
      <c r="P9" s="415">
        <v>44972</v>
      </c>
      <c r="Q9" s="7"/>
    </row>
    <row r="10" spans="1:22" x14ac:dyDescent="0.25">
      <c r="A10" s="296">
        <v>8</v>
      </c>
      <c r="B10" s="8" t="str">
        <f t="shared" si="0"/>
        <v>KOPYŞ</v>
      </c>
      <c r="C10" s="8"/>
      <c r="D10" s="8"/>
      <c r="E10" s="8"/>
      <c r="F10" s="8"/>
      <c r="G10" s="77">
        <f>VLOOKUP(B10,SonGönderimTarihleri!A:C,3,FALSE)</f>
        <v>45016</v>
      </c>
      <c r="H10" s="78" t="s">
        <v>12</v>
      </c>
      <c r="I10" s="8"/>
      <c r="J10" s="78" t="s">
        <v>844</v>
      </c>
      <c r="K10" s="78" t="s">
        <v>849</v>
      </c>
      <c r="L10" s="108" t="s">
        <v>1211</v>
      </c>
      <c r="M10" s="318">
        <v>44957</v>
      </c>
      <c r="N10" s="318">
        <v>44957</v>
      </c>
      <c r="O10" s="318">
        <v>44957</v>
      </c>
      <c r="P10" s="318">
        <v>44957</v>
      </c>
      <c r="Q10" s="121"/>
    </row>
    <row r="11" spans="1:22" x14ac:dyDescent="0.25">
      <c r="A11" s="300">
        <v>9</v>
      </c>
      <c r="B11" s="8" t="str">
        <f t="shared" si="0"/>
        <v>KOPYŞ</v>
      </c>
      <c r="C11" s="8"/>
      <c r="D11" s="8"/>
      <c r="E11" s="8"/>
      <c r="F11" s="8"/>
      <c r="G11" s="77">
        <f>VLOOKUP(B11,SonGönderimTarihleri!A:C,3,FALSE)</f>
        <v>45016</v>
      </c>
      <c r="H11" s="78" t="s">
        <v>12</v>
      </c>
      <c r="I11" s="8"/>
      <c r="J11" s="78" t="s">
        <v>844</v>
      </c>
      <c r="K11" s="78" t="s">
        <v>850</v>
      </c>
      <c r="L11" s="108" t="s">
        <v>1578</v>
      </c>
      <c r="M11" s="290">
        <v>45012</v>
      </c>
      <c r="N11" s="531">
        <v>45012</v>
      </c>
      <c r="O11" s="531">
        <v>45012</v>
      </c>
      <c r="P11" s="531">
        <v>45012</v>
      </c>
      <c r="Q11" s="121"/>
    </row>
    <row r="12" spans="1:22" x14ac:dyDescent="0.25">
      <c r="A12" s="296">
        <f>A11+1</f>
        <v>10</v>
      </c>
      <c r="B12" s="8" t="str">
        <f t="shared" si="0"/>
        <v>KOPYŞ</v>
      </c>
      <c r="C12" s="8"/>
      <c r="D12" s="8"/>
      <c r="E12" s="8"/>
      <c r="F12" s="8"/>
      <c r="G12" s="77">
        <f>VLOOKUP(B12,SonGönderimTarihleri!A:C,3,FALSE)</f>
        <v>45016</v>
      </c>
      <c r="H12" s="78" t="s">
        <v>12</v>
      </c>
      <c r="I12" s="8"/>
      <c r="J12" s="78" t="s">
        <v>844</v>
      </c>
      <c r="K12" s="78" t="s">
        <v>896</v>
      </c>
      <c r="L12" s="108" t="s">
        <v>1174</v>
      </c>
      <c r="M12" s="531">
        <v>45016</v>
      </c>
      <c r="N12" s="315">
        <v>45015</v>
      </c>
      <c r="O12" s="531">
        <v>45016</v>
      </c>
      <c r="P12" s="531">
        <v>45016</v>
      </c>
      <c r="Q12" s="121"/>
    </row>
    <row r="13" spans="1:22" x14ac:dyDescent="0.25">
      <c r="A13" s="300">
        <v>11</v>
      </c>
      <c r="B13" s="8" t="str">
        <f t="shared" si="0"/>
        <v>KOPYŞ</v>
      </c>
      <c r="C13" s="8"/>
      <c r="D13" s="8"/>
      <c r="E13" s="8"/>
      <c r="F13" s="8"/>
      <c r="G13" s="9">
        <f>VLOOKUP(B13,SonGönderimTarihleri!A:C,3,FALSE)</f>
        <v>45016</v>
      </c>
      <c r="H13" s="8" t="s">
        <v>12</v>
      </c>
      <c r="I13" s="8"/>
      <c r="J13" s="8" t="s">
        <v>844</v>
      </c>
      <c r="K13" s="8" t="s">
        <v>851</v>
      </c>
      <c r="L13" s="20" t="s">
        <v>852</v>
      </c>
      <c r="M13" s="334">
        <v>45007</v>
      </c>
      <c r="N13" s="517">
        <v>45007</v>
      </c>
      <c r="O13" s="517">
        <v>45007</v>
      </c>
      <c r="P13" s="517">
        <v>45007</v>
      </c>
      <c r="Q13" s="7"/>
    </row>
    <row r="14" spans="1:22" s="294" customFormat="1" x14ac:dyDescent="0.25">
      <c r="A14" s="300">
        <v>11</v>
      </c>
      <c r="B14" s="296" t="str">
        <f>H14&amp;J14</f>
        <v>KOPYŞ</v>
      </c>
      <c r="C14" s="296"/>
      <c r="D14" s="296"/>
      <c r="E14" s="296"/>
      <c r="F14" s="296"/>
      <c r="G14" s="297">
        <f>VLOOKUP(B14,SonGönderimTarihleri!A:C,3,FALSE)</f>
        <v>45016</v>
      </c>
      <c r="H14" s="296" t="s">
        <v>12</v>
      </c>
      <c r="I14" s="296"/>
      <c r="J14" s="296" t="s">
        <v>844</v>
      </c>
      <c r="K14" s="296" t="s">
        <v>1634</v>
      </c>
      <c r="L14" s="298" t="s">
        <v>1633</v>
      </c>
      <c r="M14" s="427">
        <v>44991</v>
      </c>
      <c r="N14" s="427">
        <v>44991</v>
      </c>
      <c r="O14" s="427">
        <v>44991</v>
      </c>
      <c r="P14" s="427">
        <v>44991</v>
      </c>
      <c r="Q14" s="295"/>
    </row>
    <row r="15" spans="1:22" x14ac:dyDescent="0.25">
      <c r="A15" s="300">
        <v>13</v>
      </c>
      <c r="B15" s="8" t="str">
        <f t="shared" si="0"/>
        <v>KOPYŞ</v>
      </c>
      <c r="C15" s="8"/>
      <c r="D15" s="8"/>
      <c r="E15" s="8"/>
      <c r="F15" s="8"/>
      <c r="G15" s="9">
        <f>VLOOKUP(B15,SonGönderimTarihleri!A:C,3,FALSE)</f>
        <v>45016</v>
      </c>
      <c r="H15" s="8" t="s">
        <v>12</v>
      </c>
      <c r="I15" s="8"/>
      <c r="J15" s="8" t="s">
        <v>844</v>
      </c>
      <c r="K15" s="8" t="s">
        <v>853</v>
      </c>
      <c r="L15" s="20" t="s">
        <v>854</v>
      </c>
      <c r="M15" s="382">
        <v>44966</v>
      </c>
      <c r="N15" s="382">
        <v>44966</v>
      </c>
      <c r="O15" s="382">
        <v>44966</v>
      </c>
      <c r="P15" s="382">
        <v>44966</v>
      </c>
      <c r="Q15" s="7"/>
    </row>
    <row r="16" spans="1:22" x14ac:dyDescent="0.25">
      <c r="A16" s="296">
        <v>14</v>
      </c>
      <c r="B16" s="8" t="str">
        <f t="shared" si="0"/>
        <v>KOPYŞ</v>
      </c>
      <c r="C16" s="8"/>
      <c r="D16" s="8"/>
      <c r="E16" s="8"/>
      <c r="F16" s="8"/>
      <c r="G16" s="9">
        <f>VLOOKUP(B16,SonGönderimTarihleri!A:C,3,FALSE)</f>
        <v>45016</v>
      </c>
      <c r="H16" s="8" t="s">
        <v>12</v>
      </c>
      <c r="I16" s="8"/>
      <c r="J16" s="8" t="s">
        <v>844</v>
      </c>
      <c r="K16" s="8" t="s">
        <v>856</v>
      </c>
      <c r="L16" s="20" t="s">
        <v>857</v>
      </c>
      <c r="M16" s="418">
        <v>44972</v>
      </c>
      <c r="N16" s="418">
        <v>44972</v>
      </c>
      <c r="O16" s="418">
        <v>44972</v>
      </c>
      <c r="P16" s="418">
        <v>44972</v>
      </c>
      <c r="Q16" s="7"/>
    </row>
    <row r="17" spans="1:19" x14ac:dyDescent="0.25">
      <c r="A17" s="300">
        <v>15</v>
      </c>
      <c r="B17" s="8" t="str">
        <f t="shared" si="0"/>
        <v>KOPYŞ</v>
      </c>
      <c r="C17" s="8"/>
      <c r="D17" s="8"/>
      <c r="E17" s="8"/>
      <c r="F17" s="8"/>
      <c r="G17" s="9">
        <f>VLOOKUP(B17,SonGönderimTarihleri!A:C,3,FALSE)</f>
        <v>45016</v>
      </c>
      <c r="H17" s="8" t="s">
        <v>12</v>
      </c>
      <c r="I17" s="8"/>
      <c r="J17" s="8" t="s">
        <v>844</v>
      </c>
      <c r="K17" s="8" t="s">
        <v>859</v>
      </c>
      <c r="L17" s="20" t="s">
        <v>860</v>
      </c>
      <c r="M17" s="383">
        <v>44956</v>
      </c>
      <c r="N17" s="383">
        <v>44956</v>
      </c>
      <c r="O17" s="383">
        <v>44956</v>
      </c>
      <c r="P17" s="383">
        <v>44956</v>
      </c>
      <c r="Q17" s="7"/>
    </row>
    <row r="18" spans="1:19" x14ac:dyDescent="0.25">
      <c r="A18" s="296">
        <v>16</v>
      </c>
      <c r="B18" s="8" t="str">
        <f t="shared" si="0"/>
        <v>KOPYŞ</v>
      </c>
      <c r="C18" s="8"/>
      <c r="D18" s="8"/>
      <c r="E18" s="8"/>
      <c r="F18" s="8"/>
      <c r="G18" s="9">
        <f>VLOOKUP(B18,SonGönderimTarihleri!A:C,3,FALSE)</f>
        <v>45016</v>
      </c>
      <c r="H18" s="8" t="s">
        <v>12</v>
      </c>
      <c r="I18" s="8"/>
      <c r="J18" s="8" t="s">
        <v>844</v>
      </c>
      <c r="K18" s="8" t="s">
        <v>862</v>
      </c>
      <c r="L18" s="20" t="s">
        <v>863</v>
      </c>
      <c r="M18" s="315">
        <v>44993</v>
      </c>
      <c r="N18" s="418">
        <v>44993</v>
      </c>
      <c r="O18" s="418">
        <v>44993</v>
      </c>
      <c r="P18" s="418">
        <v>44993</v>
      </c>
      <c r="Q18" s="7"/>
    </row>
    <row r="19" spans="1:19" x14ac:dyDescent="0.25">
      <c r="A19" s="300">
        <v>17</v>
      </c>
      <c r="B19" s="8" t="str">
        <f t="shared" si="0"/>
        <v>KOPYŞ</v>
      </c>
      <c r="C19" s="8"/>
      <c r="D19" s="8"/>
      <c r="E19" s="8"/>
      <c r="F19" s="8"/>
      <c r="G19" s="9">
        <f>VLOOKUP(B19,SonGönderimTarihleri!A:C,3,FALSE)</f>
        <v>45016</v>
      </c>
      <c r="H19" s="8" t="s">
        <v>12</v>
      </c>
      <c r="I19" s="8"/>
      <c r="J19" s="8" t="s">
        <v>844</v>
      </c>
      <c r="K19" s="8" t="s">
        <v>1602</v>
      </c>
      <c r="L19" s="20" t="s">
        <v>1527</v>
      </c>
      <c r="M19" s="531">
        <v>45016</v>
      </c>
      <c r="N19" s="531">
        <v>45016</v>
      </c>
      <c r="O19" s="531" t="s">
        <v>1858</v>
      </c>
      <c r="P19" s="531">
        <v>45016</v>
      </c>
      <c r="Q19" s="7"/>
    </row>
    <row r="20" spans="1:19" x14ac:dyDescent="0.25">
      <c r="A20" s="296">
        <f>A19+1</f>
        <v>18</v>
      </c>
      <c r="B20" s="8" t="str">
        <f t="shared" si="0"/>
        <v>KOPYŞ</v>
      </c>
      <c r="C20" s="8"/>
      <c r="D20" s="8"/>
      <c r="E20" s="8"/>
      <c r="F20" s="8"/>
      <c r="G20" s="9">
        <f>VLOOKUP(B20,SonGönderimTarihleri!A:C,3,FALSE)</f>
        <v>45016</v>
      </c>
      <c r="H20" s="8" t="s">
        <v>12</v>
      </c>
      <c r="I20" s="8"/>
      <c r="J20" s="8" t="s">
        <v>844</v>
      </c>
      <c r="K20" s="8" t="s">
        <v>1590</v>
      </c>
      <c r="L20" s="108" t="s">
        <v>1589</v>
      </c>
      <c r="M20" s="279">
        <v>44973</v>
      </c>
      <c r="N20" s="428">
        <v>44973</v>
      </c>
      <c r="O20" s="428">
        <v>44973</v>
      </c>
      <c r="P20" s="428">
        <v>44973</v>
      </c>
      <c r="Q20" s="7"/>
    </row>
    <row r="21" spans="1:19" x14ac:dyDescent="0.25">
      <c r="A21" s="300">
        <v>19</v>
      </c>
      <c r="B21" s="8" t="str">
        <f t="shared" si="0"/>
        <v>KOPYŞ</v>
      </c>
      <c r="C21" s="8"/>
      <c r="D21" s="8"/>
      <c r="E21" s="8"/>
      <c r="F21" s="8"/>
      <c r="G21" s="77">
        <f>VLOOKUP(B21,SonGönderimTarihleri!A:C,3,FALSE)</f>
        <v>45016</v>
      </c>
      <c r="H21" s="78" t="s">
        <v>12</v>
      </c>
      <c r="I21" s="8"/>
      <c r="J21" s="78" t="s">
        <v>844</v>
      </c>
      <c r="K21" s="78" t="s">
        <v>864</v>
      </c>
      <c r="L21" s="108" t="s">
        <v>865</v>
      </c>
      <c r="M21" s="428">
        <v>44987</v>
      </c>
      <c r="N21" s="428">
        <v>44987</v>
      </c>
      <c r="O21" s="428">
        <v>44987</v>
      </c>
      <c r="P21" s="428">
        <v>44987</v>
      </c>
      <c r="Q21" s="121"/>
    </row>
    <row r="22" spans="1:19" x14ac:dyDescent="0.25">
      <c r="A22" s="296">
        <v>20</v>
      </c>
      <c r="B22" s="8" t="str">
        <f t="shared" si="0"/>
        <v>KOPYŞ</v>
      </c>
      <c r="C22" s="8"/>
      <c r="D22" s="8"/>
      <c r="E22" s="8"/>
      <c r="F22" s="8"/>
      <c r="G22" s="77">
        <f>VLOOKUP(B22,SonGönderimTarihleri!A:C,3,FALSE)</f>
        <v>45016</v>
      </c>
      <c r="H22" s="78" t="s">
        <v>12</v>
      </c>
      <c r="I22" s="8"/>
      <c r="J22" s="78" t="s">
        <v>844</v>
      </c>
      <c r="K22" s="78" t="s">
        <v>866</v>
      </c>
      <c r="L22" s="108" t="s">
        <v>867</v>
      </c>
      <c r="M22" s="120">
        <v>44979</v>
      </c>
      <c r="N22" s="120">
        <v>44979</v>
      </c>
      <c r="O22" s="120">
        <v>44979</v>
      </c>
      <c r="P22" s="120">
        <v>44979</v>
      </c>
      <c r="Q22" s="121"/>
    </row>
    <row r="23" spans="1:19" x14ac:dyDescent="0.25">
      <c r="A23" s="300">
        <v>21</v>
      </c>
      <c r="B23" s="8" t="str">
        <f t="shared" si="0"/>
        <v>KOPYŞ</v>
      </c>
      <c r="C23" s="8"/>
      <c r="D23" s="8"/>
      <c r="E23" s="8"/>
      <c r="F23" s="8"/>
      <c r="G23" s="9">
        <f>VLOOKUP(B23,SonGönderimTarihleri!A:C,3,FALSE)</f>
        <v>45016</v>
      </c>
      <c r="H23" s="8" t="s">
        <v>12</v>
      </c>
      <c r="I23" s="8"/>
      <c r="J23" s="8" t="s">
        <v>844</v>
      </c>
      <c r="K23" s="8" t="s">
        <v>868</v>
      </c>
      <c r="L23" s="20" t="s">
        <v>869</v>
      </c>
      <c r="M23" s="427">
        <v>44979</v>
      </c>
      <c r="N23" s="427">
        <v>44979</v>
      </c>
      <c r="O23" s="427">
        <v>44979</v>
      </c>
      <c r="P23" s="427">
        <v>44979</v>
      </c>
      <c r="Q23" s="7"/>
    </row>
    <row r="24" spans="1:19" x14ac:dyDescent="0.25">
      <c r="A24" s="296">
        <f>A23+1</f>
        <v>22</v>
      </c>
      <c r="B24" s="8" t="str">
        <f t="shared" si="0"/>
        <v>KOPYŞ</v>
      </c>
      <c r="C24" s="8"/>
      <c r="D24" s="8"/>
      <c r="E24" s="8"/>
      <c r="F24" s="8"/>
      <c r="G24" s="9">
        <f>VLOOKUP(B24,SonGönderimTarihleri!A:C,3,FALSE)</f>
        <v>45016</v>
      </c>
      <c r="H24" s="8" t="s">
        <v>12</v>
      </c>
      <c r="I24" s="8"/>
      <c r="J24" s="8" t="s">
        <v>844</v>
      </c>
      <c r="K24" s="8" t="s">
        <v>861</v>
      </c>
      <c r="L24" s="20" t="s">
        <v>1347</v>
      </c>
      <c r="M24" s="318">
        <v>44950</v>
      </c>
      <c r="N24" s="318">
        <v>44950</v>
      </c>
      <c r="O24" s="318">
        <v>44950</v>
      </c>
      <c r="P24" s="318">
        <v>44950</v>
      </c>
      <c r="Q24" s="7"/>
    </row>
    <row r="25" spans="1:19" x14ac:dyDescent="0.25">
      <c r="A25" s="296">
        <f t="shared" ref="A25:A61" si="1">A24+1</f>
        <v>23</v>
      </c>
      <c r="B25" s="8" t="str">
        <f t="shared" si="0"/>
        <v>KOPYŞ</v>
      </c>
      <c r="C25" s="8"/>
      <c r="D25" s="8"/>
      <c r="E25" s="8"/>
      <c r="F25" s="8"/>
      <c r="G25" s="9">
        <f>VLOOKUP(B25,SonGönderimTarihleri!A:C,3,FALSE)</f>
        <v>45016</v>
      </c>
      <c r="H25" s="8" t="s">
        <v>12</v>
      </c>
      <c r="I25" s="8"/>
      <c r="J25" s="8" t="s">
        <v>844</v>
      </c>
      <c r="K25" s="8" t="s">
        <v>1122</v>
      </c>
      <c r="L25" s="20" t="s">
        <v>1123</v>
      </c>
      <c r="M25" s="531">
        <v>45019</v>
      </c>
      <c r="N25" s="531">
        <v>45019</v>
      </c>
      <c r="O25" s="531">
        <v>45019</v>
      </c>
      <c r="P25" s="531">
        <v>45019</v>
      </c>
      <c r="Q25" s="7"/>
    </row>
    <row r="26" spans="1:19" s="294" customFormat="1" x14ac:dyDescent="0.25">
      <c r="A26" s="296">
        <f t="shared" si="1"/>
        <v>24</v>
      </c>
      <c r="B26" s="296" t="str">
        <f>H26&amp;J26</f>
        <v>KOPYŞ</v>
      </c>
      <c r="C26" s="296"/>
      <c r="D26" s="296"/>
      <c r="E26" s="296"/>
      <c r="F26" s="296"/>
      <c r="G26" s="297">
        <f>VLOOKUP(B26,SonGönderimTarihleri!A:C,3,FALSE)</f>
        <v>45016</v>
      </c>
      <c r="H26" s="296" t="s">
        <v>12</v>
      </c>
      <c r="I26" s="296"/>
      <c r="J26" s="296" t="s">
        <v>844</v>
      </c>
      <c r="K26" s="296" t="s">
        <v>1648</v>
      </c>
      <c r="L26" s="298" t="s">
        <v>1641</v>
      </c>
      <c r="M26" s="382">
        <v>44957</v>
      </c>
      <c r="N26" s="382">
        <v>44957</v>
      </c>
      <c r="O26" s="382">
        <v>44957</v>
      </c>
      <c r="P26" s="382">
        <v>44957</v>
      </c>
      <c r="Q26" s="295"/>
    </row>
    <row r="27" spans="1:19" x14ac:dyDescent="0.25">
      <c r="A27" s="296">
        <f t="shared" si="1"/>
        <v>25</v>
      </c>
      <c r="B27" s="8" t="str">
        <f t="shared" si="0"/>
        <v>KOPYŞ</v>
      </c>
      <c r="C27" s="8"/>
      <c r="D27" s="8"/>
      <c r="E27" s="8"/>
      <c r="F27" s="8"/>
      <c r="G27" s="9">
        <f>VLOOKUP(B27,SonGönderimTarihleri!A:C,3,FALSE)</f>
        <v>45016</v>
      </c>
      <c r="H27" s="8" t="s">
        <v>12</v>
      </c>
      <c r="I27" s="8"/>
      <c r="J27" s="8" t="s">
        <v>844</v>
      </c>
      <c r="K27" s="8" t="s">
        <v>870</v>
      </c>
      <c r="L27" s="20" t="s">
        <v>871</v>
      </c>
      <c r="M27" s="428">
        <v>44994</v>
      </c>
      <c r="N27" s="428">
        <v>44994</v>
      </c>
      <c r="O27" s="428">
        <v>44994</v>
      </c>
      <c r="P27" s="428">
        <v>44994</v>
      </c>
      <c r="Q27" s="7"/>
    </row>
    <row r="28" spans="1:19" x14ac:dyDescent="0.25">
      <c r="A28" s="296">
        <f t="shared" si="1"/>
        <v>26</v>
      </c>
      <c r="B28" s="8" t="str">
        <f t="shared" si="0"/>
        <v>KOPYŞ</v>
      </c>
      <c r="C28" s="8"/>
      <c r="D28" s="8"/>
      <c r="E28" s="8"/>
      <c r="F28" s="8"/>
      <c r="G28" s="9">
        <f>VLOOKUP(B28,SonGönderimTarihleri!A:C,3,FALSE)</f>
        <v>45016</v>
      </c>
      <c r="H28" s="8" t="s">
        <v>12</v>
      </c>
      <c r="I28" s="8"/>
      <c r="J28" s="8" t="s">
        <v>844</v>
      </c>
      <c r="K28" s="8" t="s">
        <v>872</v>
      </c>
      <c r="L28" s="20" t="s">
        <v>873</v>
      </c>
      <c r="M28" s="382">
        <v>44953</v>
      </c>
      <c r="N28" s="382">
        <v>44953</v>
      </c>
      <c r="O28" s="382">
        <v>44953</v>
      </c>
      <c r="P28" s="382">
        <v>44953</v>
      </c>
      <c r="Q28" s="7"/>
      <c r="R28" s="14"/>
      <c r="S28" s="14"/>
    </row>
    <row r="29" spans="1:19" s="14" customFormat="1" x14ac:dyDescent="0.25">
      <c r="A29" s="296">
        <f t="shared" si="1"/>
        <v>27</v>
      </c>
      <c r="B29" s="8" t="str">
        <f t="shared" si="0"/>
        <v>KOPYŞ</v>
      </c>
      <c r="C29" s="8"/>
      <c r="D29" s="8"/>
      <c r="E29" s="8"/>
      <c r="F29" s="8"/>
      <c r="G29" s="9">
        <f>VLOOKUP(B29,SonGönderimTarihleri!A:C,3,FALSE)</f>
        <v>45016</v>
      </c>
      <c r="H29" s="8" t="s">
        <v>12</v>
      </c>
      <c r="I29" s="8"/>
      <c r="J29" s="8" t="s">
        <v>844</v>
      </c>
      <c r="K29" s="8" t="s">
        <v>1407</v>
      </c>
      <c r="L29" s="131" t="s">
        <v>1327</v>
      </c>
      <c r="M29" s="383">
        <v>44964</v>
      </c>
      <c r="N29" s="383">
        <v>44964</v>
      </c>
      <c r="O29" s="383">
        <v>44964</v>
      </c>
      <c r="P29" s="383">
        <v>44964</v>
      </c>
      <c r="Q29" s="132"/>
      <c r="R29"/>
      <c r="S29"/>
    </row>
    <row r="30" spans="1:19" x14ac:dyDescent="0.25">
      <c r="A30" s="296">
        <f t="shared" si="1"/>
        <v>28</v>
      </c>
      <c r="B30" s="8" t="str">
        <f t="shared" si="0"/>
        <v>KOPYŞ</v>
      </c>
      <c r="C30" s="8"/>
      <c r="D30" s="8"/>
      <c r="E30" s="8"/>
      <c r="F30" s="8"/>
      <c r="G30" s="9">
        <f>VLOOKUP(B30,SonGönderimTarihleri!A:C,3,FALSE)</f>
        <v>45016</v>
      </c>
      <c r="H30" s="78" t="s">
        <v>12</v>
      </c>
      <c r="I30" s="8"/>
      <c r="J30" s="8" t="s">
        <v>844</v>
      </c>
      <c r="K30" s="78" t="s">
        <v>874</v>
      </c>
      <c r="L30" s="108" t="s">
        <v>875</v>
      </c>
      <c r="M30" s="284">
        <v>45015</v>
      </c>
      <c r="N30" s="408">
        <v>45015</v>
      </c>
      <c r="O30" s="408">
        <v>45015</v>
      </c>
      <c r="P30" s="408">
        <v>45015</v>
      </c>
      <c r="Q30" s="121"/>
    </row>
    <row r="31" spans="1:19" x14ac:dyDescent="0.25">
      <c r="A31" s="296">
        <f t="shared" si="1"/>
        <v>29</v>
      </c>
      <c r="B31" s="8" t="str">
        <f t="shared" si="0"/>
        <v>KOPYŞ</v>
      </c>
      <c r="C31" s="8"/>
      <c r="D31" s="8"/>
      <c r="E31" s="8"/>
      <c r="F31" s="8"/>
      <c r="G31" s="9">
        <f>VLOOKUP(B31,SonGönderimTarihleri!A:C,3,FALSE)</f>
        <v>45016</v>
      </c>
      <c r="H31" s="78" t="s">
        <v>12</v>
      </c>
      <c r="I31" s="8"/>
      <c r="J31" s="8" t="s">
        <v>844</v>
      </c>
      <c r="K31" s="78" t="s">
        <v>1603</v>
      </c>
      <c r="L31" s="108" t="s">
        <v>1702</v>
      </c>
      <c r="M31" s="416">
        <v>44972</v>
      </c>
      <c r="N31" s="416">
        <v>44972</v>
      </c>
      <c r="O31" s="416">
        <v>44972</v>
      </c>
      <c r="P31" s="416">
        <v>44972</v>
      </c>
      <c r="Q31" s="121"/>
    </row>
    <row r="32" spans="1:19" x14ac:dyDescent="0.25">
      <c r="A32" s="296">
        <f t="shared" si="1"/>
        <v>30</v>
      </c>
      <c r="B32" s="8" t="str">
        <f t="shared" si="0"/>
        <v>KOPYŞ</v>
      </c>
      <c r="C32" s="8"/>
      <c r="D32" s="8"/>
      <c r="E32" s="8"/>
      <c r="F32" s="8"/>
      <c r="G32" s="9">
        <f>VLOOKUP(B32,SonGönderimTarihleri!A:C,3,FALSE)</f>
        <v>45016</v>
      </c>
      <c r="H32" s="78" t="s">
        <v>12</v>
      </c>
      <c r="I32" s="8"/>
      <c r="J32" s="8" t="s">
        <v>844</v>
      </c>
      <c r="K32" s="78" t="s">
        <v>1191</v>
      </c>
      <c r="L32" s="108" t="s">
        <v>1190</v>
      </c>
      <c r="M32" s="517">
        <v>45016</v>
      </c>
      <c r="N32" s="517">
        <v>45016</v>
      </c>
      <c r="O32" s="517">
        <v>45016</v>
      </c>
      <c r="P32" s="517">
        <v>45016</v>
      </c>
      <c r="Q32" s="121"/>
    </row>
    <row r="33" spans="1:19" x14ac:dyDescent="0.25">
      <c r="A33" s="296">
        <f t="shared" si="1"/>
        <v>31</v>
      </c>
      <c r="B33" s="8" t="str">
        <f t="shared" si="0"/>
        <v>KOPYŞ</v>
      </c>
      <c r="C33" s="8"/>
      <c r="D33" s="8"/>
      <c r="E33" s="8"/>
      <c r="F33" s="8"/>
      <c r="G33" s="9">
        <f>VLOOKUP(B33,SonGönderimTarihleri!A:C,3,FALSE)</f>
        <v>45016</v>
      </c>
      <c r="H33" s="78" t="s">
        <v>12</v>
      </c>
      <c r="I33" s="8"/>
      <c r="J33" s="8" t="s">
        <v>844</v>
      </c>
      <c r="K33" s="78" t="s">
        <v>876</v>
      </c>
      <c r="L33" s="108" t="s">
        <v>877</v>
      </c>
      <c r="M33" s="383">
        <v>44965</v>
      </c>
      <c r="N33" s="383">
        <v>44965</v>
      </c>
      <c r="O33" s="383">
        <v>44965</v>
      </c>
      <c r="P33" s="383">
        <v>44965</v>
      </c>
      <c r="Q33" s="121"/>
    </row>
    <row r="34" spans="1:19" x14ac:dyDescent="0.25">
      <c r="A34" s="296">
        <f t="shared" si="1"/>
        <v>32</v>
      </c>
      <c r="B34" s="8" t="str">
        <f t="shared" si="0"/>
        <v>KOPYŞ</v>
      </c>
      <c r="C34" s="8"/>
      <c r="D34" s="8"/>
      <c r="E34" s="8"/>
      <c r="F34" s="8"/>
      <c r="G34" s="9">
        <f>VLOOKUP(B34,SonGönderimTarihleri!A:C,3,FALSE)</f>
        <v>45016</v>
      </c>
      <c r="H34" s="78" t="s">
        <v>12</v>
      </c>
      <c r="I34" s="8"/>
      <c r="J34" s="8" t="s">
        <v>844</v>
      </c>
      <c r="K34" s="78" t="s">
        <v>1233</v>
      </c>
      <c r="L34" s="108" t="s">
        <v>1217</v>
      </c>
      <c r="M34" s="523">
        <v>45016</v>
      </c>
      <c r="N34" s="523">
        <v>45016</v>
      </c>
      <c r="O34" s="523">
        <v>45016</v>
      </c>
      <c r="P34" s="523">
        <v>45016</v>
      </c>
      <c r="Q34" s="121"/>
    </row>
    <row r="35" spans="1:19" x14ac:dyDescent="0.25">
      <c r="A35" s="296">
        <f t="shared" si="1"/>
        <v>33</v>
      </c>
      <c r="B35" s="8" t="str">
        <f t="shared" si="0"/>
        <v>KOPYŞ</v>
      </c>
      <c r="C35" s="8"/>
      <c r="D35" s="8"/>
      <c r="E35" s="8"/>
      <c r="F35" s="8"/>
      <c r="G35" s="9">
        <f>VLOOKUP(B35,SonGönderimTarihleri!A:C,3,FALSE)</f>
        <v>45016</v>
      </c>
      <c r="H35" s="8" t="s">
        <v>12</v>
      </c>
      <c r="I35" s="8"/>
      <c r="J35" s="8" t="s">
        <v>844</v>
      </c>
      <c r="K35" s="8" t="s">
        <v>878</v>
      </c>
      <c r="L35" s="20" t="s">
        <v>879</v>
      </c>
      <c r="M35" s="288">
        <v>45014</v>
      </c>
      <c r="N35" s="531">
        <v>45014</v>
      </c>
      <c r="O35" s="531">
        <v>45014</v>
      </c>
      <c r="P35" s="531">
        <v>45014</v>
      </c>
      <c r="Q35" s="7"/>
    </row>
    <row r="36" spans="1:19" x14ac:dyDescent="0.25">
      <c r="A36" s="296">
        <f t="shared" si="1"/>
        <v>34</v>
      </c>
      <c r="B36" s="8" t="str">
        <f t="shared" si="0"/>
        <v>KPYŞ</v>
      </c>
      <c r="C36" s="8"/>
      <c r="D36" s="8"/>
      <c r="E36" s="8"/>
      <c r="F36" s="8"/>
      <c r="G36" s="9">
        <f>VLOOKUP(B36,SonGönderimTarihleri!A:C,3,FALSE)</f>
        <v>45016</v>
      </c>
      <c r="H36" s="8" t="s">
        <v>15</v>
      </c>
      <c r="I36" s="8"/>
      <c r="J36" s="8" t="s">
        <v>844</v>
      </c>
      <c r="K36" s="8" t="s">
        <v>1082</v>
      </c>
      <c r="L36" s="20" t="s">
        <v>1381</v>
      </c>
      <c r="M36" s="26">
        <v>45015</v>
      </c>
      <c r="N36" s="517">
        <v>45015</v>
      </c>
      <c r="O36" s="517">
        <v>45015</v>
      </c>
      <c r="P36" s="517">
        <v>45015</v>
      </c>
      <c r="Q36" s="7"/>
    </row>
    <row r="37" spans="1:19" x14ac:dyDescent="0.25">
      <c r="A37" s="296">
        <f t="shared" si="1"/>
        <v>35</v>
      </c>
      <c r="B37" s="8" t="str">
        <f t="shared" si="0"/>
        <v>KOPYŞ</v>
      </c>
      <c r="C37" s="8"/>
      <c r="D37" s="8"/>
      <c r="E37" s="8"/>
      <c r="F37" s="8"/>
      <c r="G37" s="9">
        <f>VLOOKUP(B37,SonGönderimTarihleri!A:C,3,FALSE)</f>
        <v>45016</v>
      </c>
      <c r="H37" s="8" t="s">
        <v>12</v>
      </c>
      <c r="I37" s="8"/>
      <c r="J37" s="8" t="s">
        <v>844</v>
      </c>
      <c r="K37" s="8" t="s">
        <v>880</v>
      </c>
      <c r="L37" s="20" t="s">
        <v>881</v>
      </c>
      <c r="M37" s="289">
        <v>44984</v>
      </c>
      <c r="N37" s="418">
        <v>44984</v>
      </c>
      <c r="O37" s="418">
        <v>44984</v>
      </c>
      <c r="P37" s="418">
        <v>44984</v>
      </c>
      <c r="Q37" s="7"/>
    </row>
    <row r="38" spans="1:19" x14ac:dyDescent="0.25">
      <c r="A38" s="296">
        <f t="shared" si="1"/>
        <v>36</v>
      </c>
      <c r="B38" s="8" t="str">
        <f t="shared" si="0"/>
        <v>KOPYŞ</v>
      </c>
      <c r="C38" s="8"/>
      <c r="D38" s="8"/>
      <c r="E38" s="8"/>
      <c r="F38" s="8"/>
      <c r="G38" s="9">
        <f>VLOOKUP(B38,SonGönderimTarihleri!A:C,3,FALSE)</f>
        <v>45016</v>
      </c>
      <c r="H38" s="8" t="s">
        <v>12</v>
      </c>
      <c r="I38" s="8"/>
      <c r="J38" s="8" t="s">
        <v>844</v>
      </c>
      <c r="K38" s="8" t="s">
        <v>1102</v>
      </c>
      <c r="L38" s="21" t="s">
        <v>1105</v>
      </c>
      <c r="M38" s="382">
        <v>44953</v>
      </c>
      <c r="N38" s="382">
        <v>44953</v>
      </c>
      <c r="O38" s="382">
        <v>44953</v>
      </c>
      <c r="P38" s="382">
        <v>44953</v>
      </c>
      <c r="Q38" s="7"/>
    </row>
    <row r="39" spans="1:19" x14ac:dyDescent="0.25">
      <c r="A39" s="296">
        <f t="shared" si="1"/>
        <v>37</v>
      </c>
      <c r="B39" s="8" t="str">
        <f t="shared" si="0"/>
        <v>KOPYŞ</v>
      </c>
      <c r="C39" s="8"/>
      <c r="D39" s="8"/>
      <c r="E39" s="8"/>
      <c r="F39" s="8"/>
      <c r="G39" s="9">
        <f>VLOOKUP(B39,SonGönderimTarihleri!A:C,3,FALSE)</f>
        <v>45016</v>
      </c>
      <c r="H39" s="8" t="s">
        <v>12</v>
      </c>
      <c r="I39" s="8"/>
      <c r="J39" s="8" t="s">
        <v>844</v>
      </c>
      <c r="K39" s="8" t="s">
        <v>882</v>
      </c>
      <c r="L39" s="20" t="s">
        <v>883</v>
      </c>
      <c r="M39" s="334">
        <v>44986</v>
      </c>
      <c r="N39" s="427">
        <v>44986</v>
      </c>
      <c r="O39" s="427">
        <v>44986</v>
      </c>
      <c r="P39" s="427">
        <v>44986</v>
      </c>
      <c r="Q39" s="7"/>
    </row>
    <row r="40" spans="1:19" x14ac:dyDescent="0.25">
      <c r="A40" s="296">
        <f t="shared" si="1"/>
        <v>38</v>
      </c>
      <c r="B40" s="8" t="str">
        <f t="shared" si="0"/>
        <v>KOPYŞ</v>
      </c>
      <c r="C40" s="8"/>
      <c r="D40" s="8"/>
      <c r="E40" s="8"/>
      <c r="F40" s="8"/>
      <c r="G40" s="9">
        <f>VLOOKUP(B40,SonGönderimTarihleri!A:C,3,FALSE)</f>
        <v>45016</v>
      </c>
      <c r="H40" s="8" t="s">
        <v>12</v>
      </c>
      <c r="I40" s="8"/>
      <c r="J40" s="8" t="s">
        <v>844</v>
      </c>
      <c r="K40" s="8" t="s">
        <v>1047</v>
      </c>
      <c r="L40" s="20" t="s">
        <v>1046</v>
      </c>
      <c r="M40" s="427">
        <v>44985</v>
      </c>
      <c r="N40" s="427">
        <v>44985</v>
      </c>
      <c r="O40" s="427">
        <v>44985</v>
      </c>
      <c r="P40" s="427">
        <v>44985</v>
      </c>
      <c r="Q40" s="7"/>
    </row>
    <row r="41" spans="1:19" x14ac:dyDescent="0.25">
      <c r="A41" s="296">
        <f t="shared" si="1"/>
        <v>39</v>
      </c>
      <c r="B41" s="8" t="str">
        <f t="shared" ref="B41:B61" si="2">H41&amp;J41</f>
        <v>KOPYŞ</v>
      </c>
      <c r="C41" s="8"/>
      <c r="D41" s="8"/>
      <c r="E41" s="8"/>
      <c r="F41" s="8"/>
      <c r="G41" s="77">
        <f>VLOOKUP(B41,SonGönderimTarihleri!A:C,3,FALSE)</f>
        <v>45016</v>
      </c>
      <c r="H41" s="78" t="s">
        <v>12</v>
      </c>
      <c r="I41" s="8"/>
      <c r="J41" s="78" t="s">
        <v>844</v>
      </c>
      <c r="K41" s="78" t="s">
        <v>990</v>
      </c>
      <c r="L41" s="108" t="s">
        <v>1683</v>
      </c>
      <c r="M41" s="523">
        <v>45007</v>
      </c>
      <c r="N41" s="523">
        <v>45007</v>
      </c>
      <c r="O41" s="523">
        <v>45007</v>
      </c>
      <c r="P41" s="523">
        <v>45007</v>
      </c>
      <c r="Q41" s="121"/>
      <c r="R41" s="14"/>
      <c r="S41" s="14"/>
    </row>
    <row r="42" spans="1:19" x14ac:dyDescent="0.25">
      <c r="A42" s="296">
        <f t="shared" si="1"/>
        <v>40</v>
      </c>
      <c r="B42" s="8" t="str">
        <f t="shared" si="2"/>
        <v>KOPYŞ</v>
      </c>
      <c r="C42" s="8"/>
      <c r="D42" s="8"/>
      <c r="E42" s="8"/>
      <c r="F42" s="8"/>
      <c r="G42" s="77">
        <f>VLOOKUP(B42,SonGönderimTarihleri!A:C,3,FALSE)</f>
        <v>45016</v>
      </c>
      <c r="H42" s="78" t="s">
        <v>12</v>
      </c>
      <c r="I42" s="8"/>
      <c r="J42" s="78" t="s">
        <v>844</v>
      </c>
      <c r="K42" s="78" t="s">
        <v>1297</v>
      </c>
      <c r="L42" s="108" t="s">
        <v>1296</v>
      </c>
      <c r="M42" s="523">
        <v>45016</v>
      </c>
      <c r="N42" s="523">
        <v>45016</v>
      </c>
      <c r="O42" s="517">
        <v>45016</v>
      </c>
      <c r="P42" s="517">
        <v>45016</v>
      </c>
      <c r="Q42" s="121"/>
    </row>
    <row r="43" spans="1:19" x14ac:dyDescent="0.25">
      <c r="A43" s="296">
        <f t="shared" si="1"/>
        <v>41</v>
      </c>
      <c r="B43" s="8" t="str">
        <f t="shared" si="2"/>
        <v>KOPYŞ</v>
      </c>
      <c r="C43" s="8"/>
      <c r="D43" s="8"/>
      <c r="E43" s="8"/>
      <c r="F43" s="8"/>
      <c r="G43" s="77">
        <f>VLOOKUP(B43,SonGönderimTarihleri!A:C,3,FALSE)</f>
        <v>45016</v>
      </c>
      <c r="H43" s="78" t="s">
        <v>12</v>
      </c>
      <c r="I43" s="8"/>
      <c r="J43" s="78" t="s">
        <v>844</v>
      </c>
      <c r="K43" s="78" t="s">
        <v>1350</v>
      </c>
      <c r="L43" s="108" t="s">
        <v>1349</v>
      </c>
      <c r="M43" s="122">
        <v>44971</v>
      </c>
      <c r="N43" s="408">
        <v>44971</v>
      </c>
      <c r="O43" s="408">
        <v>44971</v>
      </c>
      <c r="P43" s="408">
        <v>44971</v>
      </c>
      <c r="Q43" s="121"/>
    </row>
    <row r="44" spans="1:19" x14ac:dyDescent="0.25">
      <c r="A44" s="296">
        <f t="shared" si="1"/>
        <v>42</v>
      </c>
      <c r="B44" s="8" t="str">
        <f t="shared" si="2"/>
        <v>KOPYŞ</v>
      </c>
      <c r="C44" s="8"/>
      <c r="D44" s="8"/>
      <c r="E44" s="8"/>
      <c r="F44" s="8"/>
      <c r="G44" s="77">
        <f>VLOOKUP(B44,SonGönderimTarihleri!A:C,3,FALSE)</f>
        <v>45016</v>
      </c>
      <c r="H44" s="8" t="s">
        <v>12</v>
      </c>
      <c r="I44" s="8"/>
      <c r="J44" s="8" t="s">
        <v>844</v>
      </c>
      <c r="K44" s="8" t="s">
        <v>884</v>
      </c>
      <c r="L44" s="20" t="s">
        <v>1042</v>
      </c>
      <c r="M44" s="527">
        <v>45001</v>
      </c>
      <c r="N44" s="527">
        <v>45001</v>
      </c>
      <c r="O44" s="527">
        <v>45001</v>
      </c>
      <c r="P44" s="527">
        <v>45001</v>
      </c>
      <c r="Q44" s="7"/>
    </row>
    <row r="45" spans="1:19" x14ac:dyDescent="0.25">
      <c r="A45" s="296">
        <f t="shared" si="1"/>
        <v>43</v>
      </c>
      <c r="B45" s="8" t="str">
        <f t="shared" si="2"/>
        <v>KOPYŞ</v>
      </c>
      <c r="C45" s="8"/>
      <c r="D45" s="8"/>
      <c r="E45" s="8"/>
      <c r="F45" s="8"/>
      <c r="G45" s="9">
        <f>VLOOKUP(B45,SonGönderimTarihleri!A:C,3,FALSE)</f>
        <v>45016</v>
      </c>
      <c r="H45" s="8" t="s">
        <v>12</v>
      </c>
      <c r="I45" s="8"/>
      <c r="J45" s="8" t="s">
        <v>844</v>
      </c>
      <c r="K45" s="8" t="s">
        <v>1130</v>
      </c>
      <c r="L45" s="20" t="s">
        <v>1132</v>
      </c>
      <c r="M45" s="517">
        <v>45016</v>
      </c>
      <c r="N45" s="517">
        <v>45020</v>
      </c>
      <c r="O45" s="517">
        <v>45016</v>
      </c>
      <c r="P45" s="517">
        <v>45020</v>
      </c>
      <c r="Q45" s="7"/>
    </row>
    <row r="46" spans="1:19" x14ac:dyDescent="0.25">
      <c r="A46" s="296">
        <f t="shared" si="1"/>
        <v>44</v>
      </c>
      <c r="B46" s="8" t="str">
        <f t="shared" si="2"/>
        <v>KOPYŞ</v>
      </c>
      <c r="C46" s="8"/>
      <c r="D46" s="8"/>
      <c r="E46" s="8"/>
      <c r="F46" s="8"/>
      <c r="G46" s="9">
        <f>VLOOKUP(B46,SonGönderimTarihleri!A:C,3,FALSE)</f>
        <v>45016</v>
      </c>
      <c r="H46" s="8" t="s">
        <v>12</v>
      </c>
      <c r="I46" s="8"/>
      <c r="J46" s="8" t="s">
        <v>844</v>
      </c>
      <c r="K46" s="8" t="s">
        <v>885</v>
      </c>
      <c r="L46" s="20" t="s">
        <v>886</v>
      </c>
      <c r="M46" s="318">
        <v>44958</v>
      </c>
      <c r="N46" s="318">
        <v>44958</v>
      </c>
      <c r="O46" s="428">
        <v>44981</v>
      </c>
      <c r="P46" s="428">
        <v>44984</v>
      </c>
      <c r="Q46" s="3"/>
    </row>
    <row r="47" spans="1:19" x14ac:dyDescent="0.25">
      <c r="A47" s="296">
        <f t="shared" si="1"/>
        <v>45</v>
      </c>
      <c r="B47" s="8" t="str">
        <f t="shared" si="2"/>
        <v>KOPYŞ</v>
      </c>
      <c r="C47" s="8"/>
      <c r="D47" s="8"/>
      <c r="E47" s="8"/>
      <c r="F47" s="8"/>
      <c r="G47" s="9">
        <f>VLOOKUP(B47,SonGönderimTarihleri!A:C,3,FALSE)</f>
        <v>45016</v>
      </c>
      <c r="H47" s="8" t="s">
        <v>12</v>
      </c>
      <c r="I47" s="8"/>
      <c r="J47" s="8" t="s">
        <v>844</v>
      </c>
      <c r="K47" s="8" t="s">
        <v>887</v>
      </c>
      <c r="L47" s="20" t="s">
        <v>888</v>
      </c>
      <c r="M47" s="427">
        <v>44986</v>
      </c>
      <c r="N47" s="427">
        <v>44986</v>
      </c>
      <c r="O47" s="427">
        <v>44986</v>
      </c>
      <c r="P47" s="427">
        <v>44986</v>
      </c>
      <c r="Q47" s="15"/>
    </row>
    <row r="48" spans="1:19" x14ac:dyDescent="0.25">
      <c r="A48" s="296">
        <f t="shared" si="1"/>
        <v>46</v>
      </c>
      <c r="B48" s="8" t="str">
        <f t="shared" si="2"/>
        <v>KOPYŞ</v>
      </c>
      <c r="C48" s="8"/>
      <c r="D48" s="8"/>
      <c r="E48" s="8"/>
      <c r="F48" s="8"/>
      <c r="G48" s="77">
        <f>VLOOKUP(B48,SonGönderimTarihleri!A:C,3,FALSE)</f>
        <v>45016</v>
      </c>
      <c r="H48" s="78" t="s">
        <v>12</v>
      </c>
      <c r="I48" s="8"/>
      <c r="J48" s="78" t="s">
        <v>844</v>
      </c>
      <c r="K48" s="78" t="s">
        <v>889</v>
      </c>
      <c r="L48" s="108" t="s">
        <v>890</v>
      </c>
      <c r="M48" s="266">
        <v>45009</v>
      </c>
      <c r="N48" s="517">
        <v>45009</v>
      </c>
      <c r="O48" s="517">
        <v>45009</v>
      </c>
      <c r="P48" s="517">
        <v>45009</v>
      </c>
      <c r="Q48" s="121"/>
    </row>
    <row r="49" spans="1:19" x14ac:dyDescent="0.25">
      <c r="A49" s="296">
        <f t="shared" si="1"/>
        <v>47</v>
      </c>
      <c r="B49" s="8" t="str">
        <f t="shared" si="2"/>
        <v>KOPYŞ</v>
      </c>
      <c r="C49" s="8"/>
      <c r="D49" s="8"/>
      <c r="E49" s="8"/>
      <c r="F49" s="8"/>
      <c r="G49" s="77">
        <f>VLOOKUP(B49,SonGönderimTarihleri!A:C,3,FALSE)</f>
        <v>45016</v>
      </c>
      <c r="H49" s="78" t="s">
        <v>12</v>
      </c>
      <c r="I49" s="8"/>
      <c r="J49" s="78" t="s">
        <v>844</v>
      </c>
      <c r="K49" s="78" t="s">
        <v>1382</v>
      </c>
      <c r="L49" s="108" t="s">
        <v>1354</v>
      </c>
      <c r="M49" s="427">
        <v>44985</v>
      </c>
      <c r="N49" s="427">
        <v>44985</v>
      </c>
      <c r="O49" s="427">
        <v>44985</v>
      </c>
      <c r="P49" s="427">
        <v>44985</v>
      </c>
      <c r="Q49" s="121"/>
    </row>
    <row r="50" spans="1:19" x14ac:dyDescent="0.25">
      <c r="A50" s="296">
        <f t="shared" si="1"/>
        <v>48</v>
      </c>
      <c r="B50" s="8" t="str">
        <f t="shared" si="2"/>
        <v>KOPYŞ</v>
      </c>
      <c r="C50" s="8"/>
      <c r="D50" s="8"/>
      <c r="E50" s="8"/>
      <c r="F50" s="8"/>
      <c r="G50" s="9">
        <f>VLOOKUP(B50,SonGönderimTarihleri!A:C,3,FALSE)</f>
        <v>45016</v>
      </c>
      <c r="H50" s="8" t="s">
        <v>12</v>
      </c>
      <c r="I50" s="8"/>
      <c r="J50" s="8" t="s">
        <v>844</v>
      </c>
      <c r="K50" s="8" t="s">
        <v>891</v>
      </c>
      <c r="L50" s="20" t="s">
        <v>892</v>
      </c>
      <c r="M50" s="335">
        <v>45006</v>
      </c>
      <c r="N50" s="517">
        <v>45006</v>
      </c>
      <c r="O50" s="517">
        <v>45006</v>
      </c>
      <c r="P50" s="517">
        <v>45006</v>
      </c>
      <c r="Q50" s="7"/>
    </row>
    <row r="51" spans="1:19" x14ac:dyDescent="0.25">
      <c r="A51" s="296">
        <f t="shared" si="1"/>
        <v>49</v>
      </c>
      <c r="B51" s="8" t="str">
        <f t="shared" si="2"/>
        <v>KOPYŞ</v>
      </c>
      <c r="C51" s="8"/>
      <c r="D51" s="8"/>
      <c r="E51" s="8"/>
      <c r="F51" s="8"/>
      <c r="G51" s="9">
        <f>VLOOKUP(B51,SonGönderimTarihleri!A:C,3,FALSE)</f>
        <v>45016</v>
      </c>
      <c r="H51" s="8" t="s">
        <v>12</v>
      </c>
      <c r="I51" s="8"/>
      <c r="J51" s="8" t="s">
        <v>844</v>
      </c>
      <c r="K51" s="8" t="s">
        <v>858</v>
      </c>
      <c r="L51" s="20" t="s">
        <v>1085</v>
      </c>
      <c r="M51" s="382">
        <v>44957</v>
      </c>
      <c r="N51" s="382">
        <v>44957</v>
      </c>
      <c r="O51" s="382">
        <v>44957</v>
      </c>
      <c r="P51" s="382">
        <v>44957</v>
      </c>
      <c r="Q51" s="7"/>
      <c r="R51" s="14"/>
      <c r="S51" s="14"/>
    </row>
    <row r="52" spans="1:19" x14ac:dyDescent="0.25">
      <c r="A52" s="296">
        <f t="shared" si="1"/>
        <v>50</v>
      </c>
      <c r="B52" s="8" t="str">
        <f t="shared" si="2"/>
        <v>KOPYŞ</v>
      </c>
      <c r="C52" s="8"/>
      <c r="D52" s="8"/>
      <c r="E52" s="8"/>
      <c r="F52" s="8"/>
      <c r="G52" s="9">
        <f>VLOOKUP(B52,SonGönderimTarihleri!A:C,3,FALSE)</f>
        <v>45016</v>
      </c>
      <c r="H52" s="78" t="s">
        <v>12</v>
      </c>
      <c r="I52" s="8"/>
      <c r="J52" s="78" t="s">
        <v>844</v>
      </c>
      <c r="K52" s="78" t="s">
        <v>855</v>
      </c>
      <c r="L52" s="108" t="s">
        <v>1282</v>
      </c>
      <c r="M52" s="318">
        <v>45000</v>
      </c>
      <c r="N52" s="523">
        <v>45000</v>
      </c>
      <c r="O52" s="523">
        <v>45000</v>
      </c>
      <c r="P52" s="523">
        <v>45000</v>
      </c>
      <c r="Q52" s="121"/>
    </row>
    <row r="53" spans="1:19" x14ac:dyDescent="0.25">
      <c r="A53" s="296">
        <f t="shared" si="1"/>
        <v>51</v>
      </c>
      <c r="B53" s="8" t="str">
        <f t="shared" si="2"/>
        <v>KOPYŞ</v>
      </c>
      <c r="C53" s="8"/>
      <c r="D53" s="8"/>
      <c r="E53" s="8"/>
      <c r="F53" s="8"/>
      <c r="G53" s="9">
        <f>VLOOKUP(B53,SonGönderimTarihleri!A:C,3,FALSE)</f>
        <v>45016</v>
      </c>
      <c r="H53" s="78" t="s">
        <v>12</v>
      </c>
      <c r="I53" s="8"/>
      <c r="J53" s="78" t="s">
        <v>844</v>
      </c>
      <c r="K53" s="78" t="s">
        <v>1547</v>
      </c>
      <c r="L53" s="108" t="s">
        <v>1511</v>
      </c>
      <c r="M53" s="284">
        <v>45002</v>
      </c>
      <c r="N53" s="408">
        <v>45002</v>
      </c>
      <c r="O53" s="408">
        <v>45002</v>
      </c>
      <c r="P53" s="408">
        <v>45002</v>
      </c>
      <c r="Q53" s="121"/>
    </row>
    <row r="54" spans="1:19" x14ac:dyDescent="0.25">
      <c r="A54" s="296">
        <f t="shared" si="1"/>
        <v>52</v>
      </c>
      <c r="B54" s="8" t="str">
        <f>H54&amp;J54</f>
        <v>KOPYŞ</v>
      </c>
      <c r="C54" s="8"/>
      <c r="D54" s="8"/>
      <c r="E54" s="8"/>
      <c r="F54" s="8"/>
      <c r="G54" s="9">
        <f>VLOOKUP(B54,SonGönderimTarihleri!A:C,3,FALSE)</f>
        <v>45016</v>
      </c>
      <c r="H54" s="78" t="s">
        <v>12</v>
      </c>
      <c r="I54" s="8"/>
      <c r="J54" s="78" t="s">
        <v>844</v>
      </c>
      <c r="K54" s="78" t="s">
        <v>1548</v>
      </c>
      <c r="L54" s="123" t="s">
        <v>1512</v>
      </c>
      <c r="M54" s="324">
        <v>45013</v>
      </c>
      <c r="N54" s="324">
        <v>45012</v>
      </c>
      <c r="O54" s="517">
        <v>45013</v>
      </c>
      <c r="P54" s="517">
        <v>45013</v>
      </c>
      <c r="Q54" s="121"/>
    </row>
    <row r="55" spans="1:19" x14ac:dyDescent="0.25">
      <c r="A55" s="296">
        <f t="shared" si="1"/>
        <v>53</v>
      </c>
      <c r="B55" s="8" t="str">
        <f t="shared" si="2"/>
        <v>KOPYŞ</v>
      </c>
      <c r="C55" s="8"/>
      <c r="D55" s="8"/>
      <c r="E55" s="8"/>
      <c r="F55" s="8"/>
      <c r="G55" s="9">
        <f>VLOOKUP(B55,SonGönderimTarihleri!A:C,3,FALSE)</f>
        <v>45016</v>
      </c>
      <c r="H55" s="78" t="s">
        <v>12</v>
      </c>
      <c r="I55" s="8"/>
      <c r="J55" s="78" t="s">
        <v>844</v>
      </c>
      <c r="K55" s="78" t="s">
        <v>893</v>
      </c>
      <c r="L55" s="108" t="s">
        <v>894</v>
      </c>
      <c r="M55" s="526">
        <v>45001</v>
      </c>
      <c r="N55" s="526">
        <v>45001</v>
      </c>
      <c r="O55" s="526">
        <v>45001</v>
      </c>
      <c r="P55" s="526">
        <v>45001</v>
      </c>
      <c r="Q55" s="121"/>
    </row>
    <row r="56" spans="1:19" s="14" customFormat="1" x14ac:dyDescent="0.25">
      <c r="A56" s="296">
        <f t="shared" si="1"/>
        <v>54</v>
      </c>
      <c r="B56" s="8" t="str">
        <f t="shared" si="2"/>
        <v>KOPYŞ</v>
      </c>
      <c r="C56" s="8"/>
      <c r="D56" s="8"/>
      <c r="E56" s="8"/>
      <c r="F56" s="8"/>
      <c r="G56" s="9">
        <f>VLOOKUP(B56,SonGönderimTarihleri!A:C,3,FALSE)</f>
        <v>45016</v>
      </c>
      <c r="H56" s="78" t="s">
        <v>12</v>
      </c>
      <c r="I56" s="8"/>
      <c r="J56" s="78" t="s">
        <v>844</v>
      </c>
      <c r="K56" s="78" t="s">
        <v>897</v>
      </c>
      <c r="L56" s="108" t="s">
        <v>898</v>
      </c>
      <c r="M56" s="408">
        <v>44988</v>
      </c>
      <c r="N56" s="408">
        <v>44988</v>
      </c>
      <c r="O56" s="408">
        <v>44988</v>
      </c>
      <c r="P56" s="408">
        <v>44988</v>
      </c>
      <c r="Q56" s="121"/>
      <c r="R56"/>
      <c r="S56"/>
    </row>
    <row r="57" spans="1:19" x14ac:dyDescent="0.25">
      <c r="A57" s="296">
        <f t="shared" si="1"/>
        <v>55</v>
      </c>
      <c r="B57" s="8" t="str">
        <f t="shared" si="2"/>
        <v>KOPYŞ</v>
      </c>
      <c r="C57" s="8"/>
      <c r="D57" s="8"/>
      <c r="E57" s="8"/>
      <c r="F57" s="8"/>
      <c r="G57" s="9">
        <f>VLOOKUP(B57,SonGönderimTarihleri!A:C,3,FALSE)</f>
        <v>45016</v>
      </c>
      <c r="H57" s="8" t="s">
        <v>12</v>
      </c>
      <c r="I57" s="8"/>
      <c r="J57" s="8" t="s">
        <v>844</v>
      </c>
      <c r="K57" s="8" t="s">
        <v>899</v>
      </c>
      <c r="L57" s="20" t="s">
        <v>900</v>
      </c>
      <c r="M57" s="284" t="s">
        <v>1823</v>
      </c>
      <c r="N57" s="284">
        <v>44964</v>
      </c>
      <c r="O57" s="284">
        <v>44964</v>
      </c>
      <c r="P57" s="284">
        <v>44964</v>
      </c>
      <c r="Q57" s="7"/>
    </row>
    <row r="58" spans="1:19" x14ac:dyDescent="0.25">
      <c r="A58" s="296">
        <f t="shared" si="1"/>
        <v>56</v>
      </c>
      <c r="B58" s="8" t="str">
        <f t="shared" si="2"/>
        <v>KOPYŞ</v>
      </c>
      <c r="C58" s="8"/>
      <c r="D58" s="8"/>
      <c r="E58" s="8"/>
      <c r="F58" s="8"/>
      <c r="G58" s="77">
        <f>VLOOKUP(B58,SonGönderimTarihleri!A:C,3,FALSE)</f>
        <v>45016</v>
      </c>
      <c r="H58" s="78" t="s">
        <v>12</v>
      </c>
      <c r="I58" s="8"/>
      <c r="J58" s="78" t="s">
        <v>844</v>
      </c>
      <c r="K58" s="78" t="s">
        <v>895</v>
      </c>
      <c r="L58" s="123" t="s">
        <v>1276</v>
      </c>
      <c r="M58" s="531">
        <v>45006</v>
      </c>
      <c r="N58" s="531">
        <v>45006</v>
      </c>
      <c r="O58" s="531">
        <v>45006</v>
      </c>
      <c r="P58" s="531">
        <v>45006</v>
      </c>
      <c r="Q58" s="133"/>
    </row>
    <row r="59" spans="1:19" x14ac:dyDescent="0.25">
      <c r="A59" s="296">
        <f t="shared" si="1"/>
        <v>57</v>
      </c>
      <c r="B59" s="8" t="str">
        <f t="shared" si="2"/>
        <v>KOPYŞ</v>
      </c>
      <c r="C59" s="8"/>
      <c r="D59" s="8"/>
      <c r="E59" s="8"/>
      <c r="F59" s="8"/>
      <c r="G59" s="77">
        <f>VLOOKUP(B59,SonGönderimTarihleri!A:C,3,FALSE)</f>
        <v>45016</v>
      </c>
      <c r="H59" s="8" t="s">
        <v>12</v>
      </c>
      <c r="I59" s="8"/>
      <c r="J59" s="8" t="s">
        <v>844</v>
      </c>
      <c r="K59" s="8" t="s">
        <v>901</v>
      </c>
      <c r="L59" s="20" t="s">
        <v>902</v>
      </c>
      <c r="M59" s="427">
        <v>44991</v>
      </c>
      <c r="N59" s="427">
        <v>44991</v>
      </c>
      <c r="O59" s="427">
        <v>44991</v>
      </c>
      <c r="P59" s="427">
        <v>44991</v>
      </c>
      <c r="Q59" s="7"/>
    </row>
    <row r="60" spans="1:19" x14ac:dyDescent="0.25">
      <c r="A60" s="296">
        <f t="shared" si="1"/>
        <v>58</v>
      </c>
      <c r="B60" s="8" t="str">
        <f t="shared" si="2"/>
        <v>KOPYŞ</v>
      </c>
      <c r="C60" s="8"/>
      <c r="D60" s="8"/>
      <c r="E60" s="8"/>
      <c r="F60" s="8"/>
      <c r="G60" s="77">
        <f>VLOOKUP(B60,SonGönderimTarihleri!A:C,3,FALSE)</f>
        <v>45016</v>
      </c>
      <c r="H60" s="8" t="s">
        <v>12</v>
      </c>
      <c r="I60" s="8"/>
      <c r="J60" s="8" t="s">
        <v>844</v>
      </c>
      <c r="K60" s="8" t="s">
        <v>903</v>
      </c>
      <c r="L60" s="20" t="s">
        <v>904</v>
      </c>
      <c r="M60" s="382">
        <v>44953</v>
      </c>
      <c r="N60" s="382">
        <v>44953</v>
      </c>
      <c r="O60" s="382">
        <v>44953</v>
      </c>
      <c r="P60" s="382">
        <v>44953</v>
      </c>
      <c r="Q60" s="15"/>
    </row>
    <row r="61" spans="1:19" x14ac:dyDescent="0.25">
      <c r="A61" s="296">
        <f t="shared" si="1"/>
        <v>59</v>
      </c>
      <c r="B61" s="8" t="str">
        <f t="shared" si="2"/>
        <v>KO(ZPY)</v>
      </c>
      <c r="C61" s="8"/>
      <c r="D61" s="8"/>
      <c r="E61" s="8"/>
      <c r="F61" s="8"/>
      <c r="G61" s="77">
        <f>VLOOKUP(B61,SonGönderimTarihleri!A:C,3,FALSE)</f>
        <v>45016</v>
      </c>
      <c r="H61" s="8" t="s">
        <v>12</v>
      </c>
      <c r="I61" s="8"/>
      <c r="J61" s="8" t="s">
        <v>1030</v>
      </c>
      <c r="K61" s="8" t="s">
        <v>1232</v>
      </c>
      <c r="L61" s="20" t="s">
        <v>905</v>
      </c>
      <c r="M61" s="528">
        <v>45001</v>
      </c>
      <c r="N61" s="529">
        <v>45001</v>
      </c>
      <c r="O61" s="530">
        <v>45001</v>
      </c>
      <c r="P61" s="531">
        <v>45001</v>
      </c>
      <c r="Q61" s="84" t="s">
        <v>689</v>
      </c>
    </row>
    <row r="63" spans="1:19" x14ac:dyDescent="0.25">
      <c r="L63" s="5" t="s">
        <v>906</v>
      </c>
      <c r="M63" s="5"/>
      <c r="N63" s="5"/>
    </row>
    <row r="64" spans="1:19" x14ac:dyDescent="0.25">
      <c r="L64" s="6" t="s">
        <v>917</v>
      </c>
      <c r="M64" s="6"/>
      <c r="N64" s="6"/>
    </row>
  </sheetData>
  <sortState ref="A3:Q55">
    <sortCondition ref="L3:L55"/>
  </sortState>
  <mergeCells count="1">
    <mergeCell ref="A1:S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A1:V62"/>
  <sheetViews>
    <sheetView showGridLines="0" zoomScaleNormal="100" workbookViewId="0">
      <pane ySplit="2" topLeftCell="A3" activePane="bottomLeft" state="frozen"/>
      <selection activeCell="K77" sqref="K77"/>
      <selection pane="bottomLeft" activeCell="U16" sqref="U16"/>
    </sheetView>
  </sheetViews>
  <sheetFormatPr defaultRowHeight="15" x14ac:dyDescent="0.25"/>
  <cols>
    <col min="1" max="1" width="2.85546875" bestFit="1" customWidth="1"/>
    <col min="2" max="2" width="6.140625" hidden="1" customWidth="1"/>
    <col min="3" max="3" width="8.7109375" hidden="1" customWidth="1"/>
    <col min="4" max="4" width="4.140625" hidden="1" customWidth="1"/>
    <col min="5" max="5" width="6.7109375" hidden="1" customWidth="1"/>
    <col min="6" max="6" width="9.140625" customWidth="1"/>
    <col min="7" max="7" width="5.42578125" bestFit="1" customWidth="1"/>
    <col min="8" max="8" width="13.5703125" hidden="1" customWidth="1"/>
    <col min="9" max="9" width="5.7109375" customWidth="1"/>
    <col min="10" max="10" width="5.85546875" style="85" customWidth="1"/>
    <col min="11" max="11" width="41.140625" style="85" customWidth="1"/>
    <col min="12" max="12" width="23.140625" customWidth="1"/>
    <col min="13" max="13" width="12.28515625" customWidth="1"/>
    <col min="14" max="14" width="9.5703125" customWidth="1"/>
    <col min="15" max="15" width="13.7109375" customWidth="1"/>
    <col min="16" max="16" width="26.42578125" style="14" customWidth="1"/>
    <col min="17" max="17" width="13.28515625" customWidth="1"/>
    <col min="18" max="18" width="11.85546875" style="17" customWidth="1"/>
    <col min="21" max="21" width="11.140625" bestFit="1" customWidth="1"/>
  </cols>
  <sheetData>
    <row r="1" spans="1:22" ht="63.6" customHeight="1" x14ac:dyDescent="0.25">
      <c r="A1" s="533" t="s">
        <v>1738</v>
      </c>
      <c r="B1" s="534"/>
      <c r="C1" s="534"/>
      <c r="D1" s="534"/>
      <c r="E1" s="534"/>
      <c r="F1" s="534"/>
      <c r="G1" s="534"/>
      <c r="H1" s="534"/>
      <c r="I1" s="534"/>
      <c r="J1" s="534"/>
      <c r="K1" s="534"/>
      <c r="L1" s="534"/>
      <c r="M1" s="534"/>
      <c r="N1" s="534"/>
      <c r="O1" s="534"/>
      <c r="P1" s="534"/>
      <c r="Q1" s="534"/>
      <c r="R1" s="534"/>
      <c r="U1" s="38"/>
    </row>
    <row r="2" spans="1:22" ht="65.25" customHeight="1" x14ac:dyDescent="0.25">
      <c r="A2" s="1" t="s">
        <v>0</v>
      </c>
      <c r="B2" s="1"/>
      <c r="C2" s="1"/>
      <c r="D2" s="1"/>
      <c r="E2" s="1"/>
      <c r="F2" s="1" t="s">
        <v>997</v>
      </c>
      <c r="G2" s="1" t="s">
        <v>2</v>
      </c>
      <c r="H2" s="1"/>
      <c r="I2" s="1" t="s">
        <v>3</v>
      </c>
      <c r="J2" s="1" t="s">
        <v>4</v>
      </c>
      <c r="K2" s="1" t="s">
        <v>5</v>
      </c>
      <c r="L2" s="1" t="s">
        <v>1</v>
      </c>
      <c r="M2" s="1" t="s">
        <v>6</v>
      </c>
      <c r="N2" s="1" t="s">
        <v>7</v>
      </c>
      <c r="O2" s="1" t="s">
        <v>8</v>
      </c>
      <c r="P2" s="13" t="s">
        <v>9</v>
      </c>
      <c r="Q2" s="1" t="s">
        <v>10</v>
      </c>
      <c r="R2" s="1" t="s">
        <v>1005</v>
      </c>
    </row>
    <row r="3" spans="1:22" s="87" customFormat="1" ht="16.5" customHeight="1" x14ac:dyDescent="0.25">
      <c r="A3" s="25">
        <v>1</v>
      </c>
      <c r="B3" s="25" t="str">
        <f t="shared" ref="B3:B15" si="0">G3&amp;H3</f>
        <v>KNİP</v>
      </c>
      <c r="C3" s="25"/>
      <c r="D3" s="25"/>
      <c r="E3" s="25"/>
      <c r="F3" s="188" t="s">
        <v>1010</v>
      </c>
      <c r="G3" s="44" t="s">
        <v>15</v>
      </c>
      <c r="H3" s="44" t="s">
        <v>690</v>
      </c>
      <c r="I3" s="44"/>
      <c r="J3" s="44" t="s">
        <v>691</v>
      </c>
      <c r="K3" s="147" t="s">
        <v>1192</v>
      </c>
      <c r="L3" s="93"/>
      <c r="M3" s="93"/>
      <c r="N3" s="93"/>
      <c r="O3" s="93"/>
      <c r="P3" s="40"/>
      <c r="Q3" s="41"/>
      <c r="R3" s="46">
        <v>42491</v>
      </c>
      <c r="S3" s="43"/>
      <c r="T3" s="43"/>
      <c r="U3" s="43"/>
      <c r="V3" s="43"/>
    </row>
    <row r="4" spans="1:22" s="87" customFormat="1" ht="16.5" customHeight="1" x14ac:dyDescent="0.25">
      <c r="A4" s="25"/>
      <c r="B4" s="25" t="str">
        <f t="shared" si="0"/>
        <v>KPay</v>
      </c>
      <c r="C4" s="25"/>
      <c r="D4" s="25"/>
      <c r="E4" s="25"/>
      <c r="F4" s="188"/>
      <c r="G4" s="44" t="s">
        <v>15</v>
      </c>
      <c r="H4" s="44" t="s">
        <v>1820</v>
      </c>
      <c r="I4" s="44" t="s">
        <v>1820</v>
      </c>
      <c r="J4" s="44" t="s">
        <v>1833</v>
      </c>
      <c r="K4" s="431" t="s">
        <v>1834</v>
      </c>
      <c r="L4" s="93"/>
      <c r="M4" s="93"/>
      <c r="N4" s="93"/>
      <c r="O4" s="93"/>
      <c r="P4" s="40"/>
      <c r="Q4" s="41"/>
      <c r="R4" s="428"/>
      <c r="S4" s="43"/>
      <c r="T4" s="43"/>
      <c r="U4" s="43"/>
      <c r="V4" s="43"/>
    </row>
    <row r="5" spans="1:22" s="17" customFormat="1" x14ac:dyDescent="0.25">
      <c r="A5" s="25">
        <v>2</v>
      </c>
      <c r="B5" s="25" t="str">
        <f t="shared" si="0"/>
        <v>KO</v>
      </c>
      <c r="C5" s="8"/>
      <c r="D5" s="8"/>
      <c r="E5" s="8"/>
      <c r="F5" s="188" t="s">
        <v>1010</v>
      </c>
      <c r="G5" s="25" t="s">
        <v>12</v>
      </c>
      <c r="H5" s="25"/>
      <c r="I5" s="25"/>
      <c r="J5" s="25" t="s">
        <v>699</v>
      </c>
      <c r="K5" s="49" t="s">
        <v>700</v>
      </c>
      <c r="L5" s="19"/>
      <c r="M5" s="19"/>
      <c r="N5" s="19"/>
      <c r="O5" s="19"/>
      <c r="P5" s="47"/>
      <c r="Q5" s="42"/>
      <c r="R5" s="46">
        <v>43713</v>
      </c>
      <c r="S5" s="100"/>
    </row>
    <row r="6" spans="1:22" s="18" customFormat="1" x14ac:dyDescent="0.25">
      <c r="A6" s="25">
        <v>3</v>
      </c>
      <c r="B6" s="25" t="str">
        <f t="shared" si="0"/>
        <v>KONİP</v>
      </c>
      <c r="C6" s="8"/>
      <c r="D6" s="8"/>
      <c r="E6" s="8"/>
      <c r="F6" s="188" t="s">
        <v>1010</v>
      </c>
      <c r="G6" s="25" t="s">
        <v>12</v>
      </c>
      <c r="H6" s="8" t="s">
        <v>690</v>
      </c>
      <c r="I6" s="8"/>
      <c r="J6" s="8" t="s">
        <v>703</v>
      </c>
      <c r="K6" s="49" t="s">
        <v>704</v>
      </c>
      <c r="L6" s="19"/>
      <c r="M6" s="19"/>
      <c r="N6" s="19"/>
      <c r="O6" s="19"/>
      <c r="P6" s="19"/>
      <c r="Q6" s="47"/>
      <c r="R6" s="318">
        <v>43042</v>
      </c>
      <c r="S6" s="100"/>
    </row>
    <row r="7" spans="1:22" s="43" customFormat="1" x14ac:dyDescent="0.25">
      <c r="A7" s="25">
        <v>4</v>
      </c>
      <c r="B7" s="296" t="str">
        <f t="shared" si="0"/>
        <v>KNİP</v>
      </c>
      <c r="C7" s="296"/>
      <c r="D7" s="296"/>
      <c r="E7" s="296"/>
      <c r="F7" s="188" t="s">
        <v>1010</v>
      </c>
      <c r="G7" s="25" t="s">
        <v>15</v>
      </c>
      <c r="H7" s="25" t="s">
        <v>690</v>
      </c>
      <c r="I7" s="25" t="s">
        <v>690</v>
      </c>
      <c r="J7" s="25" t="s">
        <v>1501</v>
      </c>
      <c r="K7" s="49" t="s">
        <v>1620</v>
      </c>
      <c r="L7" s="427">
        <v>44980</v>
      </c>
      <c r="M7" s="427">
        <v>44980</v>
      </c>
      <c r="N7" s="427">
        <v>44980</v>
      </c>
      <c r="O7" s="427">
        <v>44980</v>
      </c>
      <c r="P7" s="101"/>
      <c r="Q7" s="265"/>
      <c r="R7" s="318">
        <v>44574</v>
      </c>
      <c r="S7" s="360"/>
      <c r="T7" s="17"/>
    </row>
    <row r="8" spans="1:22" s="17" customFormat="1" x14ac:dyDescent="0.25">
      <c r="A8" s="25">
        <v>5</v>
      </c>
      <c r="B8" s="25" t="str">
        <f t="shared" si="0"/>
        <v>KONİP</v>
      </c>
      <c r="C8" s="8"/>
      <c r="D8" s="8"/>
      <c r="E8" s="8"/>
      <c r="F8" s="188" t="s">
        <v>1010</v>
      </c>
      <c r="G8" s="25" t="s">
        <v>12</v>
      </c>
      <c r="H8" s="25" t="s">
        <v>690</v>
      </c>
      <c r="I8" s="25" t="s">
        <v>690</v>
      </c>
      <c r="J8" s="25" t="s">
        <v>710</v>
      </c>
      <c r="K8" s="49" t="s">
        <v>711</v>
      </c>
      <c r="L8" s="426">
        <v>44994</v>
      </c>
      <c r="M8" s="426">
        <v>44994</v>
      </c>
      <c r="N8" s="426">
        <v>44994</v>
      </c>
      <c r="O8" s="426">
        <v>44994</v>
      </c>
      <c r="P8" s="426">
        <v>44994</v>
      </c>
      <c r="Q8" s="426">
        <v>44994</v>
      </c>
      <c r="R8" s="426">
        <v>44994</v>
      </c>
      <c r="S8" s="43"/>
    </row>
    <row r="9" spans="1:22" s="17" customFormat="1" x14ac:dyDescent="0.25">
      <c r="A9" s="25">
        <v>6</v>
      </c>
      <c r="B9" s="25" t="str">
        <f t="shared" si="0"/>
        <v>KONİP</v>
      </c>
      <c r="C9" s="8"/>
      <c r="D9" s="8"/>
      <c r="E9" s="8"/>
      <c r="F9" s="188" t="s">
        <v>1010</v>
      </c>
      <c r="G9" s="25" t="s">
        <v>12</v>
      </c>
      <c r="H9" s="25" t="s">
        <v>690</v>
      </c>
      <c r="I9" s="25"/>
      <c r="J9" s="25" t="s">
        <v>712</v>
      </c>
      <c r="K9" s="49" t="s">
        <v>713</v>
      </c>
      <c r="L9" s="19"/>
      <c r="M9" s="19"/>
      <c r="N9" s="19"/>
      <c r="O9" s="19"/>
      <c r="P9" s="99"/>
      <c r="Q9" s="41"/>
      <c r="R9" s="318">
        <v>43671</v>
      </c>
      <c r="S9"/>
      <c r="T9"/>
      <c r="U9"/>
      <c r="V9"/>
    </row>
    <row r="10" spans="1:22" s="43" customFormat="1" x14ac:dyDescent="0.25">
      <c r="A10" s="25">
        <v>7</v>
      </c>
      <c r="B10" s="25" t="str">
        <f t="shared" si="0"/>
        <v>KNİP</v>
      </c>
      <c r="C10" s="25"/>
      <c r="D10" s="25"/>
      <c r="E10" s="25"/>
      <c r="F10" s="188" t="s">
        <v>1010</v>
      </c>
      <c r="G10" s="25" t="s">
        <v>15</v>
      </c>
      <c r="H10" s="25" t="s">
        <v>690</v>
      </c>
      <c r="I10" s="25"/>
      <c r="J10" s="25" t="s">
        <v>716</v>
      </c>
      <c r="K10" s="49" t="s">
        <v>1141</v>
      </c>
      <c r="L10" s="20"/>
      <c r="M10" s="20"/>
      <c r="N10" s="20"/>
      <c r="O10" s="20"/>
      <c r="P10" s="101" t="s">
        <v>1003</v>
      </c>
      <c r="Q10" s="40"/>
      <c r="R10" s="318">
        <v>42244</v>
      </c>
    </row>
    <row r="11" spans="1:22" s="43" customFormat="1" x14ac:dyDescent="0.25">
      <c r="A11" s="25">
        <v>8</v>
      </c>
      <c r="B11" s="25" t="str">
        <f t="shared" si="0"/>
        <v>K</v>
      </c>
      <c r="C11" s="25"/>
      <c r="D11" s="25"/>
      <c r="E11" s="25"/>
      <c r="F11" s="188" t="s">
        <v>1010</v>
      </c>
      <c r="G11" s="25" t="s">
        <v>15</v>
      </c>
      <c r="H11" s="25"/>
      <c r="I11" s="25"/>
      <c r="J11" s="25" t="s">
        <v>1479</v>
      </c>
      <c r="K11" s="49" t="s">
        <v>1480</v>
      </c>
      <c r="L11" s="20"/>
      <c r="M11" s="20"/>
      <c r="N11" s="20"/>
      <c r="O11" s="20"/>
      <c r="P11" s="101"/>
      <c r="Q11" s="40"/>
      <c r="R11" s="318">
        <v>44735</v>
      </c>
    </row>
    <row r="12" spans="1:22" s="43" customFormat="1" x14ac:dyDescent="0.25">
      <c r="A12" s="25">
        <v>9</v>
      </c>
      <c r="B12" s="25" t="s">
        <v>15</v>
      </c>
      <c r="C12" s="25"/>
      <c r="D12" s="25"/>
      <c r="E12" s="25"/>
      <c r="F12" s="188" t="s">
        <v>1010</v>
      </c>
      <c r="G12" s="25" t="s">
        <v>15</v>
      </c>
      <c r="H12" s="25" t="s">
        <v>1820</v>
      </c>
      <c r="I12" s="25"/>
      <c r="J12" s="25" t="s">
        <v>1829</v>
      </c>
      <c r="K12" s="49" t="s">
        <v>1830</v>
      </c>
      <c r="L12" s="298"/>
      <c r="M12" s="298"/>
      <c r="N12" s="298"/>
      <c r="O12" s="298"/>
      <c r="P12" s="101"/>
      <c r="Q12" s="40"/>
      <c r="R12" s="428"/>
    </row>
    <row r="13" spans="1:22" s="107" customFormat="1" x14ac:dyDescent="0.25">
      <c r="A13" s="25">
        <v>10</v>
      </c>
      <c r="B13" s="25" t="str">
        <f t="shared" si="0"/>
        <v>KNİP</v>
      </c>
      <c r="C13" s="86"/>
      <c r="D13" s="86"/>
      <c r="E13" s="86"/>
      <c r="F13" s="188">
        <v>45058</v>
      </c>
      <c r="G13" s="44" t="s">
        <v>15</v>
      </c>
      <c r="H13" s="44" t="s">
        <v>690</v>
      </c>
      <c r="I13" s="44"/>
      <c r="J13" s="44" t="s">
        <v>717</v>
      </c>
      <c r="K13" s="49" t="s">
        <v>718</v>
      </c>
      <c r="L13" s="46"/>
      <c r="M13" s="46"/>
      <c r="N13" s="46"/>
      <c r="O13" s="46"/>
      <c r="P13" s="40"/>
      <c r="Q13" s="45"/>
      <c r="R13" s="318">
        <v>41976</v>
      </c>
      <c r="S13" s="82"/>
      <c r="T13" s="82"/>
      <c r="U13" s="82"/>
      <c r="V13" s="82"/>
    </row>
    <row r="14" spans="1:22" s="107" customFormat="1" x14ac:dyDescent="0.25">
      <c r="A14" s="25">
        <v>11</v>
      </c>
      <c r="B14" s="25" t="str">
        <f t="shared" si="0"/>
        <v>KNİP</v>
      </c>
      <c r="C14" s="86"/>
      <c r="D14" s="86"/>
      <c r="E14" s="86"/>
      <c r="F14" s="188" t="s">
        <v>1010</v>
      </c>
      <c r="G14" s="44" t="s">
        <v>15</v>
      </c>
      <c r="H14" s="44" t="s">
        <v>690</v>
      </c>
      <c r="I14" s="44"/>
      <c r="J14" s="25" t="s">
        <v>1238</v>
      </c>
      <c r="K14" s="49" t="s">
        <v>1239</v>
      </c>
      <c r="L14" s="46"/>
      <c r="M14" s="46"/>
      <c r="N14" s="46"/>
      <c r="O14" s="46"/>
      <c r="P14" s="40"/>
      <c r="Q14" s="45"/>
      <c r="R14" s="318">
        <v>44147</v>
      </c>
      <c r="S14" s="82"/>
      <c r="T14" s="82"/>
      <c r="U14" s="82"/>
      <c r="V14" s="82"/>
    </row>
    <row r="15" spans="1:22" s="17" customFormat="1" x14ac:dyDescent="0.25">
      <c r="A15" s="25">
        <v>12</v>
      </c>
      <c r="B15" s="296" t="str">
        <f t="shared" si="0"/>
        <v>KONİP</v>
      </c>
      <c r="C15" s="296"/>
      <c r="D15" s="296"/>
      <c r="E15" s="296"/>
      <c r="F15" s="188" t="s">
        <v>1010</v>
      </c>
      <c r="G15" s="296" t="s">
        <v>12</v>
      </c>
      <c r="H15" s="25" t="s">
        <v>690</v>
      </c>
      <c r="I15" s="296" t="s">
        <v>690</v>
      </c>
      <c r="J15" s="25" t="s">
        <v>719</v>
      </c>
      <c r="K15" s="49" t="s">
        <v>1618</v>
      </c>
      <c r="L15" s="280">
        <v>44971</v>
      </c>
      <c r="M15" s="405">
        <v>44971</v>
      </c>
      <c r="N15" s="405">
        <v>44971</v>
      </c>
      <c r="O15" s="405">
        <v>44971</v>
      </c>
      <c r="P15" s="47"/>
      <c r="Q15" s="267"/>
      <c r="R15" s="336">
        <v>44651</v>
      </c>
      <c r="S15" s="360"/>
    </row>
    <row r="16" spans="1:22" s="43" customFormat="1" ht="23.25" x14ac:dyDescent="0.25">
      <c r="A16" s="25">
        <v>13</v>
      </c>
      <c r="B16" s="25" t="str">
        <f>G16&amp;H16</f>
        <v>KNİP</v>
      </c>
      <c r="C16" s="25"/>
      <c r="D16" s="25"/>
      <c r="E16" s="25"/>
      <c r="F16" s="188" t="s">
        <v>1010</v>
      </c>
      <c r="G16" s="25" t="s">
        <v>15</v>
      </c>
      <c r="H16" s="25" t="s">
        <v>690</v>
      </c>
      <c r="I16" s="25"/>
      <c r="J16" s="25" t="s">
        <v>724</v>
      </c>
      <c r="K16" s="49" t="s">
        <v>1142</v>
      </c>
      <c r="L16" s="20"/>
      <c r="M16" s="20"/>
      <c r="N16" s="20"/>
      <c r="O16" s="20"/>
      <c r="P16" s="66" t="s">
        <v>842</v>
      </c>
      <c r="Q16" s="40"/>
      <c r="R16" s="318">
        <v>42335</v>
      </c>
      <c r="S16" s="102"/>
    </row>
    <row r="17" spans="1:22" s="87" customFormat="1" x14ac:dyDescent="0.25">
      <c r="A17" s="25">
        <v>14</v>
      </c>
      <c r="B17" s="25" t="str">
        <f>G17&amp;H17</f>
        <v>KNİP</v>
      </c>
      <c r="C17" s="25"/>
      <c r="D17" s="25"/>
      <c r="E17" s="25"/>
      <c r="F17" s="188" t="s">
        <v>1010</v>
      </c>
      <c r="G17" s="25" t="s">
        <v>15</v>
      </c>
      <c r="H17" s="25" t="s">
        <v>690</v>
      </c>
      <c r="I17" s="25" t="s">
        <v>690</v>
      </c>
      <c r="J17" s="25" t="s">
        <v>729</v>
      </c>
      <c r="K17" s="49" t="s">
        <v>730</v>
      </c>
      <c r="L17" s="426">
        <v>44998</v>
      </c>
      <c r="M17" s="426">
        <v>44998</v>
      </c>
      <c r="N17" s="426">
        <v>44998</v>
      </c>
      <c r="O17" s="426">
        <v>44998</v>
      </c>
      <c r="P17" s="47"/>
      <c r="Q17" s="41"/>
      <c r="R17" s="318">
        <v>44546</v>
      </c>
      <c r="S17" s="43"/>
      <c r="T17" s="43"/>
      <c r="U17" s="43"/>
      <c r="V17" s="43"/>
    </row>
    <row r="18" spans="1:22" s="87" customFormat="1" x14ac:dyDescent="0.25">
      <c r="A18" s="25">
        <v>15</v>
      </c>
      <c r="B18" s="25" t="str">
        <f>G18&amp;H18</f>
        <v>KONİP</v>
      </c>
      <c r="C18" s="25"/>
      <c r="D18" s="25"/>
      <c r="E18" s="25"/>
      <c r="F18" s="188" t="s">
        <v>1010</v>
      </c>
      <c r="G18" s="25" t="s">
        <v>12</v>
      </c>
      <c r="H18" s="25" t="s">
        <v>690</v>
      </c>
      <c r="I18" s="25" t="s">
        <v>690</v>
      </c>
      <c r="J18" s="25" t="s">
        <v>999</v>
      </c>
      <c r="K18" s="49" t="s">
        <v>998</v>
      </c>
      <c r="L18" s="19"/>
      <c r="M18" s="19"/>
      <c r="N18" s="19"/>
      <c r="O18" s="19"/>
      <c r="P18" s="47"/>
      <c r="Q18" s="41"/>
      <c r="R18" s="25" t="s">
        <v>1320</v>
      </c>
      <c r="S18" s="82"/>
    </row>
    <row r="19" spans="1:22" s="146" customFormat="1" ht="15" customHeight="1" x14ac:dyDescent="0.25">
      <c r="A19" s="25">
        <v>16</v>
      </c>
      <c r="B19" s="44" t="str">
        <f>H19&amp;I19</f>
        <v>KO</v>
      </c>
      <c r="C19" s="299"/>
      <c r="D19" s="44"/>
      <c r="E19" s="299"/>
      <c r="F19" s="188" t="s">
        <v>1010</v>
      </c>
      <c r="G19" s="299" t="s">
        <v>12</v>
      </c>
      <c r="H19" s="25" t="s">
        <v>12</v>
      </c>
      <c r="I19" s="25"/>
      <c r="J19" s="25" t="s">
        <v>1661</v>
      </c>
      <c r="K19" s="49" t="s">
        <v>1660</v>
      </c>
      <c r="L19" s="427">
        <v>44985</v>
      </c>
      <c r="M19" s="427">
        <v>44985</v>
      </c>
      <c r="N19" s="303">
        <v>44999</v>
      </c>
      <c r="O19" s="517">
        <v>44999</v>
      </c>
      <c r="P19" s="203"/>
      <c r="Q19" s="151"/>
      <c r="R19" s="340">
        <v>44917</v>
      </c>
      <c r="S19" s="152"/>
      <c r="T19" s="141"/>
    </row>
    <row r="20" spans="1:22" s="43" customFormat="1" x14ac:dyDescent="0.25">
      <c r="A20" s="25">
        <v>17</v>
      </c>
      <c r="B20" s="25" t="str">
        <f t="shared" ref="B20:B26" si="1">G20&amp;H20</f>
        <v>KONİP</v>
      </c>
      <c r="C20" s="8"/>
      <c r="D20" s="8"/>
      <c r="E20" s="8"/>
      <c r="F20" s="188" t="s">
        <v>1010</v>
      </c>
      <c r="G20" s="28" t="s">
        <v>12</v>
      </c>
      <c r="H20" s="28" t="s">
        <v>690</v>
      </c>
      <c r="I20" s="28"/>
      <c r="J20" s="44" t="s">
        <v>1124</v>
      </c>
      <c r="K20" s="88" t="s">
        <v>1176</v>
      </c>
      <c r="L20" s="426"/>
      <c r="M20" s="19"/>
      <c r="N20" s="19"/>
      <c r="O20" s="19"/>
      <c r="P20" s="119"/>
      <c r="Q20" s="3"/>
      <c r="R20" s="280">
        <v>43720</v>
      </c>
      <c r="T20"/>
      <c r="U20"/>
      <c r="V20"/>
    </row>
    <row r="21" spans="1:22" s="231" customFormat="1" x14ac:dyDescent="0.25">
      <c r="A21" s="25">
        <v>18</v>
      </c>
      <c r="B21" s="28" t="str">
        <f t="shared" si="1"/>
        <v>KNİP</v>
      </c>
      <c r="C21" s="28"/>
      <c r="D21" s="28"/>
      <c r="E21" s="28"/>
      <c r="F21" s="188" t="s">
        <v>1010</v>
      </c>
      <c r="G21" s="28" t="s">
        <v>15</v>
      </c>
      <c r="H21" s="28" t="s">
        <v>690</v>
      </c>
      <c r="I21" s="28" t="s">
        <v>690</v>
      </c>
      <c r="J21" s="28" t="s">
        <v>1391</v>
      </c>
      <c r="K21" s="39" t="s">
        <v>1390</v>
      </c>
      <c r="L21" s="428"/>
      <c r="M21" s="318"/>
      <c r="N21" s="318"/>
      <c r="O21" s="318"/>
      <c r="P21" s="190"/>
      <c r="Q21" s="264"/>
      <c r="R21" s="336">
        <v>43762</v>
      </c>
      <c r="S21" s="360"/>
      <c r="T21" s="17"/>
      <c r="U21" s="230"/>
      <c r="V21" s="230"/>
    </row>
    <row r="22" spans="1:22" s="231" customFormat="1" x14ac:dyDescent="0.25">
      <c r="A22" s="25">
        <v>19</v>
      </c>
      <c r="B22" s="28"/>
      <c r="C22" s="28"/>
      <c r="D22" s="28"/>
      <c r="E22" s="28"/>
      <c r="F22" s="188" t="s">
        <v>1010</v>
      </c>
      <c r="G22" s="28" t="s">
        <v>12</v>
      </c>
      <c r="H22" s="28"/>
      <c r="I22" s="28"/>
      <c r="J22" s="28" t="s">
        <v>1844</v>
      </c>
      <c r="K22" s="39" t="s">
        <v>1843</v>
      </c>
      <c r="L22" s="428"/>
      <c r="M22" s="428"/>
      <c r="N22" s="428"/>
      <c r="O22" s="428"/>
      <c r="P22" s="190"/>
      <c r="Q22" s="264"/>
      <c r="R22" s="427"/>
      <c r="S22" s="360"/>
      <c r="T22" s="17"/>
      <c r="U22" s="230"/>
      <c r="V22" s="230"/>
    </row>
    <row r="23" spans="1:22" s="231" customFormat="1" x14ac:dyDescent="0.25">
      <c r="A23" s="25">
        <v>20</v>
      </c>
      <c r="B23" s="385" t="str">
        <f t="shared" si="1"/>
        <v>KPay</v>
      </c>
      <c r="C23" s="385"/>
      <c r="D23" s="385"/>
      <c r="E23" s="385"/>
      <c r="F23" s="386"/>
      <c r="G23" s="385" t="s">
        <v>15</v>
      </c>
      <c r="H23" s="385" t="s">
        <v>1820</v>
      </c>
      <c r="I23" s="385"/>
      <c r="J23" s="385" t="s">
        <v>1819</v>
      </c>
      <c r="K23" s="91" t="s">
        <v>1818</v>
      </c>
      <c r="L23" s="318"/>
      <c r="M23" s="318"/>
      <c r="N23" s="318"/>
      <c r="O23" s="318"/>
      <c r="P23" s="387"/>
      <c r="Q23" s="388"/>
      <c r="R23" s="280">
        <v>44987</v>
      </c>
      <c r="S23" s="389"/>
      <c r="T23" s="17"/>
      <c r="U23" s="390"/>
      <c r="V23" s="390"/>
    </row>
    <row r="24" spans="1:22" s="43" customFormat="1" x14ac:dyDescent="0.25">
      <c r="A24" s="25">
        <v>21</v>
      </c>
      <c r="B24" s="25" t="str">
        <f t="shared" si="1"/>
        <v>KONİP</v>
      </c>
      <c r="C24" s="25"/>
      <c r="D24" s="25"/>
      <c r="E24" s="26"/>
      <c r="F24" s="188" t="s">
        <v>1010</v>
      </c>
      <c r="G24" s="25" t="s">
        <v>12</v>
      </c>
      <c r="H24" s="25" t="s">
        <v>690</v>
      </c>
      <c r="I24" s="25"/>
      <c r="J24" s="25" t="s">
        <v>1126</v>
      </c>
      <c r="K24" s="49" t="s">
        <v>1125</v>
      </c>
      <c r="L24" s="19"/>
      <c r="M24" s="19"/>
      <c r="N24" s="19"/>
      <c r="O24" s="19"/>
      <c r="P24" s="41"/>
      <c r="Q24" s="40"/>
      <c r="R24" s="318">
        <v>43370</v>
      </c>
    </row>
    <row r="25" spans="1:22" s="43" customFormat="1" ht="19.5" x14ac:dyDescent="0.25">
      <c r="A25" s="25">
        <v>22</v>
      </c>
      <c r="B25" s="25" t="str">
        <f t="shared" si="1"/>
        <v>KO</v>
      </c>
      <c r="C25" s="25"/>
      <c r="D25" s="25"/>
      <c r="E25" s="336"/>
      <c r="F25" s="188" t="s">
        <v>1010</v>
      </c>
      <c r="G25" s="25" t="s">
        <v>12</v>
      </c>
      <c r="H25" s="25"/>
      <c r="I25" s="25"/>
      <c r="J25" s="25" t="s">
        <v>1725</v>
      </c>
      <c r="K25" s="49" t="s">
        <v>1767</v>
      </c>
      <c r="L25" s="280"/>
      <c r="M25" s="280"/>
      <c r="N25" s="280"/>
      <c r="O25" s="280"/>
      <c r="P25" s="167" t="s">
        <v>1326</v>
      </c>
      <c r="Q25" s="40"/>
      <c r="R25" s="318"/>
    </row>
    <row r="26" spans="1:22" s="87" customFormat="1" x14ac:dyDescent="0.25">
      <c r="A26" s="25">
        <v>23</v>
      </c>
      <c r="B26" s="25" t="str">
        <f t="shared" si="1"/>
        <v>KONİP</v>
      </c>
      <c r="C26" s="25"/>
      <c r="D26" s="25"/>
      <c r="E26" s="25"/>
      <c r="F26" s="188">
        <v>44986</v>
      </c>
      <c r="G26" s="25" t="s">
        <v>12</v>
      </c>
      <c r="H26" s="25" t="s">
        <v>690</v>
      </c>
      <c r="I26" s="25" t="s">
        <v>690</v>
      </c>
      <c r="J26" s="25" t="s">
        <v>1139</v>
      </c>
      <c r="K26" s="140" t="s">
        <v>1495</v>
      </c>
      <c r="L26" s="426">
        <v>44985</v>
      </c>
      <c r="M26" s="426">
        <v>44985</v>
      </c>
      <c r="N26" s="426">
        <v>44985</v>
      </c>
      <c r="O26" s="426">
        <v>44985</v>
      </c>
      <c r="P26" s="66"/>
      <c r="Q26" s="265"/>
      <c r="R26" s="336">
        <v>44595</v>
      </c>
      <c r="S26" s="360"/>
      <c r="T26" s="17"/>
      <c r="U26" s="43"/>
      <c r="V26" s="43"/>
    </row>
    <row r="27" spans="1:22" s="43" customFormat="1" x14ac:dyDescent="0.25">
      <c r="A27" s="25">
        <v>24</v>
      </c>
      <c r="B27" s="25"/>
      <c r="C27" s="25"/>
      <c r="D27" s="25"/>
      <c r="E27" s="303"/>
      <c r="F27" s="188" t="s">
        <v>1010</v>
      </c>
      <c r="G27" s="25" t="s">
        <v>15</v>
      </c>
      <c r="H27" s="25"/>
      <c r="I27" s="25"/>
      <c r="J27" s="25" t="s">
        <v>1657</v>
      </c>
      <c r="K27" s="49" t="s">
        <v>1656</v>
      </c>
      <c r="L27" s="280"/>
      <c r="M27" s="280"/>
      <c r="N27" s="280"/>
      <c r="O27" s="280"/>
      <c r="P27" s="41"/>
      <c r="Q27" s="40"/>
      <c r="R27" s="318">
        <v>44588</v>
      </c>
    </row>
    <row r="28" spans="1:22" s="139" customFormat="1" ht="13.9" customHeight="1" x14ac:dyDescent="0.25">
      <c r="A28" s="25">
        <v>25</v>
      </c>
      <c r="B28" s="25" t="str">
        <f>G28&amp;H28</f>
        <v>KONİP</v>
      </c>
      <c r="C28" s="8"/>
      <c r="D28" s="8"/>
      <c r="E28" s="8"/>
      <c r="F28" s="188" t="s">
        <v>1010</v>
      </c>
      <c r="G28" s="8" t="s">
        <v>12</v>
      </c>
      <c r="H28" s="8" t="s">
        <v>690</v>
      </c>
      <c r="I28" s="8"/>
      <c r="J28" s="80" t="s">
        <v>1036</v>
      </c>
      <c r="K28" s="140" t="s">
        <v>1179</v>
      </c>
      <c r="L28" s="280">
        <v>44965</v>
      </c>
      <c r="M28" s="280">
        <v>44965</v>
      </c>
      <c r="N28" s="280">
        <v>44965</v>
      </c>
      <c r="O28" s="280">
        <v>44965</v>
      </c>
      <c r="P28" s="47"/>
      <c r="Q28" s="41"/>
      <c r="R28" s="340">
        <v>43160</v>
      </c>
      <c r="S28" s="52"/>
      <c r="T28" s="85"/>
      <c r="U28" s="85"/>
      <c r="V28" s="85"/>
    </row>
    <row r="29" spans="1:22" s="139" customFormat="1" ht="13.9" customHeight="1" x14ac:dyDescent="0.25">
      <c r="A29" s="25">
        <v>26</v>
      </c>
      <c r="B29" s="25" t="str">
        <f t="shared" ref="B29:B30" si="2">G29&amp;H29</f>
        <v>K</v>
      </c>
      <c r="C29" s="296"/>
      <c r="D29" s="296"/>
      <c r="E29" s="296"/>
      <c r="F29" s="188" t="s">
        <v>1010</v>
      </c>
      <c r="G29" s="25" t="s">
        <v>15</v>
      </c>
      <c r="H29" s="296"/>
      <c r="I29" s="296"/>
      <c r="J29" s="80" t="s">
        <v>1666</v>
      </c>
      <c r="K29" s="140" t="s">
        <v>1667</v>
      </c>
      <c r="L29" s="280"/>
      <c r="M29" s="280"/>
      <c r="N29" s="280"/>
      <c r="O29" s="280"/>
      <c r="P29" s="47"/>
      <c r="Q29" s="41"/>
      <c r="R29" s="340">
        <v>44840</v>
      </c>
      <c r="S29" s="52"/>
      <c r="T29" s="85"/>
      <c r="U29" s="85"/>
      <c r="V29" s="85"/>
    </row>
    <row r="30" spans="1:22" s="139" customFormat="1" ht="13.9" customHeight="1" x14ac:dyDescent="0.25">
      <c r="A30" s="25">
        <v>27</v>
      </c>
      <c r="B30" s="25" t="str">
        <f t="shared" si="2"/>
        <v>KONİP</v>
      </c>
      <c r="C30" s="296"/>
      <c r="D30" s="296"/>
      <c r="E30" s="296"/>
      <c r="F30" s="188"/>
      <c r="G30" s="25" t="s">
        <v>12</v>
      </c>
      <c r="H30" s="296" t="s">
        <v>690</v>
      </c>
      <c r="I30" s="296" t="s">
        <v>690</v>
      </c>
      <c r="J30" s="80" t="s">
        <v>1849</v>
      </c>
      <c r="K30" s="140" t="s">
        <v>1848</v>
      </c>
      <c r="L30" s="426"/>
      <c r="M30" s="426"/>
      <c r="N30" s="426"/>
      <c r="O30" s="426"/>
      <c r="P30" s="47"/>
      <c r="Q30" s="41"/>
      <c r="R30" s="505"/>
      <c r="S30" s="52"/>
      <c r="T30" s="85"/>
      <c r="U30" s="85"/>
      <c r="V30" s="85"/>
    </row>
    <row r="31" spans="1:22" s="139" customFormat="1" ht="19.5" x14ac:dyDescent="0.25">
      <c r="A31" s="25">
        <v>28</v>
      </c>
      <c r="B31" s="25" t="str">
        <f t="shared" ref="B31:B36" si="3">G31&amp;H31</f>
        <v/>
      </c>
      <c r="C31" s="162"/>
      <c r="D31" s="162"/>
      <c r="E31" s="162"/>
      <c r="F31" s="188" t="s">
        <v>1010</v>
      </c>
      <c r="G31" s="162"/>
      <c r="H31" s="162"/>
      <c r="I31" s="162"/>
      <c r="J31" s="80" t="s">
        <v>1324</v>
      </c>
      <c r="K31" s="140" t="s">
        <v>1325</v>
      </c>
      <c r="L31" s="166"/>
      <c r="M31" s="163"/>
      <c r="N31" s="163"/>
      <c r="O31" s="163"/>
      <c r="P31" s="167" t="s">
        <v>1326</v>
      </c>
      <c r="Q31" s="164"/>
      <c r="R31" s="163"/>
      <c r="S31" s="165"/>
      <c r="T31" s="85"/>
      <c r="U31" s="85"/>
      <c r="V31" s="85"/>
    </row>
    <row r="32" spans="1:22" s="144" customFormat="1" x14ac:dyDescent="0.25">
      <c r="A32" s="25">
        <v>29</v>
      </c>
      <c r="B32" s="25" t="str">
        <f t="shared" si="3"/>
        <v>KNİP</v>
      </c>
      <c r="C32" s="25"/>
      <c r="D32" s="25"/>
      <c r="E32" s="25"/>
      <c r="F32" s="188" t="s">
        <v>1010</v>
      </c>
      <c r="G32" s="8" t="s">
        <v>15</v>
      </c>
      <c r="H32" s="25" t="s">
        <v>690</v>
      </c>
      <c r="I32" s="25"/>
      <c r="J32" s="80" t="s">
        <v>1303</v>
      </c>
      <c r="K32" s="140" t="s">
        <v>1304</v>
      </c>
      <c r="L32" s="49"/>
      <c r="M32" s="49"/>
      <c r="N32" s="49"/>
      <c r="O32" s="49"/>
      <c r="P32" s="142"/>
      <c r="Q32" s="143"/>
      <c r="R32" s="340">
        <v>44132</v>
      </c>
    </row>
    <row r="33" spans="1:22" s="144" customFormat="1" x14ac:dyDescent="0.2">
      <c r="A33" s="25">
        <v>30</v>
      </c>
      <c r="B33" s="25" t="str">
        <f t="shared" si="3"/>
        <v>KONİP</v>
      </c>
      <c r="C33" s="25"/>
      <c r="D33" s="25"/>
      <c r="E33" s="25"/>
      <c r="F33" s="188" t="s">
        <v>1010</v>
      </c>
      <c r="G33" s="25" t="s">
        <v>12</v>
      </c>
      <c r="H33" s="25" t="s">
        <v>690</v>
      </c>
      <c r="I33" s="25"/>
      <c r="J33" s="80" t="s">
        <v>978</v>
      </c>
      <c r="K33" s="140" t="s">
        <v>979</v>
      </c>
      <c r="L33" s="19"/>
      <c r="M33" s="19"/>
      <c r="N33" s="19"/>
      <c r="O33" s="19"/>
      <c r="P33" s="143"/>
      <c r="Q33" s="145"/>
      <c r="R33" s="340">
        <v>44147</v>
      </c>
    </row>
    <row r="34" spans="1:22" s="43" customFormat="1" x14ac:dyDescent="0.25">
      <c r="A34" s="25">
        <v>31</v>
      </c>
      <c r="B34" s="25" t="str">
        <f t="shared" si="3"/>
        <v>KNİP</v>
      </c>
      <c r="C34" s="67"/>
      <c r="D34" s="67"/>
      <c r="E34" s="67"/>
      <c r="F34" s="188" t="s">
        <v>1010</v>
      </c>
      <c r="G34" s="25" t="s">
        <v>15</v>
      </c>
      <c r="H34" s="25" t="s">
        <v>690</v>
      </c>
      <c r="I34" s="67"/>
      <c r="J34" s="25" t="s">
        <v>752</v>
      </c>
      <c r="K34" s="49" t="s">
        <v>1143</v>
      </c>
      <c r="L34" s="69"/>
      <c r="M34" s="69"/>
      <c r="N34" s="69"/>
      <c r="O34" s="69"/>
      <c r="P34" s="68"/>
      <c r="Q34" s="135"/>
      <c r="R34" s="318">
        <v>42097</v>
      </c>
    </row>
    <row r="35" spans="1:22" s="103" customFormat="1" x14ac:dyDescent="0.25">
      <c r="A35" s="25">
        <v>32</v>
      </c>
      <c r="B35" s="25" t="str">
        <f t="shared" si="3"/>
        <v>KNİP</v>
      </c>
      <c r="C35" s="25"/>
      <c r="D35" s="25"/>
      <c r="E35" s="25"/>
      <c r="F35" s="188" t="s">
        <v>1010</v>
      </c>
      <c r="G35" s="25" t="s">
        <v>15</v>
      </c>
      <c r="H35" s="25" t="s">
        <v>690</v>
      </c>
      <c r="I35" s="25"/>
      <c r="J35" s="25" t="s">
        <v>755</v>
      </c>
      <c r="K35" s="140" t="s">
        <v>756</v>
      </c>
      <c r="L35" s="19"/>
      <c r="M35" s="19"/>
      <c r="N35" s="19"/>
      <c r="O35" s="19"/>
      <c r="P35" s="47"/>
      <c r="Q35" s="48"/>
      <c r="R35" s="318">
        <v>43538</v>
      </c>
    </row>
    <row r="36" spans="1:22" s="87" customFormat="1" x14ac:dyDescent="0.25">
      <c r="A36" s="25">
        <v>33</v>
      </c>
      <c r="B36" s="25" t="str">
        <f t="shared" si="3"/>
        <v>KNİP</v>
      </c>
      <c r="C36" s="25"/>
      <c r="D36" s="25"/>
      <c r="E36" s="25"/>
      <c r="F36" s="188" t="s">
        <v>1010</v>
      </c>
      <c r="G36" s="25" t="s">
        <v>15</v>
      </c>
      <c r="H36" s="25" t="s">
        <v>690</v>
      </c>
      <c r="I36" s="25"/>
      <c r="J36" s="25" t="s">
        <v>757</v>
      </c>
      <c r="K36" s="49" t="s">
        <v>1144</v>
      </c>
      <c r="L36" s="19"/>
      <c r="M36" s="19"/>
      <c r="N36" s="19"/>
      <c r="O36" s="19"/>
      <c r="P36" s="47"/>
      <c r="Q36" s="41"/>
      <c r="R36" s="318">
        <v>43216</v>
      </c>
      <c r="S36" s="43"/>
      <c r="T36" s="43"/>
    </row>
    <row r="37" spans="1:22" s="87" customFormat="1" x14ac:dyDescent="0.25">
      <c r="A37" s="25">
        <v>34</v>
      </c>
      <c r="B37" s="25"/>
      <c r="C37" s="25"/>
      <c r="D37" s="25"/>
      <c r="E37" s="25"/>
      <c r="F37" s="188" t="s">
        <v>1010</v>
      </c>
      <c r="G37" s="25" t="s">
        <v>15</v>
      </c>
      <c r="H37" s="25"/>
      <c r="I37" s="25"/>
      <c r="J37" s="25" t="s">
        <v>1669</v>
      </c>
      <c r="K37" s="49" t="s">
        <v>1668</v>
      </c>
      <c r="L37" s="280"/>
      <c r="M37" s="280"/>
      <c r="N37" s="280"/>
      <c r="O37" s="280"/>
      <c r="P37" s="47"/>
      <c r="Q37" s="267"/>
      <c r="R37" s="318"/>
      <c r="S37" s="43"/>
      <c r="T37" s="43"/>
    </row>
    <row r="38" spans="1:22" s="87" customFormat="1" ht="29.25" x14ac:dyDescent="0.25">
      <c r="A38" s="25">
        <v>35</v>
      </c>
      <c r="B38" s="25"/>
      <c r="C38" s="25"/>
      <c r="D38" s="25"/>
      <c r="E38" s="25"/>
      <c r="F38" s="188" t="s">
        <v>1010</v>
      </c>
      <c r="G38" s="25" t="s">
        <v>15</v>
      </c>
      <c r="H38" s="25"/>
      <c r="I38" s="25"/>
      <c r="J38" s="25" t="s">
        <v>1671</v>
      </c>
      <c r="K38" s="140" t="s">
        <v>1670</v>
      </c>
      <c r="L38" s="426">
        <v>44998</v>
      </c>
      <c r="M38" s="426">
        <v>44998</v>
      </c>
      <c r="N38" s="426">
        <v>44998</v>
      </c>
      <c r="O38" s="426">
        <v>44998</v>
      </c>
      <c r="P38" s="47"/>
      <c r="Q38" s="267"/>
      <c r="R38" s="318">
        <v>44826</v>
      </c>
      <c r="S38" s="43"/>
      <c r="T38" s="43"/>
    </row>
    <row r="39" spans="1:22" s="82" customFormat="1" x14ac:dyDescent="0.25">
      <c r="A39" s="25">
        <v>36</v>
      </c>
      <c r="B39" s="25" t="str">
        <f>G39&amp;H39</f>
        <v>KONİP</v>
      </c>
      <c r="C39" s="25"/>
      <c r="D39" s="25"/>
      <c r="E39" s="25"/>
      <c r="F39" s="188" t="s">
        <v>1010</v>
      </c>
      <c r="G39" s="25" t="s">
        <v>12</v>
      </c>
      <c r="H39" s="25" t="s">
        <v>690</v>
      </c>
      <c r="I39" s="25" t="s">
        <v>690</v>
      </c>
      <c r="J39" s="25" t="s">
        <v>1322</v>
      </c>
      <c r="K39" s="49" t="s">
        <v>1321</v>
      </c>
      <c r="L39" s="426">
        <v>44986</v>
      </c>
      <c r="M39" s="426">
        <v>44986</v>
      </c>
      <c r="N39" s="426">
        <v>44986</v>
      </c>
      <c r="O39" s="426">
        <v>44986</v>
      </c>
      <c r="P39" s="47"/>
      <c r="Q39" s="212"/>
      <c r="R39" s="318">
        <v>44252</v>
      </c>
      <c r="S39" s="43"/>
    </row>
    <row r="40" spans="1:22" s="82" customFormat="1" x14ac:dyDescent="0.25">
      <c r="A40" s="25">
        <v>37</v>
      </c>
      <c r="B40" s="25" t="str">
        <f>G40&amp;H40</f>
        <v>KONİP</v>
      </c>
      <c r="C40" s="25"/>
      <c r="D40" s="25"/>
      <c r="E40" s="25"/>
      <c r="F40" s="188" t="s">
        <v>1010</v>
      </c>
      <c r="G40" s="25" t="s">
        <v>12</v>
      </c>
      <c r="H40" s="25" t="s">
        <v>690</v>
      </c>
      <c r="I40" s="25" t="s">
        <v>690</v>
      </c>
      <c r="J40" s="25" t="s">
        <v>1638</v>
      </c>
      <c r="K40" s="49" t="s">
        <v>1639</v>
      </c>
      <c r="L40" s="426" t="s">
        <v>1831</v>
      </c>
      <c r="M40" s="426">
        <v>44986</v>
      </c>
      <c r="N40" s="426">
        <v>44986</v>
      </c>
      <c r="O40" s="426">
        <v>44986</v>
      </c>
      <c r="P40" s="47"/>
      <c r="Q40" s="267"/>
      <c r="R40" s="318">
        <v>44791</v>
      </c>
      <c r="S40" s="43"/>
    </row>
    <row r="41" spans="1:22" s="87" customFormat="1" x14ac:dyDescent="0.25">
      <c r="A41" s="25">
        <v>38</v>
      </c>
      <c r="B41" s="25" t="str">
        <f>G41&amp;H41</f>
        <v>KO</v>
      </c>
      <c r="C41" s="25"/>
      <c r="D41" s="25"/>
      <c r="E41" s="25"/>
      <c r="F41" s="188" t="s">
        <v>1010</v>
      </c>
      <c r="G41" s="25" t="s">
        <v>12</v>
      </c>
      <c r="H41" s="25"/>
      <c r="I41" s="25"/>
      <c r="J41" s="25" t="s">
        <v>1246</v>
      </c>
      <c r="K41" s="49" t="s">
        <v>1234</v>
      </c>
      <c r="L41" s="15">
        <v>44986</v>
      </c>
      <c r="M41" s="15">
        <v>44986</v>
      </c>
      <c r="N41" s="15">
        <v>44986</v>
      </c>
      <c r="O41" s="15">
        <v>44986</v>
      </c>
      <c r="P41" s="47"/>
      <c r="Q41" s="41"/>
      <c r="R41" s="318">
        <v>44812</v>
      </c>
      <c r="S41" s="43"/>
      <c r="T41" s="43"/>
      <c r="U41" s="43"/>
      <c r="V41" s="43"/>
    </row>
    <row r="42" spans="1:22" s="87" customFormat="1" x14ac:dyDescent="0.25">
      <c r="A42" s="25">
        <v>39</v>
      </c>
      <c r="B42" s="25"/>
      <c r="C42" s="25"/>
      <c r="D42" s="25"/>
      <c r="E42" s="25"/>
      <c r="F42" s="188" t="s">
        <v>1010</v>
      </c>
      <c r="G42" s="25" t="s">
        <v>12</v>
      </c>
      <c r="H42" s="25"/>
      <c r="I42" s="25"/>
      <c r="J42" s="25" t="s">
        <v>1677</v>
      </c>
      <c r="K42" s="49" t="s">
        <v>1676</v>
      </c>
      <c r="L42" s="15"/>
      <c r="M42" s="15"/>
      <c r="N42" s="15"/>
      <c r="O42" s="15"/>
      <c r="P42" s="47"/>
      <c r="Q42" s="41"/>
      <c r="R42" s="318"/>
      <c r="S42" s="43"/>
      <c r="T42" s="43"/>
      <c r="U42" s="43"/>
      <c r="V42" s="43"/>
    </row>
    <row r="43" spans="1:22" s="87" customFormat="1" x14ac:dyDescent="0.25">
      <c r="A43" s="25">
        <v>40</v>
      </c>
      <c r="B43" s="25"/>
      <c r="C43" s="25"/>
      <c r="D43" s="25"/>
      <c r="E43" s="25"/>
      <c r="F43" s="188" t="s">
        <v>1010</v>
      </c>
      <c r="G43" s="25" t="s">
        <v>12</v>
      </c>
      <c r="H43" s="25"/>
      <c r="I43" s="25"/>
      <c r="J43" s="25" t="s">
        <v>1682</v>
      </c>
      <c r="K43" s="49" t="s">
        <v>1681</v>
      </c>
      <c r="L43" s="15"/>
      <c r="M43" s="15"/>
      <c r="N43" s="15"/>
      <c r="O43" s="15"/>
      <c r="P43" s="47"/>
      <c r="Q43" s="41"/>
      <c r="R43" s="318"/>
      <c r="S43" s="43"/>
      <c r="T43" s="43"/>
      <c r="U43" s="43"/>
      <c r="V43" s="43"/>
    </row>
    <row r="44" spans="1:22" s="141" customFormat="1" x14ac:dyDescent="0.25">
      <c r="A44" s="25">
        <v>41</v>
      </c>
      <c r="B44" s="25" t="str">
        <f>G44&amp;H44</f>
        <v>KNİP</v>
      </c>
      <c r="C44" s="25"/>
      <c r="D44" s="25"/>
      <c r="E44" s="25"/>
      <c r="F44" s="188" t="s">
        <v>1010</v>
      </c>
      <c r="G44" s="25" t="s">
        <v>15</v>
      </c>
      <c r="H44" s="25" t="s">
        <v>690</v>
      </c>
      <c r="I44" s="25"/>
      <c r="J44" s="25" t="s">
        <v>768</v>
      </c>
      <c r="K44" s="49" t="s">
        <v>769</v>
      </c>
      <c r="L44" s="382">
        <v>44956</v>
      </c>
      <c r="M44" s="382">
        <v>44956</v>
      </c>
      <c r="N44" s="266">
        <v>44972</v>
      </c>
      <c r="O44" s="417">
        <v>44972</v>
      </c>
      <c r="P44" s="137"/>
      <c r="Q44" s="138"/>
      <c r="R44" s="340">
        <v>44658</v>
      </c>
    </row>
    <row r="45" spans="1:22" s="43" customFormat="1" x14ac:dyDescent="0.25">
      <c r="A45" s="25">
        <v>42</v>
      </c>
      <c r="B45" s="25" t="str">
        <f>G45&amp;H45</f>
        <v>KNİP</v>
      </c>
      <c r="C45" s="25"/>
      <c r="D45" s="25"/>
      <c r="E45" s="25"/>
      <c r="F45" s="188" t="s">
        <v>1010</v>
      </c>
      <c r="G45" s="25" t="s">
        <v>15</v>
      </c>
      <c r="H45" s="25" t="s">
        <v>690</v>
      </c>
      <c r="I45" s="25" t="s">
        <v>690</v>
      </c>
      <c r="J45" s="25" t="s">
        <v>1262</v>
      </c>
      <c r="K45" s="49" t="s">
        <v>1470</v>
      </c>
      <c r="L45" s="19"/>
      <c r="M45" s="19"/>
      <c r="N45" s="19"/>
      <c r="O45" s="19"/>
      <c r="P45" s="99"/>
      <c r="Q45" s="212"/>
      <c r="R45" s="318">
        <v>43790</v>
      </c>
    </row>
    <row r="46" spans="1:22" s="43" customFormat="1" x14ac:dyDescent="0.25">
      <c r="A46" s="25">
        <v>43</v>
      </c>
      <c r="B46" s="25" t="str">
        <f>G46&amp;H46</f>
        <v>KNİP</v>
      </c>
      <c r="C46" s="25"/>
      <c r="D46" s="25"/>
      <c r="E46" s="25"/>
      <c r="F46" s="188" t="s">
        <v>1010</v>
      </c>
      <c r="G46" s="26" t="s">
        <v>15</v>
      </c>
      <c r="H46" s="25" t="s">
        <v>690</v>
      </c>
      <c r="I46" s="25"/>
      <c r="J46" s="25" t="s">
        <v>1051</v>
      </c>
      <c r="K46" s="140" t="s">
        <v>1145</v>
      </c>
      <c r="L46" s="19"/>
      <c r="M46" s="19"/>
      <c r="N46" s="19"/>
      <c r="O46" s="19"/>
      <c r="P46" s="47"/>
      <c r="Q46" s="41"/>
      <c r="R46" s="318">
        <v>43056</v>
      </c>
    </row>
    <row r="47" spans="1:22" s="43" customFormat="1" ht="15" customHeight="1" x14ac:dyDescent="0.25">
      <c r="A47" s="25">
        <v>44</v>
      </c>
      <c r="B47" s="25" t="str">
        <f>G47&amp;H47</f>
        <v>KONİP</v>
      </c>
      <c r="C47" s="25"/>
      <c r="D47" s="25"/>
      <c r="E47" s="25"/>
      <c r="F47" s="188" t="s">
        <v>1010</v>
      </c>
      <c r="G47" s="25" t="s">
        <v>12</v>
      </c>
      <c r="H47" s="25" t="s">
        <v>690</v>
      </c>
      <c r="I47" s="25" t="s">
        <v>690</v>
      </c>
      <c r="J47" s="25" t="s">
        <v>1136</v>
      </c>
      <c r="K47" s="49" t="s">
        <v>1182</v>
      </c>
      <c r="L47" s="280">
        <v>44967</v>
      </c>
      <c r="M47" s="399">
        <v>44967</v>
      </c>
      <c r="N47" s="399">
        <v>44967</v>
      </c>
      <c r="O47" s="399">
        <v>44967</v>
      </c>
      <c r="P47" s="99"/>
      <c r="Q47" s="267"/>
      <c r="R47" s="336">
        <v>44504</v>
      </c>
      <c r="S47" s="360"/>
      <c r="T47" s="17"/>
    </row>
    <row r="48" spans="1:22" s="43" customFormat="1" x14ac:dyDescent="0.25">
      <c r="A48" s="25">
        <v>45</v>
      </c>
      <c r="B48" s="41"/>
      <c r="C48" s="41"/>
      <c r="D48" s="41"/>
      <c r="E48" s="41"/>
      <c r="F48" s="188" t="s">
        <v>1010</v>
      </c>
      <c r="G48" s="41"/>
      <c r="H48" s="41"/>
      <c r="I48" s="41"/>
      <c r="J48" s="49" t="s">
        <v>1643</v>
      </c>
      <c r="K48" s="49" t="s">
        <v>1642</v>
      </c>
      <c r="L48" s="41"/>
      <c r="M48" s="41"/>
      <c r="N48" s="41"/>
      <c r="O48" s="41"/>
      <c r="P48" s="305" t="s">
        <v>1037</v>
      </c>
      <c r="Q48" s="41"/>
      <c r="R48" s="318">
        <v>44798</v>
      </c>
    </row>
    <row r="49" spans="18:18" x14ac:dyDescent="0.25">
      <c r="R49" s="105"/>
    </row>
    <row r="50" spans="18:18" x14ac:dyDescent="0.25">
      <c r="R50" s="87"/>
    </row>
    <row r="51" spans="18:18" x14ac:dyDescent="0.25">
      <c r="R51" s="87"/>
    </row>
    <row r="52" spans="18:18" x14ac:dyDescent="0.25">
      <c r="R52" s="87"/>
    </row>
    <row r="53" spans="18:18" x14ac:dyDescent="0.25">
      <c r="R53" s="87"/>
    </row>
    <row r="54" spans="18:18" x14ac:dyDescent="0.25">
      <c r="R54" s="87"/>
    </row>
    <row r="55" spans="18:18" x14ac:dyDescent="0.25">
      <c r="R55" s="87"/>
    </row>
    <row r="56" spans="18:18" x14ac:dyDescent="0.25">
      <c r="R56" s="87"/>
    </row>
    <row r="57" spans="18:18" x14ac:dyDescent="0.25">
      <c r="R57" s="87"/>
    </row>
    <row r="58" spans="18:18" x14ac:dyDescent="0.25">
      <c r="R58" s="87"/>
    </row>
    <row r="59" spans="18:18" x14ac:dyDescent="0.25">
      <c r="R59" s="87"/>
    </row>
    <row r="60" spans="18:18" x14ac:dyDescent="0.25">
      <c r="R60" s="87"/>
    </row>
    <row r="61" spans="18:18" x14ac:dyDescent="0.25">
      <c r="R61" s="87"/>
    </row>
    <row r="62" spans="18:18" x14ac:dyDescent="0.25">
      <c r="R62" s="87"/>
    </row>
  </sheetData>
  <mergeCells count="1">
    <mergeCell ref="A1:R1"/>
  </mergeCells>
  <conditionalFormatting sqref="S19">
    <cfRule type="cellIs" dxfId="5" priority="3" operator="equal">
      <formula>"EK SÜREYE DİKKAT!!!"</formula>
    </cfRule>
  </conditionalFormatting>
  <conditionalFormatting sqref="S19">
    <cfRule type="cellIs" dxfId="4" priority="2" operator="equal">
      <formula>"EK SÜRE GK'YA GÖRE GÖNDERİM TARİHİ İLE ÇELİŞİYOR!!!"</formula>
    </cfRule>
  </conditionalFormatting>
  <conditionalFormatting sqref="S19">
    <cfRule type="cellIs" dxfId="3" priority="1" operator="equal">
      <formula>"EK SÜRE, GK'YA GÖRE GÖNDERİM TARİHİNDEN DAHA İLERİ BİR TARİH!!!"</formula>
    </cfRule>
  </conditionalFormatting>
  <conditionalFormatting sqref="S19">
    <cfRule type="cellIs" dxfId="2" priority="4" operator="equal">
      <formula>"DİKKAT!!!"</formula>
    </cfRule>
    <cfRule type="cellIs" dxfId="1" priority="5" operator="equal">
      <formula>"DİKKAT!!!"</formula>
    </cfRule>
    <cfRule type="cellIs" dxfId="0"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K116"/>
  <sheetViews>
    <sheetView showGridLines="0" zoomScale="110" zoomScaleNormal="110" workbookViewId="0">
      <pane ySplit="1" topLeftCell="A100" activePane="bottomLeft" state="frozen"/>
      <selection activeCell="K77" sqref="K77"/>
      <selection pane="bottomLeft" activeCell="B111" sqref="B111"/>
    </sheetView>
  </sheetViews>
  <sheetFormatPr defaultColWidth="9.140625" defaultRowHeight="12" x14ac:dyDescent="0.2"/>
  <cols>
    <col min="1" max="1" width="21.7109375" style="56" customWidth="1"/>
    <col min="2" max="2" width="49.5703125" style="12" customWidth="1"/>
    <col min="3" max="3" width="33.28515625" style="12" customWidth="1"/>
    <col min="4" max="4" width="40.28515625" style="12" customWidth="1"/>
    <col min="5" max="5" width="39.5703125" style="12" bestFit="1" customWidth="1"/>
    <col min="6" max="6" width="9.140625" style="12"/>
    <col min="7" max="7" width="36.5703125" style="12" customWidth="1"/>
    <col min="8" max="9" width="9.140625" style="12" customWidth="1"/>
    <col min="10" max="16384" width="9.140625" style="12"/>
  </cols>
  <sheetData>
    <row r="1" spans="1:8" ht="21.75" customHeight="1" x14ac:dyDescent="0.2">
      <c r="A1" s="157"/>
      <c r="B1" s="158" t="s">
        <v>938</v>
      </c>
      <c r="C1" s="159" t="s">
        <v>1377</v>
      </c>
      <c r="D1" s="160"/>
    </row>
    <row r="2" spans="1:8" x14ac:dyDescent="0.2">
      <c r="A2" s="117" t="s">
        <v>369</v>
      </c>
      <c r="B2" s="118" t="s">
        <v>939</v>
      </c>
      <c r="C2" s="346">
        <v>44986</v>
      </c>
      <c r="D2" s="118"/>
      <c r="G2" s="229" t="s">
        <v>1091</v>
      </c>
      <c r="H2" s="12" t="s">
        <v>1392</v>
      </c>
    </row>
    <row r="3" spans="1:8" ht="15.75" thickBot="1" x14ac:dyDescent="0.25">
      <c r="A3" s="117" t="s">
        <v>370</v>
      </c>
      <c r="B3" s="118" t="s">
        <v>940</v>
      </c>
      <c r="C3" s="346">
        <v>44998</v>
      </c>
      <c r="D3" s="118"/>
      <c r="G3" s="224"/>
    </row>
    <row r="4" spans="1:8" ht="12.75" thickBot="1" x14ac:dyDescent="0.25">
      <c r="A4" s="117" t="s">
        <v>371</v>
      </c>
      <c r="B4" s="118" t="s">
        <v>1316</v>
      </c>
      <c r="C4" s="346">
        <v>44986</v>
      </c>
      <c r="D4" s="118"/>
      <c r="G4" s="227" t="s">
        <v>711</v>
      </c>
      <c r="H4" s="12" t="s">
        <v>1392</v>
      </c>
    </row>
    <row r="5" spans="1:8" ht="12.75" thickBot="1" x14ac:dyDescent="0.25">
      <c r="A5" s="117" t="s">
        <v>372</v>
      </c>
      <c r="B5" s="118" t="s">
        <v>1317</v>
      </c>
      <c r="C5" s="346">
        <v>44998</v>
      </c>
      <c r="D5" s="118"/>
      <c r="G5" s="228" t="s">
        <v>739</v>
      </c>
      <c r="H5" s="12" t="s">
        <v>1392</v>
      </c>
    </row>
    <row r="6" spans="1:8" ht="12.75" thickBot="1" x14ac:dyDescent="0.25">
      <c r="A6" s="117" t="s">
        <v>374</v>
      </c>
      <c r="B6" s="118" t="s">
        <v>941</v>
      </c>
      <c r="C6" s="346">
        <v>44986</v>
      </c>
      <c r="D6" s="118"/>
      <c r="G6" s="228" t="s">
        <v>1006</v>
      </c>
      <c r="H6" s="12" t="s">
        <v>1392</v>
      </c>
    </row>
    <row r="7" spans="1:8" ht="12.75" thickBot="1" x14ac:dyDescent="0.25">
      <c r="A7" s="117" t="s">
        <v>379</v>
      </c>
      <c r="B7" s="118" t="s">
        <v>942</v>
      </c>
      <c r="C7" s="346">
        <v>44998</v>
      </c>
      <c r="D7" s="118"/>
      <c r="G7" s="228" t="s">
        <v>1180</v>
      </c>
      <c r="H7" s="12" t="s">
        <v>1392</v>
      </c>
    </row>
    <row r="8" spans="1:8" ht="24" x14ac:dyDescent="0.2">
      <c r="A8" s="117" t="s">
        <v>378</v>
      </c>
      <c r="B8" s="117" t="s">
        <v>1103</v>
      </c>
      <c r="C8" s="372">
        <v>45016</v>
      </c>
      <c r="D8" s="118"/>
    </row>
    <row r="9" spans="1:8" ht="27" customHeight="1" x14ac:dyDescent="0.2">
      <c r="A9" s="117" t="s">
        <v>377</v>
      </c>
      <c r="B9" s="117" t="s">
        <v>1104</v>
      </c>
      <c r="C9" s="372">
        <v>45016</v>
      </c>
      <c r="D9" s="118"/>
      <c r="G9" s="225"/>
    </row>
    <row r="10" spans="1:8" ht="15" x14ac:dyDescent="0.2">
      <c r="A10" s="117" t="s">
        <v>1070</v>
      </c>
      <c r="B10" s="118" t="s">
        <v>1072</v>
      </c>
      <c r="C10" s="372">
        <v>44986</v>
      </c>
      <c r="D10" s="118"/>
      <c r="G10" s="225"/>
    </row>
    <row r="11" spans="1:8" ht="15" x14ac:dyDescent="0.2">
      <c r="A11" s="117" t="s">
        <v>1071</v>
      </c>
      <c r="B11" s="118" t="s">
        <v>1301</v>
      </c>
      <c r="C11" s="372">
        <v>44998</v>
      </c>
      <c r="D11" s="118"/>
      <c r="G11" s="225"/>
    </row>
    <row r="12" spans="1:8" ht="15" x14ac:dyDescent="0.2">
      <c r="A12" s="116" t="s">
        <v>384</v>
      </c>
      <c r="B12" s="118" t="s">
        <v>946</v>
      </c>
      <c r="C12" s="372">
        <v>45048</v>
      </c>
      <c r="D12" s="118"/>
      <c r="G12" s="225"/>
    </row>
    <row r="13" spans="1:8" ht="15" x14ac:dyDescent="0.2">
      <c r="A13" s="116" t="s">
        <v>1651</v>
      </c>
      <c r="B13" s="118" t="s">
        <v>1652</v>
      </c>
      <c r="C13" s="372">
        <v>45048</v>
      </c>
      <c r="D13" s="118"/>
      <c r="G13" s="225"/>
    </row>
    <row r="14" spans="1:8" ht="15" x14ac:dyDescent="0.2">
      <c r="A14" s="116" t="s">
        <v>1506</v>
      </c>
      <c r="B14" s="118" t="s">
        <v>1507</v>
      </c>
      <c r="C14" s="372">
        <v>45048</v>
      </c>
      <c r="D14" s="118"/>
      <c r="G14" s="225"/>
    </row>
    <row r="15" spans="1:8" ht="15" x14ac:dyDescent="0.2">
      <c r="A15" s="116" t="s">
        <v>774</v>
      </c>
      <c r="B15" s="118" t="s">
        <v>947</v>
      </c>
      <c r="C15" s="346">
        <v>45016</v>
      </c>
      <c r="D15" s="118"/>
      <c r="G15" s="225"/>
    </row>
    <row r="16" spans="1:8" ht="15" x14ac:dyDescent="0.2">
      <c r="A16" s="116" t="s">
        <v>776</v>
      </c>
      <c r="B16" s="118" t="s">
        <v>948</v>
      </c>
      <c r="C16" s="346">
        <v>45016</v>
      </c>
      <c r="D16" s="118"/>
      <c r="G16" s="226"/>
    </row>
    <row r="17" spans="1:7" ht="15" x14ac:dyDescent="0.2">
      <c r="A17" s="116" t="s">
        <v>843</v>
      </c>
      <c r="B17" s="118" t="s">
        <v>949</v>
      </c>
      <c r="C17" s="346">
        <v>45016</v>
      </c>
      <c r="D17" s="118"/>
      <c r="G17" s="226"/>
    </row>
    <row r="18" spans="1:7" ht="23.25" customHeight="1" x14ac:dyDescent="0.2">
      <c r="A18" s="116" t="s">
        <v>950</v>
      </c>
      <c r="B18" s="118" t="s">
        <v>951</v>
      </c>
      <c r="C18" s="346">
        <v>45016</v>
      </c>
      <c r="D18" s="118"/>
    </row>
    <row r="19" spans="1:7" ht="11.25" customHeight="1" x14ac:dyDescent="0.2">
      <c r="A19" s="116" t="s">
        <v>380</v>
      </c>
      <c r="B19" s="118" t="s">
        <v>952</v>
      </c>
      <c r="C19" s="346">
        <v>45016</v>
      </c>
      <c r="D19" s="118"/>
    </row>
    <row r="20" spans="1:7" x14ac:dyDescent="0.2">
      <c r="A20" s="116" t="s">
        <v>381</v>
      </c>
      <c r="B20" s="118" t="s">
        <v>953</v>
      </c>
      <c r="C20" s="346">
        <v>45016</v>
      </c>
      <c r="D20" s="118"/>
    </row>
    <row r="21" spans="1:7" x14ac:dyDescent="0.2">
      <c r="A21" s="116" t="s">
        <v>775</v>
      </c>
      <c r="B21" s="117" t="s">
        <v>954</v>
      </c>
      <c r="C21" s="346">
        <v>45016</v>
      </c>
      <c r="D21" s="118"/>
    </row>
    <row r="22" spans="1:7" x14ac:dyDescent="0.2">
      <c r="A22" s="116" t="s">
        <v>955</v>
      </c>
      <c r="B22" s="117" t="s">
        <v>956</v>
      </c>
      <c r="C22" s="346">
        <v>45016</v>
      </c>
      <c r="D22" s="118"/>
      <c r="G22" s="126"/>
    </row>
    <row r="23" spans="1:7" x14ac:dyDescent="0.2">
      <c r="A23" s="116" t="s">
        <v>773</v>
      </c>
      <c r="B23" s="118" t="s">
        <v>958</v>
      </c>
      <c r="C23" s="372">
        <v>44986</v>
      </c>
      <c r="D23" s="118"/>
      <c r="E23" s="126"/>
      <c r="F23" s="126"/>
      <c r="G23" s="126"/>
    </row>
    <row r="24" spans="1:7" x14ac:dyDescent="0.2">
      <c r="A24" s="116" t="s">
        <v>772</v>
      </c>
      <c r="B24" s="118" t="s">
        <v>957</v>
      </c>
      <c r="C24" s="372">
        <v>44998</v>
      </c>
      <c r="D24" s="118"/>
      <c r="E24" s="126"/>
      <c r="F24" s="126"/>
    </row>
    <row r="25" spans="1:7" ht="24" x14ac:dyDescent="0.2">
      <c r="A25" s="117" t="s">
        <v>1739</v>
      </c>
      <c r="B25" s="118" t="s">
        <v>1302</v>
      </c>
      <c r="C25" s="372">
        <v>44945</v>
      </c>
      <c r="D25" s="118"/>
    </row>
    <row r="26" spans="1:7" x14ac:dyDescent="0.2">
      <c r="A26" s="117" t="s">
        <v>1740</v>
      </c>
      <c r="B26" s="118" t="s">
        <v>943</v>
      </c>
      <c r="C26" s="372">
        <v>44966</v>
      </c>
      <c r="D26" s="118"/>
    </row>
    <row r="27" spans="1:7" x14ac:dyDescent="0.2">
      <c r="A27" s="116" t="s">
        <v>1741</v>
      </c>
      <c r="B27" s="118" t="s">
        <v>944</v>
      </c>
      <c r="C27" s="373">
        <v>44956</v>
      </c>
      <c r="D27" s="118"/>
    </row>
    <row r="28" spans="1:7" x14ac:dyDescent="0.2">
      <c r="A28" s="116" t="s">
        <v>1742</v>
      </c>
      <c r="B28" s="307" t="s">
        <v>945</v>
      </c>
      <c r="C28" s="374">
        <v>44974</v>
      </c>
      <c r="D28" s="349" t="s">
        <v>1774</v>
      </c>
    </row>
    <row r="29" spans="1:7" s="235" customFormat="1" x14ac:dyDescent="0.2">
      <c r="A29" s="116" t="s">
        <v>1743</v>
      </c>
      <c r="B29" s="255" t="s">
        <v>1029</v>
      </c>
      <c r="C29" s="372">
        <v>45027</v>
      </c>
      <c r="D29" s="118"/>
    </row>
    <row r="30" spans="1:7" ht="36" x14ac:dyDescent="0.2">
      <c r="A30" s="116" t="s">
        <v>1744</v>
      </c>
      <c r="B30" s="118" t="s">
        <v>1662</v>
      </c>
      <c r="C30" s="375">
        <v>44977</v>
      </c>
      <c r="D30" s="117" t="s">
        <v>1263</v>
      </c>
      <c r="E30" s="127"/>
      <c r="F30" s="233"/>
      <c r="G30" s="126"/>
    </row>
    <row r="31" spans="1:7" ht="24" x14ac:dyDescent="0.2">
      <c r="A31" s="116" t="s">
        <v>984</v>
      </c>
      <c r="B31" s="118" t="s">
        <v>983</v>
      </c>
      <c r="C31" s="344">
        <v>45016</v>
      </c>
      <c r="D31" s="117" t="s">
        <v>985</v>
      </c>
      <c r="E31" s="127"/>
      <c r="F31" s="128"/>
      <c r="G31" s="126"/>
    </row>
    <row r="32" spans="1:7" ht="24" x14ac:dyDescent="0.2">
      <c r="A32" s="116" t="s">
        <v>779</v>
      </c>
      <c r="B32" s="118" t="s">
        <v>1171</v>
      </c>
      <c r="C32" s="344">
        <v>45016</v>
      </c>
      <c r="D32" s="117" t="s">
        <v>1555</v>
      </c>
      <c r="E32" s="127"/>
      <c r="F32" s="129"/>
      <c r="G32" s="126"/>
    </row>
    <row r="33" spans="1:11" ht="24" x14ac:dyDescent="0.2">
      <c r="A33" s="116" t="s">
        <v>777</v>
      </c>
      <c r="B33" s="118" t="s">
        <v>962</v>
      </c>
      <c r="C33" s="344">
        <v>45016</v>
      </c>
      <c r="D33" s="117" t="s">
        <v>1556</v>
      </c>
      <c r="E33" s="127"/>
      <c r="F33" s="129"/>
      <c r="G33" s="126"/>
    </row>
    <row r="34" spans="1:11" ht="16.5" customHeight="1" x14ac:dyDescent="0.2">
      <c r="A34" s="116" t="s">
        <v>780</v>
      </c>
      <c r="B34" s="118" t="s">
        <v>959</v>
      </c>
      <c r="C34" s="344">
        <v>45016</v>
      </c>
      <c r="D34" s="117" t="s">
        <v>1554</v>
      </c>
      <c r="E34" s="127"/>
      <c r="F34" s="129"/>
      <c r="G34" s="126"/>
    </row>
    <row r="35" spans="1:11" x14ac:dyDescent="0.2">
      <c r="A35" s="116" t="s">
        <v>778</v>
      </c>
      <c r="B35" s="118" t="s">
        <v>1748</v>
      </c>
      <c r="C35" s="345">
        <v>44986</v>
      </c>
      <c r="D35" s="117" t="s">
        <v>1554</v>
      </c>
      <c r="E35" s="127"/>
      <c r="F35" s="128"/>
      <c r="G35" s="126"/>
    </row>
    <row r="36" spans="1:11" ht="24" x14ac:dyDescent="0.2">
      <c r="A36" s="116" t="s">
        <v>1149</v>
      </c>
      <c r="B36" s="255" t="s">
        <v>1148</v>
      </c>
      <c r="C36" s="345">
        <v>44986</v>
      </c>
      <c r="D36" s="117" t="s">
        <v>1545</v>
      </c>
      <c r="E36" s="127"/>
      <c r="F36" s="129"/>
      <c r="G36" s="126"/>
    </row>
    <row r="37" spans="1:11" ht="34.5" customHeight="1" x14ac:dyDescent="0.2">
      <c r="A37" s="116" t="s">
        <v>1150</v>
      </c>
      <c r="B37" s="255" t="s">
        <v>1151</v>
      </c>
      <c r="C37" s="345">
        <v>44986</v>
      </c>
      <c r="D37" s="116" t="s">
        <v>1315</v>
      </c>
      <c r="E37" s="127"/>
      <c r="F37" s="129"/>
      <c r="G37" s="126"/>
    </row>
    <row r="38" spans="1:11" ht="24" x14ac:dyDescent="0.2">
      <c r="A38" s="116" t="s">
        <v>373</v>
      </c>
      <c r="B38" s="255" t="s">
        <v>961</v>
      </c>
      <c r="C38" s="345">
        <v>44986</v>
      </c>
      <c r="D38" s="117" t="s">
        <v>1551</v>
      </c>
      <c r="E38" s="127"/>
      <c r="F38" s="129"/>
      <c r="G38" s="126"/>
    </row>
    <row r="39" spans="1:11" ht="24" x14ac:dyDescent="0.2">
      <c r="A39" s="116" t="s">
        <v>383</v>
      </c>
      <c r="B39" s="255" t="s">
        <v>963</v>
      </c>
      <c r="C39" s="345">
        <v>44986</v>
      </c>
      <c r="D39" s="116" t="s">
        <v>1678</v>
      </c>
      <c r="E39" s="127"/>
      <c r="F39" s="128"/>
      <c r="G39" s="126"/>
    </row>
    <row r="40" spans="1:11" ht="19.5" customHeight="1" x14ac:dyDescent="0.2">
      <c r="A40" s="116" t="s">
        <v>1012</v>
      </c>
      <c r="B40" s="255" t="s">
        <v>960</v>
      </c>
      <c r="C40" s="345">
        <v>44986</v>
      </c>
      <c r="D40" s="116" t="s">
        <v>1011</v>
      </c>
      <c r="E40" s="127"/>
      <c r="F40" s="128"/>
      <c r="G40" s="98"/>
    </row>
    <row r="41" spans="1:11" ht="31.5" customHeight="1" x14ac:dyDescent="0.2">
      <c r="A41" s="116" t="s">
        <v>1016</v>
      </c>
      <c r="B41" s="255" t="s">
        <v>1015</v>
      </c>
      <c r="C41" s="345">
        <v>44986</v>
      </c>
      <c r="D41" s="116" t="s">
        <v>1534</v>
      </c>
      <c r="E41" s="127"/>
      <c r="F41" s="128"/>
      <c r="G41" s="126"/>
      <c r="H41" s="83"/>
      <c r="I41" s="83"/>
      <c r="J41" s="83"/>
      <c r="K41" s="83"/>
    </row>
    <row r="42" spans="1:11" s="83" customFormat="1" ht="24" customHeight="1" x14ac:dyDescent="0.2">
      <c r="A42" s="116" t="s">
        <v>382</v>
      </c>
      <c r="B42" s="255" t="s">
        <v>964</v>
      </c>
      <c r="C42" s="345">
        <v>44986</v>
      </c>
      <c r="D42" s="117" t="s">
        <v>965</v>
      </c>
      <c r="E42" s="127"/>
      <c r="F42" s="128"/>
      <c r="G42" s="126"/>
      <c r="H42" s="12"/>
      <c r="I42" s="12"/>
      <c r="J42" s="12"/>
      <c r="K42" s="12"/>
    </row>
    <row r="43" spans="1:11" ht="43.5" customHeight="1" x14ac:dyDescent="0.2">
      <c r="A43" s="116" t="s">
        <v>1075</v>
      </c>
      <c r="B43" s="255" t="s">
        <v>970</v>
      </c>
      <c r="C43" s="344">
        <v>44998</v>
      </c>
      <c r="D43" s="117" t="s">
        <v>1189</v>
      </c>
      <c r="E43" s="127"/>
      <c r="F43" s="130"/>
      <c r="G43" s="126"/>
    </row>
    <row r="44" spans="1:11" ht="24" x14ac:dyDescent="0.2">
      <c r="A44" s="352"/>
      <c r="B44" s="351" t="s">
        <v>966</v>
      </c>
      <c r="C44" s="372"/>
      <c r="D44" s="363" t="s">
        <v>1775</v>
      </c>
      <c r="E44" s="127"/>
      <c r="F44" s="128"/>
      <c r="G44" s="126"/>
    </row>
    <row r="45" spans="1:11" ht="24" x14ac:dyDescent="0.2">
      <c r="A45" s="116" t="s">
        <v>1153</v>
      </c>
      <c r="B45" s="255" t="s">
        <v>1154</v>
      </c>
      <c r="C45" s="344">
        <v>44998</v>
      </c>
      <c r="D45" s="117" t="s">
        <v>1335</v>
      </c>
      <c r="E45" s="127"/>
      <c r="F45" s="128"/>
      <c r="G45" s="126"/>
    </row>
    <row r="46" spans="1:11" ht="24" x14ac:dyDescent="0.2">
      <c r="A46" s="116" t="s">
        <v>375</v>
      </c>
      <c r="B46" s="255" t="s">
        <v>967</v>
      </c>
      <c r="C46" s="345">
        <v>44986</v>
      </c>
      <c r="D46" s="117" t="s">
        <v>968</v>
      </c>
      <c r="E46" s="127"/>
      <c r="F46" s="70"/>
      <c r="G46" s="126"/>
    </row>
    <row r="47" spans="1:11" ht="24" x14ac:dyDescent="0.2">
      <c r="A47" s="116" t="s">
        <v>1631</v>
      </c>
      <c r="B47" s="255" t="s">
        <v>1632</v>
      </c>
      <c r="C47" s="345">
        <v>44986</v>
      </c>
      <c r="D47" s="117" t="s">
        <v>968</v>
      </c>
      <c r="E47" s="127"/>
      <c r="F47" s="70"/>
    </row>
    <row r="48" spans="1:11" ht="24" x14ac:dyDescent="0.2">
      <c r="A48" s="116" t="s">
        <v>376</v>
      </c>
      <c r="B48" s="255" t="s">
        <v>969</v>
      </c>
      <c r="C48" s="345">
        <v>44986</v>
      </c>
      <c r="D48" s="117" t="s">
        <v>968</v>
      </c>
      <c r="E48" s="127"/>
      <c r="F48" s="70"/>
    </row>
    <row r="49" spans="1:11" x14ac:dyDescent="0.2">
      <c r="A49" s="116" t="s">
        <v>1560</v>
      </c>
      <c r="B49" s="255" t="s">
        <v>1561</v>
      </c>
      <c r="C49" s="344">
        <v>44998</v>
      </c>
      <c r="D49" s="117" t="s">
        <v>1019</v>
      </c>
      <c r="E49" s="127"/>
      <c r="F49" s="129"/>
      <c r="G49" s="126"/>
    </row>
    <row r="50" spans="1:11" ht="24.75" x14ac:dyDescent="0.25">
      <c r="A50" s="116" t="s">
        <v>1612</v>
      </c>
      <c r="B50" s="255" t="s">
        <v>1613</v>
      </c>
      <c r="C50" s="344">
        <v>44998</v>
      </c>
      <c r="D50" s="117" t="s">
        <v>1659</v>
      </c>
      <c r="E50" s="311"/>
      <c r="F50" s="129"/>
      <c r="G50" s="126"/>
    </row>
    <row r="51" spans="1:11" x14ac:dyDescent="0.2">
      <c r="A51" s="149"/>
      <c r="B51" s="98"/>
      <c r="C51" s="98"/>
      <c r="D51" s="56"/>
      <c r="G51" s="126"/>
    </row>
    <row r="52" spans="1:11" x14ac:dyDescent="0.2">
      <c r="A52" s="216" t="s">
        <v>971</v>
      </c>
      <c r="B52" s="98"/>
      <c r="C52" s="98"/>
      <c r="D52" s="126"/>
      <c r="E52" s="126"/>
      <c r="F52" s="126"/>
      <c r="G52" s="126"/>
      <c r="H52" s="126"/>
      <c r="I52" s="126"/>
      <c r="J52" s="126"/>
      <c r="K52" s="126"/>
    </row>
    <row r="53" spans="1:11" s="366" customFormat="1" ht="12.75" x14ac:dyDescent="0.2">
      <c r="A53" s="365" t="s">
        <v>1776</v>
      </c>
    </row>
    <row r="54" spans="1:11" s="366" customFormat="1" x14ac:dyDescent="0.2">
      <c r="A54" s="367" t="s">
        <v>1777</v>
      </c>
    </row>
    <row r="55" spans="1:11" x14ac:dyDescent="0.2">
      <c r="G55" s="57"/>
    </row>
    <row r="56" spans="1:11" x14ac:dyDescent="0.2">
      <c r="A56" s="308"/>
      <c r="B56" s="309"/>
      <c r="C56" s="310"/>
      <c r="D56" s="309"/>
    </row>
    <row r="57" spans="1:11" ht="33.75" x14ac:dyDescent="0.2">
      <c r="A57" s="361" t="s">
        <v>817</v>
      </c>
      <c r="B57" s="362" t="s">
        <v>1773</v>
      </c>
      <c r="C57" s="348" t="s">
        <v>1778</v>
      </c>
    </row>
    <row r="58" spans="1:11" ht="15" x14ac:dyDescent="0.2">
      <c r="A58" s="168"/>
    </row>
    <row r="59" spans="1:11" ht="36" x14ac:dyDescent="0.2">
      <c r="A59" s="351" t="s">
        <v>273</v>
      </c>
      <c r="B59" s="352" t="s">
        <v>1605</v>
      </c>
      <c r="C59" s="364" t="s">
        <v>1647</v>
      </c>
    </row>
    <row r="60" spans="1:11" ht="15" x14ac:dyDescent="0.2">
      <c r="A60" s="168"/>
    </row>
    <row r="61" spans="1:11" ht="15" x14ac:dyDescent="0.2">
      <c r="A61" s="368" t="s">
        <v>236</v>
      </c>
      <c r="B61" s="369" t="s">
        <v>1779</v>
      </c>
      <c r="C61" s="369"/>
    </row>
    <row r="63" spans="1:11" ht="24" x14ac:dyDescent="0.2">
      <c r="A63" s="347" t="s">
        <v>1663</v>
      </c>
      <c r="B63" s="348" t="s">
        <v>1664</v>
      </c>
      <c r="C63" s="348" t="s">
        <v>1694</v>
      </c>
    </row>
    <row r="66" spans="1:5" x14ac:dyDescent="0.2">
      <c r="A66" s="348" t="s">
        <v>1688</v>
      </c>
      <c r="B66" s="348" t="s">
        <v>1689</v>
      </c>
      <c r="C66" s="348" t="s">
        <v>1694</v>
      </c>
    </row>
    <row r="68" spans="1:5" x14ac:dyDescent="0.2">
      <c r="A68" s="347" t="s">
        <v>1691</v>
      </c>
      <c r="B68" s="353" t="s">
        <v>1690</v>
      </c>
      <c r="C68" s="348" t="s">
        <v>1703</v>
      </c>
    </row>
    <row r="69" spans="1:5" x14ac:dyDescent="0.2">
      <c r="A69" s="347" t="s">
        <v>1692</v>
      </c>
      <c r="B69" s="348" t="s">
        <v>1693</v>
      </c>
      <c r="C69" s="348" t="s">
        <v>1703</v>
      </c>
    </row>
    <row r="71" spans="1:5" ht="15" x14ac:dyDescent="0.25">
      <c r="A71" s="347" t="s">
        <v>1696</v>
      </c>
      <c r="B71" s="348" t="s">
        <v>1160</v>
      </c>
      <c r="C71" s="348" t="s">
        <v>1698</v>
      </c>
      <c r="D71" s="338" t="s">
        <v>1697</v>
      </c>
    </row>
    <row r="73" spans="1:5" ht="15" x14ac:dyDescent="0.25">
      <c r="A73" s="347" t="s">
        <v>115</v>
      </c>
      <c r="B73" s="348" t="s">
        <v>1699</v>
      </c>
      <c r="C73" s="343">
        <v>44974</v>
      </c>
      <c r="D73" s="234" t="s">
        <v>1746</v>
      </c>
    </row>
    <row r="74" spans="1:5" ht="15" x14ac:dyDescent="0.25">
      <c r="A74" s="337" t="s">
        <v>115</v>
      </c>
      <c r="B74" s="364" t="s">
        <v>1700</v>
      </c>
      <c r="C74" s="346">
        <v>45092</v>
      </c>
      <c r="D74" s="342" t="s">
        <v>1745</v>
      </c>
      <c r="E74" s="12" t="s">
        <v>1747</v>
      </c>
    </row>
    <row r="76" spans="1:5" x14ac:dyDescent="0.2">
      <c r="A76" s="347" t="s">
        <v>217</v>
      </c>
      <c r="B76" s="348" t="s">
        <v>1204</v>
      </c>
      <c r="C76" s="343" t="s">
        <v>1704</v>
      </c>
    </row>
    <row r="77" spans="1:5" ht="15.6" customHeight="1" x14ac:dyDescent="0.25">
      <c r="A77" s="347" t="s">
        <v>217</v>
      </c>
      <c r="B77" s="348" t="s">
        <v>1705</v>
      </c>
      <c r="C77" s="343" t="s">
        <v>1706</v>
      </c>
      <c r="D77" s="341" t="s">
        <v>1707</v>
      </c>
    </row>
    <row r="79" spans="1:5" ht="15" x14ac:dyDescent="0.25">
      <c r="A79" s="354" t="s">
        <v>1685</v>
      </c>
      <c r="B79" s="354" t="s">
        <v>1684</v>
      </c>
      <c r="C79" s="348" t="s">
        <v>1761</v>
      </c>
    </row>
    <row r="81" spans="1:4" ht="24.75" x14ac:dyDescent="0.25">
      <c r="A81" s="354" t="s">
        <v>1709</v>
      </c>
      <c r="B81" s="354" t="s">
        <v>1708</v>
      </c>
      <c r="C81" s="347" t="s">
        <v>1726</v>
      </c>
    </row>
    <row r="83" spans="1:4" ht="15" x14ac:dyDescent="0.25">
      <c r="A83" s="354" t="s">
        <v>1710</v>
      </c>
      <c r="B83" s="348"/>
      <c r="C83" s="348" t="s">
        <v>1715</v>
      </c>
    </row>
    <row r="84" spans="1:4" ht="30" x14ac:dyDescent="0.25">
      <c r="A84" s="355" t="s">
        <v>1711</v>
      </c>
      <c r="B84" s="348"/>
      <c r="C84" s="348" t="s">
        <v>1715</v>
      </c>
      <c r="D84" s="341" t="s">
        <v>1712</v>
      </c>
    </row>
    <row r="86" spans="1:4" ht="36" x14ac:dyDescent="0.2">
      <c r="A86" s="356" t="s">
        <v>1701</v>
      </c>
      <c r="B86" s="348" t="s">
        <v>1713</v>
      </c>
      <c r="C86" s="347" t="s">
        <v>1714</v>
      </c>
    </row>
    <row r="88" spans="1:4" ht="15" x14ac:dyDescent="0.25">
      <c r="A88" s="337"/>
      <c r="B88" s="364" t="s">
        <v>1716</v>
      </c>
      <c r="C88" s="364" t="s">
        <v>1718</v>
      </c>
      <c r="D88" s="342" t="s">
        <v>1717</v>
      </c>
    </row>
    <row r="90" spans="1:4" ht="15" x14ac:dyDescent="0.25">
      <c r="A90" s="357" t="s">
        <v>1719</v>
      </c>
      <c r="B90" s="354" t="s">
        <v>1720</v>
      </c>
      <c r="C90" s="348" t="s">
        <v>1721</v>
      </c>
    </row>
    <row r="91" spans="1:4" x14ac:dyDescent="0.2">
      <c r="A91" s="347" t="s">
        <v>1722</v>
      </c>
      <c r="B91" s="348" t="s">
        <v>1723</v>
      </c>
      <c r="C91" s="348" t="s">
        <v>1737</v>
      </c>
    </row>
    <row r="92" spans="1:4" x14ac:dyDescent="0.2">
      <c r="A92" s="347" t="s">
        <v>1725</v>
      </c>
      <c r="B92" s="348" t="s">
        <v>1724</v>
      </c>
      <c r="C92" s="348" t="s">
        <v>1768</v>
      </c>
    </row>
    <row r="94" spans="1:4" ht="24" x14ac:dyDescent="0.2">
      <c r="A94" s="347" t="s">
        <v>1727</v>
      </c>
      <c r="B94" s="348" t="s">
        <v>982</v>
      </c>
      <c r="C94" s="347" t="s">
        <v>1726</v>
      </c>
    </row>
    <row r="95" spans="1:4" x14ac:dyDescent="0.2">
      <c r="A95" s="347" t="s">
        <v>1729</v>
      </c>
      <c r="B95" s="347" t="s">
        <v>1728</v>
      </c>
      <c r="C95" s="348" t="s">
        <v>1730</v>
      </c>
    </row>
    <row r="96" spans="1:4" x14ac:dyDescent="0.2">
      <c r="A96" s="347" t="s">
        <v>1732</v>
      </c>
      <c r="B96" s="347" t="s">
        <v>1731</v>
      </c>
      <c r="C96" s="348" t="s">
        <v>1730</v>
      </c>
    </row>
    <row r="97" spans="1:3" x14ac:dyDescent="0.2">
      <c r="A97" s="347" t="s">
        <v>1734</v>
      </c>
      <c r="B97" s="348" t="s">
        <v>1733</v>
      </c>
      <c r="C97" s="348" t="s">
        <v>1730</v>
      </c>
    </row>
    <row r="98" spans="1:3" x14ac:dyDescent="0.2">
      <c r="A98" s="347" t="s">
        <v>1735</v>
      </c>
      <c r="B98" s="348" t="s">
        <v>1736</v>
      </c>
      <c r="C98" s="348" t="s">
        <v>1730</v>
      </c>
    </row>
    <row r="99" spans="1:3" ht="15" x14ac:dyDescent="0.25">
      <c r="A99" s="347" t="s">
        <v>1783</v>
      </c>
      <c r="B99" s="348" t="s">
        <v>1782</v>
      </c>
      <c r="C99" s="348" t="s">
        <v>1730</v>
      </c>
    </row>
    <row r="100" spans="1:3" x14ac:dyDescent="0.2">
      <c r="A100" s="347" t="s">
        <v>1781</v>
      </c>
      <c r="B100" s="348" t="s">
        <v>1784</v>
      </c>
      <c r="C100" s="348" t="s">
        <v>1730</v>
      </c>
    </row>
    <row r="101" spans="1:3" x14ac:dyDescent="0.2">
      <c r="A101" s="347" t="s">
        <v>1785</v>
      </c>
      <c r="B101" s="348" t="s">
        <v>1787</v>
      </c>
      <c r="C101" s="348"/>
    </row>
    <row r="102" spans="1:3" x14ac:dyDescent="0.2">
      <c r="A102" s="347" t="s">
        <v>1786</v>
      </c>
      <c r="B102" s="348" t="s">
        <v>1787</v>
      </c>
      <c r="C102" s="348"/>
    </row>
    <row r="104" spans="1:3" x14ac:dyDescent="0.2">
      <c r="A104" s="371" t="s">
        <v>1618</v>
      </c>
      <c r="B104" s="370" t="s">
        <v>1794</v>
      </c>
    </row>
    <row r="105" spans="1:3" ht="15" x14ac:dyDescent="0.25">
      <c r="A105" s="371" t="s">
        <v>1799</v>
      </c>
      <c r="B105" s="370" t="s">
        <v>1800</v>
      </c>
      <c r="C105" s="342" t="s">
        <v>1814</v>
      </c>
    </row>
    <row r="107" spans="1:3" ht="15" x14ac:dyDescent="0.25">
      <c r="A107" s="56" t="s">
        <v>115</v>
      </c>
      <c r="B107" s="12" t="s">
        <v>1812</v>
      </c>
      <c r="C107" s="342" t="s">
        <v>1813</v>
      </c>
    </row>
    <row r="109" spans="1:3" ht="15" x14ac:dyDescent="0.25">
      <c r="A109" s="56" t="s">
        <v>1819</v>
      </c>
      <c r="B109" s="12" t="s">
        <v>1838</v>
      </c>
      <c r="C109" s="342" t="s">
        <v>1837</v>
      </c>
    </row>
    <row r="111" spans="1:3" ht="24.75" x14ac:dyDescent="0.25">
      <c r="A111" s="56" t="s">
        <v>1841</v>
      </c>
      <c r="B111" s="12" t="s">
        <v>1842</v>
      </c>
      <c r="C111" s="342" t="s">
        <v>1840</v>
      </c>
    </row>
    <row r="113" spans="1:3" x14ac:dyDescent="0.2">
      <c r="A113" s="56" t="s">
        <v>1829</v>
      </c>
    </row>
    <row r="114" spans="1:3" ht="24" x14ac:dyDescent="0.2">
      <c r="A114" s="56" t="s">
        <v>1846</v>
      </c>
      <c r="B114" s="12" t="s">
        <v>1694</v>
      </c>
      <c r="C114" s="12" t="s">
        <v>1847</v>
      </c>
    </row>
    <row r="116" spans="1:3" ht="24.75" x14ac:dyDescent="0.25">
      <c r="A116" s="56" t="s">
        <v>1850</v>
      </c>
      <c r="B116" s="12" t="s">
        <v>1851</v>
      </c>
      <c r="C116" s="342" t="s">
        <v>1852</v>
      </c>
    </row>
  </sheetData>
  <hyperlinks>
    <hyperlink ref="D41" r:id="rId1" display="https://www.kap.org.tr/tr/Bildirim/915512  2021 ara dönem BD duyurusu"/>
    <hyperlink ref="D71" r:id="rId2"/>
    <hyperlink ref="D77" r:id="rId3"/>
    <hyperlink ref="D84" r:id="rId4" display="https://www.kap.org.tr/tr/Bildirim/1086666"/>
    <hyperlink ref="D88" r:id="rId5"/>
    <hyperlink ref="D73" r:id="rId6"/>
    <hyperlink ref="D74" r:id="rId7"/>
    <hyperlink ref="C107" r:id="rId8"/>
    <hyperlink ref="C105" r:id="rId9"/>
    <hyperlink ref="C109" r:id="rId10"/>
    <hyperlink ref="C111" r:id="rId11"/>
    <hyperlink ref="C116" r:id="rId12"/>
  </hyperlinks>
  <pageMargins left="0.7" right="0.7" top="0.75" bottom="0.75" header="0.3" footer="0.3"/>
  <pageSetup orientation="portrait"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Hizmete Ozel/Restricted</attrValue>
  <customPropName>Gizlilik Derecesi</customPropName>
  <timestamp> 27.09.2022 11:13:58</timestamp>
  <userName>MKK\zbolukbasi</userName>
  <computerName>MKKNB11010.mkk.com.tr</computerName>
  <guid>{0b56675e-2b20-4fa5-a83c-03139de26119}</guid>
</GTBClassification>
</file>

<file path=customXml/itemProps1.xml><?xml version="1.0" encoding="utf-8"?>
<ds:datastoreItem xmlns:ds="http://schemas.openxmlformats.org/officeDocument/2006/customXml" ds:itemID="{54AEE20B-825D-48FD-BBA0-8D7CC522D6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1</vt:i4>
      </vt:variant>
    </vt:vector>
  </HeadingPairs>
  <TitlesOfParts>
    <vt:vector size="7" baseType="lpstr">
      <vt:lpstr>Şirket-Co.</vt:lpstr>
      <vt:lpstr>Nitelikli-Qualified</vt:lpstr>
      <vt:lpstr>Yatırım Krlş.-Investment Co</vt:lpstr>
      <vt:lpstr>PYŞ-Portfolio M.C.</vt:lpstr>
      <vt:lpstr>İşlemGörmeyenŞirketler</vt:lpstr>
      <vt:lpstr>SonGönderimTarihleri</vt:lpstr>
      <vt:lpst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Ayzer Bilgic</dc:creator>
  <cp:keywords>ClassificationData:&lt;Gizlilik Derecesi:Hizmete Ozel/Restricted&gt;</cp:keywords>
  <cp:lastModifiedBy>Asiye Nur Dumanlı</cp:lastModifiedBy>
  <cp:lastPrinted>2022-02-28T06:48:47Z</cp:lastPrinted>
  <dcterms:created xsi:type="dcterms:W3CDTF">2006-09-16T00:00:00Z</dcterms:created>
  <dcterms:modified xsi:type="dcterms:W3CDTF">2023-04-28T06:51:44Z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izlilik Derecesi">
    <vt:lpwstr>Hizmete Ozel/Restricted</vt:lpwstr>
  </property>
  <property fmtid="{D5CDD505-2E9C-101B-9397-08002B2CF9AE}" pid="3" name="ClassifiedBy">
    <vt:lpwstr>MKK\zbolukbasi</vt:lpwstr>
  </property>
  <property fmtid="{D5CDD505-2E9C-101B-9397-08002B2CF9AE}" pid="4" name="ClassificationHost">
    <vt:lpwstr>MKKNB11010.mkk.com.tr</vt:lpwstr>
  </property>
  <property fmtid="{D5CDD505-2E9C-101B-9397-08002B2CF9AE}" pid="5" name="ClassificationDate">
    <vt:lpwstr> 27.09.2022 11:13:58</vt:lpwstr>
  </property>
  <property fmtid="{D5CDD505-2E9C-101B-9397-08002B2CF9AE}" pid="6" name="ClassificationGUID">
    <vt:lpwstr>{0b56675e-2b20-4fa5-a83c-03139de26119}</vt:lpwstr>
  </property>
</Properties>
</file>