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C907689-FB61-4898-A66F-4C281126369F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H10" i="35" s="1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X12" i="33" l="1"/>
  <c r="AK16" i="27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<sst xmlns="http://schemas.openxmlformats.org/spreadsheetml/2006/main" count="2196" uniqueCount="105">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</sst>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sheetPr codeName="Sheet2"/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4">
        <v>46174</v>
      </c>
      <c r="B2" s="284"/>
      <c r="C2" s="173" t="s">
        <v>65</v>
      </c>
      <c r="D2" s="285" t="s">
        <v>66</v>
      </c>
      <c r="E2" s="28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6" t="s">
        <v>84</v>
      </c>
      <c r="B3" s="287"/>
      <c r="C3" s="28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8" t="s">
        <v>70</v>
      </c>
      <c r="B4" s="278" t="s">
        <v>49</v>
      </c>
      <c r="C4" s="280" t="s">
        <v>85</v>
      </c>
      <c r="D4" s="282" t="s">
        <v>4</v>
      </c>
      <c r="E4" s="283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79"/>
      <c r="B5" s="279"/>
      <c r="C5" s="28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306.2</v>
      </c>
      <c r="I8" s="195">
        <f t="shared" si="0"/>
        <v>0.61239999999999994</v>
      </c>
      <c r="J8" s="188">
        <f t="shared" si="1"/>
        <v>193.8</v>
      </c>
      <c r="K8" s="189">
        <f t="shared" si="2"/>
        <v>306.2</v>
      </c>
      <c r="L8" s="196">
        <f t="shared" si="3"/>
        <v>7.7520000000000007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191.25</v>
      </c>
      <c r="I9" s="195">
        <f t="shared" si="0"/>
        <v>0.38250000000000001</v>
      </c>
      <c r="J9" s="188">
        <f t="shared" si="1"/>
        <v>308.75</v>
      </c>
      <c r="K9" s="189">
        <f t="shared" si="2"/>
        <v>191.25</v>
      </c>
      <c r="L9" s="196">
        <f t="shared" si="3"/>
        <v>12.35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146.02500000000001</v>
      </c>
      <c r="I11" s="195">
        <f t="shared" si="0"/>
        <v>0.29205000000000003</v>
      </c>
      <c r="J11" s="188">
        <f t="shared" si="1"/>
        <v>353.97500000000002</v>
      </c>
      <c r="K11" s="189">
        <f t="shared" si="2"/>
        <v>146.02500000000001</v>
      </c>
      <c r="L11" s="196">
        <f t="shared" si="3"/>
        <v>14.159000000000001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1818.875</v>
      </c>
      <c r="I13" s="195">
        <f t="shared" si="0"/>
        <v>3.63775</v>
      </c>
      <c r="J13" s="188">
        <f t="shared" si="1"/>
        <v>-1318.875</v>
      </c>
      <c r="K13" s="189">
        <f t="shared" si="2"/>
        <v>1818.875</v>
      </c>
      <c r="L13" s="196">
        <f t="shared" si="3"/>
        <v>-52.755000000000003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780</v>
      </c>
      <c r="I14" s="195">
        <f t="shared" si="0"/>
        <v>1.56</v>
      </c>
      <c r="J14" s="188">
        <f t="shared" si="1"/>
        <v>-280</v>
      </c>
      <c r="K14" s="189">
        <f t="shared" si="2"/>
        <v>780</v>
      </c>
      <c r="L14" s="196">
        <f t="shared" si="3"/>
        <v>-11.2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8" t="s">
        <v>70</v>
      </c>
      <c r="B22" s="278" t="s">
        <v>49</v>
      </c>
      <c r="C22" s="280" t="s">
        <v>85</v>
      </c>
      <c r="D22" s="282" t="s">
        <v>79</v>
      </c>
      <c r="E22" s="283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79"/>
      <c r="B23" s="279"/>
      <c r="C23" s="28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sheetPr codeName="Sheet3"/>
  <dimension ref="A2:AL500"/>
  <sheetViews>
    <sheetView tabSelected="1" workbookViewId="0">
      <selection activeCell="S2" sqref="S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6">
        <f ca="1">TODAY()-1</f>
        <v>46324</v>
      </c>
      <c r="B2" s="306"/>
      <c r="C2" s="306"/>
      <c r="D2" s="306"/>
      <c r="E2" s="306"/>
      <c r="F2" s="28" t="s">
        <v>95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 t="s">
        <v>48</v>
      </c>
      <c r="M3" s="313"/>
      <c r="N3" s="314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83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/>
      <c r="M4" s="316"/>
      <c r="N4" s="317"/>
      <c r="O4" s="320"/>
      <c r="P4" s="321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1093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942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1499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2986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2132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3596</v>
      </c>
      <c r="L6" s="36">
        <f t="shared" ref="L6:L16" si="0">SUM(C6:K6)/40</f>
        <v>306.2</v>
      </c>
      <c r="M6" s="86">
        <f t="shared" ref="M6:M15" si="1">SUMPRODUCT($C$4:$K$4,$C6:$K6)</f>
        <v>818387.43500000006</v>
      </c>
      <c r="N6" s="57">
        <f t="shared" ref="N6:N15" si="2">SUMPRODUCT($C$3:$K$3,$C6:$K6)/1000</f>
        <v>1293.06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88.35</v>
      </c>
      <c r="AH6" s="97">
        <f t="shared" ref="AH6:AH16" si="12">SUM(E6:G6)/40</f>
        <v>50.875</v>
      </c>
      <c r="AJ6" s="154">
        <f t="shared" ref="AJ6:AJ15" si="13">AF6/SUM(AF6:AH6)</f>
        <v>0</v>
      </c>
      <c r="AK6" s="154">
        <f t="shared" ref="AK6:AK16" si="14">AG6/SUM(AF6:AH6)</f>
        <v>0.63458430597952953</v>
      </c>
      <c r="AL6" s="154">
        <f t="shared" ref="AL6:AL16" si="15">AH6/SUM(AF6:AH6)</f>
        <v>0.36541569402047047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1034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870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922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1615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1222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1987</v>
      </c>
      <c r="L7" s="36">
        <f t="shared" si="0"/>
        <v>191.25</v>
      </c>
      <c r="M7" s="86">
        <f t="shared" si="1"/>
        <v>498674.38500000001</v>
      </c>
      <c r="N7" s="57">
        <f t="shared" si="2"/>
        <v>776.7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70.650000000000006</v>
      </c>
      <c r="AH7" s="97">
        <f t="shared" si="12"/>
        <v>47.6</v>
      </c>
      <c r="AJ7" s="154">
        <f t="shared" si="13"/>
        <v>0</v>
      </c>
      <c r="AK7" s="154">
        <f t="shared" si="14"/>
        <v>0.59746300211416492</v>
      </c>
      <c r="AL7" s="154">
        <f t="shared" si="15"/>
        <v>0.40253699788583508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583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453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431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1433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1262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1679</v>
      </c>
      <c r="L9" s="36">
        <f t="shared" si="0"/>
        <v>146.02500000000001</v>
      </c>
      <c r="M9" s="86">
        <f t="shared" si="1"/>
        <v>394689.84749999997</v>
      </c>
      <c r="N9" s="57">
        <f t="shared" si="2"/>
        <v>627.57000000000005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36.674999999999997</v>
      </c>
      <c r="AH9" s="97">
        <f t="shared" si="12"/>
        <v>25.9</v>
      </c>
      <c r="AJ9" s="154">
        <f t="shared" si="13"/>
        <v>0</v>
      </c>
      <c r="AK9" s="154">
        <f t="shared" si="14"/>
        <v>0.58609668397922488</v>
      </c>
      <c r="AL9" s="154">
        <f t="shared" si="15"/>
        <v>0.41390331602077507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782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759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992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1090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843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1110</v>
      </c>
      <c r="L10" s="36">
        <f t="shared" ref="L10" si="16">SUM(C10:K10)/40</f>
        <v>139.4</v>
      </c>
      <c r="M10" s="86">
        <f t="shared" si="1"/>
        <v>353931.03249999997</v>
      </c>
      <c r="N10" s="57">
        <f t="shared" si="2"/>
        <v>542.47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7442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7781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10137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12804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13777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20814</v>
      </c>
      <c r="L12" s="36">
        <f t="shared" si="0"/>
        <v>1818.875</v>
      </c>
      <c r="M12" s="86">
        <f t="shared" si="1"/>
        <v>4773221.8</v>
      </c>
      <c r="N12" s="57">
        <f t="shared" si="2"/>
        <v>7462.6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634</v>
      </c>
      <c r="AH12" s="97">
        <f t="shared" si="12"/>
        <v>380.57499999999999</v>
      </c>
      <c r="AJ12" s="154">
        <f t="shared" si="13"/>
        <v>0</v>
      </c>
      <c r="AK12" s="154">
        <f t="shared" si="14"/>
        <v>0.62489219623980485</v>
      </c>
      <c r="AL12" s="154">
        <f t="shared" si="15"/>
        <v>0.37510780376019515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4000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1800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1200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7600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10600</v>
      </c>
      <c r="L13" s="36">
        <f t="shared" si="0"/>
        <v>780</v>
      </c>
      <c r="M13" s="86">
        <f t="shared" si="1"/>
        <v>2068160</v>
      </c>
      <c r="N13" s="57">
        <f t="shared" si="2"/>
        <v>3344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140</v>
      </c>
      <c r="V13" s="70">
        <f t="shared" si="5"/>
        <v>0</v>
      </c>
      <c r="W13" s="70">
        <f t="shared" si="6"/>
        <v>0</v>
      </c>
      <c r="X13" s="71">
        <f t="shared" si="7"/>
        <v>140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100</v>
      </c>
      <c r="AG13" s="94">
        <f t="shared" si="11"/>
        <v>80</v>
      </c>
      <c r="AH13" s="97">
        <f t="shared" si="12"/>
        <v>75</v>
      </c>
      <c r="AJ13" s="154">
        <f t="shared" si="13"/>
        <v>0.39215686274509803</v>
      </c>
      <c r="AK13" s="154">
        <f t="shared" si="14"/>
        <v>0.31372549019607843</v>
      </c>
      <c r="AL13" s="154">
        <f t="shared" si="15"/>
        <v>0.29411764705882354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8" t="s">
        <v>48</v>
      </c>
      <c r="B16" s="289"/>
      <c r="C16" s="50">
        <f t="shared" ref="C16:K16" si="38">SUM(C6:C15)</f>
        <v>4000</v>
      </c>
      <c r="D16" s="51">
        <f t="shared" si="38"/>
        <v>0</v>
      </c>
      <c r="E16" s="53">
        <f t="shared" si="38"/>
        <v>0</v>
      </c>
      <c r="F16" s="113">
        <f t="shared" si="38"/>
        <v>13233</v>
      </c>
      <c r="G16" s="51">
        <f t="shared" si="38"/>
        <v>12480</v>
      </c>
      <c r="H16" s="53">
        <f t="shared" si="38"/>
        <v>14839</v>
      </c>
      <c r="I16" s="113">
        <f t="shared" si="38"/>
        <v>27408</v>
      </c>
      <c r="J16" s="51">
        <f t="shared" si="38"/>
        <v>29099</v>
      </c>
      <c r="K16" s="53">
        <f t="shared" si="38"/>
        <v>41984</v>
      </c>
      <c r="L16" s="50">
        <f t="shared" si="0"/>
        <v>3576.0749999999998</v>
      </c>
      <c r="M16" s="88">
        <f t="shared" ref="M16:AA16" si="39">SUM(M6:M15)</f>
        <v>9438765.5399999991</v>
      </c>
      <c r="N16" s="53">
        <f t="shared" si="39"/>
        <v>14897.560000000001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140</v>
      </c>
      <c r="V16" s="67">
        <f t="shared" si="39"/>
        <v>0</v>
      </c>
      <c r="W16" s="67">
        <f t="shared" si="39"/>
        <v>0</v>
      </c>
      <c r="X16" s="68">
        <f t="shared" si="39"/>
        <v>140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100</v>
      </c>
      <c r="AG16" s="103">
        <f t="shared" si="11"/>
        <v>1013.8</v>
      </c>
      <c r="AH16" s="104">
        <f t="shared" si="12"/>
        <v>642.82500000000005</v>
      </c>
      <c r="AJ16" s="155">
        <f t="shared" ref="AJ16" si="40">AF16/SUM(AF16:AH16)</f>
        <v>5.692734647406248E-2</v>
      </c>
      <c r="AK16" s="155">
        <f t="shared" si="14"/>
        <v>0.57712943855404542</v>
      </c>
      <c r="AL16" s="155">
        <f t="shared" si="15"/>
        <v>0.36594321497189214</v>
      </c>
    </row>
    <row r="17" spans="1:28" x14ac:dyDescent="0.3">
      <c r="A17" s="55"/>
      <c r="B17" s="55"/>
      <c r="C17" s="55">
        <f>C16/40</f>
        <v>100</v>
      </c>
      <c r="D17" s="55">
        <f t="shared" ref="D17:K17" si="41">D16/40</f>
        <v>0</v>
      </c>
      <c r="E17" s="55">
        <f t="shared" si="41"/>
        <v>0</v>
      </c>
      <c r="F17" s="55">
        <f t="shared" si="41"/>
        <v>330.82499999999999</v>
      </c>
      <c r="G17" s="55">
        <f t="shared" si="41"/>
        <v>312</v>
      </c>
      <c r="H17" s="55">
        <f t="shared" si="41"/>
        <v>370.97500000000002</v>
      </c>
      <c r="I17" s="55">
        <f t="shared" si="41"/>
        <v>685.2</v>
      </c>
      <c r="J17" s="55">
        <f t="shared" si="41"/>
        <v>727.47500000000002</v>
      </c>
      <c r="K17" s="55">
        <f t="shared" si="41"/>
        <v>1049.5999999999999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8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sheetPr codeName="Sheet4"/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2">
        <f ca="1">Ttl!A2</f>
        <v>46324</v>
      </c>
      <c r="B2" s="322"/>
      <c r="C2" s="322"/>
      <c r="D2" s="322"/>
      <c r="E2" s="322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34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5" t="s">
        <v>48</v>
      </c>
      <c r="M19" s="335"/>
      <c r="N19" s="336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332"/>
      <c r="B20" s="33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sheetPr codeName="Sheet5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Y19" s="28">
        <v>865</v>
      </c>
      <c r="Z19" s="28">
        <v>1740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sheetPr codeName="Sheet6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sheetPr codeName="Sheet7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sheetPr codeName="Sheet8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sheetPr codeName="Sheet9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sheetPr codeName="Sheet10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sheetPr codeName="Sheet11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AA19" s="28">
        <v>11305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sheetPr codeName="Sheet12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sheetPr codeName="Sheet13"/>
  <dimension ref="A2:AL500"/>
  <sheetViews>
    <sheetView zoomScaleNormal="100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sheetPr codeName="Sheet14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sheetPr codeName="Sheet15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sheetPr codeName="Sheet16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sheetPr codeName="Sheet17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sheetPr codeName="Sheet18"/>
  <dimension ref="A1:AL500"/>
  <sheetViews>
    <sheetView workbookViewId="0">
      <selection activeCell="G11" sqref="G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sheetPr codeName="Sheet19"/>
  <dimension ref="A2:AL500"/>
  <sheetViews>
    <sheetView topLeftCell="A2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sheetPr codeName="Sheet20"/>
  <dimension ref="A2:AL500"/>
  <sheetViews>
    <sheetView zoomScaleNormal="100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sheetPr codeName="Sheet21"/>
  <dimension ref="A2:AL500"/>
  <sheetViews>
    <sheetView workbookViewId="0">
      <selection activeCell="Q15" sqref="Q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sheetPr codeName="Sheet22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sheetPr codeName="Sheet23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23</v>
      </c>
      <c r="G6" s="29">
        <v>39</v>
      </c>
      <c r="H6" s="57">
        <v>14</v>
      </c>
      <c r="I6" s="33">
        <v>213</v>
      </c>
      <c r="J6" s="29">
        <v>143</v>
      </c>
      <c r="K6" s="35">
        <v>154</v>
      </c>
      <c r="L6" s="36">
        <f t="shared" ref="L6:L16" si="0">SUM(C6:K6)/40</f>
        <v>14.65</v>
      </c>
      <c r="M6" s="86">
        <f t="shared" ref="M6:M15" si="1">SUMPRODUCT($C$4:$K$4,$C6:$K6)</f>
        <v>41033.550000000003</v>
      </c>
      <c r="N6" s="57">
        <f t="shared" ref="N6:N15" si="2">SUMPRODUCT($C$3:$K$3,$C6:$K6)/1000</f>
        <v>66.52</v>
      </c>
      <c r="O6" s="42">
        <f t="shared" ref="O6:O12" si="3">SUM(F6:H6)/20</f>
        <v>3.8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1.9</v>
      </c>
      <c r="AH6" s="97">
        <f t="shared" ref="AH6:AH16" si="14">SUM(E6:G6)/40</f>
        <v>1.55</v>
      </c>
      <c r="AJ6" s="154">
        <f t="shared" ref="AJ6:AJ15" si="15">AF6/SUM(AF6:AH6)</f>
        <v>0</v>
      </c>
      <c r="AK6" s="154">
        <f t="shared" ref="AK6:AK16" si="16">AG6/SUM(AF6:AH6)</f>
        <v>0.55072463768115931</v>
      </c>
      <c r="AL6" s="154">
        <f t="shared" ref="AL6:AL16" si="17">AH6/SUM(AF6:AH6)</f>
        <v>0.44927536231884058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21</v>
      </c>
      <c r="G7" s="29">
        <v>16</v>
      </c>
      <c r="H7" s="57">
        <v>21</v>
      </c>
      <c r="I7" s="33">
        <v>91</v>
      </c>
      <c r="J7" s="29">
        <v>86</v>
      </c>
      <c r="K7" s="35">
        <v>133</v>
      </c>
      <c r="L7" s="36">
        <f t="shared" si="0"/>
        <v>9.1999999999999993</v>
      </c>
      <c r="M7" s="86">
        <f t="shared" si="1"/>
        <v>25561.224999999999</v>
      </c>
      <c r="N7" s="57">
        <f t="shared" si="2"/>
        <v>41.26</v>
      </c>
      <c r="O7" s="42">
        <f t="shared" si="3"/>
        <v>2.9</v>
      </c>
      <c r="P7" s="41">
        <f t="shared" si="4"/>
        <v>15.5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1.45</v>
      </c>
      <c r="AH7" s="97">
        <f t="shared" si="14"/>
        <v>0.92500000000000004</v>
      </c>
      <c r="AJ7" s="154">
        <f t="shared" si="15"/>
        <v>0</v>
      </c>
      <c r="AK7" s="154">
        <f t="shared" si="16"/>
        <v>0.61052631578947369</v>
      </c>
      <c r="AL7" s="154">
        <f t="shared" si="17"/>
        <v>0.38947368421052636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26</v>
      </c>
      <c r="G9" s="29">
        <v>26</v>
      </c>
      <c r="H9" s="57">
        <v>28</v>
      </c>
      <c r="I9" s="33">
        <v>70</v>
      </c>
      <c r="J9" s="29">
        <v>38</v>
      </c>
      <c r="K9" s="35">
        <v>106</v>
      </c>
      <c r="L9" s="36">
        <f t="shared" si="0"/>
        <v>7.35</v>
      </c>
      <c r="M9" s="86">
        <f t="shared" si="1"/>
        <v>19741.96</v>
      </c>
      <c r="N9" s="57">
        <f t="shared" si="2"/>
        <v>31.28</v>
      </c>
      <c r="O9" s="42">
        <f t="shared" si="3"/>
        <v>4</v>
      </c>
      <c r="P9" s="41">
        <f t="shared" si="4"/>
        <v>10.7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</v>
      </c>
      <c r="AH9" s="97">
        <f t="shared" si="14"/>
        <v>1.3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172</v>
      </c>
      <c r="G12" s="29">
        <v>80</v>
      </c>
      <c r="H12" s="57">
        <v>197</v>
      </c>
      <c r="I12" s="33">
        <v>277</v>
      </c>
      <c r="J12" s="29">
        <v>320</v>
      </c>
      <c r="K12" s="35">
        <v>827</v>
      </c>
      <c r="L12" s="36">
        <f t="shared" si="0"/>
        <v>46.825000000000003</v>
      </c>
      <c r="M12" s="86">
        <f t="shared" si="1"/>
        <v>126995.02249999999</v>
      </c>
      <c r="N12" s="57">
        <f t="shared" si="2"/>
        <v>202.31</v>
      </c>
      <c r="O12" s="42">
        <f t="shared" si="3"/>
        <v>22.45</v>
      </c>
      <c r="P12" s="41">
        <f t="shared" si="4"/>
        <v>71.2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11.225</v>
      </c>
      <c r="AH12" s="97">
        <f t="shared" si="14"/>
        <v>6.3</v>
      </c>
      <c r="AJ12" s="154">
        <f t="shared" si="15"/>
        <v>0</v>
      </c>
      <c r="AK12" s="154">
        <f t="shared" si="16"/>
        <v>0.6405135520684736</v>
      </c>
      <c r="AL12" s="154">
        <f t="shared" si="17"/>
        <v>0.3594864479315264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242</v>
      </c>
      <c r="G16" s="51">
        <f t="shared" si="34"/>
        <v>161</v>
      </c>
      <c r="H16" s="53">
        <f t="shared" si="34"/>
        <v>260</v>
      </c>
      <c r="I16" s="113">
        <f t="shared" si="34"/>
        <v>651</v>
      </c>
      <c r="J16" s="51">
        <f t="shared" si="34"/>
        <v>587</v>
      </c>
      <c r="K16" s="53">
        <f t="shared" si="34"/>
        <v>1220</v>
      </c>
      <c r="L16" s="50">
        <f t="shared" si="0"/>
        <v>78.025000000000006</v>
      </c>
      <c r="M16" s="88">
        <f t="shared" ref="M16:AA16" si="35">SUM(M6:M15)</f>
        <v>213331.75749999998</v>
      </c>
      <c r="N16" s="53">
        <f t="shared" si="35"/>
        <v>341.37</v>
      </c>
      <c r="O16" s="113">
        <f t="shared" si="35"/>
        <v>33.15</v>
      </c>
      <c r="P16" s="52">
        <f t="shared" si="35"/>
        <v>122.9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16.574999999999999</v>
      </c>
      <c r="AH16" s="104">
        <f t="shared" si="14"/>
        <v>10.074999999999999</v>
      </c>
      <c r="AJ16" s="155">
        <f t="shared" ref="AJ16" si="37">AF16/SUM(AF16:AH16)</f>
        <v>0</v>
      </c>
      <c r="AK16" s="155">
        <f t="shared" si="16"/>
        <v>0.62195121951219512</v>
      </c>
      <c r="AL16" s="155">
        <f t="shared" si="17"/>
        <v>0.37804878048780488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6.05</v>
      </c>
      <c r="G17" s="55">
        <f t="shared" si="38"/>
        <v>4.0250000000000004</v>
      </c>
      <c r="H17" s="55">
        <f t="shared" si="38"/>
        <v>6.5</v>
      </c>
      <c r="I17" s="55">
        <f t="shared" si="38"/>
        <v>16.274999999999999</v>
      </c>
      <c r="J17" s="55">
        <f t="shared" si="38"/>
        <v>14.675000000000001</v>
      </c>
      <c r="K17" s="55">
        <f t="shared" si="38"/>
        <v>30.5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sheetPr codeName="Sheet24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0</v>
      </c>
      <c r="H6" s="57">
        <v>160</v>
      </c>
      <c r="I6" s="33">
        <v>250</v>
      </c>
      <c r="J6" s="29">
        <v>210</v>
      </c>
      <c r="K6" s="35">
        <v>300</v>
      </c>
      <c r="L6" s="36">
        <f t="shared" ref="L6:L16" si="0">SUM(C6:K6)/40</f>
        <v>24</v>
      </c>
      <c r="M6" s="86">
        <f t="shared" ref="M6:M15" si="1">SUMPRODUCT($C$4:$K$4,$C6:$K6)</f>
        <v>65698.899999999994</v>
      </c>
      <c r="N6" s="57">
        <f t="shared" ref="N6:N15" si="2">SUMPRODUCT($C$3:$K$3,$C6:$K6)/1000</f>
        <v>105.2</v>
      </c>
      <c r="O6" s="42">
        <f t="shared" ref="O6:O12" si="3">SUM(F6:H6)/20</f>
        <v>10</v>
      </c>
      <c r="P6" s="41">
        <f t="shared" ref="P6:P12" si="4">SUM(I6:K6)/20</f>
        <v>38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0.83333333333333337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60</v>
      </c>
      <c r="G7" s="29">
        <v>45</v>
      </c>
      <c r="H7" s="57">
        <v>45</v>
      </c>
      <c r="I7" s="33">
        <v>60</v>
      </c>
      <c r="J7" s="29">
        <v>45</v>
      </c>
      <c r="K7" s="35">
        <v>80</v>
      </c>
      <c r="L7" s="36">
        <f t="shared" si="0"/>
        <v>8.375</v>
      </c>
      <c r="M7" s="86">
        <f t="shared" si="1"/>
        <v>21307.775000000001</v>
      </c>
      <c r="N7" s="57">
        <f t="shared" si="2"/>
        <v>32.700000000000003</v>
      </c>
      <c r="O7" s="42">
        <f t="shared" si="3"/>
        <v>7.5</v>
      </c>
      <c r="P7" s="41">
        <f t="shared" si="4"/>
        <v>9.25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3.75</v>
      </c>
      <c r="AH7" s="97">
        <f t="shared" si="14"/>
        <v>2.625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65</v>
      </c>
      <c r="G9" s="29">
        <v>37</v>
      </c>
      <c r="H9" s="57">
        <v>42</v>
      </c>
      <c r="I9" s="33">
        <v>65</v>
      </c>
      <c r="J9" s="29">
        <v>105</v>
      </c>
      <c r="K9" s="35">
        <v>30</v>
      </c>
      <c r="L9" s="36">
        <f t="shared" si="0"/>
        <v>8.6</v>
      </c>
      <c r="M9" s="86">
        <f t="shared" si="1"/>
        <v>22082.600000000002</v>
      </c>
      <c r="N9" s="57">
        <f t="shared" si="2"/>
        <v>34.08</v>
      </c>
      <c r="O9" s="42">
        <f t="shared" si="3"/>
        <v>7.2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3.6</v>
      </c>
      <c r="AH9" s="97">
        <f t="shared" si="14"/>
        <v>2.5499999999999998</v>
      </c>
      <c r="AJ9" s="154">
        <f t="shared" si="15"/>
        <v>0</v>
      </c>
      <c r="AK9" s="154">
        <f t="shared" si="16"/>
        <v>0.58536585365853655</v>
      </c>
      <c r="AL9" s="154">
        <f t="shared" si="17"/>
        <v>0.41463414634146334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84</v>
      </c>
      <c r="G10" s="29">
        <v>48</v>
      </c>
      <c r="H10" s="57">
        <v>74</v>
      </c>
      <c r="I10" s="33">
        <v>87</v>
      </c>
      <c r="J10" s="29">
        <v>88</v>
      </c>
      <c r="K10" s="35">
        <v>93</v>
      </c>
      <c r="L10" s="36">
        <f t="shared" ref="L10" si="18">SUM(C10:K10)/40</f>
        <v>11.85</v>
      </c>
      <c r="M10" s="86">
        <f t="shared" si="1"/>
        <v>30274.795000000002</v>
      </c>
      <c r="N10" s="57">
        <f t="shared" si="2"/>
        <v>46.58</v>
      </c>
      <c r="O10" s="42">
        <f t="shared" ref="O10" si="19">SUM(F10:H10)/20</f>
        <v>10.3</v>
      </c>
      <c r="P10" s="41">
        <f t="shared" ref="P10" si="20">SUM(I10:K10)/20</f>
        <v>13.4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640</v>
      </c>
      <c r="G12" s="29">
        <v>600</v>
      </c>
      <c r="H12" s="57">
        <v>1040</v>
      </c>
      <c r="I12" s="33">
        <v>880</v>
      </c>
      <c r="J12" s="29">
        <v>1360</v>
      </c>
      <c r="K12" s="35">
        <v>2400</v>
      </c>
      <c r="L12" s="36">
        <f t="shared" si="0"/>
        <v>173</v>
      </c>
      <c r="M12" s="86">
        <f t="shared" si="1"/>
        <v>456664.1</v>
      </c>
      <c r="N12" s="57">
        <f t="shared" si="2"/>
        <v>716.4</v>
      </c>
      <c r="O12" s="42">
        <f t="shared" si="3"/>
        <v>114</v>
      </c>
      <c r="P12" s="41">
        <f t="shared" si="4"/>
        <v>232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57</v>
      </c>
      <c r="AH12" s="97">
        <f t="shared" si="14"/>
        <v>31</v>
      </c>
      <c r="AJ12" s="154">
        <f t="shared" si="15"/>
        <v>0</v>
      </c>
      <c r="AK12" s="154">
        <f t="shared" si="16"/>
        <v>0.64772727272727271</v>
      </c>
      <c r="AL12" s="154">
        <f t="shared" si="17"/>
        <v>0.35227272727272729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889</v>
      </c>
      <c r="G16" s="51">
        <f t="shared" si="34"/>
        <v>730</v>
      </c>
      <c r="H16" s="53">
        <f t="shared" si="34"/>
        <v>1361</v>
      </c>
      <c r="I16" s="113">
        <f t="shared" si="34"/>
        <v>1342</v>
      </c>
      <c r="J16" s="51">
        <f t="shared" si="34"/>
        <v>1808</v>
      </c>
      <c r="K16" s="53">
        <f t="shared" si="34"/>
        <v>2903</v>
      </c>
      <c r="L16" s="50">
        <f t="shared" si="0"/>
        <v>225.82499999999999</v>
      </c>
      <c r="M16" s="88">
        <f t="shared" ref="M16:AA16" si="35">SUM(M6:M15)</f>
        <v>596028.16999999993</v>
      </c>
      <c r="N16" s="53">
        <f t="shared" si="35"/>
        <v>934.96</v>
      </c>
      <c r="O16" s="113">
        <f t="shared" si="35"/>
        <v>149</v>
      </c>
      <c r="P16" s="52">
        <f t="shared" si="35"/>
        <v>302.64999999999998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74.5</v>
      </c>
      <c r="AH16" s="104">
        <f t="shared" si="14"/>
        <v>40.475000000000001</v>
      </c>
      <c r="AJ16" s="155">
        <f t="shared" ref="AJ16" si="37">AF16/SUM(AF16:AH16)</f>
        <v>0</v>
      </c>
      <c r="AK16" s="155">
        <f t="shared" si="16"/>
        <v>0.64796694933681243</v>
      </c>
      <c r="AL16" s="155">
        <f t="shared" si="17"/>
        <v>0.35203305066318769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22.225000000000001</v>
      </c>
      <c r="G17" s="55">
        <f t="shared" si="38"/>
        <v>18.25</v>
      </c>
      <c r="H17" s="55">
        <f t="shared" si="38"/>
        <v>34.024999999999999</v>
      </c>
      <c r="I17" s="55">
        <f t="shared" si="38"/>
        <v>33.549999999999997</v>
      </c>
      <c r="J17" s="55">
        <f t="shared" si="38"/>
        <v>45.2</v>
      </c>
      <c r="K17" s="55">
        <f t="shared" si="38"/>
        <v>72.575000000000003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sheetPr codeName="Sheet25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20</v>
      </c>
      <c r="H6" s="57">
        <v>0</v>
      </c>
      <c r="I6" s="33">
        <v>430</v>
      </c>
      <c r="J6" s="29">
        <v>340</v>
      </c>
      <c r="K6" s="35">
        <v>430</v>
      </c>
      <c r="L6" s="36">
        <f t="shared" ref="L6:L16" si="0">SUM(C6:K6)/40</f>
        <v>30.75</v>
      </c>
      <c r="M6" s="86">
        <f t="shared" ref="M6:M15" si="1">SUMPRODUCT($C$4:$K$4,$C6:$K6)</f>
        <v>88741.875</v>
      </c>
      <c r="N6" s="57">
        <f t="shared" ref="N6:N15" si="2">SUMPRODUCT($C$3:$K$3,$C6:$K6)/1000</f>
        <v>146.1</v>
      </c>
      <c r="O6" s="42">
        <f t="shared" ref="O6:O12" si="3">SUM(F6:H6)/20</f>
        <v>1.5</v>
      </c>
      <c r="P6" s="41">
        <f t="shared" ref="P6:P12" si="4">SUM(I6:K6)/20</f>
        <v>60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0.75</v>
      </c>
      <c r="AH6" s="97">
        <f t="shared" ref="AH6:AH16" si="14">SUM(E6:G6)/40</f>
        <v>0.75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95</v>
      </c>
      <c r="G7" s="29">
        <v>125</v>
      </c>
      <c r="H7" s="57">
        <v>130</v>
      </c>
      <c r="I7" s="33">
        <v>40</v>
      </c>
      <c r="J7" s="29">
        <v>80</v>
      </c>
      <c r="K7" s="35">
        <v>120</v>
      </c>
      <c r="L7" s="36">
        <f t="shared" si="0"/>
        <v>14.75</v>
      </c>
      <c r="M7" s="86">
        <f t="shared" si="1"/>
        <v>35795.474999999999</v>
      </c>
      <c r="N7" s="57">
        <f t="shared" si="2"/>
        <v>53.3</v>
      </c>
      <c r="O7" s="42">
        <f t="shared" si="3"/>
        <v>17.5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8.75</v>
      </c>
      <c r="AH7" s="97">
        <f t="shared" si="14"/>
        <v>5.5</v>
      </c>
      <c r="AJ7" s="154">
        <f t="shared" si="15"/>
        <v>0</v>
      </c>
      <c r="AK7" s="154">
        <f t="shared" si="16"/>
        <v>0.61403508771929827</v>
      </c>
      <c r="AL7" s="154">
        <f t="shared" si="17"/>
        <v>0.38596491228070173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12</v>
      </c>
      <c r="I9" s="33">
        <v>63</v>
      </c>
      <c r="J9" s="29">
        <v>23</v>
      </c>
      <c r="K9" s="35">
        <v>64</v>
      </c>
      <c r="L9" s="36">
        <f t="shared" si="0"/>
        <v>4.3499999999999996</v>
      </c>
      <c r="M9" s="86">
        <f t="shared" si="1"/>
        <v>12155.1</v>
      </c>
      <c r="N9" s="57">
        <f t="shared" si="2"/>
        <v>19.68</v>
      </c>
      <c r="O9" s="42">
        <f t="shared" si="3"/>
        <v>1.2</v>
      </c>
      <c r="P9" s="41">
        <f t="shared" si="4"/>
        <v>7.5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0.3</v>
      </c>
      <c r="AJ9" s="154">
        <f t="shared" si="15"/>
        <v>0</v>
      </c>
      <c r="AK9" s="154">
        <f t="shared" si="16"/>
        <v>0.66666666666666674</v>
      </c>
      <c r="AL9" s="154">
        <f t="shared" si="17"/>
        <v>0.33333333333333337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41</v>
      </c>
      <c r="G10" s="29">
        <v>58</v>
      </c>
      <c r="H10" s="57">
        <v>54</v>
      </c>
      <c r="I10" s="33">
        <v>113</v>
      </c>
      <c r="J10" s="29">
        <v>59</v>
      </c>
      <c r="K10" s="35">
        <v>165</v>
      </c>
      <c r="L10" s="36">
        <f t="shared" ref="L10" si="18">SUM(C10:K10)/40</f>
        <v>12.25</v>
      </c>
      <c r="M10" s="86">
        <f t="shared" si="1"/>
        <v>32506.442499999997</v>
      </c>
      <c r="N10" s="57">
        <f t="shared" si="2"/>
        <v>51.15</v>
      </c>
      <c r="O10" s="42">
        <f t="shared" ref="O10" si="19">SUM(F10:H10)/20</f>
        <v>7.65</v>
      </c>
      <c r="P10" s="41">
        <f t="shared" ref="P10" si="20">SUM(I10:K10)/20</f>
        <v>16.850000000000001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1279</v>
      </c>
      <c r="G12" s="29">
        <v>1160</v>
      </c>
      <c r="H12" s="57">
        <v>1159</v>
      </c>
      <c r="I12" s="33">
        <v>1279</v>
      </c>
      <c r="J12" s="29">
        <v>1158</v>
      </c>
      <c r="K12" s="35">
        <v>1239</v>
      </c>
      <c r="L12" s="36">
        <f t="shared" si="0"/>
        <v>181.85</v>
      </c>
      <c r="M12" s="86">
        <f t="shared" si="1"/>
        <v>455784.71500000003</v>
      </c>
      <c r="N12" s="57">
        <f t="shared" si="2"/>
        <v>692.98</v>
      </c>
      <c r="O12" s="42">
        <f t="shared" si="3"/>
        <v>179.9</v>
      </c>
      <c r="P12" s="41">
        <f t="shared" si="4"/>
        <v>183.8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89.95</v>
      </c>
      <c r="AH12" s="97">
        <f t="shared" si="14"/>
        <v>60.975000000000001</v>
      </c>
      <c r="AJ12" s="154">
        <f t="shared" si="15"/>
        <v>0</v>
      </c>
      <c r="AK12" s="154">
        <f t="shared" si="16"/>
        <v>0.59599138645022365</v>
      </c>
      <c r="AL12" s="154">
        <f t="shared" si="17"/>
        <v>0.40400861354977635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1437</v>
      </c>
      <c r="G16" s="51">
        <f t="shared" si="34"/>
        <v>1363</v>
      </c>
      <c r="H16" s="53">
        <f t="shared" si="34"/>
        <v>1355</v>
      </c>
      <c r="I16" s="113">
        <f t="shared" si="34"/>
        <v>1925</v>
      </c>
      <c r="J16" s="51">
        <f t="shared" si="34"/>
        <v>1660</v>
      </c>
      <c r="K16" s="53">
        <f t="shared" si="34"/>
        <v>2018</v>
      </c>
      <c r="L16" s="50">
        <f t="shared" si="0"/>
        <v>243.95</v>
      </c>
      <c r="M16" s="88">
        <f t="shared" ref="M16:AA16" si="35">SUM(M6:M15)</f>
        <v>624983.60750000004</v>
      </c>
      <c r="N16" s="53">
        <f t="shared" si="35"/>
        <v>963.21</v>
      </c>
      <c r="O16" s="113">
        <f t="shared" si="35"/>
        <v>207.75</v>
      </c>
      <c r="P16" s="52">
        <f t="shared" si="35"/>
        <v>280.14999999999998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103.875</v>
      </c>
      <c r="AH16" s="104">
        <f t="shared" si="14"/>
        <v>70</v>
      </c>
      <c r="AJ16" s="155">
        <f t="shared" ref="AJ16" si="37">AF16/SUM(AF16:AH16)</f>
        <v>0</v>
      </c>
      <c r="AK16" s="155">
        <f t="shared" si="16"/>
        <v>0.59741193386053204</v>
      </c>
      <c r="AL16" s="155">
        <f t="shared" si="17"/>
        <v>0.40258806613946801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35.924999999999997</v>
      </c>
      <c r="G17" s="55">
        <f t="shared" si="38"/>
        <v>34.075000000000003</v>
      </c>
      <c r="H17" s="55">
        <f t="shared" si="38"/>
        <v>33.875</v>
      </c>
      <c r="I17" s="55">
        <f t="shared" si="38"/>
        <v>48.125</v>
      </c>
      <c r="J17" s="55">
        <f t="shared" si="38"/>
        <v>41.5</v>
      </c>
      <c r="K17" s="55">
        <f t="shared" si="38"/>
        <v>50.45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sheetPr codeName="Sheet26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75</v>
      </c>
      <c r="G6" s="29">
        <v>60</v>
      </c>
      <c r="H6" s="57">
        <v>65</v>
      </c>
      <c r="I6" s="33">
        <v>205</v>
      </c>
      <c r="J6" s="29">
        <v>150</v>
      </c>
      <c r="K6" s="35">
        <v>195</v>
      </c>
      <c r="L6" s="36">
        <f t="shared" ref="L6:L16" si="0">SUM(C6:K6)/40</f>
        <v>18.75</v>
      </c>
      <c r="M6" s="86">
        <f t="shared" ref="M6:M15" si="1">SUMPRODUCT($C$4:$K$4,$C6:$K6)</f>
        <v>50444.5</v>
      </c>
      <c r="N6" s="57">
        <f t="shared" ref="N6:N15" si="2">SUMPRODUCT($C$3:$K$3,$C6:$K6)/1000</f>
        <v>80</v>
      </c>
      <c r="O6" s="42">
        <f t="shared" ref="O6:O12" si="3">SUM(F6:H6)/20</f>
        <v>10</v>
      </c>
      <c r="P6" s="41">
        <f t="shared" ref="P6:P12" si="4">SUM(I6:K6)/20</f>
        <v>27.5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3.375</v>
      </c>
      <c r="AJ6" s="154">
        <f t="shared" ref="AJ6:AJ15" si="15">AF6/SUM(AF6:AH6)</f>
        <v>0</v>
      </c>
      <c r="AK6" s="154">
        <f t="shared" ref="AK6:AK16" si="16">AG6/SUM(AF6:AH6)</f>
        <v>0.59701492537313428</v>
      </c>
      <c r="AL6" s="154">
        <f t="shared" ref="AL6:AL16" si="17">AH6/SUM(AF6:AH6)</f>
        <v>0.40298507462686567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78</v>
      </c>
      <c r="H7" s="57">
        <v>120</v>
      </c>
      <c r="I7" s="33">
        <v>1</v>
      </c>
      <c r="J7" s="29">
        <v>1</v>
      </c>
      <c r="K7" s="35">
        <v>1</v>
      </c>
      <c r="L7" s="36">
        <f t="shared" si="0"/>
        <v>5.0250000000000004</v>
      </c>
      <c r="M7" s="86">
        <f t="shared" si="1"/>
        <v>10605.494999999999</v>
      </c>
      <c r="N7" s="57">
        <f t="shared" si="2"/>
        <v>14.22</v>
      </c>
      <c r="O7" s="42">
        <f t="shared" si="3"/>
        <v>9.9</v>
      </c>
      <c r="P7" s="41">
        <f t="shared" si="4"/>
        <v>0.15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4.95</v>
      </c>
      <c r="AH7" s="97">
        <f t="shared" si="14"/>
        <v>1.95</v>
      </c>
      <c r="AJ7" s="154">
        <f t="shared" si="15"/>
        <v>0</v>
      </c>
      <c r="AK7" s="154">
        <f t="shared" si="16"/>
        <v>0.71739130434782605</v>
      </c>
      <c r="AL7" s="154">
        <f t="shared" si="17"/>
        <v>0.28260869565217389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24</v>
      </c>
      <c r="G9" s="29">
        <v>64</v>
      </c>
      <c r="H9" s="57">
        <v>26</v>
      </c>
      <c r="I9" s="33">
        <v>164</v>
      </c>
      <c r="J9" s="29">
        <v>184</v>
      </c>
      <c r="K9" s="35">
        <v>212</v>
      </c>
      <c r="L9" s="36">
        <f t="shared" si="0"/>
        <v>16.850000000000001</v>
      </c>
      <c r="M9" s="86">
        <f t="shared" si="1"/>
        <v>46659.125</v>
      </c>
      <c r="N9" s="57">
        <f t="shared" si="2"/>
        <v>75.180000000000007</v>
      </c>
      <c r="O9" s="42">
        <f t="shared" si="3"/>
        <v>5.7</v>
      </c>
      <c r="P9" s="41">
        <f t="shared" si="4"/>
        <v>28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2.85</v>
      </c>
      <c r="AH9" s="97">
        <f t="shared" si="14"/>
        <v>2.2000000000000002</v>
      </c>
      <c r="AJ9" s="154">
        <f t="shared" si="15"/>
        <v>0</v>
      </c>
      <c r="AK9" s="154">
        <f t="shared" si="16"/>
        <v>0.5643564356435643</v>
      </c>
      <c r="AL9" s="154">
        <f t="shared" si="17"/>
        <v>0.43564356435643564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47</v>
      </c>
      <c r="G10" s="29">
        <v>26</v>
      </c>
      <c r="H10" s="57">
        <v>63</v>
      </c>
      <c r="I10" s="33">
        <v>82</v>
      </c>
      <c r="J10" s="29">
        <v>41</v>
      </c>
      <c r="K10" s="35">
        <v>45</v>
      </c>
      <c r="L10" s="36">
        <f t="shared" ref="L10" si="18">SUM(C10:K10)/40</f>
        <v>7.6</v>
      </c>
      <c r="M10" s="86">
        <f t="shared" si="1"/>
        <v>19338.420000000002</v>
      </c>
      <c r="N10" s="57">
        <f t="shared" si="2"/>
        <v>29.68</v>
      </c>
      <c r="O10" s="42">
        <f t="shared" ref="O10" si="19">SUM(F10:H10)/20</f>
        <v>6.8</v>
      </c>
      <c r="P10" s="41">
        <f t="shared" ref="P10" si="20">SUM(I10:K10)/20</f>
        <v>8.4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320</v>
      </c>
      <c r="G12" s="29">
        <v>280</v>
      </c>
      <c r="H12" s="57">
        <v>320</v>
      </c>
      <c r="I12" s="33">
        <v>360</v>
      </c>
      <c r="J12" s="29">
        <v>320</v>
      </c>
      <c r="K12" s="35">
        <v>460</v>
      </c>
      <c r="L12" s="36">
        <f t="shared" si="0"/>
        <v>51.5</v>
      </c>
      <c r="M12" s="86">
        <f t="shared" si="1"/>
        <v>131075.1</v>
      </c>
      <c r="N12" s="57">
        <f t="shared" si="2"/>
        <v>201.2</v>
      </c>
      <c r="O12" s="42">
        <f t="shared" si="3"/>
        <v>46</v>
      </c>
      <c r="P12" s="41">
        <f t="shared" si="4"/>
        <v>57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23</v>
      </c>
      <c r="AH12" s="97">
        <f t="shared" si="14"/>
        <v>15</v>
      </c>
      <c r="AJ12" s="154">
        <f t="shared" si="15"/>
        <v>0</v>
      </c>
      <c r="AK12" s="154">
        <f t="shared" si="16"/>
        <v>0.60526315789473684</v>
      </c>
      <c r="AL12" s="154">
        <f t="shared" si="17"/>
        <v>0.39473684210526316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466</v>
      </c>
      <c r="G16" s="51">
        <f t="shared" si="34"/>
        <v>508</v>
      </c>
      <c r="H16" s="53">
        <f t="shared" si="34"/>
        <v>594</v>
      </c>
      <c r="I16" s="113">
        <f t="shared" si="34"/>
        <v>812</v>
      </c>
      <c r="J16" s="51">
        <f t="shared" si="34"/>
        <v>696</v>
      </c>
      <c r="K16" s="53">
        <f t="shared" si="34"/>
        <v>913</v>
      </c>
      <c r="L16" s="50">
        <f t="shared" si="0"/>
        <v>99.724999999999994</v>
      </c>
      <c r="M16" s="88">
        <f t="shared" ref="M16:AA16" si="35">SUM(M6:M15)</f>
        <v>258122.64</v>
      </c>
      <c r="N16" s="53">
        <f t="shared" si="35"/>
        <v>400.28</v>
      </c>
      <c r="O16" s="113">
        <f t="shared" si="35"/>
        <v>78.400000000000006</v>
      </c>
      <c r="P16" s="52">
        <f t="shared" si="35"/>
        <v>121.05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39.200000000000003</v>
      </c>
      <c r="AH16" s="104">
        <f t="shared" si="14"/>
        <v>24.35</v>
      </c>
      <c r="AJ16" s="155">
        <f t="shared" ref="AJ16" si="37">AF16/SUM(AF16:AH16)</f>
        <v>0</v>
      </c>
      <c r="AK16" s="155">
        <f t="shared" si="16"/>
        <v>0.6168371361132966</v>
      </c>
      <c r="AL16" s="155">
        <f t="shared" si="17"/>
        <v>0.3831628638867034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11.65</v>
      </c>
      <c r="G17" s="55">
        <f t="shared" si="38"/>
        <v>12.7</v>
      </c>
      <c r="H17" s="55">
        <f t="shared" si="38"/>
        <v>14.85</v>
      </c>
      <c r="I17" s="55">
        <f t="shared" si="38"/>
        <v>20.3</v>
      </c>
      <c r="J17" s="55">
        <f t="shared" si="38"/>
        <v>17.399999999999999</v>
      </c>
      <c r="K17" s="55">
        <f t="shared" si="38"/>
        <v>22.824999999999999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sheetPr codeName="Sheet27"/>
  <dimension ref="A2:AL500"/>
  <sheetViews>
    <sheetView topLeftCell="A2"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95</v>
      </c>
      <c r="G6" s="29">
        <v>45</v>
      </c>
      <c r="H6" s="57">
        <v>150</v>
      </c>
      <c r="I6" s="33">
        <v>80</v>
      </c>
      <c r="J6" s="29">
        <v>60</v>
      </c>
      <c r="K6" s="35">
        <v>80</v>
      </c>
      <c r="L6" s="36">
        <f t="shared" ref="L6:L16" si="0">SUM(C6:K6)/40</f>
        <v>12.75</v>
      </c>
      <c r="M6" s="86">
        <f t="shared" ref="M6:M15" si="1">SUMPRODUCT($C$4:$K$4,$C6:$K6)</f>
        <v>31194.924999999999</v>
      </c>
      <c r="N6" s="57">
        <f t="shared" ref="N6:N15" si="2">SUMPRODUCT($C$3:$K$3,$C6:$K6)/1000</f>
        <v>46.7</v>
      </c>
      <c r="O6" s="42">
        <f t="shared" ref="O6:O12" si="3">SUM(F6:H6)/20</f>
        <v>14.5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7.25</v>
      </c>
      <c r="AH6" s="97">
        <f t="shared" ref="AH6:AH16" si="14">SUM(E6:G6)/40</f>
        <v>3.5</v>
      </c>
      <c r="AJ6" s="154">
        <f t="shared" ref="AJ6:AJ15" si="15">AF6/SUM(AF6:AH6)</f>
        <v>0</v>
      </c>
      <c r="AK6" s="154">
        <f t="shared" ref="AK6:AK16" si="16">AG6/SUM(AF6:AH6)</f>
        <v>0.67441860465116277</v>
      </c>
      <c r="AL6" s="154">
        <f t="shared" ref="AL6:AL16" si="17">AH6/SUM(AF6:AH6)</f>
        <v>0.32558139534883723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15</v>
      </c>
      <c r="H9" s="57">
        <v>17</v>
      </c>
      <c r="I9" s="33">
        <v>92</v>
      </c>
      <c r="J9" s="29">
        <v>82</v>
      </c>
      <c r="K9" s="35">
        <v>97</v>
      </c>
      <c r="L9" s="36">
        <f t="shared" si="0"/>
        <v>8</v>
      </c>
      <c r="M9" s="86">
        <f t="shared" si="1"/>
        <v>22256.102500000001</v>
      </c>
      <c r="N9" s="57">
        <f t="shared" si="2"/>
        <v>35.950000000000003</v>
      </c>
      <c r="O9" s="42">
        <f t="shared" si="3"/>
        <v>2.4500000000000002</v>
      </c>
      <c r="P9" s="41">
        <f t="shared" si="4"/>
        <v>13.55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1.2250000000000001</v>
      </c>
      <c r="AH9" s="97">
        <f t="shared" si="14"/>
        <v>0.8</v>
      </c>
      <c r="AJ9" s="154">
        <f t="shared" si="15"/>
        <v>0</v>
      </c>
      <c r="AK9" s="154">
        <f t="shared" si="16"/>
        <v>0.60493827160493818</v>
      </c>
      <c r="AL9" s="154">
        <f t="shared" si="17"/>
        <v>0.39506172839506171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80</v>
      </c>
      <c r="G10" s="29">
        <v>80</v>
      </c>
      <c r="H10" s="57">
        <v>80</v>
      </c>
      <c r="I10" s="33">
        <v>12</v>
      </c>
      <c r="J10" s="29">
        <v>16</v>
      </c>
      <c r="K10" s="35">
        <v>30</v>
      </c>
      <c r="L10" s="36">
        <f t="shared" ref="L10" si="18">SUM(C10:K10)/40</f>
        <v>7.45</v>
      </c>
      <c r="M10" s="86">
        <f t="shared" si="1"/>
        <v>16804.12</v>
      </c>
      <c r="N10" s="57">
        <f t="shared" si="2"/>
        <v>23.76</v>
      </c>
      <c r="O10" s="42">
        <f t="shared" ref="O10" si="19">SUM(F10:H10)/20</f>
        <v>12</v>
      </c>
      <c r="P10" s="41">
        <f t="shared" ref="P10" si="20">SUM(I10:K10)/20</f>
        <v>2.9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184</v>
      </c>
      <c r="G12" s="29">
        <v>682</v>
      </c>
      <c r="H12" s="57">
        <v>448</v>
      </c>
      <c r="I12" s="33">
        <v>911</v>
      </c>
      <c r="J12" s="29">
        <v>768</v>
      </c>
      <c r="K12" s="35">
        <v>950</v>
      </c>
      <c r="L12" s="36">
        <f t="shared" si="0"/>
        <v>98.575000000000003</v>
      </c>
      <c r="M12" s="86">
        <f t="shared" si="1"/>
        <v>259906.28499999997</v>
      </c>
      <c r="N12" s="57">
        <f t="shared" si="2"/>
        <v>407.46</v>
      </c>
      <c r="O12" s="42">
        <f t="shared" si="3"/>
        <v>65.7</v>
      </c>
      <c r="P12" s="41">
        <f t="shared" si="4"/>
        <v>131.44999999999999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32.85</v>
      </c>
      <c r="AH12" s="97">
        <f t="shared" si="14"/>
        <v>21.65</v>
      </c>
      <c r="AJ12" s="154">
        <f t="shared" si="15"/>
        <v>0</v>
      </c>
      <c r="AK12" s="154">
        <f t="shared" si="16"/>
        <v>0.60275229357798166</v>
      </c>
      <c r="AL12" s="154">
        <f t="shared" si="17"/>
        <v>0.39724770642201834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376</v>
      </c>
      <c r="G16" s="51">
        <f t="shared" si="34"/>
        <v>822</v>
      </c>
      <c r="H16" s="53">
        <f t="shared" si="34"/>
        <v>695</v>
      </c>
      <c r="I16" s="113">
        <f t="shared" si="34"/>
        <v>1095</v>
      </c>
      <c r="J16" s="51">
        <f t="shared" si="34"/>
        <v>926</v>
      </c>
      <c r="K16" s="53">
        <f t="shared" si="34"/>
        <v>1157</v>
      </c>
      <c r="L16" s="50">
        <f t="shared" si="0"/>
        <v>126.77500000000001</v>
      </c>
      <c r="M16" s="88">
        <f t="shared" ref="M16:AA16" si="35">SUM(M6:M15)</f>
        <v>330161.4325</v>
      </c>
      <c r="N16" s="53">
        <f t="shared" si="35"/>
        <v>513.87</v>
      </c>
      <c r="O16" s="113">
        <f t="shared" si="35"/>
        <v>94.65</v>
      </c>
      <c r="P16" s="52">
        <f t="shared" si="35"/>
        <v>158.89999999999998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47.325000000000003</v>
      </c>
      <c r="AH16" s="104">
        <f t="shared" si="14"/>
        <v>29.95</v>
      </c>
      <c r="AJ16" s="155">
        <f t="shared" ref="AJ16" si="37">AF16/SUM(AF16:AH16)</f>
        <v>0</v>
      </c>
      <c r="AK16" s="155">
        <f t="shared" si="16"/>
        <v>0.61242316402458752</v>
      </c>
      <c r="AL16" s="155">
        <f t="shared" si="17"/>
        <v>0.38757683597541243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9.4</v>
      </c>
      <c r="G17" s="55">
        <f t="shared" si="38"/>
        <v>20.55</v>
      </c>
      <c r="H17" s="55">
        <f t="shared" si="38"/>
        <v>17.375</v>
      </c>
      <c r="I17" s="55">
        <f t="shared" si="38"/>
        <v>27.375</v>
      </c>
      <c r="J17" s="55">
        <f t="shared" si="38"/>
        <v>23.15</v>
      </c>
      <c r="K17" s="55">
        <f t="shared" si="38"/>
        <v>28.925000000000001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sheetPr codeName="Sheet28"/>
  <dimension ref="A2:AL500"/>
  <sheetViews>
    <sheetView workbookViewId="0">
      <selection activeCell="B6" sqref="B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sheetPr codeName="Sheet29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80</v>
      </c>
      <c r="I6" s="33">
        <v>120</v>
      </c>
      <c r="J6" s="29">
        <v>80</v>
      </c>
      <c r="K6" s="35">
        <v>120</v>
      </c>
      <c r="L6" s="36">
        <f t="shared" ref="L6:L16" si="0">SUM(C6:K6)/40</f>
        <v>14</v>
      </c>
      <c r="M6" s="86">
        <f t="shared" ref="M6:M15" si="1">SUMPRODUCT($C$4:$K$4,$C6:$K6)</f>
        <v>35835.800000000003</v>
      </c>
      <c r="N6" s="57">
        <f t="shared" ref="N6:N15" si="2">SUMPRODUCT($C$3:$K$3,$C6:$K6)/1000</f>
        <v>55.2</v>
      </c>
      <c r="O6" s="42">
        <f t="shared" ref="O6:O12" si="3">SUM(F6:H6)/20</f>
        <v>12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6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72</v>
      </c>
      <c r="G7" s="29">
        <v>32</v>
      </c>
      <c r="H7" s="57">
        <v>52</v>
      </c>
      <c r="I7" s="33">
        <v>70</v>
      </c>
      <c r="J7" s="29">
        <v>70</v>
      </c>
      <c r="K7" s="35">
        <v>145</v>
      </c>
      <c r="L7" s="36">
        <f t="shared" si="0"/>
        <v>11.025</v>
      </c>
      <c r="M7" s="86">
        <f t="shared" si="1"/>
        <v>28886.55</v>
      </c>
      <c r="N7" s="57">
        <f t="shared" si="2"/>
        <v>45.12</v>
      </c>
      <c r="O7" s="42">
        <f t="shared" si="3"/>
        <v>7.8</v>
      </c>
      <c r="P7" s="41">
        <f t="shared" si="4"/>
        <v>14.25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3.9</v>
      </c>
      <c r="AH7" s="97">
        <f t="shared" si="14"/>
        <v>2.6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44</v>
      </c>
      <c r="G9" s="29">
        <v>84</v>
      </c>
      <c r="H9" s="57">
        <v>4</v>
      </c>
      <c r="I9" s="33">
        <v>56</v>
      </c>
      <c r="J9" s="29">
        <v>96</v>
      </c>
      <c r="K9" s="35">
        <v>57</v>
      </c>
      <c r="L9" s="36">
        <f t="shared" si="0"/>
        <v>8.5250000000000004</v>
      </c>
      <c r="M9" s="86">
        <f t="shared" si="1"/>
        <v>22106.81</v>
      </c>
      <c r="N9" s="57">
        <f t="shared" si="2"/>
        <v>34.32</v>
      </c>
      <c r="O9" s="42">
        <f t="shared" si="3"/>
        <v>6.6</v>
      </c>
      <c r="P9" s="41">
        <f t="shared" si="4"/>
        <v>10.45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3.3</v>
      </c>
      <c r="AH9" s="97">
        <f t="shared" si="14"/>
        <v>3.2</v>
      </c>
      <c r="AJ9" s="154">
        <f t="shared" si="15"/>
        <v>0</v>
      </c>
      <c r="AK9" s="154">
        <f t="shared" si="16"/>
        <v>0.50769230769230766</v>
      </c>
      <c r="AL9" s="154">
        <f t="shared" si="17"/>
        <v>0.49230769230769234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80</v>
      </c>
      <c r="G12" s="29">
        <v>80</v>
      </c>
      <c r="H12" s="57"/>
      <c r="I12" s="33">
        <v>120</v>
      </c>
      <c r="J12" s="29">
        <v>120</v>
      </c>
      <c r="K12" s="35">
        <v>120</v>
      </c>
      <c r="L12" s="36">
        <f t="shared" si="0"/>
        <v>13</v>
      </c>
      <c r="M12" s="86">
        <f t="shared" si="1"/>
        <v>34544.399999999994</v>
      </c>
      <c r="N12" s="57">
        <f t="shared" si="2"/>
        <v>54.4</v>
      </c>
      <c r="O12" s="42">
        <f t="shared" si="3"/>
        <v>8</v>
      </c>
      <c r="P12" s="41">
        <f t="shared" si="4"/>
        <v>18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</v>
      </c>
      <c r="AH12" s="97">
        <f t="shared" si="14"/>
        <v>4</v>
      </c>
      <c r="AJ12" s="154">
        <f t="shared" si="15"/>
        <v>0</v>
      </c>
      <c r="AK12" s="154">
        <f t="shared" si="16"/>
        <v>0.5</v>
      </c>
      <c r="AL12" s="154">
        <f t="shared" si="17"/>
        <v>0.5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276</v>
      </c>
      <c r="G16" s="51">
        <f t="shared" si="34"/>
        <v>276</v>
      </c>
      <c r="H16" s="53">
        <f t="shared" si="34"/>
        <v>136</v>
      </c>
      <c r="I16" s="113">
        <f t="shared" si="34"/>
        <v>366</v>
      </c>
      <c r="J16" s="51">
        <f t="shared" si="34"/>
        <v>366</v>
      </c>
      <c r="K16" s="53">
        <f t="shared" si="34"/>
        <v>442</v>
      </c>
      <c r="L16" s="50">
        <f t="shared" si="0"/>
        <v>46.55</v>
      </c>
      <c r="M16" s="88">
        <f t="shared" ref="M16:AA16" si="35">SUM(M6:M15)</f>
        <v>121373.56</v>
      </c>
      <c r="N16" s="53">
        <f t="shared" si="35"/>
        <v>189.04</v>
      </c>
      <c r="O16" s="113">
        <f t="shared" si="35"/>
        <v>34.4</v>
      </c>
      <c r="P16" s="52">
        <f t="shared" si="35"/>
        <v>58.7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17.2</v>
      </c>
      <c r="AH16" s="104">
        <f t="shared" si="14"/>
        <v>13.8</v>
      </c>
      <c r="AJ16" s="155">
        <f t="shared" ref="AJ16" si="37">AF16/SUM(AF16:AH16)</f>
        <v>0</v>
      </c>
      <c r="AK16" s="155">
        <f t="shared" si="16"/>
        <v>0.55483870967741933</v>
      </c>
      <c r="AL16" s="155">
        <f t="shared" si="17"/>
        <v>0.44516129032258067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sheetPr codeName="Sheet30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20</v>
      </c>
      <c r="G6" s="29">
        <v>0</v>
      </c>
      <c r="H6" s="57">
        <v>0</v>
      </c>
      <c r="I6" s="33">
        <v>40</v>
      </c>
      <c r="J6" s="29">
        <v>20</v>
      </c>
      <c r="K6" s="35">
        <v>60</v>
      </c>
      <c r="L6" s="36">
        <f t="shared" ref="L6:L16" si="0">SUM(C6:K6)/40</f>
        <v>3.5</v>
      </c>
      <c r="M6" s="86">
        <f t="shared" ref="M6:M15" si="1">SUMPRODUCT($C$4:$K$4,$C6:$K6)</f>
        <v>9766.0499999999993</v>
      </c>
      <c r="N6" s="57">
        <f t="shared" ref="N6:N15" si="2">SUMPRODUCT($C$3:$K$3,$C6:$K6)/1000</f>
        <v>15.8</v>
      </c>
      <c r="O6" s="42">
        <f t="shared" ref="O6:O12" si="3">SUM(F6:H6)/20</f>
        <v>1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116</v>
      </c>
      <c r="J7" s="29">
        <v>70</v>
      </c>
      <c r="K7" s="35">
        <v>292</v>
      </c>
      <c r="L7" s="36">
        <f t="shared" si="0"/>
        <v>12.95</v>
      </c>
      <c r="M7" s="86">
        <f t="shared" si="1"/>
        <v>36820.42</v>
      </c>
      <c r="N7" s="57">
        <f t="shared" si="2"/>
        <v>60.16</v>
      </c>
      <c r="O7" s="42">
        <f t="shared" si="3"/>
        <v>2</v>
      </c>
      <c r="P7" s="41">
        <f t="shared" si="4"/>
        <v>23.9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20</v>
      </c>
      <c r="G9" s="29">
        <v>20</v>
      </c>
      <c r="H9" s="57">
        <v>0</v>
      </c>
      <c r="I9" s="33">
        <v>68</v>
      </c>
      <c r="J9" s="29">
        <v>128</v>
      </c>
      <c r="K9" s="35">
        <v>59</v>
      </c>
      <c r="L9" s="36">
        <f t="shared" si="0"/>
        <v>7.375</v>
      </c>
      <c r="M9" s="86">
        <f t="shared" si="1"/>
        <v>20621.7</v>
      </c>
      <c r="N9" s="57">
        <f t="shared" si="2"/>
        <v>33.4</v>
      </c>
      <c r="O9" s="42">
        <f t="shared" si="3"/>
        <v>2</v>
      </c>
      <c r="P9" s="41">
        <f t="shared" si="4"/>
        <v>12.75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6</v>
      </c>
      <c r="G10" s="29">
        <v>6</v>
      </c>
      <c r="H10" s="57">
        <v>0</v>
      </c>
      <c r="I10" s="33">
        <v>18</v>
      </c>
      <c r="J10" s="29">
        <v>24</v>
      </c>
      <c r="K10" s="35">
        <v>32</v>
      </c>
      <c r="L10" s="36">
        <f t="shared" ref="L10" si="18">SUM(C10:K10)/40</f>
        <v>2.15</v>
      </c>
      <c r="M10" s="86">
        <f t="shared" si="1"/>
        <v>6004.91</v>
      </c>
      <c r="N10" s="57">
        <f t="shared" si="2"/>
        <v>9.7200000000000006</v>
      </c>
      <c r="O10" s="42">
        <f t="shared" ref="O10" si="19">SUM(F10:H10)/20</f>
        <v>0.6</v>
      </c>
      <c r="P10" s="41">
        <f t="shared" ref="P10" si="20">SUM(I10:K10)/20</f>
        <v>3.7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320</v>
      </c>
      <c r="G12" s="29">
        <v>359</v>
      </c>
      <c r="H12" s="57">
        <v>120</v>
      </c>
      <c r="I12" s="33">
        <v>440</v>
      </c>
      <c r="J12" s="29">
        <v>600</v>
      </c>
      <c r="K12" s="35">
        <v>1520</v>
      </c>
      <c r="L12" s="36">
        <f t="shared" si="0"/>
        <v>83.974999999999994</v>
      </c>
      <c r="M12" s="86">
        <f t="shared" si="1"/>
        <v>227875.9375</v>
      </c>
      <c r="N12" s="57">
        <f t="shared" si="2"/>
        <v>363.13</v>
      </c>
      <c r="O12" s="42">
        <f t="shared" si="3"/>
        <v>39.950000000000003</v>
      </c>
      <c r="P12" s="41">
        <f t="shared" si="4"/>
        <v>128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19.975000000000001</v>
      </c>
      <c r="AH12" s="97">
        <f t="shared" si="14"/>
        <v>16.975000000000001</v>
      </c>
      <c r="AJ12" s="154">
        <f t="shared" si="15"/>
        <v>0</v>
      </c>
      <c r="AK12" s="154">
        <f t="shared" si="16"/>
        <v>0.54059539918809196</v>
      </c>
      <c r="AL12" s="154">
        <f t="shared" si="17"/>
        <v>0.45940460081190798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386</v>
      </c>
      <c r="G16" s="51">
        <f t="shared" si="34"/>
        <v>405</v>
      </c>
      <c r="H16" s="53">
        <f t="shared" si="34"/>
        <v>120</v>
      </c>
      <c r="I16" s="113">
        <f t="shared" si="34"/>
        <v>682</v>
      </c>
      <c r="J16" s="51">
        <f t="shared" si="34"/>
        <v>842</v>
      </c>
      <c r="K16" s="53">
        <f t="shared" si="34"/>
        <v>1963</v>
      </c>
      <c r="L16" s="50">
        <f t="shared" si="0"/>
        <v>109.95</v>
      </c>
      <c r="M16" s="88">
        <f t="shared" ref="M16:AA16" si="35">SUM(M6:M15)</f>
        <v>301089.01750000002</v>
      </c>
      <c r="N16" s="53">
        <f t="shared" si="35"/>
        <v>482.21</v>
      </c>
      <c r="O16" s="113">
        <f t="shared" si="35"/>
        <v>45.550000000000004</v>
      </c>
      <c r="P16" s="52">
        <f t="shared" si="35"/>
        <v>174.35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22.774999999999999</v>
      </c>
      <c r="AH16" s="104">
        <f t="shared" si="14"/>
        <v>19.774999999999999</v>
      </c>
      <c r="AJ16" s="155">
        <f t="shared" ref="AJ16" si="37">AF16/SUM(AF16:AH16)</f>
        <v>0</v>
      </c>
      <c r="AK16" s="155">
        <f t="shared" si="16"/>
        <v>0.53525264394829608</v>
      </c>
      <c r="AL16" s="155">
        <f t="shared" si="17"/>
        <v>0.46474735605170386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sheetPr codeName="Sheet31"/>
  <dimension ref="A2:AL500"/>
  <sheetViews>
    <sheetView workbookViewId="0">
      <selection activeCell="F16" sqref="F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40</v>
      </c>
      <c r="H6" s="57">
        <v>0</v>
      </c>
      <c r="I6" s="33">
        <v>245</v>
      </c>
      <c r="J6" s="29">
        <v>110</v>
      </c>
      <c r="K6" s="35">
        <v>125</v>
      </c>
      <c r="L6" s="36">
        <f t="shared" ref="L6:L16" si="0">SUM(C6:K6)/40</f>
        <v>15</v>
      </c>
      <c r="M6" s="86">
        <f t="shared" ref="M6:M15" si="1">SUMPRODUCT($C$4:$K$4,$C6:$K6)</f>
        <v>41162.699999999997</v>
      </c>
      <c r="N6" s="57">
        <f t="shared" ref="N6:N15" si="2">SUMPRODUCT($C$3:$K$3,$C6:$K6)/1000</f>
        <v>66</v>
      </c>
      <c r="O6" s="42">
        <f t="shared" ref="O6:O12" si="3">SUM(F6:H6)/20</f>
        <v>6</v>
      </c>
      <c r="P6" s="41">
        <f t="shared" ref="P6:P12" si="4">SUM(I6:K6)/20</f>
        <v>24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140</v>
      </c>
      <c r="G7" s="29">
        <v>90</v>
      </c>
      <c r="H7" s="57">
        <v>0</v>
      </c>
      <c r="I7" s="33">
        <v>70</v>
      </c>
      <c r="J7" s="29">
        <v>30</v>
      </c>
      <c r="K7" s="35">
        <v>120</v>
      </c>
      <c r="L7" s="36">
        <f t="shared" si="0"/>
        <v>11.25</v>
      </c>
      <c r="M7" s="86">
        <f t="shared" si="1"/>
        <v>28047.174999999999</v>
      </c>
      <c r="N7" s="57">
        <f t="shared" si="2"/>
        <v>42.5</v>
      </c>
      <c r="O7" s="42">
        <f t="shared" si="3"/>
        <v>11.5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5.75</v>
      </c>
      <c r="AH7" s="97">
        <f t="shared" si="14"/>
        <v>5.75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12</v>
      </c>
      <c r="H9" s="57">
        <v>0</v>
      </c>
      <c r="I9" s="33">
        <v>72</v>
      </c>
      <c r="J9" s="29">
        <v>67</v>
      </c>
      <c r="K9" s="35">
        <v>109</v>
      </c>
      <c r="L9" s="36">
        <f t="shared" si="0"/>
        <v>6.8</v>
      </c>
      <c r="M9" s="86">
        <f t="shared" si="1"/>
        <v>19273.82</v>
      </c>
      <c r="N9" s="57">
        <f t="shared" si="2"/>
        <v>31.44</v>
      </c>
      <c r="O9" s="42">
        <f t="shared" si="3"/>
        <v>1.2</v>
      </c>
      <c r="P9" s="41">
        <f t="shared" si="4"/>
        <v>12.4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0.6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34</v>
      </c>
      <c r="G10" s="29">
        <v>34</v>
      </c>
      <c r="H10" s="57">
        <v>0</v>
      </c>
      <c r="I10" s="33">
        <v>51</v>
      </c>
      <c r="J10" s="29">
        <v>42</v>
      </c>
      <c r="K10" s="35">
        <v>31</v>
      </c>
      <c r="L10" s="36">
        <f t="shared" ref="L10" si="18">SUM(C10:K10)/40</f>
        <v>4.8</v>
      </c>
      <c r="M10" s="86">
        <f t="shared" si="1"/>
        <v>12574.810000000001</v>
      </c>
      <c r="N10" s="57">
        <f t="shared" si="2"/>
        <v>19.64</v>
      </c>
      <c r="O10" s="42">
        <f t="shared" ref="O10" si="19">SUM(F10:H10)/20</f>
        <v>3.4</v>
      </c>
      <c r="P10" s="41">
        <f t="shared" ref="P10" si="20">SUM(I10:K10)/20</f>
        <v>6.2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160</v>
      </c>
      <c r="G12" s="29">
        <v>275</v>
      </c>
      <c r="H12" s="57">
        <v>0</v>
      </c>
      <c r="I12" s="33">
        <v>61</v>
      </c>
      <c r="J12" s="29">
        <v>279</v>
      </c>
      <c r="K12" s="35">
        <v>480</v>
      </c>
      <c r="L12" s="36">
        <f t="shared" si="0"/>
        <v>31.375</v>
      </c>
      <c r="M12" s="86">
        <f t="shared" si="1"/>
        <v>82385.987500000003</v>
      </c>
      <c r="N12" s="57">
        <f t="shared" si="2"/>
        <v>128.85</v>
      </c>
      <c r="O12" s="42">
        <f t="shared" si="3"/>
        <v>21.75</v>
      </c>
      <c r="P12" s="41">
        <f t="shared" si="4"/>
        <v>41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10.875</v>
      </c>
      <c r="AH12" s="97">
        <f t="shared" si="14"/>
        <v>10.875</v>
      </c>
      <c r="AJ12" s="154">
        <f t="shared" si="15"/>
        <v>0</v>
      </c>
      <c r="AK12" s="154">
        <f t="shared" si="16"/>
        <v>0.5</v>
      </c>
      <c r="AL12" s="154">
        <f t="shared" si="17"/>
        <v>0.5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426</v>
      </c>
      <c r="G16" s="51">
        <f t="shared" si="34"/>
        <v>451</v>
      </c>
      <c r="H16" s="53">
        <f t="shared" si="34"/>
        <v>0</v>
      </c>
      <c r="I16" s="113">
        <f t="shared" si="34"/>
        <v>499</v>
      </c>
      <c r="J16" s="51">
        <f t="shared" si="34"/>
        <v>528</v>
      </c>
      <c r="K16" s="53">
        <f t="shared" si="34"/>
        <v>865</v>
      </c>
      <c r="L16" s="50">
        <f t="shared" si="0"/>
        <v>69.224999999999994</v>
      </c>
      <c r="M16" s="88">
        <f t="shared" ref="M16:AA16" si="35">SUM(M6:M15)</f>
        <v>183444.49249999999</v>
      </c>
      <c r="N16" s="53">
        <f t="shared" si="35"/>
        <v>288.42999999999995</v>
      </c>
      <c r="O16" s="113">
        <f t="shared" si="35"/>
        <v>43.849999999999994</v>
      </c>
      <c r="P16" s="52">
        <f t="shared" si="35"/>
        <v>94.6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21.925000000000001</v>
      </c>
      <c r="AH16" s="104">
        <f t="shared" si="14"/>
        <v>21.925000000000001</v>
      </c>
      <c r="AJ16" s="155">
        <f t="shared" ref="AJ16" si="37">AF16/SUM(AF16:AH16)</f>
        <v>0</v>
      </c>
      <c r="AK16" s="155">
        <f t="shared" si="16"/>
        <v>0.5</v>
      </c>
      <c r="AL16" s="155">
        <f t="shared" si="17"/>
        <v>0.5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sheetPr codeName="Sheet32"/>
  <dimension ref="A2:AL500"/>
  <sheetViews>
    <sheetView workbookViewId="0">
      <selection activeCell="F13" sqref="F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70</v>
      </c>
      <c r="H6" s="57">
        <v>0</v>
      </c>
      <c r="I6" s="33">
        <v>0</v>
      </c>
      <c r="J6" s="29">
        <v>90</v>
      </c>
      <c r="K6" s="35">
        <v>330</v>
      </c>
      <c r="L6" s="36">
        <f t="shared" ref="L6:L16" si="0">SUM(C6:K6)/40</f>
        <v>13.75</v>
      </c>
      <c r="M6" s="86">
        <f t="shared" ref="M6:M15" si="1">SUMPRODUCT($C$4:$K$4,$C6:$K6)</f>
        <v>37328.925000000003</v>
      </c>
      <c r="N6" s="57">
        <f t="shared" ref="N6:N15" si="2">SUMPRODUCT($C$3:$K$3,$C6:$K6)/1000</f>
        <v>59.5</v>
      </c>
      <c r="O6" s="42">
        <f t="shared" ref="O6:O12" si="3">SUM(F6:H6)/20</f>
        <v>6.5</v>
      </c>
      <c r="P6" s="41">
        <f t="shared" ref="P6:P12" si="4">SUM(I6:K6)/20</f>
        <v>21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82</v>
      </c>
      <c r="G7" s="29">
        <v>86</v>
      </c>
      <c r="H7" s="57">
        <v>6</v>
      </c>
      <c r="I7" s="33">
        <v>30</v>
      </c>
      <c r="J7" s="29">
        <v>87</v>
      </c>
      <c r="K7" s="35">
        <v>92</v>
      </c>
      <c r="L7" s="36">
        <f t="shared" si="0"/>
        <v>9.5749999999999993</v>
      </c>
      <c r="M7" s="86">
        <f t="shared" si="1"/>
        <v>24310.235000000001</v>
      </c>
      <c r="N7" s="57">
        <f t="shared" si="2"/>
        <v>37.26</v>
      </c>
      <c r="O7" s="42">
        <f t="shared" si="3"/>
        <v>8.6999999999999993</v>
      </c>
      <c r="P7" s="41">
        <f t="shared" si="4"/>
        <v>10.45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4.3499999999999996</v>
      </c>
      <c r="AH7" s="97">
        <f t="shared" si="14"/>
        <v>4.2</v>
      </c>
      <c r="AJ7" s="154">
        <f t="shared" si="15"/>
        <v>0</v>
      </c>
      <c r="AK7" s="154">
        <f t="shared" si="16"/>
        <v>0.50877192982456132</v>
      </c>
      <c r="AL7" s="154">
        <f t="shared" si="17"/>
        <v>0.49122807017543857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80</v>
      </c>
      <c r="L9" s="36">
        <f t="shared" si="0"/>
        <v>2</v>
      </c>
      <c r="M9" s="86">
        <f t="shared" si="1"/>
        <v>5811.2</v>
      </c>
      <c r="N9" s="57">
        <f t="shared" si="2"/>
        <v>9.6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47</v>
      </c>
      <c r="G10" s="29">
        <v>30</v>
      </c>
      <c r="H10" s="57">
        <v>0</v>
      </c>
      <c r="I10" s="33">
        <v>0</v>
      </c>
      <c r="J10" s="29">
        <v>38</v>
      </c>
      <c r="K10" s="35">
        <v>63</v>
      </c>
      <c r="L10" s="36">
        <f t="shared" ref="L10" si="18">SUM(C10:K10)/40</f>
        <v>4.45</v>
      </c>
      <c r="M10" s="86">
        <f t="shared" si="1"/>
        <v>11376.252499999999</v>
      </c>
      <c r="N10" s="57">
        <f t="shared" si="2"/>
        <v>17.510000000000002</v>
      </c>
      <c r="O10" s="42">
        <f t="shared" ref="O10" si="19">SUM(F10:H10)/20</f>
        <v>3.85</v>
      </c>
      <c r="P10" s="41">
        <f t="shared" ref="P10" si="20">SUM(I10:K10)/20</f>
        <v>5.05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>
        <v>320</v>
      </c>
      <c r="K12" s="35">
        <v>1120</v>
      </c>
      <c r="L12" s="36">
        <f t="shared" si="0"/>
        <v>36</v>
      </c>
      <c r="M12" s="86">
        <f t="shared" si="1"/>
        <v>104601.60000000001</v>
      </c>
      <c r="N12" s="57">
        <f t="shared" si="2"/>
        <v>172.8</v>
      </c>
      <c r="O12" s="42">
        <f t="shared" si="3"/>
        <v>0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>
        <v>4000</v>
      </c>
      <c r="D13" s="29"/>
      <c r="E13" s="35"/>
      <c r="F13" s="33">
        <v>1000</v>
      </c>
      <c r="G13" s="29">
        <v>1000</v>
      </c>
      <c r="H13" s="57"/>
      <c r="I13" s="33"/>
      <c r="J13" s="29">
        <v>3200</v>
      </c>
      <c r="K13" s="35">
        <v>4800</v>
      </c>
      <c r="L13" s="36">
        <f t="shared" si="0"/>
        <v>350</v>
      </c>
      <c r="M13" s="86">
        <f t="shared" si="1"/>
        <v>842965</v>
      </c>
      <c r="N13" s="57">
        <f t="shared" si="2"/>
        <v>1340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140</v>
      </c>
      <c r="V13" s="70">
        <f t="shared" si="7"/>
        <v>0</v>
      </c>
      <c r="W13" s="70">
        <f t="shared" si="8"/>
        <v>0</v>
      </c>
      <c r="X13" s="71">
        <f t="shared" si="9"/>
        <v>140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100</v>
      </c>
      <c r="AG13" s="94">
        <f t="shared" si="13"/>
        <v>50</v>
      </c>
      <c r="AH13" s="97">
        <f t="shared" si="14"/>
        <v>50</v>
      </c>
      <c r="AJ13" s="154">
        <f t="shared" si="15"/>
        <v>0.5</v>
      </c>
      <c r="AK13" s="154">
        <f t="shared" si="16"/>
        <v>0.25</v>
      </c>
      <c r="AL13" s="154">
        <f t="shared" si="17"/>
        <v>0.25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4000</v>
      </c>
      <c r="D16" s="51">
        <f t="shared" si="34"/>
        <v>0</v>
      </c>
      <c r="E16" s="53">
        <f t="shared" si="34"/>
        <v>0</v>
      </c>
      <c r="F16" s="113">
        <f t="shared" si="34"/>
        <v>1189</v>
      </c>
      <c r="G16" s="51">
        <f t="shared" si="34"/>
        <v>1186</v>
      </c>
      <c r="H16" s="53">
        <f t="shared" si="34"/>
        <v>6</v>
      </c>
      <c r="I16" s="113">
        <f t="shared" si="34"/>
        <v>30</v>
      </c>
      <c r="J16" s="51">
        <f t="shared" si="34"/>
        <v>3735</v>
      </c>
      <c r="K16" s="53">
        <f t="shared" si="34"/>
        <v>6485</v>
      </c>
      <c r="L16" s="50">
        <f t="shared" si="0"/>
        <v>415.77499999999998</v>
      </c>
      <c r="M16" s="88">
        <f t="shared" ref="M16:AA16" si="35">SUM(M6:M15)</f>
        <v>1026393.2125</v>
      </c>
      <c r="N16" s="53">
        <f t="shared" si="35"/>
        <v>1636.67</v>
      </c>
      <c r="O16" s="113">
        <f t="shared" si="35"/>
        <v>19.05</v>
      </c>
      <c r="P16" s="52">
        <f t="shared" si="35"/>
        <v>112.5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140</v>
      </c>
      <c r="V16" s="67">
        <f t="shared" si="35"/>
        <v>0</v>
      </c>
      <c r="W16" s="67">
        <f t="shared" si="35"/>
        <v>0</v>
      </c>
      <c r="X16" s="68">
        <f t="shared" si="35"/>
        <v>140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100</v>
      </c>
      <c r="AG16" s="103">
        <f t="shared" si="13"/>
        <v>59.524999999999999</v>
      </c>
      <c r="AH16" s="104">
        <f t="shared" si="14"/>
        <v>59.375</v>
      </c>
      <c r="AJ16" s="155">
        <f t="shared" ref="AJ16" si="37">AF16/SUM(AF16:AH16)</f>
        <v>0.45682960255824578</v>
      </c>
      <c r="AK16" s="155">
        <f t="shared" si="16"/>
        <v>0.27192782092279577</v>
      </c>
      <c r="AL16" s="155">
        <f t="shared" si="17"/>
        <v>0.27124257651895844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sheetPr codeName="Sheet33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sheetPr codeName="Sheet34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46324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sheetPr codeName="Sheet35"/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2026-10-30T06:36:21Z</dcterms:modified>
</cp:coreProperties>
</file>