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A56E061-C80B-403D-AA64-3A8A13E80815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26" l="1"/>
  <c r="G11" i="26"/>
  <c r="C11" i="26"/>
  <c r="A2" i="33"/>
  <c r="C9" i="21" l="1"/>
  <c r="J11" i="19" l="1"/>
  <c r="H11" i="18"/>
  <c r="G11" i="18"/>
  <c r="F11" i="18"/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21" l="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18" l="1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<sst xmlns="http://schemas.openxmlformats.org/spreadsheetml/2006/main" count="2196" uniqueCount="105">
  <si>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</si>
  <si>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</si>
  <si>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</si>
  <si>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</si>
  <si>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</si>
  <si>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</si>
  <si>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</si>
  <si>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</si>
  <si>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</si>
  <si>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</si>
  <si>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</si>
  <si>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</si>
  <si>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</si>
  <si>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</si>
  <si>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</si>
  <si>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</si>
  <si>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</si>
  <si>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</si>
  <si>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</si>
  <si>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</si>
  <si>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</si>
  <si>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</si>
  <si>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</si>
  <si>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</si>
  <si>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</si>
  <si>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</si>
  <si>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</si>
  <si>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</si>
  <si>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</si>
  <si>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</si>
  <si>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</si>
  <si>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</si>
  <si>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</si>
  <si>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</si>
  <si>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</si>
  <si>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</si>
  <si>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</si>
  <si>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</si>
  <si>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</si>
  <si>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</si>
  <si>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</si>
  <si>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</si>
  <si>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</si>
  <si>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</si>
  <si>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</si>
  <si>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</si>
  <si>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</si>
  <si>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</si>
  <si>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</si>
  <si>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</si>
  <si>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</si>
  <si>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</si>
  <si>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</si>
  <si>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</si>
  <si>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</si>
  <si>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</si>
  <si>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</si>
  <si>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</si>
  <si>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</si>
  <si>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</si>
  <si>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</si>
  <si>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</si>
  <si>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</si>
  <si>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</si>
  <si>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</si>
  <si>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</si>
  <si>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</si>
  <si>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</si>
  <si>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</si>
  <si>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</si>
  <si>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</si>
  <si>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</si>
  <si>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</si>
  <si>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</si>
  <si>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</si>
  <si>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</si>
  <si>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</si>
  <si>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</si>
  <si>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</si>
  <si>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</si>
  <si>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</si>
  <si>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</si>
  <si>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</si>
  <si>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</si>
  <si>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</si>
  <si>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</si>
  <si>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</si>
  <si>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</si>
  <si>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</si>
  <si>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</si>
  <si>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</si>
  <si>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</si>
  <si>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</si>
  <si>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</si>
  <si>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</si>
  <si>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</si>
  <si>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</si>
  <si>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</si>
  <si>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</si>
  <si>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Addition </t>
  </si>
  <si>
    <t xml:space="preserve">Zeshan </t>
  </si>
  <si>
    <t>Jabbar</t>
  </si>
  <si>
    <t>Zeshan</t>
  </si>
  <si>
    <t>Jabran Iqbal</t>
  </si>
  <si>
    <t>Furqan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</si>
</sst>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7" borderId="7" xfId="0" applyFont="1" applyFill="1" applyBorder="1"/>
    <xf numFmtId="0" fontId="13" fillId="7" borderId="5" xfId="0" applyFont="1" applyFill="1" applyBorder="1"/>
    <xf numFmtId="0" fontId="13" fillId="7" borderId="29" xfId="0" applyFont="1" applyFill="1" applyBorder="1" applyAlignment="1">
      <alignment horizontal="center"/>
    </xf>
    <xf numFmtId="0" fontId="13" fillId="7" borderId="29" xfId="0" applyFont="1" applyFill="1" applyBorder="1"/>
    <xf numFmtId="0" fontId="13" fillId="7" borderId="22" xfId="0" applyFont="1" applyFill="1" applyBorder="1"/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4">
        <v>46174</v>
      </c>
      <c r="B2" s="264"/>
      <c r="C2" s="173" t="s">
        <v>65</v>
      </c>
      <c r="D2" s="265" t="s">
        <v>66</v>
      </c>
      <c r="E2" s="26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6" t="s">
        <v>84</v>
      </c>
      <c r="B3" s="267"/>
      <c r="C3" s="26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77" t="s">
        <v>72</v>
      </c>
      <c r="H4" s="278"/>
      <c r="I4" s="278"/>
      <c r="J4" s="278"/>
      <c r="K4" s="279"/>
      <c r="L4" s="280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235.17500000000001</v>
      </c>
      <c r="I8" s="195">
        <f t="shared" si="0"/>
        <v>0.47035000000000005</v>
      </c>
      <c r="J8" s="188">
        <f t="shared" si="1"/>
        <v>264.82499999999999</v>
      </c>
      <c r="K8" s="189">
        <f t="shared" si="2"/>
        <v>235.17500000000001</v>
      </c>
      <c r="L8" s="196">
        <f t="shared" si="3"/>
        <v>10.593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189.35</v>
      </c>
      <c r="I9" s="195">
        <f t="shared" si="0"/>
        <v>0.37869999999999998</v>
      </c>
      <c r="J9" s="188">
        <f t="shared" si="1"/>
        <v>310.64999999999998</v>
      </c>
      <c r="K9" s="189">
        <f t="shared" si="2"/>
        <v>189.35</v>
      </c>
      <c r="L9" s="196">
        <f t="shared" si="3"/>
        <v>12.425999999999998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203.27500000000001</v>
      </c>
      <c r="I10" s="195">
        <f t="shared" si="0"/>
        <v>0.40655000000000002</v>
      </c>
      <c r="J10" s="188">
        <f t="shared" si="1"/>
        <v>296.72500000000002</v>
      </c>
      <c r="K10" s="189">
        <f t="shared" si="2"/>
        <v>203.27500000000001</v>
      </c>
      <c r="L10" s="196">
        <f t="shared" si="3"/>
        <v>11.869000000000002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77.674999999999997</v>
      </c>
      <c r="I11" s="195">
        <f t="shared" si="0"/>
        <v>0.15534999999999999</v>
      </c>
      <c r="J11" s="188">
        <f t="shared" si="1"/>
        <v>422.32499999999999</v>
      </c>
      <c r="K11" s="189">
        <f t="shared" si="2"/>
        <v>77.674999999999997</v>
      </c>
      <c r="L11" s="196">
        <f t="shared" si="3"/>
        <v>16.893000000000001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1373.675</v>
      </c>
      <c r="I12" s="195">
        <f t="shared" si="0"/>
        <v>0.22894583333333332</v>
      </c>
      <c r="J12" s="188">
        <f t="shared" si="1"/>
        <v>4626.3249999999998</v>
      </c>
      <c r="K12" s="189">
        <f t="shared" si="2"/>
        <v>1373.675</v>
      </c>
      <c r="L12" s="196">
        <f t="shared" si="3"/>
        <v>185.053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Furqan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4.5750000000000002</v>
      </c>
      <c r="I18" s="200" t="e">
        <f t="shared" si="0"/>
        <v>#DIV/0!</v>
      </c>
      <c r="J18" s="201">
        <f t="shared" si="1"/>
        <v>-4.5750000000000002</v>
      </c>
      <c r="K18" s="202">
        <f t="shared" si="2"/>
        <v>4.5750000000000002</v>
      </c>
      <c r="L18" s="203">
        <f t="shared" si="3"/>
        <v>-0.183</v>
      </c>
    </row>
    <row r="19" spans="1:12" ht="15" thickBot="1" x14ac:dyDescent="0.35">
      <c r="A19" s="281" t="s">
        <v>48</v>
      </c>
      <c r="B19" s="282"/>
      <c r="C19" s="28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74" t="s">
        <v>80</v>
      </c>
      <c r="H22" s="275"/>
      <c r="I22" s="275"/>
      <c r="J22" s="275"/>
      <c r="K22" s="276"/>
      <c r="L22" s="276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81" t="s">
        <v>48</v>
      </c>
      <c r="B34" s="282"/>
      <c r="C34" s="283"/>
      <c r="D34" s="284"/>
      <c r="E34" s="285"/>
      <c r="F34" s="28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46260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102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2387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846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777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1789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1484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2114</v>
      </c>
      <c r="L6" s="36">
        <f t="shared" ref="L6:L16" si="0">SUM(C6:K6)/40</f>
        <v>235.17500000000001</v>
      </c>
      <c r="M6" s="86">
        <f t="shared" ref="M6:M15" si="1">SUMPRODUCT($C$4:$K$4,$C6:$K6)</f>
        <v>570624.95250000001</v>
      </c>
      <c r="N6" s="57">
        <f t="shared" ref="N6:N15" si="2">SUMPRODUCT($C$3:$K$3,$C6:$K6)/1000</f>
        <v>903.97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83.545000000000002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83.545000000000002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59.674999999999997</v>
      </c>
      <c r="AG6" s="94">
        <f t="shared" ref="AG6:AG16" si="11">SUM(F6:H6)/40</f>
        <v>40.825000000000003</v>
      </c>
      <c r="AH6" s="97">
        <f t="shared" ref="AH6:AH16" si="12">SUM(E6:G6)/40</f>
        <v>40.575000000000003</v>
      </c>
      <c r="AJ6" s="154">
        <f t="shared" ref="AJ6:AJ15" si="13">AF6/SUM(AF6:AH6)</f>
        <v>0.42300194931773882</v>
      </c>
      <c r="AK6" s="154">
        <f t="shared" ref="AK6:AK16" si="14">AG6/SUM(AF6:AH6)</f>
        <v>0.28938507885876313</v>
      </c>
      <c r="AL6" s="154">
        <f t="shared" ref="AL6:AL16" si="15">AH6/SUM(AF6:AH6)</f>
        <v>0.28761297182349821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1212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737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658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479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1517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1317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1654</v>
      </c>
      <c r="L7" s="36">
        <f t="shared" si="0"/>
        <v>189.35</v>
      </c>
      <c r="M7" s="86">
        <f t="shared" si="1"/>
        <v>471869.80499999999</v>
      </c>
      <c r="N7" s="57">
        <f t="shared" si="2"/>
        <v>742.46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42.42</v>
      </c>
      <c r="V7" s="70">
        <f t="shared" si="5"/>
        <v>0</v>
      </c>
      <c r="W7" s="70">
        <f t="shared" si="6"/>
        <v>0</v>
      </c>
      <c r="X7" s="71">
        <f t="shared" si="7"/>
        <v>42.42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30.3</v>
      </c>
      <c r="AG7" s="94">
        <f t="shared" si="11"/>
        <v>46.85</v>
      </c>
      <c r="AH7" s="97">
        <f t="shared" si="12"/>
        <v>34.875</v>
      </c>
      <c r="AJ7" s="154">
        <f t="shared" si="13"/>
        <v>0.2704753403258201</v>
      </c>
      <c r="AK7" s="154">
        <f t="shared" si="14"/>
        <v>0.4182102209328275</v>
      </c>
      <c r="AL7" s="154">
        <f t="shared" si="15"/>
        <v>0.31131443874135234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2514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477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395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85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1762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1226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1672</v>
      </c>
      <c r="L8" s="36">
        <f t="shared" si="0"/>
        <v>203.27500000000001</v>
      </c>
      <c r="M8" s="86">
        <f t="shared" si="1"/>
        <v>487333.23250000004</v>
      </c>
      <c r="N8" s="57">
        <f t="shared" si="2"/>
        <v>777.03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87.990000000000009</v>
      </c>
      <c r="V8" s="70">
        <f t="shared" si="5"/>
        <v>0</v>
      </c>
      <c r="W8" s="70">
        <f t="shared" si="6"/>
        <v>0</v>
      </c>
      <c r="X8" s="71">
        <f t="shared" si="7"/>
        <v>87.990000000000009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62.85</v>
      </c>
      <c r="AG8" s="94">
        <f t="shared" si="11"/>
        <v>23.925000000000001</v>
      </c>
      <c r="AH8" s="97">
        <f t="shared" si="12"/>
        <v>21.8</v>
      </c>
      <c r="AJ8" s="154">
        <f t="shared" si="13"/>
        <v>0.57886253741653237</v>
      </c>
      <c r="AK8" s="154">
        <f t="shared" si="14"/>
        <v>0.22035459359889478</v>
      </c>
      <c r="AL8" s="154">
        <f t="shared" si="15"/>
        <v>0.20078286898457287</v>
      </c>
    </row>
    <row r="9" spans="1:38" x14ac:dyDescent="0.3">
      <c r="A9" s="30">
        <v>6</v>
      </c>
      <c r="B9" s="111" t="s">
        <v>101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964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443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450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381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339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237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293</v>
      </c>
      <c r="L9" s="36">
        <f t="shared" si="0"/>
        <v>77.674999999999997</v>
      </c>
      <c r="M9" s="86">
        <f t="shared" si="1"/>
        <v>167779.10499999998</v>
      </c>
      <c r="N9" s="57">
        <f t="shared" si="2"/>
        <v>251.3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33.74</v>
      </c>
      <c r="V9" s="70">
        <f t="shared" si="5"/>
        <v>0</v>
      </c>
      <c r="W9" s="70">
        <f t="shared" si="6"/>
        <v>0</v>
      </c>
      <c r="X9" s="71">
        <f t="shared" si="7"/>
        <v>33.74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24.1</v>
      </c>
      <c r="AG9" s="94">
        <f t="shared" si="11"/>
        <v>31.85</v>
      </c>
      <c r="AH9" s="97">
        <f t="shared" si="12"/>
        <v>22.324999999999999</v>
      </c>
      <c r="AJ9" s="154">
        <f t="shared" si="13"/>
        <v>0.30788885340146915</v>
      </c>
      <c r="AK9" s="154">
        <f t="shared" si="14"/>
        <v>0.4068987543915682</v>
      </c>
      <c r="AL9" s="154">
        <f t="shared" si="15"/>
        <v>0.28521239220696259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330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54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174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31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212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150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171</v>
      </c>
      <c r="L10" s="36">
        <f t="shared" ref="L10" si="16">SUM(C10:K10)/40</f>
        <v>28.05</v>
      </c>
      <c r="M10" s="86">
        <f t="shared" si="1"/>
        <v>65250.80750000001</v>
      </c>
      <c r="N10" s="57">
        <f t="shared" si="2"/>
        <v>101.89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11.55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11.55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1044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5728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5770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11098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8568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8411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14328</v>
      </c>
      <c r="L11" s="36">
        <f t="shared" si="0"/>
        <v>1373.675</v>
      </c>
      <c r="M11" s="86">
        <f t="shared" si="1"/>
        <v>3500539.25</v>
      </c>
      <c r="N11" s="57">
        <f t="shared" si="2"/>
        <v>5401.2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36.540000000000006</v>
      </c>
      <c r="V11" s="70">
        <f t="shared" si="5"/>
        <v>0</v>
      </c>
      <c r="W11" s="70">
        <f t="shared" si="6"/>
        <v>0</v>
      </c>
      <c r="X11" s="71">
        <f t="shared" si="7"/>
        <v>36.540000000000006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26.1</v>
      </c>
      <c r="AG11" s="94">
        <f t="shared" si="11"/>
        <v>564.9</v>
      </c>
      <c r="AH11" s="97">
        <f t="shared" si="12"/>
        <v>287.45</v>
      </c>
      <c r="AJ11" s="154">
        <f t="shared" si="13"/>
        <v>2.9711423530081393E-2</v>
      </c>
      <c r="AK11" s="154">
        <f t="shared" si="14"/>
        <v>0.64306448858785359</v>
      </c>
      <c r="AL11" s="154">
        <f t="shared" si="15"/>
        <v>0.32722408788206497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81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34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38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20</v>
      </c>
      <c r="L15" s="47">
        <f t="shared" si="0"/>
        <v>4.5750000000000002</v>
      </c>
      <c r="M15" s="87">
        <f t="shared" si="1"/>
        <v>9900.8749999999982</v>
      </c>
      <c r="N15" s="58">
        <f t="shared" si="2"/>
        <v>15.4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2.8350000000000004</v>
      </c>
      <c r="V15" s="73">
        <f t="shared" si="5"/>
        <v>0</v>
      </c>
      <c r="W15" s="73">
        <f t="shared" si="6"/>
        <v>0</v>
      </c>
      <c r="X15" s="74">
        <f t="shared" si="7"/>
        <v>2.8350000000000004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2.0249999999999999</v>
      </c>
      <c r="AG15" s="99">
        <f t="shared" si="11"/>
        <v>0.85</v>
      </c>
      <c r="AH15" s="100">
        <f t="shared" si="12"/>
        <v>0.85</v>
      </c>
      <c r="AJ15" s="154">
        <f t="shared" si="13"/>
        <v>0.5436241610738255</v>
      </c>
      <c r="AK15" s="154">
        <f t="shared" si="14"/>
        <v>0.22818791946308722</v>
      </c>
      <c r="AL15" s="154">
        <f t="shared" si="15"/>
        <v>0.22818791946308722</v>
      </c>
    </row>
    <row r="16" spans="1:38" ht="13.5" thickBot="1" x14ac:dyDescent="0.35">
      <c r="A16" s="312" t="s">
        <v>48</v>
      </c>
      <c r="B16" s="313"/>
      <c r="C16" s="50">
        <f t="shared" ref="C16:K16" si="38">SUM(C6:C15)</f>
        <v>14132</v>
      </c>
      <c r="D16" s="51">
        <f t="shared" si="38"/>
        <v>0</v>
      </c>
      <c r="E16" s="53">
        <f t="shared" si="38"/>
        <v>0</v>
      </c>
      <c r="F16" s="113">
        <f t="shared" si="38"/>
        <v>9885</v>
      </c>
      <c r="G16" s="51">
        <f t="shared" si="38"/>
        <v>9858</v>
      </c>
      <c r="H16" s="53">
        <f t="shared" si="38"/>
        <v>12884</v>
      </c>
      <c r="I16" s="113">
        <f t="shared" si="38"/>
        <v>18825</v>
      </c>
      <c r="J16" s="51">
        <f t="shared" si="38"/>
        <v>16835</v>
      </c>
      <c r="K16" s="53">
        <f t="shared" si="38"/>
        <v>26052</v>
      </c>
      <c r="L16" s="50">
        <f t="shared" si="0"/>
        <v>2711.7750000000001</v>
      </c>
      <c r="M16" s="88">
        <f t="shared" ref="M16:AA16" si="39">SUM(M6:M15)</f>
        <v>6748852.0274999999</v>
      </c>
      <c r="N16" s="53">
        <f t="shared" si="39"/>
        <v>10537.25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494.62</v>
      </c>
      <c r="V16" s="67">
        <f t="shared" si="39"/>
        <v>0</v>
      </c>
      <c r="W16" s="67">
        <f t="shared" si="39"/>
        <v>0</v>
      </c>
      <c r="X16" s="68">
        <f t="shared" si="39"/>
        <v>494.62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353.3</v>
      </c>
      <c r="AG16" s="103">
        <f t="shared" si="11"/>
        <v>815.67499999999995</v>
      </c>
      <c r="AH16" s="104">
        <f t="shared" si="12"/>
        <v>493.57499999999999</v>
      </c>
      <c r="AJ16" s="155">
        <f t="shared" ref="AJ16" si="40">AF16/SUM(AF16:AH16)</f>
        <v>0.21250488707106555</v>
      </c>
      <c r="AK16" s="155">
        <f t="shared" si="14"/>
        <v>0.49061682355417879</v>
      </c>
      <c r="AL16" s="155">
        <f t="shared" si="15"/>
        <v>0.29687828937475563</v>
      </c>
    </row>
    <row r="17" spans="1:28" x14ac:dyDescent="0.3">
      <c r="A17" s="55"/>
      <c r="B17" s="55"/>
      <c r="C17" s="55">
        <f>C16/40</f>
        <v>353.3</v>
      </c>
      <c r="D17" s="55">
        <f t="shared" ref="D17:K17" si="41">D16/40</f>
        <v>0</v>
      </c>
      <c r="E17" s="55">
        <f t="shared" si="41"/>
        <v>0</v>
      </c>
      <c r="F17" s="55">
        <f t="shared" si="41"/>
        <v>247.125</v>
      </c>
      <c r="G17" s="55">
        <f t="shared" si="41"/>
        <v>246.45</v>
      </c>
      <c r="H17" s="55">
        <f t="shared" si="41"/>
        <v>322.10000000000002</v>
      </c>
      <c r="I17" s="55">
        <f t="shared" si="41"/>
        <v>470.625</v>
      </c>
      <c r="J17" s="55">
        <f t="shared" si="41"/>
        <v>420.875</v>
      </c>
      <c r="K17" s="55">
        <f t="shared" si="41"/>
        <v>651.29999999999995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5" sqref="B15"/>
      <selection pane="topRight" activeCell="B15" sqref="B15"/>
      <selection pane="bottomLeft" activeCell="B15" sqref="B15"/>
      <selection pane="bottomRight"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5">
        <v>46235</v>
      </c>
      <c r="B2" s="335"/>
      <c r="C2" s="335"/>
      <c r="D2" s="335"/>
      <c r="E2" s="335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4" t="s">
        <v>49</v>
      </c>
      <c r="B19" s="276" t="s">
        <v>43</v>
      </c>
      <c r="C19" s="326" t="s">
        <v>40</v>
      </c>
      <c r="D19" s="321"/>
      <c r="E19" s="321"/>
      <c r="F19" s="321" t="s">
        <v>41</v>
      </c>
      <c r="G19" s="321"/>
      <c r="H19" s="321"/>
      <c r="I19" s="321" t="s">
        <v>42</v>
      </c>
      <c r="J19" s="321"/>
      <c r="K19" s="321"/>
      <c r="L19" s="327" t="s">
        <v>48</v>
      </c>
      <c r="M19" s="327"/>
      <c r="N19" s="328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4"/>
      <c r="B20" s="32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46236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46237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101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100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101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103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36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7" zoomScale="130" zoomScaleNormal="130" workbookViewId="0">
      <selection activeCell="A17" sqref="A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B1" sqref="B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101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103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99</v>
      </c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40</v>
      </c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1</v>
      </c>
      <c r="M6" s="86">
        <f t="shared" ref="M6:M15" si="1">SUMPRODUCT($C$4:$K$4,$C6:$K6)</f>
        <v>1569.2000000000003</v>
      </c>
      <c r="N6" s="57">
        <f t="shared" ref="N6:N15" si="2">SUMPRODUCT($C$3:$K$3,$C6:$K6)/1000</f>
        <v>2.4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117</v>
      </c>
      <c r="J8" s="29">
        <v>135</v>
      </c>
      <c r="K8" s="35">
        <v>152</v>
      </c>
      <c r="L8" s="36">
        <f t="shared" si="0"/>
        <v>13.4</v>
      </c>
      <c r="M8" s="86">
        <f t="shared" si="1"/>
        <v>34524.92</v>
      </c>
      <c r="N8" s="57">
        <f t="shared" si="2"/>
        <v>56.4</v>
      </c>
      <c r="O8" s="42">
        <f t="shared" si="3"/>
        <v>0</v>
      </c>
      <c r="P8" s="41">
        <f t="shared" si="4"/>
        <v>20.2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103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243</v>
      </c>
      <c r="G11" s="29">
        <v>324</v>
      </c>
      <c r="H11" s="57">
        <v>278</v>
      </c>
      <c r="I11" s="33">
        <v>108</v>
      </c>
      <c r="J11" s="29">
        <v>313</v>
      </c>
      <c r="K11" s="35">
        <v>253</v>
      </c>
      <c r="L11" s="36">
        <f t="shared" si="0"/>
        <v>40.975000000000001</v>
      </c>
      <c r="M11" s="86">
        <f t="shared" si="1"/>
        <v>97997.772499999992</v>
      </c>
      <c r="N11" s="57">
        <f t="shared" si="2"/>
        <v>147.22999999999999</v>
      </c>
      <c r="O11" s="42">
        <f t="shared" si="3"/>
        <v>42.25</v>
      </c>
      <c r="P11" s="41">
        <f t="shared" si="4"/>
        <v>33.700000000000003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21.125</v>
      </c>
      <c r="AH11" s="97">
        <f t="shared" si="14"/>
        <v>14.175000000000001</v>
      </c>
      <c r="AJ11" s="154">
        <f t="shared" si="15"/>
        <v>7.8328981723237601E-2</v>
      </c>
      <c r="AK11" s="154">
        <f t="shared" si="16"/>
        <v>0.55156657963446476</v>
      </c>
      <c r="AL11" s="154">
        <f t="shared" si="17"/>
        <v>0.3701044386422977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484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363</v>
      </c>
      <c r="H16" s="53">
        <f t="shared" si="34"/>
        <v>305</v>
      </c>
      <c r="I16" s="113">
        <f t="shared" si="34"/>
        <v>389</v>
      </c>
      <c r="J16" s="51">
        <f t="shared" si="34"/>
        <v>602</v>
      </c>
      <c r="K16" s="53">
        <f t="shared" si="34"/>
        <v>648</v>
      </c>
      <c r="L16" s="50">
        <f t="shared" si="0"/>
        <v>76.025000000000006</v>
      </c>
      <c r="M16" s="88">
        <f t="shared" ref="M16:AA16" si="35">SUM(M6:M15)</f>
        <v>186204.85499999998</v>
      </c>
      <c r="N16" s="53">
        <f t="shared" si="35"/>
        <v>289.98</v>
      </c>
      <c r="O16" s="113">
        <f t="shared" si="35"/>
        <v>45.9</v>
      </c>
      <c r="P16" s="52">
        <f t="shared" si="35"/>
        <v>81.95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16.940000000000001</v>
      </c>
      <c r="V16" s="67">
        <f t="shared" si="35"/>
        <v>0</v>
      </c>
      <c r="W16" s="67">
        <f t="shared" si="35"/>
        <v>0</v>
      </c>
      <c r="X16" s="68">
        <f t="shared" si="35"/>
        <v>16.940000000000001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12.1</v>
      </c>
      <c r="AG16" s="103">
        <f t="shared" si="13"/>
        <v>22.95</v>
      </c>
      <c r="AH16" s="104">
        <f t="shared" si="14"/>
        <v>15.324999999999999</v>
      </c>
      <c r="AJ16" s="155">
        <f t="shared" ref="AJ16" si="37">AF16/SUM(AF16:AH16)</f>
        <v>0.2401985111662531</v>
      </c>
      <c r="AK16" s="155">
        <f t="shared" si="16"/>
        <v>0.45558312655086847</v>
      </c>
      <c r="AL16" s="155">
        <f t="shared" si="17"/>
        <v>0.30421836228287841</v>
      </c>
    </row>
    <row r="17" spans="1:27" x14ac:dyDescent="0.3">
      <c r="A17" s="55"/>
      <c r="B17" s="55"/>
      <c r="C17" s="55">
        <f>C16/40</f>
        <v>12.1</v>
      </c>
      <c r="D17" s="55">
        <f t="shared" ref="D17:K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9.0749999999999993</v>
      </c>
      <c r="H17" s="55">
        <f t="shared" si="38"/>
        <v>7.625</v>
      </c>
      <c r="I17" s="55">
        <f t="shared" si="38"/>
        <v>9.7249999999999996</v>
      </c>
      <c r="J17" s="55">
        <f t="shared" si="38"/>
        <v>15.05</v>
      </c>
      <c r="K17" s="55">
        <f t="shared" si="38"/>
        <v>16.2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3"/>
      <c r="D6" s="240"/>
      <c r="E6" s="242"/>
      <c r="F6" s="239"/>
      <c r="G6" s="240"/>
      <c r="H6" s="241"/>
      <c r="I6" s="239"/>
      <c r="J6" s="240"/>
      <c r="K6" s="24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3"/>
      <c r="D7" s="240"/>
      <c r="E7" s="242"/>
      <c r="F7" s="239"/>
      <c r="G7" s="240"/>
      <c r="H7" s="241"/>
      <c r="I7" s="239"/>
      <c r="J7" s="240"/>
      <c r="K7" s="24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3"/>
      <c r="D8" s="240"/>
      <c r="E8" s="242"/>
      <c r="F8" s="239"/>
      <c r="G8" s="240"/>
      <c r="H8" s="241"/>
      <c r="I8" s="239"/>
      <c r="J8" s="240"/>
      <c r="K8" s="24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3"/>
      <c r="D9" s="240"/>
      <c r="E9" s="242"/>
      <c r="F9" s="239"/>
      <c r="G9" s="240"/>
      <c r="H9" s="241"/>
      <c r="I9" s="239"/>
      <c r="J9" s="240"/>
      <c r="K9" s="24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3"/>
      <c r="D10" s="240"/>
      <c r="E10" s="242"/>
      <c r="F10" s="239"/>
      <c r="G10" s="240"/>
      <c r="H10" s="241"/>
      <c r="I10" s="239"/>
      <c r="J10" s="240"/>
      <c r="K10" s="24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3"/>
      <c r="D11" s="240"/>
      <c r="E11" s="242"/>
      <c r="F11" s="239"/>
      <c r="G11" s="240"/>
      <c r="H11" s="241"/>
      <c r="I11" s="239"/>
      <c r="J11" s="240"/>
      <c r="K11" s="24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3"/>
      <c r="D12" s="240"/>
      <c r="E12" s="242"/>
      <c r="F12" s="239"/>
      <c r="G12" s="240"/>
      <c r="H12" s="241"/>
      <c r="I12" s="239"/>
      <c r="J12" s="240"/>
      <c r="K12" s="24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3"/>
      <c r="D13" s="240"/>
      <c r="E13" s="242"/>
      <c r="F13" s="239"/>
      <c r="G13" s="240"/>
      <c r="H13" s="241"/>
      <c r="I13" s="239"/>
      <c r="J13" s="240"/>
      <c r="K13" s="24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3"/>
      <c r="D14" s="240"/>
      <c r="E14" s="242"/>
      <c r="F14" s="239"/>
      <c r="G14" s="240"/>
      <c r="H14" s="241"/>
      <c r="I14" s="239"/>
      <c r="J14" s="240"/>
      <c r="K14" s="24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3"/>
      <c r="D15" s="240"/>
      <c r="E15" s="242"/>
      <c r="F15" s="239"/>
      <c r="G15" s="240"/>
      <c r="H15" s="241"/>
      <c r="I15" s="239"/>
      <c r="J15" s="240"/>
      <c r="K15" s="24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120</v>
      </c>
      <c r="G6" s="29">
        <v>120</v>
      </c>
      <c r="H6" s="57">
        <v>0</v>
      </c>
      <c r="I6" s="33">
        <v>170</v>
      </c>
      <c r="J6" s="29">
        <v>120</v>
      </c>
      <c r="K6" s="35">
        <v>160</v>
      </c>
      <c r="L6" s="36">
        <f t="shared" ref="L6:L16" si="0">SUM(C6:K6)/40</f>
        <v>21.25</v>
      </c>
      <c r="M6" s="86">
        <f t="shared" ref="M6:M15" si="1">SUMPRODUCT($C$4:$K$4,$C6:$K6)</f>
        <v>51555.8</v>
      </c>
      <c r="N6" s="57">
        <f t="shared" ref="N6:N15" si="2">SUMPRODUCT($C$3:$K$3,$C6:$K6)/1000</f>
        <v>80.400000000000006</v>
      </c>
      <c r="O6" s="42">
        <f t="shared" ref="O6:O12" si="3">SUM(F6:H6)/20</f>
        <v>12</v>
      </c>
      <c r="P6" s="41">
        <f t="shared" ref="P6:P12" si="4">SUM(I6:K6)/20</f>
        <v>22.5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6</v>
      </c>
      <c r="AH6" s="97">
        <f t="shared" ref="AH6:AH16" si="14">SUM(E6:G6)/40</f>
        <v>6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32</v>
      </c>
      <c r="D7" s="29"/>
      <c r="E7" s="35"/>
      <c r="F7" s="33">
        <v>35</v>
      </c>
      <c r="G7" s="29">
        <v>36</v>
      </c>
      <c r="H7" s="57">
        <v>21</v>
      </c>
      <c r="I7" s="33">
        <v>30</v>
      </c>
      <c r="J7" s="29">
        <v>25</v>
      </c>
      <c r="K7" s="35">
        <v>25</v>
      </c>
      <c r="L7" s="36">
        <f t="shared" si="0"/>
        <v>5.0999999999999996</v>
      </c>
      <c r="M7" s="86">
        <f t="shared" si="1"/>
        <v>11893.11</v>
      </c>
      <c r="N7" s="57">
        <f t="shared" si="2"/>
        <v>17.96</v>
      </c>
      <c r="O7" s="42">
        <f t="shared" si="3"/>
        <v>4.5999999999999996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1.1200000000000001</v>
      </c>
      <c r="V7" s="70">
        <f t="shared" si="7"/>
        <v>0</v>
      </c>
      <c r="W7" s="70">
        <f t="shared" si="8"/>
        <v>0</v>
      </c>
      <c r="X7" s="71">
        <f t="shared" si="9"/>
        <v>1.1200000000000001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0.8</v>
      </c>
      <c r="AG7" s="94">
        <f t="shared" si="13"/>
        <v>2.2999999999999998</v>
      </c>
      <c r="AH7" s="97">
        <f t="shared" si="14"/>
        <v>1.7749999999999999</v>
      </c>
      <c r="AJ7" s="154">
        <f t="shared" si="15"/>
        <v>0.1641025641025641</v>
      </c>
      <c r="AK7" s="154">
        <f t="shared" si="16"/>
        <v>0.47179487179487178</v>
      </c>
      <c r="AL7" s="154">
        <f t="shared" si="17"/>
        <v>0.36410256410256409</v>
      </c>
    </row>
    <row r="8" spans="1:38" x14ac:dyDescent="0.3">
      <c r="A8" s="30">
        <v>3</v>
      </c>
      <c r="B8" s="111" t="s">
        <v>95</v>
      </c>
      <c r="C8" s="107">
        <v>40</v>
      </c>
      <c r="D8" s="29"/>
      <c r="E8" s="35"/>
      <c r="F8" s="33">
        <v>0</v>
      </c>
      <c r="G8" s="29">
        <v>0</v>
      </c>
      <c r="H8" s="57">
        <v>0</v>
      </c>
      <c r="I8" s="33">
        <v>55</v>
      </c>
      <c r="J8" s="29">
        <v>95</v>
      </c>
      <c r="K8" s="35">
        <v>90</v>
      </c>
      <c r="L8" s="36">
        <f t="shared" si="0"/>
        <v>7</v>
      </c>
      <c r="M8" s="86">
        <f t="shared" si="1"/>
        <v>19002.800000000003</v>
      </c>
      <c r="N8" s="57">
        <f t="shared" si="2"/>
        <v>31.2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40</v>
      </c>
      <c r="G9" s="29">
        <v>40</v>
      </c>
      <c r="H9" s="57">
        <v>40</v>
      </c>
      <c r="I9" s="33">
        <v>55</v>
      </c>
      <c r="J9" s="29">
        <v>50</v>
      </c>
      <c r="K9" s="35">
        <v>55</v>
      </c>
      <c r="L9" s="36">
        <f t="shared" si="0"/>
        <v>10</v>
      </c>
      <c r="M9" s="86">
        <f t="shared" si="1"/>
        <v>22625.5</v>
      </c>
      <c r="N9" s="57">
        <f t="shared" si="2"/>
        <v>34.799999999999997</v>
      </c>
      <c r="O9" s="42">
        <f t="shared" si="3"/>
        <v>6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3</v>
      </c>
      <c r="AH9" s="97">
        <f t="shared" si="14"/>
        <v>2</v>
      </c>
      <c r="AJ9" s="154">
        <f t="shared" si="15"/>
        <v>0.375</v>
      </c>
      <c r="AK9" s="154">
        <f t="shared" si="16"/>
        <v>0.375</v>
      </c>
      <c r="AL9" s="154">
        <f t="shared" si="17"/>
        <v>0.25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40+15</f>
        <v>55</v>
      </c>
      <c r="G11" s="29">
        <f>40+10</f>
        <v>50</v>
      </c>
      <c r="H11" s="57">
        <f>40+15</f>
        <v>55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17110.8</v>
      </c>
      <c r="N11" s="57">
        <f t="shared" si="2"/>
        <v>25.6</v>
      </c>
      <c r="O11" s="42">
        <f t="shared" si="3"/>
        <v>8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2.625</v>
      </c>
      <c r="AJ11" s="154">
        <f t="shared" si="15"/>
        <v>0</v>
      </c>
      <c r="AK11" s="154">
        <f t="shared" si="16"/>
        <v>0.60377358490566035</v>
      </c>
      <c r="AL11" s="154">
        <f t="shared" si="17"/>
        <v>0.39622641509433965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12</v>
      </c>
      <c r="D15" s="29"/>
      <c r="E15" s="35"/>
      <c r="F15" s="33">
        <v>0</v>
      </c>
      <c r="G15" s="29">
        <v>12</v>
      </c>
      <c r="H15" s="57">
        <v>0</v>
      </c>
      <c r="I15" s="33">
        <v>15</v>
      </c>
      <c r="J15" s="29">
        <v>0</v>
      </c>
      <c r="K15" s="35">
        <v>0</v>
      </c>
      <c r="L15" s="36">
        <f t="shared" si="28"/>
        <v>0.97499999999999998</v>
      </c>
      <c r="M15" s="86">
        <f t="shared" si="1"/>
        <v>2189.91</v>
      </c>
      <c r="N15" s="57">
        <f t="shared" si="2"/>
        <v>3.36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0.42000000000000004</v>
      </c>
      <c r="V15" s="70">
        <f t="shared" si="31"/>
        <v>0</v>
      </c>
      <c r="W15" s="70">
        <f t="shared" si="32"/>
        <v>0</v>
      </c>
      <c r="X15" s="71">
        <f t="shared" si="33"/>
        <v>0.42000000000000004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0.3</v>
      </c>
      <c r="AG15" s="99">
        <f t="shared" si="13"/>
        <v>0.3</v>
      </c>
      <c r="AH15" s="100">
        <f t="shared" si="14"/>
        <v>0.3</v>
      </c>
      <c r="AJ15" s="154">
        <f t="shared" si="15"/>
        <v>0.33333333333333337</v>
      </c>
      <c r="AK15" s="154">
        <f t="shared" si="16"/>
        <v>0.33333333333333337</v>
      </c>
      <c r="AL15" s="154">
        <f t="shared" si="17"/>
        <v>0.33333333333333337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364</v>
      </c>
      <c r="D16" s="51">
        <f t="shared" si="34"/>
        <v>0</v>
      </c>
      <c r="E16" s="53">
        <f t="shared" si="34"/>
        <v>0</v>
      </c>
      <c r="F16" s="113">
        <f t="shared" si="34"/>
        <v>250</v>
      </c>
      <c r="G16" s="51">
        <f t="shared" si="34"/>
        <v>258</v>
      </c>
      <c r="H16" s="53">
        <f t="shared" si="34"/>
        <v>116</v>
      </c>
      <c r="I16" s="113">
        <f t="shared" si="34"/>
        <v>365</v>
      </c>
      <c r="J16" s="51">
        <f t="shared" si="34"/>
        <v>330</v>
      </c>
      <c r="K16" s="53">
        <f t="shared" si="34"/>
        <v>370</v>
      </c>
      <c r="L16" s="50">
        <f t="shared" si="0"/>
        <v>51.325000000000003</v>
      </c>
      <c r="M16" s="88">
        <f t="shared" ref="M16:AA16" si="35">SUM(M6:M15)</f>
        <v>124377.92000000001</v>
      </c>
      <c r="N16" s="53">
        <f t="shared" si="35"/>
        <v>193.32000000000002</v>
      </c>
      <c r="O16" s="113">
        <f t="shared" si="35"/>
        <v>30.6</v>
      </c>
      <c r="P16" s="52">
        <f t="shared" si="35"/>
        <v>52.5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12.74</v>
      </c>
      <c r="V16" s="67">
        <f t="shared" si="35"/>
        <v>0</v>
      </c>
      <c r="W16" s="67">
        <f t="shared" si="35"/>
        <v>0</v>
      </c>
      <c r="X16" s="68">
        <f t="shared" si="35"/>
        <v>12.74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</v>
      </c>
      <c r="AG16" s="103">
        <f t="shared" si="13"/>
        <v>15.6</v>
      </c>
      <c r="AH16" s="104">
        <f t="shared" si="14"/>
        <v>12.7</v>
      </c>
      <c r="AJ16" s="155">
        <f t="shared" ref="AJ16" si="37">AF16/SUM(AF16:AH16)</f>
        <v>0.24331550802139038</v>
      </c>
      <c r="AK16" s="155">
        <f t="shared" si="16"/>
        <v>0.41711229946524064</v>
      </c>
      <c r="AL16" s="155">
        <f t="shared" si="17"/>
        <v>0.33957219251336895</v>
      </c>
    </row>
    <row r="17" spans="1:27" x14ac:dyDescent="0.3">
      <c r="A17" s="55"/>
      <c r="B17" s="55"/>
      <c r="C17" s="55">
        <f>C16/40</f>
        <v>9.1</v>
      </c>
      <c r="D17" s="55">
        <f t="shared" ref="D17:L17" si="38">D16/40</f>
        <v>0</v>
      </c>
      <c r="E17" s="55">
        <f t="shared" si="38"/>
        <v>0</v>
      </c>
      <c r="F17" s="55">
        <f t="shared" si="38"/>
        <v>6.25</v>
      </c>
      <c r="G17" s="55">
        <f t="shared" si="38"/>
        <v>6.45</v>
      </c>
      <c r="H17" s="55">
        <f t="shared" si="38"/>
        <v>2.9</v>
      </c>
      <c r="I17" s="55">
        <f t="shared" si="38"/>
        <v>9.125</v>
      </c>
      <c r="J17" s="55">
        <f t="shared" si="38"/>
        <v>8.25</v>
      </c>
      <c r="K17" s="55">
        <f t="shared" si="38"/>
        <v>9.25</v>
      </c>
      <c r="L17" s="55">
        <f t="shared" si="38"/>
        <v>1.2831250000000001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L16" sqref="L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189</v>
      </c>
      <c r="D6" s="29"/>
      <c r="E6" s="35"/>
      <c r="F6" s="33">
        <v>8</v>
      </c>
      <c r="G6" s="29">
        <v>43</v>
      </c>
      <c r="H6" s="57">
        <v>0</v>
      </c>
      <c r="I6" s="33">
        <v>60</v>
      </c>
      <c r="J6" s="29">
        <v>43</v>
      </c>
      <c r="K6" s="35">
        <v>67</v>
      </c>
      <c r="L6" s="36">
        <f t="shared" ref="L6:L16" si="0">SUM(C6:K6)/40</f>
        <v>10.25</v>
      </c>
      <c r="M6" s="86">
        <f t="shared" ref="M6:M15" si="1">SUMPRODUCT($C$4:$K$4,$C6:$K6)</f>
        <v>22438.857500000002</v>
      </c>
      <c r="N6" s="57">
        <f t="shared" ref="N6:N15" si="2">SUMPRODUCT($C$3:$K$3,$C6:$K6)/1000</f>
        <v>35.31</v>
      </c>
      <c r="O6" s="42">
        <f t="shared" ref="O6:O12" si="3">SUM(F6:H6)/20</f>
        <v>2.5499999999999998</v>
      </c>
      <c r="P6" s="41">
        <f t="shared" ref="P6:P12" si="4">SUM(I6:K6)/20</f>
        <v>8.5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6.6150000000000002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6.6150000000000002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4.7249999999999996</v>
      </c>
      <c r="AG6" s="94">
        <f t="shared" ref="AG6:AG16" si="13">SUM(F6:H6)/40</f>
        <v>1.2749999999999999</v>
      </c>
      <c r="AH6" s="97">
        <f t="shared" ref="AH6:AH16" si="14">SUM(E6:G6)/40</f>
        <v>1.2749999999999999</v>
      </c>
      <c r="AJ6" s="154">
        <f t="shared" ref="AJ6:AJ15" si="15">AF6/SUM(AF6:AH6)</f>
        <v>0.64948453608247414</v>
      </c>
      <c r="AK6" s="154">
        <f t="shared" ref="AK6:AK16" si="16">AG6/SUM(AF6:AH6)</f>
        <v>0.17525773195876287</v>
      </c>
      <c r="AL6" s="154">
        <f t="shared" ref="AL6:AL16" si="17">AH6/SUM(AF6:AH6)</f>
        <v>0.17525773195876287</v>
      </c>
    </row>
    <row r="7" spans="1:38" x14ac:dyDescent="0.3">
      <c r="A7" s="30">
        <v>2</v>
      </c>
      <c r="B7" s="111" t="s">
        <v>88</v>
      </c>
      <c r="C7" s="107">
        <v>92</v>
      </c>
      <c r="D7" s="29"/>
      <c r="E7" s="35"/>
      <c r="F7" s="33">
        <v>82</v>
      </c>
      <c r="G7" s="29">
        <v>70</v>
      </c>
      <c r="H7" s="57">
        <v>62</v>
      </c>
      <c r="I7" s="33">
        <v>42</v>
      </c>
      <c r="J7" s="29">
        <v>32</v>
      </c>
      <c r="K7" s="35">
        <v>48</v>
      </c>
      <c r="L7" s="36">
        <f t="shared" si="0"/>
        <v>10.7</v>
      </c>
      <c r="M7" s="86">
        <f t="shared" si="1"/>
        <v>23698.215</v>
      </c>
      <c r="N7" s="57">
        <f t="shared" si="2"/>
        <v>35.14</v>
      </c>
      <c r="O7" s="42">
        <f t="shared" si="3"/>
        <v>10.7</v>
      </c>
      <c r="P7" s="41">
        <f t="shared" si="4"/>
        <v>6.1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2.2999999999999998</v>
      </c>
      <c r="AG7" s="94">
        <f t="shared" si="13"/>
        <v>5.35</v>
      </c>
      <c r="AH7" s="97">
        <f t="shared" si="14"/>
        <v>3.8</v>
      </c>
      <c r="AJ7" s="154">
        <f t="shared" si="15"/>
        <v>0.20087336244541484</v>
      </c>
      <c r="AK7" s="154">
        <f t="shared" si="16"/>
        <v>0.46724890829694321</v>
      </c>
      <c r="AL7" s="154">
        <f t="shared" si="17"/>
        <v>0.33187772925764192</v>
      </c>
    </row>
    <row r="8" spans="1:38" x14ac:dyDescent="0.3">
      <c r="A8" s="30">
        <v>3</v>
      </c>
      <c r="B8" s="111" t="s">
        <v>95</v>
      </c>
      <c r="C8" s="107">
        <v>110</v>
      </c>
      <c r="D8" s="29"/>
      <c r="E8" s="35"/>
      <c r="F8" s="33">
        <v>20</v>
      </c>
      <c r="G8" s="29">
        <v>20</v>
      </c>
      <c r="H8" s="57">
        <v>0</v>
      </c>
      <c r="I8" s="33">
        <v>107</v>
      </c>
      <c r="J8" s="29">
        <v>110</v>
      </c>
      <c r="K8" s="35">
        <v>119</v>
      </c>
      <c r="L8" s="36">
        <f t="shared" si="0"/>
        <v>12.15</v>
      </c>
      <c r="M8" s="86">
        <f t="shared" si="1"/>
        <v>30820.84</v>
      </c>
      <c r="N8" s="57">
        <f t="shared" si="2"/>
        <v>49.72</v>
      </c>
      <c r="O8" s="42">
        <f t="shared" si="3"/>
        <v>2</v>
      </c>
      <c r="P8" s="41">
        <f t="shared" si="4"/>
        <v>16.8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3.8500000000000005</v>
      </c>
      <c r="V8" s="70">
        <f t="shared" si="7"/>
        <v>0</v>
      </c>
      <c r="W8" s="70">
        <f t="shared" si="8"/>
        <v>0</v>
      </c>
      <c r="X8" s="71">
        <f t="shared" si="9"/>
        <v>3.8500000000000005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2.75</v>
      </c>
      <c r="AG8" s="94">
        <f t="shared" si="13"/>
        <v>1</v>
      </c>
      <c r="AH8" s="97">
        <f t="shared" si="14"/>
        <v>1</v>
      </c>
      <c r="AJ8" s="154">
        <f t="shared" si="15"/>
        <v>0.57894736842105265</v>
      </c>
      <c r="AK8" s="154">
        <f t="shared" si="16"/>
        <v>0.21052631578947367</v>
      </c>
      <c r="AL8" s="154">
        <f t="shared" si="17"/>
        <v>0.21052631578947367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280</v>
      </c>
      <c r="G11" s="29">
        <v>288</v>
      </c>
      <c r="H11" s="57">
        <v>680</v>
      </c>
      <c r="I11" s="33">
        <v>440</v>
      </c>
      <c r="J11" s="29">
        <f>599+10</f>
        <v>609</v>
      </c>
      <c r="K11" s="35">
        <v>600</v>
      </c>
      <c r="L11" s="36">
        <f t="shared" si="0"/>
        <v>72.424999999999997</v>
      </c>
      <c r="M11" s="86">
        <f t="shared" si="1"/>
        <v>185256.56</v>
      </c>
      <c r="N11" s="57">
        <f t="shared" si="2"/>
        <v>285.24</v>
      </c>
      <c r="O11" s="42">
        <f t="shared" si="3"/>
        <v>62.4</v>
      </c>
      <c r="P11" s="41">
        <f t="shared" si="4"/>
        <v>82.45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31.2</v>
      </c>
      <c r="AH11" s="97">
        <f t="shared" si="14"/>
        <v>14.2</v>
      </c>
      <c r="AJ11" s="154">
        <f t="shared" si="15"/>
        <v>0</v>
      </c>
      <c r="AK11" s="154">
        <f t="shared" si="16"/>
        <v>0.68722466960352424</v>
      </c>
      <c r="AL11" s="154">
        <f t="shared" si="17"/>
        <v>0.31277533039647576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391</v>
      </c>
      <c r="D16" s="51">
        <f t="shared" si="34"/>
        <v>0</v>
      </c>
      <c r="E16" s="53">
        <f t="shared" si="34"/>
        <v>0</v>
      </c>
      <c r="F16" s="113">
        <f t="shared" si="34"/>
        <v>390</v>
      </c>
      <c r="G16" s="51">
        <f t="shared" si="34"/>
        <v>421</v>
      </c>
      <c r="H16" s="53">
        <f t="shared" si="34"/>
        <v>742</v>
      </c>
      <c r="I16" s="113">
        <f t="shared" si="34"/>
        <v>649</v>
      </c>
      <c r="J16" s="51">
        <f t="shared" si="34"/>
        <v>794</v>
      </c>
      <c r="K16" s="53">
        <f t="shared" si="34"/>
        <v>834</v>
      </c>
      <c r="L16" s="50">
        <f t="shared" si="0"/>
        <v>105.52500000000001</v>
      </c>
      <c r="M16" s="88">
        <f t="shared" ref="M16:AA16" si="35">SUM(M6:M15)</f>
        <v>262214.47250000003</v>
      </c>
      <c r="N16" s="53">
        <f t="shared" si="35"/>
        <v>405.41</v>
      </c>
      <c r="O16" s="113">
        <f t="shared" si="35"/>
        <v>77.650000000000006</v>
      </c>
      <c r="P16" s="52">
        <f t="shared" si="35"/>
        <v>113.85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13.685000000000002</v>
      </c>
      <c r="V16" s="67">
        <f t="shared" si="35"/>
        <v>0</v>
      </c>
      <c r="W16" s="67">
        <f t="shared" si="35"/>
        <v>0</v>
      </c>
      <c r="X16" s="68">
        <f t="shared" si="35"/>
        <v>13.685000000000002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9.7750000000000004</v>
      </c>
      <c r="AG16" s="103">
        <f t="shared" si="13"/>
        <v>38.825000000000003</v>
      </c>
      <c r="AH16" s="104">
        <f t="shared" si="14"/>
        <v>20.274999999999999</v>
      </c>
      <c r="AJ16" s="155">
        <f t="shared" ref="AJ16" si="37">AF16/SUM(AF16:AH16)</f>
        <v>0.14192377495462796</v>
      </c>
      <c r="AK16" s="155">
        <f t="shared" si="16"/>
        <v>0.56370235934664248</v>
      </c>
      <c r="AL16" s="155">
        <f t="shared" si="17"/>
        <v>0.29437386569872959</v>
      </c>
    </row>
    <row r="17" spans="1:27" x14ac:dyDescent="0.3">
      <c r="A17" s="55"/>
      <c r="B17" s="55"/>
      <c r="C17" s="55">
        <f>C16/40</f>
        <v>9.7750000000000004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9.75</v>
      </c>
      <c r="G17" s="55">
        <f t="shared" si="38"/>
        <v>10.525</v>
      </c>
      <c r="H17" s="55">
        <f t="shared" si="38"/>
        <v>18.55</v>
      </c>
      <c r="I17" s="55">
        <f t="shared" si="38"/>
        <v>16.225000000000001</v>
      </c>
      <c r="J17" s="55">
        <f t="shared" si="38"/>
        <v>19.850000000000001</v>
      </c>
      <c r="K17" s="55">
        <f t="shared" si="38"/>
        <v>20.85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R7" sqref="R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254</v>
      </c>
      <c r="D6" s="29"/>
      <c r="E6" s="35"/>
      <c r="F6" s="33">
        <v>0</v>
      </c>
      <c r="G6" s="29">
        <v>20</v>
      </c>
      <c r="H6" s="57">
        <v>0</v>
      </c>
      <c r="I6" s="33">
        <v>59</v>
      </c>
      <c r="J6" s="29">
        <v>24</v>
      </c>
      <c r="K6" s="35">
        <v>79</v>
      </c>
      <c r="L6" s="36">
        <f t="shared" ref="L6:L16" si="0">SUM(C6:K6)/40</f>
        <v>10.9</v>
      </c>
      <c r="M6" s="86">
        <f t="shared" ref="M6:M15" si="1">SUMPRODUCT($C$4:$K$4,$C6:$K6)</f>
        <v>22781.350000000002</v>
      </c>
      <c r="N6" s="57">
        <f t="shared" ref="N6:N15" si="2">SUMPRODUCT($C$3:$K$3,$C6:$K6)/1000</f>
        <v>36.08</v>
      </c>
      <c r="O6" s="42">
        <f t="shared" ref="O6:O12" si="3">SUM(F6:H6)/20</f>
        <v>1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8.89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8.89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6.35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0.86394557823129248</v>
      </c>
      <c r="AK6" s="154">
        <f t="shared" ref="AK6:AK16" si="16">AG6/SUM(AF6:AH6)</f>
        <v>6.8027210884353748E-2</v>
      </c>
      <c r="AL6" s="154">
        <f t="shared" ref="AL6:AL16" si="17">AH6/SUM(AF6:AH6)</f>
        <v>6.8027210884353748E-2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0</v>
      </c>
      <c r="G7" s="29">
        <v>40</v>
      </c>
      <c r="H7" s="57">
        <v>40</v>
      </c>
      <c r="I7" s="33">
        <v>133</v>
      </c>
      <c r="J7" s="29">
        <v>132</v>
      </c>
      <c r="K7" s="35">
        <v>135</v>
      </c>
      <c r="L7" s="36">
        <f t="shared" si="0"/>
        <v>14</v>
      </c>
      <c r="M7" s="86">
        <f t="shared" si="1"/>
        <v>36391.4</v>
      </c>
      <c r="N7" s="57">
        <f t="shared" si="2"/>
        <v>58.4</v>
      </c>
      <c r="O7" s="42">
        <f t="shared" si="3"/>
        <v>4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</v>
      </c>
      <c r="AJ7" s="154">
        <f t="shared" si="15"/>
        <v>0.4</v>
      </c>
      <c r="AK7" s="154">
        <f t="shared" si="16"/>
        <v>0.4</v>
      </c>
      <c r="AL7" s="154">
        <f t="shared" si="17"/>
        <v>0.2</v>
      </c>
    </row>
    <row r="8" spans="1:38" x14ac:dyDescent="0.3">
      <c r="A8" s="30">
        <v>3</v>
      </c>
      <c r="B8" s="111" t="s">
        <v>95</v>
      </c>
      <c r="C8" s="107">
        <v>220</v>
      </c>
      <c r="D8" s="29"/>
      <c r="E8" s="35"/>
      <c r="F8" s="33">
        <v>0</v>
      </c>
      <c r="G8" s="29">
        <v>0</v>
      </c>
      <c r="H8" s="57">
        <v>0</v>
      </c>
      <c r="I8" s="33">
        <v>73</v>
      </c>
      <c r="J8" s="29">
        <v>67</v>
      </c>
      <c r="K8" s="35">
        <v>66</v>
      </c>
      <c r="L8" s="36">
        <f t="shared" si="0"/>
        <v>10.65</v>
      </c>
      <c r="M8" s="86">
        <f t="shared" si="1"/>
        <v>23594.440000000002</v>
      </c>
      <c r="N8" s="57">
        <f t="shared" si="2"/>
        <v>37.92</v>
      </c>
      <c r="O8" s="42">
        <f t="shared" si="3"/>
        <v>0</v>
      </c>
      <c r="P8" s="41">
        <f t="shared" si="4"/>
        <v>10.3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7.7000000000000011</v>
      </c>
      <c r="V8" s="70">
        <f t="shared" si="7"/>
        <v>0</v>
      </c>
      <c r="W8" s="70">
        <f t="shared" si="8"/>
        <v>0</v>
      </c>
      <c r="X8" s="71">
        <f t="shared" si="9"/>
        <v>7.7000000000000011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33</v>
      </c>
      <c r="D9" s="29"/>
      <c r="E9" s="35"/>
      <c r="F9" s="33">
        <v>42</v>
      </c>
      <c r="G9" s="29">
        <v>42</v>
      </c>
      <c r="H9" s="57">
        <v>42</v>
      </c>
      <c r="I9" s="33">
        <v>40</v>
      </c>
      <c r="J9" s="29">
        <v>37</v>
      </c>
      <c r="K9" s="35">
        <v>32</v>
      </c>
      <c r="L9" s="36">
        <f t="shared" si="0"/>
        <v>6.7</v>
      </c>
      <c r="M9" s="86">
        <f t="shared" si="1"/>
        <v>15822.625</v>
      </c>
      <c r="N9" s="57">
        <f t="shared" si="2"/>
        <v>23.88</v>
      </c>
      <c r="O9" s="42">
        <f t="shared" si="3"/>
        <v>6.3</v>
      </c>
      <c r="P9" s="41">
        <f t="shared" si="4"/>
        <v>5.45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1.155</v>
      </c>
      <c r="V9" s="70">
        <f t="shared" si="7"/>
        <v>0</v>
      </c>
      <c r="W9" s="70">
        <f t="shared" si="8"/>
        <v>0</v>
      </c>
      <c r="X9" s="71">
        <f t="shared" si="9"/>
        <v>1.155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0.82499999999999996</v>
      </c>
      <c r="AG9" s="94">
        <f t="shared" si="13"/>
        <v>3.15</v>
      </c>
      <c r="AH9" s="97">
        <f t="shared" si="14"/>
        <v>2.1</v>
      </c>
      <c r="AJ9" s="154">
        <f t="shared" si="15"/>
        <v>0.13580246913580249</v>
      </c>
      <c r="AK9" s="154">
        <f t="shared" si="16"/>
        <v>0.5185185185185186</v>
      </c>
      <c r="AL9" s="154">
        <f t="shared" si="17"/>
        <v>0.34567901234567905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999</v>
      </c>
      <c r="G11" s="29">
        <v>1000</v>
      </c>
      <c r="H11" s="57">
        <v>1800</v>
      </c>
      <c r="I11" s="33">
        <v>999</v>
      </c>
      <c r="J11" s="29">
        <v>1192</v>
      </c>
      <c r="K11" s="35">
        <v>2596</v>
      </c>
      <c r="L11" s="36">
        <f t="shared" si="0"/>
        <v>214.65</v>
      </c>
      <c r="M11" s="86">
        <f t="shared" si="1"/>
        <v>547032.71750000003</v>
      </c>
      <c r="N11" s="57">
        <f t="shared" si="2"/>
        <v>840.37</v>
      </c>
      <c r="O11" s="42">
        <f t="shared" si="3"/>
        <v>189.95</v>
      </c>
      <c r="P11" s="41">
        <f t="shared" si="4"/>
        <v>239.35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94.974999999999994</v>
      </c>
      <c r="AH11" s="97">
        <f t="shared" si="14"/>
        <v>49.975000000000001</v>
      </c>
      <c r="AJ11" s="154">
        <f t="shared" si="15"/>
        <v>0</v>
      </c>
      <c r="AK11" s="154">
        <f t="shared" si="16"/>
        <v>0.65522593997930323</v>
      </c>
      <c r="AL11" s="154">
        <f t="shared" si="17"/>
        <v>0.34477406002069683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587</v>
      </c>
      <c r="D16" s="51">
        <f t="shared" si="34"/>
        <v>0</v>
      </c>
      <c r="E16" s="53">
        <f t="shared" si="34"/>
        <v>0</v>
      </c>
      <c r="F16" s="113">
        <f t="shared" si="34"/>
        <v>1041</v>
      </c>
      <c r="G16" s="51">
        <f t="shared" si="34"/>
        <v>1102</v>
      </c>
      <c r="H16" s="53">
        <f t="shared" si="34"/>
        <v>1882</v>
      </c>
      <c r="I16" s="113">
        <f t="shared" si="34"/>
        <v>1304</v>
      </c>
      <c r="J16" s="51">
        <f t="shared" si="34"/>
        <v>1452</v>
      </c>
      <c r="K16" s="53">
        <f t="shared" si="34"/>
        <v>2908</v>
      </c>
      <c r="L16" s="50">
        <f t="shared" si="0"/>
        <v>256.89999999999998</v>
      </c>
      <c r="M16" s="88">
        <f t="shared" ref="M16:AA16" si="35">SUM(M6:M15)</f>
        <v>645622.53249999997</v>
      </c>
      <c r="N16" s="53">
        <f t="shared" si="35"/>
        <v>996.65</v>
      </c>
      <c r="O16" s="113">
        <f t="shared" si="35"/>
        <v>201.25</v>
      </c>
      <c r="P16" s="52">
        <f t="shared" si="35"/>
        <v>283.2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20.545000000000002</v>
      </c>
      <c r="V16" s="67">
        <f t="shared" si="35"/>
        <v>0</v>
      </c>
      <c r="W16" s="67">
        <f t="shared" si="35"/>
        <v>0</v>
      </c>
      <c r="X16" s="68">
        <f t="shared" si="35"/>
        <v>20.545000000000002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14.675000000000001</v>
      </c>
      <c r="AG16" s="103">
        <f t="shared" si="13"/>
        <v>100.625</v>
      </c>
      <c r="AH16" s="104">
        <f t="shared" si="14"/>
        <v>53.575000000000003</v>
      </c>
      <c r="AJ16" s="155">
        <f t="shared" ref="AJ16" si="37">AF16/SUM(AF16:AH16)</f>
        <v>8.6898593634344934E-2</v>
      </c>
      <c r="AK16" s="155">
        <f t="shared" si="16"/>
        <v>0.59585492227979275</v>
      </c>
      <c r="AL16" s="155">
        <f t="shared" si="17"/>
        <v>0.31724648408586237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Q17" sqref="Q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98</v>
      </c>
      <c r="D6" s="29"/>
      <c r="E6" s="35"/>
      <c r="F6" s="33">
        <v>20</v>
      </c>
      <c r="G6" s="29">
        <v>20</v>
      </c>
      <c r="H6" s="57">
        <v>0</v>
      </c>
      <c r="I6" s="33">
        <v>89</v>
      </c>
      <c r="J6" s="29">
        <v>32</v>
      </c>
      <c r="K6" s="35">
        <v>59</v>
      </c>
      <c r="L6" s="36">
        <f t="shared" ref="L6:L16" si="0">SUM(C6:K6)/40</f>
        <v>7.95</v>
      </c>
      <c r="M6" s="86">
        <f t="shared" ref="M6:M15" si="1">SUMPRODUCT($C$4:$K$4,$C6:$K6)</f>
        <v>19018.239999999998</v>
      </c>
      <c r="N6" s="57">
        <f t="shared" ref="N6:N15" si="2">SUMPRODUCT($C$3:$K$3,$C6:$K6)/1000</f>
        <v>30.28</v>
      </c>
      <c r="O6" s="42">
        <f t="shared" ref="O6:O12" si="3">SUM(F6:H6)/20</f>
        <v>2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3.43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3.43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2.4500000000000002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0.550561797752809</v>
      </c>
      <c r="AK6" s="154">
        <f t="shared" ref="AK6:AK16" si="16">AG6/SUM(AF6:AH6)</f>
        <v>0.2247191011235955</v>
      </c>
      <c r="AL6" s="154">
        <f t="shared" ref="AL6:AL16" si="17">AH6/SUM(AF6:AH6)</f>
        <v>0.2247191011235955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42</v>
      </c>
      <c r="G7" s="29">
        <v>62</v>
      </c>
      <c r="H7" s="57">
        <v>32</v>
      </c>
      <c r="I7" s="33">
        <v>52</v>
      </c>
      <c r="J7" s="29">
        <v>36</v>
      </c>
      <c r="K7" s="35">
        <v>16</v>
      </c>
      <c r="L7" s="36">
        <f t="shared" si="0"/>
        <v>7.8</v>
      </c>
      <c r="M7" s="86">
        <f t="shared" si="1"/>
        <v>17514.02</v>
      </c>
      <c r="N7" s="57">
        <f t="shared" si="2"/>
        <v>26.32</v>
      </c>
      <c r="O7" s="42">
        <f t="shared" si="3"/>
        <v>6.8</v>
      </c>
      <c r="P7" s="41">
        <f t="shared" si="4"/>
        <v>5.2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3.4</v>
      </c>
      <c r="AH7" s="97">
        <f t="shared" si="14"/>
        <v>2.6</v>
      </c>
      <c r="AJ7" s="154">
        <f t="shared" si="15"/>
        <v>0.23076923076923075</v>
      </c>
      <c r="AK7" s="154">
        <f t="shared" si="16"/>
        <v>0.43589743589743585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192</v>
      </c>
      <c r="D8" s="29"/>
      <c r="E8" s="35"/>
      <c r="F8" s="33">
        <v>0</v>
      </c>
      <c r="G8" s="29">
        <v>0</v>
      </c>
      <c r="H8" s="57">
        <v>0</v>
      </c>
      <c r="I8" s="33">
        <v>100</v>
      </c>
      <c r="J8" s="29">
        <v>0</v>
      </c>
      <c r="K8" s="35">
        <v>60</v>
      </c>
      <c r="L8" s="36">
        <f t="shared" si="0"/>
        <v>8.8000000000000007</v>
      </c>
      <c r="M8" s="86">
        <f t="shared" si="1"/>
        <v>19154.559999999998</v>
      </c>
      <c r="N8" s="57">
        <f t="shared" si="2"/>
        <v>30.72</v>
      </c>
      <c r="O8" s="42">
        <f t="shared" si="3"/>
        <v>0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6.7200000000000006</v>
      </c>
      <c r="V8" s="70">
        <f t="shared" si="7"/>
        <v>0</v>
      </c>
      <c r="W8" s="70">
        <f t="shared" si="8"/>
        <v>0</v>
      </c>
      <c r="X8" s="71">
        <f t="shared" si="9"/>
        <v>6.7200000000000006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f>24+40</f>
        <v>64</v>
      </c>
      <c r="D9" s="29"/>
      <c r="E9" s="35"/>
      <c r="F9" s="33"/>
      <c r="G9" s="29"/>
      <c r="H9" s="57"/>
      <c r="I9" s="33">
        <v>1</v>
      </c>
      <c r="J9" s="29">
        <v>1</v>
      </c>
      <c r="K9" s="35">
        <v>1</v>
      </c>
      <c r="L9" s="36">
        <f t="shared" si="0"/>
        <v>1.675</v>
      </c>
      <c r="M9" s="86">
        <f t="shared" si="1"/>
        <v>2728.64</v>
      </c>
      <c r="N9" s="57">
        <f t="shared" si="2"/>
        <v>4.2</v>
      </c>
      <c r="O9" s="42">
        <f t="shared" si="3"/>
        <v>0</v>
      </c>
      <c r="P9" s="41">
        <f t="shared" si="4"/>
        <v>0.15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360</v>
      </c>
      <c r="G11" s="29">
        <v>120</v>
      </c>
      <c r="H11" s="57">
        <v>1034</v>
      </c>
      <c r="I11" s="33">
        <v>919</v>
      </c>
      <c r="J11" s="29">
        <v>560</v>
      </c>
      <c r="K11" s="35">
        <v>1260</v>
      </c>
      <c r="L11" s="36">
        <f t="shared" si="0"/>
        <v>106.325</v>
      </c>
      <c r="M11" s="86">
        <f t="shared" si="1"/>
        <v>278389.185</v>
      </c>
      <c r="N11" s="57">
        <f t="shared" si="2"/>
        <v>434.66</v>
      </c>
      <c r="O11" s="42">
        <f t="shared" si="3"/>
        <v>75.7</v>
      </c>
      <c r="P11" s="41">
        <f t="shared" si="4"/>
        <v>136.94999999999999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37.85</v>
      </c>
      <c r="AH11" s="97">
        <f t="shared" si="14"/>
        <v>12</v>
      </c>
      <c r="AJ11" s="154">
        <f t="shared" si="15"/>
        <v>0</v>
      </c>
      <c r="AK11" s="154">
        <f t="shared" si="16"/>
        <v>0.75927783350050149</v>
      </c>
      <c r="AL11" s="154">
        <f t="shared" si="17"/>
        <v>0.24072216649949849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>
        <v>69</v>
      </c>
      <c r="D15" s="29"/>
      <c r="E15" s="35"/>
      <c r="F15" s="33">
        <v>0</v>
      </c>
      <c r="G15" s="29">
        <v>22</v>
      </c>
      <c r="H15" s="57">
        <v>0</v>
      </c>
      <c r="I15" s="33">
        <v>23</v>
      </c>
      <c r="J15" s="29">
        <v>10</v>
      </c>
      <c r="K15" s="35">
        <v>20</v>
      </c>
      <c r="L15" s="36">
        <f t="shared" si="28"/>
        <v>3.6</v>
      </c>
      <c r="M15" s="86">
        <f t="shared" si="1"/>
        <v>7710.9650000000001</v>
      </c>
      <c r="N15" s="57">
        <f t="shared" si="2"/>
        <v>12.04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2.415</v>
      </c>
      <c r="V15" s="70">
        <f t="shared" si="31"/>
        <v>0</v>
      </c>
      <c r="W15" s="70">
        <f t="shared" si="32"/>
        <v>0</v>
      </c>
      <c r="X15" s="71">
        <f t="shared" si="33"/>
        <v>2.415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1.7250000000000001</v>
      </c>
      <c r="AG15" s="99">
        <f t="shared" si="13"/>
        <v>0.55000000000000004</v>
      </c>
      <c r="AH15" s="100">
        <f t="shared" si="14"/>
        <v>0.55000000000000004</v>
      </c>
      <c r="AJ15" s="154">
        <f t="shared" si="15"/>
        <v>0.61061946902654862</v>
      </c>
      <c r="AK15" s="154">
        <f t="shared" si="16"/>
        <v>0.19469026548672566</v>
      </c>
      <c r="AL15" s="154">
        <f t="shared" si="17"/>
        <v>0.19469026548672566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495</v>
      </c>
      <c r="D16" s="51">
        <f t="shared" si="34"/>
        <v>0</v>
      </c>
      <c r="E16" s="53">
        <f t="shared" si="34"/>
        <v>0</v>
      </c>
      <c r="F16" s="113">
        <f t="shared" si="34"/>
        <v>422</v>
      </c>
      <c r="G16" s="51">
        <f t="shared" si="34"/>
        <v>224</v>
      </c>
      <c r="H16" s="53">
        <f t="shared" si="34"/>
        <v>1066</v>
      </c>
      <c r="I16" s="113">
        <f t="shared" si="34"/>
        <v>1184</v>
      </c>
      <c r="J16" s="51">
        <f t="shared" si="34"/>
        <v>639</v>
      </c>
      <c r="K16" s="53">
        <f t="shared" si="34"/>
        <v>1416</v>
      </c>
      <c r="L16" s="50">
        <f t="shared" si="0"/>
        <v>136.15</v>
      </c>
      <c r="M16" s="88">
        <f t="shared" ref="M16:AA16" si="35">SUM(M6:M15)</f>
        <v>344515.61000000004</v>
      </c>
      <c r="N16" s="53">
        <f t="shared" si="35"/>
        <v>538.22</v>
      </c>
      <c r="O16" s="113">
        <f t="shared" si="35"/>
        <v>84.5</v>
      </c>
      <c r="P16" s="52">
        <f t="shared" si="35"/>
        <v>159.29999999999998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17.325000000000003</v>
      </c>
      <c r="V16" s="67">
        <f t="shared" si="35"/>
        <v>0</v>
      </c>
      <c r="W16" s="67">
        <f t="shared" si="35"/>
        <v>0</v>
      </c>
      <c r="X16" s="68">
        <f t="shared" si="35"/>
        <v>17.325000000000003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12.375</v>
      </c>
      <c r="AG16" s="103">
        <f t="shared" si="13"/>
        <v>42.8</v>
      </c>
      <c r="AH16" s="104">
        <f t="shared" si="14"/>
        <v>16.149999999999999</v>
      </c>
      <c r="AJ16" s="155">
        <f t="shared" ref="AJ16" si="37">AF16/SUM(AF16:AH16)</f>
        <v>0.17350157728706628</v>
      </c>
      <c r="AK16" s="155">
        <f t="shared" si="16"/>
        <v>0.60007010164738872</v>
      </c>
      <c r="AL16" s="155">
        <f t="shared" si="17"/>
        <v>0.22642832106554506</v>
      </c>
    </row>
    <row r="17" spans="1:27" x14ac:dyDescent="0.3">
      <c r="A17" s="55"/>
      <c r="B17" s="55"/>
      <c r="C17" s="55">
        <f>C16/40</f>
        <v>12.375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10.55</v>
      </c>
      <c r="G17" s="55">
        <f t="shared" si="38"/>
        <v>5.6</v>
      </c>
      <c r="H17" s="55">
        <f t="shared" si="38"/>
        <v>26.65</v>
      </c>
      <c r="I17" s="55">
        <f t="shared" si="38"/>
        <v>29.6</v>
      </c>
      <c r="J17" s="55">
        <f t="shared" si="38"/>
        <v>15.975</v>
      </c>
      <c r="K17" s="55">
        <f t="shared" si="38"/>
        <v>35.4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L6" sqref="L6:L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80</v>
      </c>
      <c r="G6" s="29">
        <v>60</v>
      </c>
      <c r="H6" s="57">
        <v>0</v>
      </c>
      <c r="I6" s="33">
        <v>95</v>
      </c>
      <c r="J6" s="29">
        <v>50</v>
      </c>
      <c r="K6" s="35">
        <v>75</v>
      </c>
      <c r="L6" s="36">
        <f t="shared" ref="L6:L16" si="0">SUM(C6:K6)/40</f>
        <v>13</v>
      </c>
      <c r="M6" s="86">
        <f t="shared" ref="M6:M15" si="1">SUMPRODUCT($C$4:$K$4,$C6:$K6)</f>
        <v>29602.350000000002</v>
      </c>
      <c r="N6" s="57">
        <f t="shared" ref="N6:N15" si="2">SUMPRODUCT($C$3:$K$3,$C6:$K6)/1000</f>
        <v>45.8</v>
      </c>
      <c r="O6" s="42">
        <f t="shared" ref="O6:O12" si="3">SUM(F6:H6)/20</f>
        <v>7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3.5</v>
      </c>
      <c r="AH6" s="97">
        <f t="shared" ref="AH6:AH16" si="14">SUM(E6:G6)/40</f>
        <v>3.5</v>
      </c>
      <c r="AJ6" s="154">
        <f t="shared" ref="AJ6:AJ15" si="15">AF6/SUM(AF6:AH6)</f>
        <v>0.36363636363636365</v>
      </c>
      <c r="AK6" s="154">
        <f t="shared" ref="AK6:AK16" si="16">AG6/SUM(AF6:AH6)</f>
        <v>0.31818181818181818</v>
      </c>
      <c r="AL6" s="154">
        <f t="shared" ref="AL6:AL16" si="17">AH6/SUM(AF6:AH6)</f>
        <v>0.31818181818181818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50</v>
      </c>
      <c r="K7" s="35">
        <v>80</v>
      </c>
      <c r="L7" s="36">
        <f t="shared" si="0"/>
        <v>9</v>
      </c>
      <c r="M7" s="86">
        <f t="shared" si="1"/>
        <v>22392.7</v>
      </c>
      <c r="N7" s="57">
        <f t="shared" si="2"/>
        <v>34.799999999999997</v>
      </c>
      <c r="O7" s="42">
        <f t="shared" si="3"/>
        <v>6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3</v>
      </c>
      <c r="AH7" s="97">
        <f t="shared" si="14"/>
        <v>2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200</v>
      </c>
      <c r="D8" s="29"/>
      <c r="E8" s="35"/>
      <c r="F8" s="33"/>
      <c r="G8" s="29"/>
      <c r="H8" s="57"/>
      <c r="I8" s="33">
        <v>15</v>
      </c>
      <c r="J8" s="29">
        <v>15</v>
      </c>
      <c r="K8" s="35">
        <v>10</v>
      </c>
      <c r="L8" s="36">
        <f t="shared" si="0"/>
        <v>6</v>
      </c>
      <c r="M8" s="86">
        <f t="shared" si="1"/>
        <v>10751.6</v>
      </c>
      <c r="N8" s="57">
        <f t="shared" si="2"/>
        <v>16.8</v>
      </c>
      <c r="O8" s="42">
        <f t="shared" si="3"/>
        <v>0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120</v>
      </c>
      <c r="D9" s="29"/>
      <c r="E9" s="35"/>
      <c r="F9" s="33">
        <v>132</v>
      </c>
      <c r="G9" s="29">
        <v>122</v>
      </c>
      <c r="H9" s="57">
        <v>62</v>
      </c>
      <c r="I9" s="33">
        <v>101</v>
      </c>
      <c r="J9" s="29">
        <v>30</v>
      </c>
      <c r="K9" s="35">
        <v>41</v>
      </c>
      <c r="L9" s="36">
        <f t="shared" si="0"/>
        <v>15.2</v>
      </c>
      <c r="M9" s="86">
        <f t="shared" si="1"/>
        <v>33779.83</v>
      </c>
      <c r="N9" s="57">
        <f t="shared" si="2"/>
        <v>49.96</v>
      </c>
      <c r="O9" s="42">
        <f t="shared" si="3"/>
        <v>15.8</v>
      </c>
      <c r="P9" s="41">
        <f t="shared" si="4"/>
        <v>8.6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7.9</v>
      </c>
      <c r="AH9" s="97">
        <f t="shared" si="14"/>
        <v>6.35</v>
      </c>
      <c r="AJ9" s="154">
        <f t="shared" si="15"/>
        <v>0.17391304347826086</v>
      </c>
      <c r="AK9" s="154">
        <f t="shared" si="16"/>
        <v>0.45797101449275363</v>
      </c>
      <c r="AL9" s="154">
        <f t="shared" si="17"/>
        <v>0.36811594202898551</v>
      </c>
    </row>
    <row r="10" spans="1:38" x14ac:dyDescent="0.3">
      <c r="A10" s="30">
        <v>5</v>
      </c>
      <c r="B10" s="111" t="s">
        <v>104</v>
      </c>
      <c r="C10" s="107">
        <v>107</v>
      </c>
      <c r="D10" s="29"/>
      <c r="E10" s="35"/>
      <c r="F10" s="33">
        <v>10</v>
      </c>
      <c r="G10" s="29">
        <v>106</v>
      </c>
      <c r="H10" s="57">
        <v>15</v>
      </c>
      <c r="I10" s="33">
        <v>51</v>
      </c>
      <c r="J10" s="29">
        <v>40</v>
      </c>
      <c r="K10" s="35">
        <v>40</v>
      </c>
      <c r="L10" s="36">
        <f t="shared" ref="L10" si="18">SUM(C10:K10)/40</f>
        <v>9.2249999999999996</v>
      </c>
      <c r="M10" s="86">
        <f t="shared" si="1"/>
        <v>20586.037499999999</v>
      </c>
      <c r="N10" s="57">
        <f t="shared" si="2"/>
        <v>31.31</v>
      </c>
      <c r="O10" s="42">
        <f t="shared" ref="O10" si="19">SUM(F10:H10)/20</f>
        <v>6.55</v>
      </c>
      <c r="P10" s="41">
        <f t="shared" ref="P10" si="20">SUM(I10:K10)/20</f>
        <v>6.55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3.7450000000000006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3.7450000000000006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160</v>
      </c>
      <c r="D11" s="29"/>
      <c r="E11" s="35"/>
      <c r="F11" s="33">
        <v>360</v>
      </c>
      <c r="G11" s="29">
        <v>320</v>
      </c>
      <c r="H11" s="57">
        <v>402</v>
      </c>
      <c r="I11" s="33">
        <v>720</v>
      </c>
      <c r="J11" s="29">
        <v>560</v>
      </c>
      <c r="K11" s="35">
        <v>1000</v>
      </c>
      <c r="L11" s="36">
        <f t="shared" si="0"/>
        <v>88.05</v>
      </c>
      <c r="M11" s="86">
        <f t="shared" si="1"/>
        <v>228660.42500000002</v>
      </c>
      <c r="N11" s="57">
        <f t="shared" si="2"/>
        <v>358.94</v>
      </c>
      <c r="O11" s="42">
        <f t="shared" si="3"/>
        <v>54.1</v>
      </c>
      <c r="P11" s="41">
        <f t="shared" si="4"/>
        <v>114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5.6000000000000005</v>
      </c>
      <c r="V11" s="70">
        <f t="shared" si="7"/>
        <v>0</v>
      </c>
      <c r="W11" s="70">
        <f t="shared" si="8"/>
        <v>0</v>
      </c>
      <c r="X11" s="71">
        <f t="shared" si="9"/>
        <v>5.6000000000000005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4</v>
      </c>
      <c r="AG11" s="94">
        <f t="shared" si="13"/>
        <v>27.05</v>
      </c>
      <c r="AH11" s="97">
        <f t="shared" si="14"/>
        <v>17</v>
      </c>
      <c r="AJ11" s="154">
        <f t="shared" si="15"/>
        <v>8.3246618106139439E-2</v>
      </c>
      <c r="AK11" s="154">
        <f t="shared" si="16"/>
        <v>0.56295525494276799</v>
      </c>
      <c r="AL11" s="154">
        <f t="shared" si="17"/>
        <v>0.35379812695109264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787</v>
      </c>
      <c r="D16" s="51">
        <f t="shared" si="34"/>
        <v>0</v>
      </c>
      <c r="E16" s="53">
        <f t="shared" si="34"/>
        <v>0</v>
      </c>
      <c r="F16" s="113">
        <f t="shared" si="34"/>
        <v>622</v>
      </c>
      <c r="G16" s="51">
        <f t="shared" si="34"/>
        <v>648</v>
      </c>
      <c r="H16" s="53">
        <f t="shared" si="34"/>
        <v>519</v>
      </c>
      <c r="I16" s="113">
        <f t="shared" si="34"/>
        <v>1052</v>
      </c>
      <c r="J16" s="51">
        <f t="shared" si="34"/>
        <v>745</v>
      </c>
      <c r="K16" s="53">
        <f t="shared" si="34"/>
        <v>1246</v>
      </c>
      <c r="L16" s="50">
        <f t="shared" si="0"/>
        <v>140.47499999999999</v>
      </c>
      <c r="M16" s="88">
        <f t="shared" ref="M16:AA16" si="35">SUM(M6:M15)</f>
        <v>345772.9425</v>
      </c>
      <c r="N16" s="53">
        <f t="shared" si="35"/>
        <v>537.61</v>
      </c>
      <c r="O16" s="113">
        <f t="shared" si="35"/>
        <v>89.45</v>
      </c>
      <c r="P16" s="52">
        <f t="shared" si="35"/>
        <v>152.15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27.545000000000005</v>
      </c>
      <c r="V16" s="67">
        <f t="shared" si="35"/>
        <v>0</v>
      </c>
      <c r="W16" s="67">
        <f t="shared" si="35"/>
        <v>0</v>
      </c>
      <c r="X16" s="68">
        <f t="shared" si="35"/>
        <v>27.545000000000005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19.675000000000001</v>
      </c>
      <c r="AG16" s="103">
        <f t="shared" si="13"/>
        <v>44.725000000000001</v>
      </c>
      <c r="AH16" s="104">
        <f t="shared" si="14"/>
        <v>31.75</v>
      </c>
      <c r="AJ16" s="155">
        <f t="shared" ref="AJ16" si="37">AF16/SUM(AF16:AH16)</f>
        <v>0.2046281851274051</v>
      </c>
      <c r="AK16" s="155">
        <f t="shared" si="16"/>
        <v>0.46515860634425377</v>
      </c>
      <c r="AL16" s="155">
        <f t="shared" si="17"/>
        <v>0.33021320852834113</v>
      </c>
    </row>
    <row r="17" spans="1:27" x14ac:dyDescent="0.3">
      <c r="A17" s="55"/>
      <c r="B17" s="55"/>
      <c r="C17" s="55">
        <f>C16/40</f>
        <v>19.675000000000001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15.55</v>
      </c>
      <c r="G17" s="55">
        <f t="shared" si="38"/>
        <v>16.2</v>
      </c>
      <c r="H17" s="55">
        <f t="shared" si="38"/>
        <v>12.975</v>
      </c>
      <c r="I17" s="55">
        <f t="shared" si="38"/>
        <v>26.3</v>
      </c>
      <c r="J17" s="55">
        <f t="shared" si="38"/>
        <v>18.625</v>
      </c>
      <c r="K17" s="55">
        <f t="shared" si="38"/>
        <v>31.15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3" sqref="F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0</v>
      </c>
      <c r="D6" s="29"/>
      <c r="E6" s="35"/>
      <c r="F6" s="33">
        <v>30</v>
      </c>
      <c r="G6" s="29">
        <v>20</v>
      </c>
      <c r="H6" s="57">
        <v>10</v>
      </c>
      <c r="I6" s="33">
        <v>95</v>
      </c>
      <c r="J6" s="29">
        <v>55</v>
      </c>
      <c r="K6" s="35">
        <v>105</v>
      </c>
      <c r="L6" s="36">
        <f t="shared" ref="L6:L16" si="0">SUM(C6:K6)/40</f>
        <v>7.875</v>
      </c>
      <c r="M6" s="86">
        <f t="shared" ref="M6:M15" si="1">SUMPRODUCT($C$4:$K$4,$C6:$K6)</f>
        <v>21670.95</v>
      </c>
      <c r="N6" s="57">
        <f t="shared" ref="N6:N15" si="2">SUMPRODUCT($C$3:$K$3,$C6:$K6)/1000</f>
        <v>34.799999999999997</v>
      </c>
      <c r="O6" s="42">
        <f t="shared" ref="O6:O12" si="3">SUM(F6:H6)/20</f>
        <v>3</v>
      </c>
      <c r="P6" s="41">
        <f t="shared" ref="P6:P12" si="4">SUM(I6:K6)/20</f>
        <v>12.75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1.5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0.54545454545454541</v>
      </c>
      <c r="AL6" s="154">
        <f t="shared" ref="AL6:AL16" si="17">AH6/SUM(AF6:AH6)</f>
        <v>0.45454545454545453</v>
      </c>
    </row>
    <row r="7" spans="1:38" x14ac:dyDescent="0.3">
      <c r="A7" s="30">
        <v>2</v>
      </c>
      <c r="B7" s="111" t="s">
        <v>88</v>
      </c>
      <c r="C7" s="107">
        <v>60</v>
      </c>
      <c r="D7" s="29"/>
      <c r="E7" s="35"/>
      <c r="F7" s="33">
        <v>45</v>
      </c>
      <c r="G7" s="29">
        <v>35</v>
      </c>
      <c r="H7" s="57">
        <v>0</v>
      </c>
      <c r="I7" s="33">
        <v>80</v>
      </c>
      <c r="J7" s="29">
        <v>60</v>
      </c>
      <c r="K7" s="35">
        <v>60</v>
      </c>
      <c r="L7" s="36">
        <f t="shared" si="0"/>
        <v>8.5</v>
      </c>
      <c r="M7" s="86">
        <f t="shared" si="1"/>
        <v>21078.800000000003</v>
      </c>
      <c r="N7" s="57">
        <f t="shared" si="2"/>
        <v>33.200000000000003</v>
      </c>
      <c r="O7" s="42">
        <f t="shared" si="3"/>
        <v>4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2</v>
      </c>
      <c r="AH7" s="97">
        <f t="shared" si="14"/>
        <v>2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152</v>
      </c>
      <c r="D8" s="29"/>
      <c r="E8" s="35"/>
      <c r="F8" s="33">
        <v>11</v>
      </c>
      <c r="G8" s="29">
        <v>11</v>
      </c>
      <c r="H8" s="57">
        <v>5</v>
      </c>
      <c r="I8" s="33">
        <v>6</v>
      </c>
      <c r="J8" s="29">
        <v>6</v>
      </c>
      <c r="K8" s="35">
        <v>6</v>
      </c>
      <c r="L8" s="36">
        <f t="shared" si="0"/>
        <v>4.9249999999999998</v>
      </c>
      <c r="M8" s="86">
        <f t="shared" si="1"/>
        <v>8686.9675000000007</v>
      </c>
      <c r="N8" s="57">
        <f t="shared" si="2"/>
        <v>13.17</v>
      </c>
      <c r="O8" s="42">
        <f t="shared" si="3"/>
        <v>1.35</v>
      </c>
      <c r="P8" s="41">
        <f t="shared" si="4"/>
        <v>0.9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5.32</v>
      </c>
      <c r="V8" s="70">
        <f t="shared" si="7"/>
        <v>0</v>
      </c>
      <c r="W8" s="70">
        <f t="shared" si="8"/>
        <v>0</v>
      </c>
      <c r="X8" s="71">
        <f t="shared" si="9"/>
        <v>5.32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</v>
      </c>
      <c r="AG8" s="94">
        <f t="shared" si="13"/>
        <v>0.67500000000000004</v>
      </c>
      <c r="AH8" s="97">
        <f t="shared" si="14"/>
        <v>0.55000000000000004</v>
      </c>
      <c r="AJ8" s="154">
        <f t="shared" si="15"/>
        <v>0.75621890547263682</v>
      </c>
      <c r="AK8" s="154">
        <f t="shared" si="16"/>
        <v>0.13432835820895525</v>
      </c>
      <c r="AL8" s="154">
        <f t="shared" si="17"/>
        <v>0.10945273631840798</v>
      </c>
    </row>
    <row r="9" spans="1:38" x14ac:dyDescent="0.3">
      <c r="A9" s="30">
        <v>4</v>
      </c>
      <c r="B9" s="111" t="s">
        <v>101</v>
      </c>
      <c r="C9" s="107">
        <v>18</v>
      </c>
      <c r="D9" s="29"/>
      <c r="E9" s="35"/>
      <c r="F9" s="33">
        <v>12</v>
      </c>
      <c r="G9" s="29">
        <v>24</v>
      </c>
      <c r="H9" s="57">
        <v>12</v>
      </c>
      <c r="I9" s="33">
        <v>39</v>
      </c>
      <c r="J9" s="29">
        <v>28</v>
      </c>
      <c r="K9" s="35">
        <v>39</v>
      </c>
      <c r="L9" s="36">
        <f t="shared" si="0"/>
        <v>4.3</v>
      </c>
      <c r="M9" s="86">
        <f t="shared" si="1"/>
        <v>10924.18</v>
      </c>
      <c r="N9" s="57">
        <f t="shared" si="2"/>
        <v>17.16</v>
      </c>
      <c r="O9" s="42">
        <f t="shared" si="3"/>
        <v>2.4</v>
      </c>
      <c r="P9" s="41">
        <f t="shared" si="4"/>
        <v>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0.63000000000000012</v>
      </c>
      <c r="V9" s="70">
        <f t="shared" si="7"/>
        <v>0</v>
      </c>
      <c r="W9" s="70">
        <f t="shared" si="8"/>
        <v>0</v>
      </c>
      <c r="X9" s="71">
        <f t="shared" si="9"/>
        <v>0.63000000000000012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0.45</v>
      </c>
      <c r="AG9" s="94">
        <f t="shared" si="13"/>
        <v>1.2</v>
      </c>
      <c r="AH9" s="97">
        <f t="shared" si="14"/>
        <v>0.9</v>
      </c>
      <c r="AJ9" s="154">
        <f t="shared" si="15"/>
        <v>0.17647058823529413</v>
      </c>
      <c r="AK9" s="154">
        <f t="shared" si="16"/>
        <v>0.47058823529411764</v>
      </c>
      <c r="AL9" s="154">
        <f t="shared" si="17"/>
        <v>0.35294117647058826</v>
      </c>
    </row>
    <row r="10" spans="1:38" x14ac:dyDescent="0.3">
      <c r="A10" s="30">
        <v>5</v>
      </c>
      <c r="B10" s="111" t="s">
        <v>103</v>
      </c>
      <c r="C10" s="107">
        <v>26</v>
      </c>
      <c r="D10" s="29"/>
      <c r="E10" s="35"/>
      <c r="F10" s="33">
        <v>12</v>
      </c>
      <c r="G10" s="29">
        <v>20</v>
      </c>
      <c r="H10" s="57">
        <v>12</v>
      </c>
      <c r="I10" s="33">
        <v>20</v>
      </c>
      <c r="J10" s="29">
        <v>6</v>
      </c>
      <c r="K10" s="35">
        <v>12</v>
      </c>
      <c r="L10" s="36">
        <f t="shared" ref="L10" si="18">SUM(C10:K10)/40</f>
        <v>2.7</v>
      </c>
      <c r="M10" s="86">
        <f t="shared" si="1"/>
        <v>6088.6500000000005</v>
      </c>
      <c r="N10" s="57">
        <f t="shared" si="2"/>
        <v>9.1999999999999993</v>
      </c>
      <c r="O10" s="42">
        <f t="shared" ref="O10" si="19">SUM(F10:H10)/20</f>
        <v>2.2000000000000002</v>
      </c>
      <c r="P10" s="41">
        <f t="shared" ref="P10" si="20">SUM(I10:K10)/20</f>
        <v>1.9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0.91000000000000014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0.91000000000000014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280</v>
      </c>
      <c r="H11" s="57">
        <v>120</v>
      </c>
      <c r="I11" s="33">
        <v>280</v>
      </c>
      <c r="J11" s="29">
        <v>240</v>
      </c>
      <c r="K11" s="35">
        <v>480</v>
      </c>
      <c r="L11" s="36">
        <f t="shared" si="0"/>
        <v>39</v>
      </c>
      <c r="M11" s="86">
        <f t="shared" si="1"/>
        <v>102018.99999999999</v>
      </c>
      <c r="N11" s="57">
        <f t="shared" si="2"/>
        <v>159.19999999999999</v>
      </c>
      <c r="O11" s="42">
        <f t="shared" si="3"/>
        <v>28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11</v>
      </c>
      <c r="AJ11" s="154">
        <f t="shared" si="15"/>
        <v>0</v>
      </c>
      <c r="AK11" s="154">
        <f t="shared" si="16"/>
        <v>0.56000000000000005</v>
      </c>
      <c r="AL11" s="154">
        <f t="shared" si="17"/>
        <v>0.44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256</v>
      </c>
      <c r="D16" s="51">
        <f t="shared" si="34"/>
        <v>0</v>
      </c>
      <c r="E16" s="53">
        <f t="shared" si="34"/>
        <v>0</v>
      </c>
      <c r="F16" s="113">
        <f t="shared" si="34"/>
        <v>270</v>
      </c>
      <c r="G16" s="51">
        <f t="shared" si="34"/>
        <v>390</v>
      </c>
      <c r="H16" s="53">
        <f t="shared" si="34"/>
        <v>159</v>
      </c>
      <c r="I16" s="113">
        <f t="shared" si="34"/>
        <v>520</v>
      </c>
      <c r="J16" s="51">
        <f t="shared" si="34"/>
        <v>395</v>
      </c>
      <c r="K16" s="53">
        <f t="shared" si="34"/>
        <v>702</v>
      </c>
      <c r="L16" s="50">
        <f t="shared" si="0"/>
        <v>67.3</v>
      </c>
      <c r="M16" s="88">
        <f t="shared" ref="M16:AA16" si="35">SUM(M6:M15)</f>
        <v>170468.54749999999</v>
      </c>
      <c r="N16" s="53">
        <f t="shared" si="35"/>
        <v>266.73</v>
      </c>
      <c r="O16" s="113">
        <f t="shared" si="35"/>
        <v>40.950000000000003</v>
      </c>
      <c r="P16" s="52">
        <f t="shared" si="35"/>
        <v>80.849999999999994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8.9600000000000009</v>
      </c>
      <c r="V16" s="67">
        <f t="shared" si="35"/>
        <v>0</v>
      </c>
      <c r="W16" s="67">
        <f t="shared" si="35"/>
        <v>0</v>
      </c>
      <c r="X16" s="68">
        <f t="shared" si="35"/>
        <v>8.9600000000000009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6.4</v>
      </c>
      <c r="AG16" s="103">
        <f t="shared" si="13"/>
        <v>20.475000000000001</v>
      </c>
      <c r="AH16" s="104">
        <f t="shared" si="14"/>
        <v>16.5</v>
      </c>
      <c r="AJ16" s="155">
        <f t="shared" ref="AJ16" si="37">AF16/SUM(AF16:AH16)</f>
        <v>0.14755043227665707</v>
      </c>
      <c r="AK16" s="155">
        <f t="shared" si="16"/>
        <v>0.47204610951008646</v>
      </c>
      <c r="AL16" s="155">
        <f t="shared" si="17"/>
        <v>0.3804034582132565</v>
      </c>
    </row>
    <row r="17" spans="1:27" x14ac:dyDescent="0.3">
      <c r="A17" s="55"/>
      <c r="B17" s="55"/>
      <c r="C17" s="55">
        <f>C16/40</f>
        <v>6.4</v>
      </c>
      <c r="D17" s="55">
        <f t="shared" ref="D17:K17" si="38">D16/40</f>
        <v>0</v>
      </c>
      <c r="E17" s="55">
        <f t="shared" si="38"/>
        <v>0</v>
      </c>
      <c r="F17" s="55">
        <f t="shared" si="38"/>
        <v>6.75</v>
      </c>
      <c r="G17" s="55">
        <f t="shared" si="38"/>
        <v>9.75</v>
      </c>
      <c r="H17" s="55">
        <f t="shared" si="38"/>
        <v>3.9750000000000001</v>
      </c>
      <c r="I17" s="55">
        <f t="shared" si="38"/>
        <v>13</v>
      </c>
      <c r="J17" s="55">
        <f t="shared" si="38"/>
        <v>9.875</v>
      </c>
      <c r="K17" s="55">
        <f t="shared" si="38"/>
        <v>17.55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44"/>
      <c r="D6" s="245"/>
      <c r="E6" s="246"/>
      <c r="F6" s="247"/>
      <c r="G6" s="245"/>
      <c r="H6" s="71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71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44"/>
      <c r="D8" s="245"/>
      <c r="E8" s="246"/>
      <c r="F8" s="247"/>
      <c r="G8" s="245"/>
      <c r="H8" s="71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44"/>
      <c r="D9" s="245"/>
      <c r="E9" s="246"/>
      <c r="F9" s="247"/>
      <c r="G9" s="245"/>
      <c r="H9" s="71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44"/>
      <c r="D10" s="245"/>
      <c r="E10" s="246"/>
      <c r="F10" s="247"/>
      <c r="G10" s="245"/>
      <c r="H10" s="71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44"/>
      <c r="D11" s="245"/>
      <c r="E11" s="246"/>
      <c r="F11" s="247"/>
      <c r="G11" s="245"/>
      <c r="H11" s="71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44"/>
      <c r="D12" s="245"/>
      <c r="E12" s="246"/>
      <c r="F12" s="247"/>
      <c r="G12" s="245"/>
      <c r="H12" s="71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44"/>
      <c r="D13" s="245"/>
      <c r="E13" s="246"/>
      <c r="F13" s="247"/>
      <c r="G13" s="245"/>
      <c r="H13" s="71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44"/>
      <c r="D14" s="245"/>
      <c r="E14" s="246"/>
      <c r="F14" s="247"/>
      <c r="G14" s="245"/>
      <c r="H14" s="71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44"/>
      <c r="D15" s="245"/>
      <c r="E15" s="246"/>
      <c r="F15" s="247"/>
      <c r="G15" s="245"/>
      <c r="H15" s="71"/>
      <c r="I15" s="247"/>
      <c r="J15" s="245"/>
      <c r="K15" s="246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80</v>
      </c>
      <c r="D6" s="29"/>
      <c r="E6" s="35"/>
      <c r="F6" s="33">
        <v>39</v>
      </c>
      <c r="G6" s="29">
        <v>0</v>
      </c>
      <c r="H6" s="57">
        <v>0</v>
      </c>
      <c r="I6" s="33">
        <v>115</v>
      </c>
      <c r="J6" s="29">
        <v>80</v>
      </c>
      <c r="K6" s="35">
        <v>190</v>
      </c>
      <c r="L6" s="36">
        <f t="shared" ref="L6:L16" si="0">SUM(C6:K6)/40</f>
        <v>12.6</v>
      </c>
      <c r="M6" s="86">
        <f t="shared" ref="M6:M15" si="1">SUMPRODUCT($C$4:$K$4,$C6:$K6)</f>
        <v>33150.837500000001</v>
      </c>
      <c r="N6" s="57">
        <f t="shared" ref="N6:N15" si="2">SUMPRODUCT($C$3:$K$3,$C6:$K6)/1000</f>
        <v>53.73</v>
      </c>
      <c r="O6" s="42">
        <f t="shared" ref="O6:O12" si="3">SUM(F6:H6)/20</f>
        <v>1.95</v>
      </c>
      <c r="P6" s="41">
        <f t="shared" ref="P6:P12" si="4">SUM(I6:K6)/20</f>
        <v>19.25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0.97499999999999998</v>
      </c>
      <c r="AH6" s="97">
        <f t="shared" ref="AH6:AH16" si="14">SUM(E6:G6)/40</f>
        <v>0.97499999999999998</v>
      </c>
      <c r="AJ6" s="154">
        <f t="shared" ref="AJ6:AJ15" si="15">AF6/SUM(AF6:AH6)</f>
        <v>0.50632911392405056</v>
      </c>
      <c r="AK6" s="154">
        <f t="shared" ref="AK6:AK16" si="16">AG6/SUM(AF6:AH6)</f>
        <v>0.24683544303797467</v>
      </c>
      <c r="AL6" s="154">
        <f t="shared" ref="AL6:AL16" si="17">AH6/SUM(AF6:AH6)</f>
        <v>0.24683544303797467</v>
      </c>
    </row>
    <row r="7" spans="1:38" x14ac:dyDescent="0.3">
      <c r="A7" s="30">
        <v>2</v>
      </c>
      <c r="B7" s="111" t="s">
        <v>88</v>
      </c>
      <c r="C7" s="107">
        <v>160</v>
      </c>
      <c r="D7" s="29"/>
      <c r="E7" s="35"/>
      <c r="F7" s="33">
        <v>40</v>
      </c>
      <c r="G7" s="29">
        <v>40</v>
      </c>
      <c r="H7" s="57">
        <v>40</v>
      </c>
      <c r="I7" s="33">
        <v>70</v>
      </c>
      <c r="J7" s="29">
        <v>58</v>
      </c>
      <c r="K7" s="35">
        <v>110</v>
      </c>
      <c r="L7" s="36">
        <f t="shared" si="0"/>
        <v>12.95</v>
      </c>
      <c r="M7" s="86">
        <f t="shared" si="1"/>
        <v>29860.620000000003</v>
      </c>
      <c r="N7" s="57">
        <f t="shared" si="2"/>
        <v>46.56</v>
      </c>
      <c r="O7" s="42">
        <f t="shared" si="3"/>
        <v>6</v>
      </c>
      <c r="P7" s="41">
        <f t="shared" si="4"/>
        <v>11.9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5.6000000000000005</v>
      </c>
      <c r="V7" s="70">
        <f t="shared" si="7"/>
        <v>0</v>
      </c>
      <c r="W7" s="70">
        <f t="shared" si="8"/>
        <v>0</v>
      </c>
      <c r="X7" s="71">
        <f t="shared" si="9"/>
        <v>5.6000000000000005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4</v>
      </c>
      <c r="AG7" s="94">
        <f t="shared" si="13"/>
        <v>3</v>
      </c>
      <c r="AH7" s="97">
        <f t="shared" si="14"/>
        <v>2</v>
      </c>
      <c r="AJ7" s="154">
        <f t="shared" si="15"/>
        <v>0.44444444444444442</v>
      </c>
      <c r="AK7" s="154">
        <f t="shared" si="16"/>
        <v>0.33333333333333331</v>
      </c>
      <c r="AL7" s="154">
        <f t="shared" si="17"/>
        <v>0.22222222222222221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12</v>
      </c>
      <c r="G8" s="29">
        <v>0</v>
      </c>
      <c r="H8" s="57">
        <v>40</v>
      </c>
      <c r="I8" s="33">
        <v>100</v>
      </c>
      <c r="J8" s="29">
        <v>100</v>
      </c>
      <c r="K8" s="35">
        <v>60</v>
      </c>
      <c r="L8" s="36">
        <f t="shared" si="0"/>
        <v>9.8000000000000007</v>
      </c>
      <c r="M8" s="86">
        <f t="shared" si="1"/>
        <v>24752.85</v>
      </c>
      <c r="N8" s="57">
        <f t="shared" si="2"/>
        <v>39.64</v>
      </c>
      <c r="O8" s="42">
        <f t="shared" si="3"/>
        <v>2.6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1.3</v>
      </c>
      <c r="AH8" s="97">
        <f t="shared" si="14"/>
        <v>0.3</v>
      </c>
      <c r="AJ8" s="154">
        <f t="shared" si="15"/>
        <v>0.55555555555555558</v>
      </c>
      <c r="AK8" s="154">
        <f t="shared" si="16"/>
        <v>0.36111111111111116</v>
      </c>
      <c r="AL8" s="154">
        <f t="shared" si="17"/>
        <v>8.3333333333333343E-2</v>
      </c>
    </row>
    <row r="9" spans="1:38" x14ac:dyDescent="0.3">
      <c r="A9" s="30">
        <v>4</v>
      </c>
      <c r="B9" s="111" t="s">
        <v>101</v>
      </c>
      <c r="C9" s="107">
        <v>64</v>
      </c>
      <c r="D9" s="29"/>
      <c r="E9" s="35"/>
      <c r="F9" s="33">
        <v>37</v>
      </c>
      <c r="G9" s="29">
        <v>32</v>
      </c>
      <c r="H9" s="57">
        <v>47</v>
      </c>
      <c r="I9" s="33">
        <v>36</v>
      </c>
      <c r="J9" s="29">
        <v>37</v>
      </c>
      <c r="K9" s="35">
        <v>65</v>
      </c>
      <c r="L9" s="36">
        <f t="shared" si="0"/>
        <v>7.95</v>
      </c>
      <c r="M9" s="86">
        <f t="shared" si="1"/>
        <v>18620.690000000002</v>
      </c>
      <c r="N9" s="57">
        <f t="shared" si="2"/>
        <v>28.52</v>
      </c>
      <c r="O9" s="42">
        <f t="shared" si="3"/>
        <v>5.8</v>
      </c>
      <c r="P9" s="41">
        <f t="shared" si="4"/>
        <v>6.9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2.2400000000000002</v>
      </c>
      <c r="V9" s="70">
        <f t="shared" si="7"/>
        <v>0</v>
      </c>
      <c r="W9" s="70">
        <f t="shared" si="8"/>
        <v>0</v>
      </c>
      <c r="X9" s="71">
        <f t="shared" si="9"/>
        <v>2.2400000000000002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1.6</v>
      </c>
      <c r="AG9" s="94">
        <f t="shared" si="13"/>
        <v>2.9</v>
      </c>
      <c r="AH9" s="97">
        <f t="shared" si="14"/>
        <v>1.7250000000000001</v>
      </c>
      <c r="AJ9" s="154">
        <f t="shared" si="15"/>
        <v>0.25702811244979923</v>
      </c>
      <c r="AK9" s="154">
        <f t="shared" si="16"/>
        <v>0.46586345381526106</v>
      </c>
      <c r="AL9" s="154">
        <f t="shared" si="17"/>
        <v>0.27710843373493976</v>
      </c>
    </row>
    <row r="10" spans="1:38" x14ac:dyDescent="0.3">
      <c r="A10" s="30">
        <v>5</v>
      </c>
      <c r="B10" s="111" t="s">
        <v>104</v>
      </c>
      <c r="C10" s="107">
        <v>70</v>
      </c>
      <c r="D10" s="29"/>
      <c r="E10" s="35"/>
      <c r="F10" s="33">
        <v>10</v>
      </c>
      <c r="G10" s="29">
        <v>20</v>
      </c>
      <c r="H10" s="57">
        <v>0</v>
      </c>
      <c r="I10" s="33">
        <v>20</v>
      </c>
      <c r="J10" s="29">
        <v>10</v>
      </c>
      <c r="K10" s="35">
        <v>10</v>
      </c>
      <c r="L10" s="36">
        <f t="shared" ref="L10" si="18">SUM(C10:K10)/40</f>
        <v>3.5</v>
      </c>
      <c r="M10" s="86">
        <f t="shared" si="1"/>
        <v>7225.5749999999998</v>
      </c>
      <c r="N10" s="57">
        <f t="shared" si="2"/>
        <v>11.1</v>
      </c>
      <c r="O10" s="42">
        <f t="shared" ref="O10" si="19">SUM(F10:H10)/20</f>
        <v>1.5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199</v>
      </c>
      <c r="G11" s="29">
        <v>200</v>
      </c>
      <c r="H11" s="57">
        <v>320</v>
      </c>
      <c r="I11" s="33">
        <v>280</v>
      </c>
      <c r="J11" s="29">
        <v>280</v>
      </c>
      <c r="K11" s="35">
        <v>300</v>
      </c>
      <c r="L11" s="36">
        <f t="shared" si="0"/>
        <v>40.475000000000001</v>
      </c>
      <c r="M11" s="86">
        <f t="shared" si="1"/>
        <v>101760.1375</v>
      </c>
      <c r="N11" s="57">
        <f t="shared" si="2"/>
        <v>155.93</v>
      </c>
      <c r="O11" s="42">
        <f t="shared" si="3"/>
        <v>35.950000000000003</v>
      </c>
      <c r="P11" s="41">
        <f t="shared" si="4"/>
        <v>43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17.975000000000001</v>
      </c>
      <c r="AH11" s="97">
        <f t="shared" si="14"/>
        <v>9.9749999999999996</v>
      </c>
      <c r="AJ11" s="154">
        <f t="shared" si="15"/>
        <v>3.4542314335060442E-2</v>
      </c>
      <c r="AK11" s="154">
        <f t="shared" si="16"/>
        <v>0.62089810017271152</v>
      </c>
      <c r="AL11" s="154">
        <f t="shared" si="17"/>
        <v>0.34455958549222793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494</v>
      </c>
      <c r="D16" s="51">
        <f t="shared" si="34"/>
        <v>0</v>
      </c>
      <c r="E16" s="53">
        <f t="shared" si="34"/>
        <v>0</v>
      </c>
      <c r="F16" s="113">
        <f t="shared" si="34"/>
        <v>337</v>
      </c>
      <c r="G16" s="51">
        <f t="shared" si="34"/>
        <v>292</v>
      </c>
      <c r="H16" s="53">
        <f t="shared" si="34"/>
        <v>447</v>
      </c>
      <c r="I16" s="113">
        <f t="shared" si="34"/>
        <v>621</v>
      </c>
      <c r="J16" s="51">
        <f t="shared" si="34"/>
        <v>565</v>
      </c>
      <c r="K16" s="53">
        <f t="shared" si="34"/>
        <v>735</v>
      </c>
      <c r="L16" s="50">
        <f t="shared" si="0"/>
        <v>87.275000000000006</v>
      </c>
      <c r="M16" s="88">
        <f t="shared" ref="M16:AA16" si="35">SUM(M6:M15)</f>
        <v>215370.71</v>
      </c>
      <c r="N16" s="53">
        <f t="shared" si="35"/>
        <v>335.48</v>
      </c>
      <c r="O16" s="113">
        <f t="shared" si="35"/>
        <v>53.800000000000004</v>
      </c>
      <c r="P16" s="52">
        <f t="shared" si="35"/>
        <v>96.05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17.29</v>
      </c>
      <c r="V16" s="67">
        <f t="shared" si="35"/>
        <v>0</v>
      </c>
      <c r="W16" s="67">
        <f t="shared" si="35"/>
        <v>0</v>
      </c>
      <c r="X16" s="68">
        <f t="shared" si="35"/>
        <v>17.29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12.35</v>
      </c>
      <c r="AG16" s="103">
        <f t="shared" si="13"/>
        <v>26.9</v>
      </c>
      <c r="AH16" s="104">
        <f t="shared" si="14"/>
        <v>15.725</v>
      </c>
      <c r="AJ16" s="155">
        <f t="shared" ref="AJ16" si="37">AF16/SUM(AF16:AH16)</f>
        <v>0.2246475670759436</v>
      </c>
      <c r="AK16" s="155">
        <f t="shared" si="16"/>
        <v>0.4893133242382901</v>
      </c>
      <c r="AL16" s="155">
        <f t="shared" si="17"/>
        <v>0.28603910868576626</v>
      </c>
    </row>
    <row r="17" spans="1:27" x14ac:dyDescent="0.3">
      <c r="A17" s="55"/>
      <c r="B17" s="55"/>
      <c r="C17" s="55">
        <f>C16/40</f>
        <v>12.35</v>
      </c>
      <c r="D17" s="55">
        <f t="shared" ref="D17:K17" si="38">D16/40</f>
        <v>0</v>
      </c>
      <c r="E17" s="55">
        <f t="shared" si="38"/>
        <v>0</v>
      </c>
      <c r="F17" s="55">
        <f t="shared" si="38"/>
        <v>8.4250000000000007</v>
      </c>
      <c r="G17" s="55">
        <f t="shared" si="38"/>
        <v>7.3</v>
      </c>
      <c r="H17" s="55">
        <f t="shared" si="38"/>
        <v>11.175000000000001</v>
      </c>
      <c r="I17" s="55">
        <f t="shared" si="38"/>
        <v>15.525</v>
      </c>
      <c r="J17" s="55">
        <f t="shared" si="38"/>
        <v>14.125</v>
      </c>
      <c r="K17" s="55">
        <f t="shared" si="38"/>
        <v>18.375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sqref="A1:N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46259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>
        <v>160</v>
      </c>
      <c r="D6" s="29"/>
      <c r="E6" s="35"/>
      <c r="F6" s="33">
        <v>40</v>
      </c>
      <c r="G6" s="29">
        <v>0</v>
      </c>
      <c r="H6" s="57">
        <v>0</v>
      </c>
      <c r="I6" s="33">
        <v>40</v>
      </c>
      <c r="J6" s="29">
        <v>40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19997.7</v>
      </c>
      <c r="N6" s="57">
        <f t="shared" ref="N6:N15" si="2">SUMPRODUCT($C$3:$K$3,$C6:$K6)/1000</f>
        <v>31.6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0.66666666666666663</v>
      </c>
      <c r="AK6" s="154">
        <f t="shared" ref="AK6:AK16" si="16">AG6/SUM(AF6:AH6)</f>
        <v>0.16666666666666666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42</v>
      </c>
      <c r="G7" s="29">
        <v>42</v>
      </c>
      <c r="H7" s="57">
        <v>40</v>
      </c>
      <c r="I7" s="33">
        <v>131</v>
      </c>
      <c r="J7" s="29">
        <v>99</v>
      </c>
      <c r="K7" s="35">
        <v>160</v>
      </c>
      <c r="L7" s="36">
        <f t="shared" si="0"/>
        <v>13.15</v>
      </c>
      <c r="M7" s="86">
        <f t="shared" si="1"/>
        <v>35305.71</v>
      </c>
      <c r="N7" s="57">
        <f t="shared" si="2"/>
        <v>56.2</v>
      </c>
      <c r="O7" s="42">
        <f t="shared" si="3"/>
        <v>6.2</v>
      </c>
      <c r="P7" s="41">
        <f t="shared" si="4"/>
        <v>19.5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3.1</v>
      </c>
      <c r="AH7" s="97">
        <f t="shared" si="14"/>
        <v>2.1</v>
      </c>
      <c r="AJ7" s="154">
        <f t="shared" si="15"/>
        <v>5.4545454545454543E-2</v>
      </c>
      <c r="AK7" s="154">
        <f t="shared" si="16"/>
        <v>0.5636363636363636</v>
      </c>
      <c r="AL7" s="154">
        <f t="shared" si="17"/>
        <v>0.38181818181818183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40</v>
      </c>
      <c r="I8" s="33">
        <v>73</v>
      </c>
      <c r="J8" s="29">
        <v>18</v>
      </c>
      <c r="K8" s="35">
        <v>25</v>
      </c>
      <c r="L8" s="36">
        <f t="shared" si="0"/>
        <v>6.2</v>
      </c>
      <c r="M8" s="86">
        <f t="shared" si="1"/>
        <v>14133.900000000001</v>
      </c>
      <c r="N8" s="57">
        <f t="shared" si="2"/>
        <v>22.24</v>
      </c>
      <c r="O8" s="42">
        <f t="shared" si="3"/>
        <v>2</v>
      </c>
      <c r="P8" s="41">
        <f t="shared" si="4"/>
        <v>5.8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1</v>
      </c>
      <c r="AH8" s="97">
        <f t="shared" si="14"/>
        <v>0</v>
      </c>
      <c r="AJ8" s="154">
        <f t="shared" si="15"/>
        <v>0.69696969696969691</v>
      </c>
      <c r="AK8" s="154">
        <f t="shared" si="16"/>
        <v>0.30303030303030304</v>
      </c>
      <c r="AL8" s="154">
        <f t="shared" si="17"/>
        <v>0</v>
      </c>
    </row>
    <row r="9" spans="1:38" x14ac:dyDescent="0.3">
      <c r="A9" s="30">
        <v>4</v>
      </c>
      <c r="B9" s="111" t="s">
        <v>101</v>
      </c>
      <c r="C9" s="107">
        <v>53</v>
      </c>
      <c r="D9" s="29"/>
      <c r="E9" s="35"/>
      <c r="F9" s="33">
        <v>22</v>
      </c>
      <c r="G9" s="29">
        <v>21</v>
      </c>
      <c r="H9" s="57">
        <v>19</v>
      </c>
      <c r="I9" s="33">
        <v>15</v>
      </c>
      <c r="J9" s="29">
        <v>15</v>
      </c>
      <c r="K9" s="35">
        <v>15</v>
      </c>
      <c r="L9" s="36">
        <f t="shared" si="0"/>
        <v>4</v>
      </c>
      <c r="M9" s="86">
        <f t="shared" si="1"/>
        <v>8600.6650000000009</v>
      </c>
      <c r="N9" s="57">
        <f t="shared" si="2"/>
        <v>12.92</v>
      </c>
      <c r="O9" s="42">
        <f t="shared" si="3"/>
        <v>3.1</v>
      </c>
      <c r="P9" s="41">
        <f t="shared" si="4"/>
        <v>2.25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1.8550000000000002</v>
      </c>
      <c r="V9" s="70">
        <f t="shared" si="7"/>
        <v>0</v>
      </c>
      <c r="W9" s="70">
        <f t="shared" si="8"/>
        <v>0</v>
      </c>
      <c r="X9" s="71">
        <f t="shared" si="9"/>
        <v>1.8550000000000002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1.325</v>
      </c>
      <c r="AG9" s="94">
        <f t="shared" si="13"/>
        <v>1.55</v>
      </c>
      <c r="AH9" s="97">
        <f t="shared" si="14"/>
        <v>1.075</v>
      </c>
      <c r="AJ9" s="154">
        <f t="shared" si="15"/>
        <v>0.3354430379746835</v>
      </c>
      <c r="AK9" s="154">
        <f t="shared" si="16"/>
        <v>0.39240506329113922</v>
      </c>
      <c r="AL9" s="154">
        <f t="shared" si="17"/>
        <v>0.27215189873417717</v>
      </c>
    </row>
    <row r="10" spans="1:38" x14ac:dyDescent="0.3">
      <c r="A10" s="30">
        <v>5</v>
      </c>
      <c r="B10" s="111" t="s">
        <v>104</v>
      </c>
      <c r="C10" s="107">
        <v>3</v>
      </c>
      <c r="D10" s="29"/>
      <c r="E10" s="35"/>
      <c r="F10" s="33">
        <v>6</v>
      </c>
      <c r="G10" s="29">
        <v>12</v>
      </c>
      <c r="H10" s="57">
        <v>0</v>
      </c>
      <c r="I10" s="33">
        <v>22</v>
      </c>
      <c r="J10" s="29">
        <v>10</v>
      </c>
      <c r="K10" s="35">
        <v>0</v>
      </c>
      <c r="L10" s="36">
        <f t="shared" ref="L10" si="18">SUM(C10:K10)/40</f>
        <v>1.325</v>
      </c>
      <c r="M10" s="86">
        <f t="shared" si="1"/>
        <v>3386.4949999999999</v>
      </c>
      <c r="N10" s="57">
        <f t="shared" si="2"/>
        <v>5.28</v>
      </c>
      <c r="O10" s="42">
        <f t="shared" ref="O10" si="19">SUM(F10:H10)/20</f>
        <v>0.9</v>
      </c>
      <c r="P10" s="41">
        <f t="shared" ref="P10" si="20">SUM(I10:K10)/20</f>
        <v>1.6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0.10500000000000001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0.10500000000000001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f>160+41</f>
        <v>201</v>
      </c>
      <c r="D11" s="29"/>
      <c r="E11" s="35"/>
      <c r="F11" s="33">
        <v>200</v>
      </c>
      <c r="G11" s="29">
        <f>120+1</f>
        <v>121</v>
      </c>
      <c r="H11" s="57">
        <v>240</v>
      </c>
      <c r="I11" s="33">
        <f>180+1</f>
        <v>181</v>
      </c>
      <c r="J11" s="29">
        <v>140</v>
      </c>
      <c r="K11" s="35">
        <v>540</v>
      </c>
      <c r="L11" s="36">
        <f t="shared" si="0"/>
        <v>40.575000000000003</v>
      </c>
      <c r="M11" s="86">
        <f t="shared" si="1"/>
        <v>99859.732499999998</v>
      </c>
      <c r="N11" s="57">
        <f t="shared" si="2"/>
        <v>154.65</v>
      </c>
      <c r="O11" s="42">
        <f t="shared" si="3"/>
        <v>28.05</v>
      </c>
      <c r="P11" s="41">
        <f t="shared" si="4"/>
        <v>43.05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7.035000000000001</v>
      </c>
      <c r="V11" s="70">
        <f t="shared" si="7"/>
        <v>0</v>
      </c>
      <c r="W11" s="70">
        <f t="shared" si="8"/>
        <v>0</v>
      </c>
      <c r="X11" s="71">
        <f t="shared" si="9"/>
        <v>7.035000000000001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5.0250000000000004</v>
      </c>
      <c r="AG11" s="94">
        <f t="shared" si="13"/>
        <v>14.025</v>
      </c>
      <c r="AH11" s="97">
        <f t="shared" si="14"/>
        <v>8.0250000000000004</v>
      </c>
      <c r="AJ11" s="154">
        <f t="shared" si="15"/>
        <v>0.18559556786703602</v>
      </c>
      <c r="AK11" s="154">
        <f t="shared" si="16"/>
        <v>0.51800554016620493</v>
      </c>
      <c r="AL11" s="154">
        <f t="shared" si="17"/>
        <v>0.296398891966759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521</v>
      </c>
      <c r="D16" s="51">
        <f t="shared" si="34"/>
        <v>0</v>
      </c>
      <c r="E16" s="53">
        <f t="shared" si="34"/>
        <v>0</v>
      </c>
      <c r="F16" s="113">
        <f t="shared" si="34"/>
        <v>310</v>
      </c>
      <c r="G16" s="51">
        <f t="shared" si="34"/>
        <v>196</v>
      </c>
      <c r="H16" s="53">
        <f t="shared" si="34"/>
        <v>339</v>
      </c>
      <c r="I16" s="113">
        <f t="shared" si="34"/>
        <v>462</v>
      </c>
      <c r="J16" s="51">
        <f t="shared" si="34"/>
        <v>322</v>
      </c>
      <c r="K16" s="53">
        <f t="shared" si="34"/>
        <v>820</v>
      </c>
      <c r="L16" s="50">
        <f t="shared" si="0"/>
        <v>74.25</v>
      </c>
      <c r="M16" s="88">
        <f t="shared" ref="M16:AA16" si="35">SUM(M6:M15)</f>
        <v>181284.20250000001</v>
      </c>
      <c r="N16" s="53">
        <f t="shared" si="35"/>
        <v>282.89</v>
      </c>
      <c r="O16" s="113">
        <f t="shared" si="35"/>
        <v>42.25</v>
      </c>
      <c r="P16" s="52">
        <f t="shared" si="35"/>
        <v>80.199999999999989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18.235000000000003</v>
      </c>
      <c r="V16" s="67">
        <f t="shared" si="35"/>
        <v>0</v>
      </c>
      <c r="W16" s="67">
        <f t="shared" si="35"/>
        <v>0</v>
      </c>
      <c r="X16" s="68">
        <f t="shared" si="35"/>
        <v>18.235000000000003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13.025</v>
      </c>
      <c r="AG16" s="103">
        <f t="shared" si="13"/>
        <v>21.125</v>
      </c>
      <c r="AH16" s="104">
        <f t="shared" si="14"/>
        <v>12.65</v>
      </c>
      <c r="AJ16" s="155">
        <f t="shared" ref="AJ16" si="37">AF16/SUM(AF16:AH16)</f>
        <v>0.27831196581196582</v>
      </c>
      <c r="AK16" s="155">
        <f t="shared" si="16"/>
        <v>0.4513888888888889</v>
      </c>
      <c r="AL16" s="155">
        <f t="shared" si="17"/>
        <v>0.27029914529914534</v>
      </c>
    </row>
    <row r="17" spans="1:27" x14ac:dyDescent="0.3">
      <c r="A17" s="55"/>
      <c r="B17" s="55"/>
      <c r="C17" s="55">
        <f>C16/40</f>
        <v>13.025</v>
      </c>
      <c r="D17" s="55">
        <f t="shared" ref="D17:K17" si="38">D16/40</f>
        <v>0</v>
      </c>
      <c r="E17" s="55">
        <f t="shared" si="38"/>
        <v>0</v>
      </c>
      <c r="F17" s="55">
        <f t="shared" si="38"/>
        <v>7.75</v>
      </c>
      <c r="G17" s="55">
        <f t="shared" si="38"/>
        <v>4.9000000000000004</v>
      </c>
      <c r="H17" s="55">
        <f t="shared" si="38"/>
        <v>8.4749999999999996</v>
      </c>
      <c r="I17" s="55">
        <f t="shared" si="38"/>
        <v>11.55</v>
      </c>
      <c r="J17" s="55">
        <f t="shared" si="38"/>
        <v>8.0500000000000007</v>
      </c>
      <c r="K17" s="55">
        <f t="shared" si="38"/>
        <v>20.5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46233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5" sqref="B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46234</v>
      </c>
      <c r="B2" s="296"/>
      <c r="C2" s="296"/>
      <c r="D2" s="296"/>
      <c r="E2" s="296"/>
      <c r="U2" s="81"/>
    </row>
    <row r="3" spans="1:38" ht="14.5" customHeight="1" thickBot="1" x14ac:dyDescent="0.35">
      <c r="A3" s="27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9"/>
      <c r="M3" s="330"/>
      <c r="N3" s="331"/>
      <c r="O3" s="322" t="s">
        <v>47</v>
      </c>
      <c r="P3" s="32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32" t="s">
        <v>48</v>
      </c>
      <c r="M4" s="333"/>
      <c r="N4" s="334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7" t="s">
        <v>53</v>
      </c>
      <c r="AA4" s="288"/>
      <c r="AB4" s="288"/>
      <c r="AC4" s="317" t="s">
        <v>56</v>
      </c>
      <c r="AD4" s="319" t="s">
        <v>57</v>
      </c>
      <c r="AF4" s="284" t="s">
        <v>62</v>
      </c>
      <c r="AG4" s="285"/>
      <c r="AH4" s="286"/>
      <c r="AJ4" s="284" t="s">
        <v>63</v>
      </c>
      <c r="AK4" s="285"/>
      <c r="AL4" s="286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318"/>
      <c r="AD5" s="32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101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12" t="s">
        <v>48</v>
      </c>
      <c r="B16" s="31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4" t="s">
        <v>49</v>
      </c>
      <c r="B19" s="314" t="s">
        <v>43</v>
      </c>
      <c r="C19" s="314" t="s">
        <v>40</v>
      </c>
      <c r="D19" s="314"/>
      <c r="E19" s="314"/>
      <c r="F19" s="314" t="s">
        <v>41</v>
      </c>
      <c r="G19" s="314"/>
      <c r="H19" s="314"/>
      <c r="I19" s="314" t="s">
        <v>42</v>
      </c>
      <c r="J19" s="314"/>
      <c r="K19" s="314"/>
      <c r="L19" s="316" t="s">
        <v>48</v>
      </c>
      <c r="M19" s="316"/>
      <c r="N19" s="31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15"/>
      <c r="B20" s="31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100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103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104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2026-08-27T07:46:39Z</dcterms:modified>
</cp:coreProperties>
</file>