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C8D760F9-0414-4F1A-AF6D-2A65C2D8588B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1" i="16" l="1"/>
  <c r="G11" i="16"/>
  <c r="F11" i="16"/>
  <c r="A2" i="33" l="1"/>
  <c r="AF10" i="14" l="1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 s="1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X15" i="24" s="1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X15" i="32" s="1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30" l="1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<sst xmlns="http://schemas.openxmlformats.org/spreadsheetml/2006/main" count="2196" uniqueCount="106">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</sst>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64">
        <v>46174</v>
      </c>
      <c r="B2" s="264"/>
      <c r="C2" s="173" t="s">
        <v>65</v>
      </c>
      <c r="D2" s="265" t="s">
        <v>66</v>
      </c>
      <c r="E2" s="26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6" t="s">
        <v>84</v>
      </c>
      <c r="B3" s="267"/>
      <c r="C3" s="26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8" t="s">
        <v>70</v>
      </c>
      <c r="B4" s="268" t="s">
        <v>49</v>
      </c>
      <c r="C4" s="270" t="s">
        <v>85</v>
      </c>
      <c r="D4" s="272" t="s">
        <v>4</v>
      </c>
      <c r="E4" s="273"/>
      <c r="F4" s="156" t="s">
        <v>71</v>
      </c>
      <c r="G4" s="277" t="s">
        <v>72</v>
      </c>
      <c r="H4" s="278"/>
      <c r="I4" s="278"/>
      <c r="J4" s="278"/>
      <c r="K4" s="279"/>
      <c r="L4" s="280"/>
    </row>
    <row r="5" spans="1:12" ht="15" customHeight="1" thickBot="1" x14ac:dyDescent="0.35">
      <c r="A5" s="269"/>
      <c r="B5" s="269"/>
      <c r="C5" s="27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280.82499999999999</v>
      </c>
      <c r="I8" s="195">
        <f t="shared" si="0"/>
        <v>0.56164999999999998</v>
      </c>
      <c r="J8" s="188">
        <f t="shared" si="1"/>
        <v>219.17500000000001</v>
      </c>
      <c r="K8" s="189">
        <f t="shared" si="2"/>
        <v>280.82499999999999</v>
      </c>
      <c r="L8" s="196">
        <f t="shared" si="3"/>
        <v>8.7670000000000012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170.95</v>
      </c>
      <c r="I9" s="195">
        <f t="shared" si="0"/>
        <v>0.34189999999999998</v>
      </c>
      <c r="J9" s="188">
        <f t="shared" si="1"/>
        <v>329.05</v>
      </c>
      <c r="K9" s="189">
        <f t="shared" si="2"/>
        <v>170.95</v>
      </c>
      <c r="L9" s="196">
        <f t="shared" si="3"/>
        <v>13.162000000000001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187.47499999999999</v>
      </c>
      <c r="I10" s="195">
        <f t="shared" si="0"/>
        <v>0.37495000000000001</v>
      </c>
      <c r="J10" s="188">
        <f t="shared" si="1"/>
        <v>312.52499999999998</v>
      </c>
      <c r="K10" s="189">
        <f t="shared" si="2"/>
        <v>187.47499999999999</v>
      </c>
      <c r="L10" s="196">
        <f t="shared" si="3"/>
        <v>12.500999999999999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167.6</v>
      </c>
      <c r="I11" s="195">
        <f t="shared" si="0"/>
        <v>0.3352</v>
      </c>
      <c r="J11" s="188">
        <f t="shared" si="1"/>
        <v>332.4</v>
      </c>
      <c r="K11" s="189">
        <f t="shared" si="2"/>
        <v>167.6</v>
      </c>
      <c r="L11" s="196">
        <f t="shared" si="3"/>
        <v>13.295999999999999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1665.5250000000001</v>
      </c>
      <c r="I12" s="195">
        <f t="shared" si="0"/>
        <v>0.27758750000000004</v>
      </c>
      <c r="J12" s="188">
        <f t="shared" si="1"/>
        <v>4334.4750000000004</v>
      </c>
      <c r="K12" s="189">
        <f t="shared" si="2"/>
        <v>1665.5250000000001</v>
      </c>
      <c r="L12" s="196">
        <f t="shared" si="3"/>
        <v>173.37900000000002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81" t="s">
        <v>48</v>
      </c>
      <c r="B19" s="282"/>
      <c r="C19" s="28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8" t="s">
        <v>70</v>
      </c>
      <c r="B22" s="268" t="s">
        <v>49</v>
      </c>
      <c r="C22" s="270" t="s">
        <v>85</v>
      </c>
      <c r="D22" s="272" t="s">
        <v>79</v>
      </c>
      <c r="E22" s="273"/>
      <c r="F22" s="156" t="s">
        <v>71</v>
      </c>
      <c r="G22" s="274" t="s">
        <v>80</v>
      </c>
      <c r="H22" s="275"/>
      <c r="I22" s="275"/>
      <c r="J22" s="275"/>
      <c r="K22" s="276"/>
      <c r="L22" s="276"/>
    </row>
    <row r="23" spans="1:12" ht="13.5" customHeight="1" thickBot="1" x14ac:dyDescent="0.35">
      <c r="A23" s="269"/>
      <c r="B23" s="269"/>
      <c r="C23" s="27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81" t="s">
        <v>48</v>
      </c>
      <c r="B34" s="282"/>
      <c r="C34" s="283"/>
      <c r="D34" s="284"/>
      <c r="E34" s="285"/>
      <c r="F34" s="28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L11" sqref="L11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6">
        <f ca="1">TODAY()-1</f>
        <v>46292</v>
      </c>
      <c r="B2" s="296"/>
      <c r="C2" s="296"/>
      <c r="D2" s="296"/>
      <c r="E2" s="296"/>
      <c r="F2" s="28" t="s">
        <v>98</v>
      </c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2" t="s">
        <v>48</v>
      </c>
      <c r="M3" s="303"/>
      <c r="N3" s="304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83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5"/>
      <c r="M4" s="306"/>
      <c r="N4" s="307"/>
      <c r="O4" s="310"/>
      <c r="P4" s="311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101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1249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928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893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721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2343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1957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3142</v>
      </c>
      <c r="L6" s="36">
        <f t="shared" ref="L6:L16" si="0">SUM(C6:K6)/40</f>
        <v>280.82499999999999</v>
      </c>
      <c r="M6" s="86">
        <f t="shared" ref="M6:M15" si="1">SUMPRODUCT($C$4:$K$4,$C6:$K6)</f>
        <v>722944.82499999995</v>
      </c>
      <c r="N6" s="57">
        <f t="shared" ref="N6:N15" si="2">SUMPRODUCT($C$3:$K$3,$C6:$K6)/1000</f>
        <v>1145.92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43.715000000000003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43.715000000000003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31.225000000000001</v>
      </c>
      <c r="AG6" s="94">
        <f t="shared" ref="AG6:AG16" si="11">SUM(F6:H6)/40</f>
        <v>63.55</v>
      </c>
      <c r="AH6" s="97">
        <f t="shared" ref="AH6:AH16" si="12">SUM(E6:G6)/40</f>
        <v>45.524999999999999</v>
      </c>
      <c r="AJ6" s="154">
        <f t="shared" ref="AJ6:AJ15" si="13">AF6/SUM(AF6:AH6)</f>
        <v>0.22255880256593014</v>
      </c>
      <c r="AK6" s="154">
        <f t="shared" ref="AK6:AK16" si="14">AG6/SUM(AF6:AH6)</f>
        <v>0.45295794725588018</v>
      </c>
      <c r="AL6" s="154">
        <f t="shared" ref="AL6:AL16" si="15">AH6/SUM(AF6:AH6)</f>
        <v>0.32448325017818958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766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695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549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922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1312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1041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1553</v>
      </c>
      <c r="L7" s="36">
        <f t="shared" si="0"/>
        <v>170.95</v>
      </c>
      <c r="M7" s="86">
        <f t="shared" si="1"/>
        <v>427415.79499999998</v>
      </c>
      <c r="N7" s="57">
        <f t="shared" si="2"/>
        <v>666.3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26.810000000000002</v>
      </c>
      <c r="V7" s="70">
        <f t="shared" si="5"/>
        <v>0</v>
      </c>
      <c r="W7" s="70">
        <f t="shared" si="6"/>
        <v>0</v>
      </c>
      <c r="X7" s="71">
        <f t="shared" si="7"/>
        <v>26.810000000000002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19.149999999999999</v>
      </c>
      <c r="AG7" s="94">
        <f t="shared" si="11"/>
        <v>54.15</v>
      </c>
      <c r="AH7" s="97">
        <f t="shared" si="12"/>
        <v>31.1</v>
      </c>
      <c r="AJ7" s="154">
        <f t="shared" si="13"/>
        <v>0.18342911877394633</v>
      </c>
      <c r="AK7" s="154">
        <f t="shared" si="14"/>
        <v>0.51867816091954022</v>
      </c>
      <c r="AL7" s="154">
        <f t="shared" si="15"/>
        <v>0.29789272030651343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2340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430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408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536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1349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1188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1248</v>
      </c>
      <c r="L8" s="36">
        <f t="shared" si="0"/>
        <v>187.47499999999999</v>
      </c>
      <c r="M8" s="86">
        <f t="shared" si="1"/>
        <v>438824.07500000007</v>
      </c>
      <c r="N8" s="57">
        <f t="shared" si="2"/>
        <v>690.78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81.900000000000006</v>
      </c>
      <c r="V8" s="70">
        <f t="shared" si="5"/>
        <v>0</v>
      </c>
      <c r="W8" s="70">
        <f t="shared" si="6"/>
        <v>0</v>
      </c>
      <c r="X8" s="71">
        <f t="shared" si="7"/>
        <v>81.900000000000006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58.5</v>
      </c>
      <c r="AG8" s="94">
        <f t="shared" si="11"/>
        <v>34.35</v>
      </c>
      <c r="AH8" s="97">
        <f t="shared" si="12"/>
        <v>20.95</v>
      </c>
      <c r="AJ8" s="154">
        <f t="shared" si="13"/>
        <v>0.51405975395430581</v>
      </c>
      <c r="AK8" s="154">
        <f t="shared" si="14"/>
        <v>0.30184534270650265</v>
      </c>
      <c r="AL8" s="154">
        <f t="shared" si="15"/>
        <v>0.18409490333919157</v>
      </c>
    </row>
    <row r="9" spans="1:38" x14ac:dyDescent="0.3">
      <c r="A9" s="30">
        <v>6</v>
      </c>
      <c r="B9" s="111" t="s">
        <v>100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1234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493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329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531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1466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1098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1553</v>
      </c>
      <c r="L9" s="36">
        <f t="shared" si="0"/>
        <v>167.6</v>
      </c>
      <c r="M9" s="86">
        <f t="shared" si="1"/>
        <v>418450.46249999997</v>
      </c>
      <c r="N9" s="57">
        <f t="shared" si="2"/>
        <v>662.79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43.190000000000005</v>
      </c>
      <c r="V9" s="70">
        <f t="shared" si="5"/>
        <v>0</v>
      </c>
      <c r="W9" s="70">
        <f t="shared" si="6"/>
        <v>0</v>
      </c>
      <c r="X9" s="71">
        <f t="shared" si="7"/>
        <v>43.190000000000005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30.85</v>
      </c>
      <c r="AG9" s="94">
        <f t="shared" si="11"/>
        <v>33.825000000000003</v>
      </c>
      <c r="AH9" s="97">
        <f t="shared" si="12"/>
        <v>20.55</v>
      </c>
      <c r="AJ9" s="154">
        <f t="shared" si="13"/>
        <v>0.36198298621296565</v>
      </c>
      <c r="AK9" s="154">
        <f t="shared" si="14"/>
        <v>0.39689058374889996</v>
      </c>
      <c r="AL9" s="154">
        <f t="shared" si="15"/>
        <v>0.24112643003813433</v>
      </c>
    </row>
    <row r="10" spans="1:38" x14ac:dyDescent="0.3">
      <c r="A10" s="30">
        <v>7</v>
      </c>
      <c r="B10" s="111" t="s">
        <v>103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1223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390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543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531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593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501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584</v>
      </c>
      <c r="L10" s="36">
        <f t="shared" ref="L10" si="16">SUM(C10:K10)/40</f>
        <v>109.125</v>
      </c>
      <c r="M10" s="86">
        <f t="shared" si="1"/>
        <v>246673.31</v>
      </c>
      <c r="N10" s="57">
        <f t="shared" si="2"/>
        <v>377.22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42.805000000000007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42.805000000000007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665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7855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8069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11985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11344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10851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15852</v>
      </c>
      <c r="L11" s="36">
        <f t="shared" si="0"/>
        <v>1665.5250000000001</v>
      </c>
      <c r="M11" s="86">
        <f t="shared" si="1"/>
        <v>4253997.9424999999</v>
      </c>
      <c r="N11" s="57">
        <f t="shared" si="2"/>
        <v>6559.17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23.275000000000002</v>
      </c>
      <c r="V11" s="70">
        <f t="shared" si="5"/>
        <v>0</v>
      </c>
      <c r="W11" s="70">
        <f t="shared" si="6"/>
        <v>0</v>
      </c>
      <c r="X11" s="71">
        <f t="shared" si="7"/>
        <v>23.275000000000002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16.625</v>
      </c>
      <c r="AG11" s="94">
        <f t="shared" si="11"/>
        <v>697.72500000000002</v>
      </c>
      <c r="AH11" s="97">
        <f t="shared" si="12"/>
        <v>398.1</v>
      </c>
      <c r="AJ11" s="154">
        <f t="shared" si="13"/>
        <v>1.4944491887275832E-2</v>
      </c>
      <c r="AK11" s="154">
        <f t="shared" si="14"/>
        <v>0.62719672794282888</v>
      </c>
      <c r="AL11" s="154">
        <f t="shared" si="15"/>
        <v>0.35785878016989531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1000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12" t="s">
        <v>48</v>
      </c>
      <c r="B16" s="313"/>
      <c r="C16" s="50">
        <f t="shared" ref="C16:K16" si="38">SUM(C6:C15)</f>
        <v>9077</v>
      </c>
      <c r="D16" s="51">
        <f t="shared" si="38"/>
        <v>0</v>
      </c>
      <c r="E16" s="53">
        <f t="shared" si="38"/>
        <v>0</v>
      </c>
      <c r="F16" s="113">
        <f t="shared" si="38"/>
        <v>10791</v>
      </c>
      <c r="G16" s="51">
        <f t="shared" si="38"/>
        <v>10791</v>
      </c>
      <c r="H16" s="53">
        <f t="shared" si="38"/>
        <v>15226</v>
      </c>
      <c r="I16" s="113">
        <f t="shared" si="38"/>
        <v>19007</v>
      </c>
      <c r="J16" s="51">
        <f t="shared" si="38"/>
        <v>17636</v>
      </c>
      <c r="K16" s="53">
        <f t="shared" si="38"/>
        <v>24732</v>
      </c>
      <c r="L16" s="50">
        <f t="shared" si="0"/>
        <v>2681.5</v>
      </c>
      <c r="M16" s="88">
        <f t="shared" ref="M16:AA16" si="39">SUM(M6:M15)</f>
        <v>6745410.4100000001</v>
      </c>
      <c r="N16" s="53">
        <f t="shared" si="39"/>
        <v>10486.18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317.69499999999999</v>
      </c>
      <c r="V16" s="67">
        <f t="shared" si="39"/>
        <v>0</v>
      </c>
      <c r="W16" s="67">
        <f t="shared" si="39"/>
        <v>0</v>
      </c>
      <c r="X16" s="68">
        <f t="shared" si="39"/>
        <v>317.69499999999999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226.92500000000001</v>
      </c>
      <c r="AG16" s="103">
        <f t="shared" si="11"/>
        <v>920.2</v>
      </c>
      <c r="AH16" s="104">
        <f t="shared" si="12"/>
        <v>539.54999999999995</v>
      </c>
      <c r="AJ16" s="155">
        <f t="shared" ref="AJ16" si="40">AF16/SUM(AF16:AH16)</f>
        <v>0.13453984911141745</v>
      </c>
      <c r="AK16" s="155">
        <f t="shared" si="14"/>
        <v>0.54557042702358194</v>
      </c>
      <c r="AL16" s="155">
        <f t="shared" si="15"/>
        <v>0.31988972386500064</v>
      </c>
    </row>
    <row r="17" spans="1:28" x14ac:dyDescent="0.3">
      <c r="A17" s="55"/>
      <c r="B17" s="55"/>
      <c r="C17" s="55">
        <f>C16/40</f>
        <v>226.92500000000001</v>
      </c>
      <c r="D17" s="55">
        <f t="shared" ref="D17:K17" si="41">D16/40</f>
        <v>0</v>
      </c>
      <c r="E17" s="55">
        <f t="shared" si="41"/>
        <v>0</v>
      </c>
      <c r="F17" s="55">
        <f t="shared" si="41"/>
        <v>269.77499999999998</v>
      </c>
      <c r="G17" s="55">
        <f t="shared" si="41"/>
        <v>269.77499999999998</v>
      </c>
      <c r="H17" s="55">
        <f t="shared" si="41"/>
        <v>380.65</v>
      </c>
      <c r="I17" s="55">
        <f t="shared" si="41"/>
        <v>475.17500000000001</v>
      </c>
      <c r="J17" s="55">
        <f t="shared" si="41"/>
        <v>440.9</v>
      </c>
      <c r="K17" s="55">
        <f t="shared" si="41"/>
        <v>618.29999999999995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8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D1" sqref="D1:E1048576"/>
      <selection pane="topRight" activeCell="D1" sqref="D1:E1048576"/>
      <selection pane="bottomLeft" activeCell="D1" sqref="D1:E1048576"/>
      <selection pane="bottomRight"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5">
        <v>46266</v>
      </c>
      <c r="B2" s="335"/>
      <c r="C2" s="335"/>
      <c r="D2" s="335"/>
      <c r="E2" s="335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50</v>
      </c>
      <c r="I6" s="33">
        <v>30</v>
      </c>
      <c r="J6" s="29">
        <v>30</v>
      </c>
      <c r="K6" s="35">
        <v>30</v>
      </c>
      <c r="L6" s="36">
        <f t="shared" ref="L6:L16" si="0">SUM(C6:K6)/40</f>
        <v>5</v>
      </c>
      <c r="M6" s="86">
        <f t="shared" ref="M6:M15" si="1">SUMPRODUCT($C$4:$K$4,$C6:$K6)</f>
        <v>12308.474999999999</v>
      </c>
      <c r="N6" s="57">
        <f t="shared" ref="N6:N15" si="2">SUMPRODUCT($C$3:$K$3,$C6:$K6)/1000</f>
        <v>18.5</v>
      </c>
      <c r="O6" s="218">
        <f t="shared" ref="O6:O12" si="3">SUM(F6:H6)/20</f>
        <v>5.5</v>
      </c>
      <c r="P6" s="41">
        <f t="shared" ref="P6:P12" si="4">SUM(I6:K6)/20</f>
        <v>4.5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2.75</v>
      </c>
      <c r="AH6" s="97">
        <f t="shared" ref="AH6:AH16" si="14">SUM(E6:G6)/40</f>
        <v>1.5</v>
      </c>
      <c r="AJ6" s="164">
        <f t="shared" ref="AJ6:AJ15" si="15">AF6/SUM(AF6:AH6)</f>
        <v>0</v>
      </c>
      <c r="AK6" s="154">
        <f t="shared" ref="AK6:AK16" si="16">AG6/SUM(AF6:AH6)</f>
        <v>0.6470588235294118</v>
      </c>
      <c r="AL6" s="165">
        <f t="shared" ref="AL6:AL16" si="17">AH6/SUM(AF6:AH6)</f>
        <v>0.35294117647058826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79</v>
      </c>
      <c r="G7" s="29">
        <v>0</v>
      </c>
      <c r="H7" s="57">
        <v>41</v>
      </c>
      <c r="I7" s="33">
        <v>39</v>
      </c>
      <c r="J7" s="29">
        <v>40</v>
      </c>
      <c r="K7" s="35">
        <v>40</v>
      </c>
      <c r="L7" s="36">
        <f t="shared" si="0"/>
        <v>5.9749999999999996</v>
      </c>
      <c r="M7" s="86">
        <f t="shared" si="1"/>
        <v>14939.66</v>
      </c>
      <c r="N7" s="57">
        <f t="shared" si="2"/>
        <v>22.68</v>
      </c>
      <c r="O7" s="218">
        <f t="shared" si="3"/>
        <v>6</v>
      </c>
      <c r="P7" s="41">
        <f t="shared" si="4"/>
        <v>5.95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</v>
      </c>
      <c r="AH7" s="97">
        <f t="shared" si="14"/>
        <v>1.9750000000000001</v>
      </c>
      <c r="AJ7" s="164">
        <f t="shared" si="15"/>
        <v>0</v>
      </c>
      <c r="AK7" s="154">
        <f t="shared" si="16"/>
        <v>0.60301507537688448</v>
      </c>
      <c r="AL7" s="165">
        <f t="shared" si="17"/>
        <v>0.39698492462311563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18</v>
      </c>
      <c r="G8" s="29">
        <v>18</v>
      </c>
      <c r="H8" s="57">
        <v>22</v>
      </c>
      <c r="I8" s="33"/>
      <c r="J8" s="29"/>
      <c r="K8" s="35"/>
      <c r="L8" s="36">
        <f t="shared" si="0"/>
        <v>4.9000000000000004</v>
      </c>
      <c r="M8" s="86">
        <f t="shared" si="1"/>
        <v>8456.5650000000005</v>
      </c>
      <c r="N8" s="57">
        <f t="shared" si="2"/>
        <v>12.34</v>
      </c>
      <c r="O8" s="218">
        <f t="shared" si="3"/>
        <v>2.9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1.45</v>
      </c>
      <c r="AH8" s="97">
        <f t="shared" si="14"/>
        <v>0.9</v>
      </c>
      <c r="AJ8" s="164">
        <f t="shared" si="15"/>
        <v>0.59482758620689646</v>
      </c>
      <c r="AK8" s="154">
        <f t="shared" si="16"/>
        <v>0.24999999999999997</v>
      </c>
      <c r="AL8" s="165">
        <f t="shared" si="17"/>
        <v>0.15517241379310343</v>
      </c>
    </row>
    <row r="9" spans="1:38" x14ac:dyDescent="0.3">
      <c r="A9" s="30">
        <v>4</v>
      </c>
      <c r="B9" s="111" t="s">
        <v>100</v>
      </c>
      <c r="C9" s="107">
        <v>6</v>
      </c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6</v>
      </c>
      <c r="K9" s="35">
        <v>12</v>
      </c>
      <c r="L9" s="36">
        <f t="shared" si="0"/>
        <v>0.9</v>
      </c>
      <c r="M9" s="86">
        <f t="shared" si="1"/>
        <v>2414.58</v>
      </c>
      <c r="N9" s="57">
        <f t="shared" si="2"/>
        <v>3.96</v>
      </c>
      <c r="O9" s="218">
        <f t="shared" si="3"/>
        <v>0</v>
      </c>
      <c r="P9" s="41">
        <f t="shared" si="4"/>
        <v>1.5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0.21000000000000002</v>
      </c>
      <c r="V9" s="70">
        <f t="shared" si="7"/>
        <v>0</v>
      </c>
      <c r="W9" s="70">
        <f t="shared" si="8"/>
        <v>0</v>
      </c>
      <c r="X9" s="71">
        <f t="shared" si="9"/>
        <v>0.21000000000000002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0.15</v>
      </c>
      <c r="AG9" s="94">
        <f t="shared" si="13"/>
        <v>0</v>
      </c>
      <c r="AH9" s="97">
        <f t="shared" si="14"/>
        <v>0</v>
      </c>
      <c r="AJ9" s="164">
        <f t="shared" si="15"/>
        <v>1</v>
      </c>
      <c r="AK9" s="154">
        <f t="shared" si="16"/>
        <v>0</v>
      </c>
      <c r="AL9" s="165">
        <f t="shared" si="17"/>
        <v>0</v>
      </c>
    </row>
    <row r="10" spans="1:38" x14ac:dyDescent="0.3">
      <c r="A10" s="30">
        <v>5</v>
      </c>
      <c r="B10" s="111" t="s">
        <v>103</v>
      </c>
      <c r="C10" s="107">
        <v>176</v>
      </c>
      <c r="D10" s="29"/>
      <c r="E10" s="35"/>
      <c r="F10" s="33">
        <v>40</v>
      </c>
      <c r="G10" s="29">
        <v>40</v>
      </c>
      <c r="H10" s="57">
        <v>40</v>
      </c>
      <c r="I10" s="33">
        <v>0</v>
      </c>
      <c r="J10" s="29">
        <v>0</v>
      </c>
      <c r="K10" s="35">
        <v>0</v>
      </c>
      <c r="L10" s="36">
        <f t="shared" ref="L10" si="18">SUM(C10:K10)/40</f>
        <v>7.4</v>
      </c>
      <c r="M10" s="86">
        <f t="shared" si="1"/>
        <v>13199.98</v>
      </c>
      <c r="N10" s="57">
        <f t="shared" si="2"/>
        <v>18.96</v>
      </c>
      <c r="O10" s="218">
        <f t="shared" ref="O10" si="19">SUM(F10:H10)/20</f>
        <v>6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6.16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6.16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800</v>
      </c>
      <c r="G11" s="29">
        <v>800</v>
      </c>
      <c r="H11" s="57">
        <v>920</v>
      </c>
      <c r="I11" s="33">
        <v>840</v>
      </c>
      <c r="J11" s="29">
        <v>800</v>
      </c>
      <c r="K11" s="35">
        <v>800</v>
      </c>
      <c r="L11" s="36">
        <f t="shared" si="0"/>
        <v>124</v>
      </c>
      <c r="M11" s="86">
        <f t="shared" si="1"/>
        <v>309447.09999999998</v>
      </c>
      <c r="N11" s="57">
        <f t="shared" si="2"/>
        <v>469.2</v>
      </c>
      <c r="O11" s="218">
        <f t="shared" si="3"/>
        <v>126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63</v>
      </c>
      <c r="AH11" s="97">
        <f t="shared" si="14"/>
        <v>40</v>
      </c>
      <c r="AJ11" s="164">
        <f t="shared" si="15"/>
        <v>0</v>
      </c>
      <c r="AK11" s="154">
        <f t="shared" si="16"/>
        <v>0.61165048543689315</v>
      </c>
      <c r="AL11" s="165">
        <f t="shared" si="17"/>
        <v>0.38834951456310679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320</v>
      </c>
      <c r="D16" s="51">
        <f t="shared" si="34"/>
        <v>0</v>
      </c>
      <c r="E16" s="53">
        <f t="shared" si="34"/>
        <v>0</v>
      </c>
      <c r="F16" s="113">
        <f t="shared" si="34"/>
        <v>967</v>
      </c>
      <c r="G16" s="51">
        <f t="shared" si="34"/>
        <v>888</v>
      </c>
      <c r="H16" s="53">
        <f t="shared" si="34"/>
        <v>1073</v>
      </c>
      <c r="I16" s="113">
        <f t="shared" si="34"/>
        <v>921</v>
      </c>
      <c r="J16" s="51">
        <f t="shared" si="34"/>
        <v>876</v>
      </c>
      <c r="K16" s="53">
        <f t="shared" si="34"/>
        <v>882</v>
      </c>
      <c r="L16" s="50">
        <f t="shared" si="0"/>
        <v>148.17500000000001</v>
      </c>
      <c r="M16" s="88">
        <f t="shared" ref="M16:AA16" si="35">SUM(M6:M15)</f>
        <v>360766.36</v>
      </c>
      <c r="N16" s="53">
        <f t="shared" si="35"/>
        <v>545.64</v>
      </c>
      <c r="O16" s="113">
        <f t="shared" si="35"/>
        <v>146.4</v>
      </c>
      <c r="P16" s="52">
        <f t="shared" si="35"/>
        <v>133.94999999999999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11.2</v>
      </c>
      <c r="V16" s="67">
        <f t="shared" si="35"/>
        <v>0</v>
      </c>
      <c r="W16" s="67">
        <f t="shared" si="35"/>
        <v>0</v>
      </c>
      <c r="X16" s="68">
        <f t="shared" si="35"/>
        <v>11.2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8</v>
      </c>
      <c r="AG16" s="103">
        <f t="shared" si="13"/>
        <v>73.2</v>
      </c>
      <c r="AH16" s="104">
        <f t="shared" si="14"/>
        <v>46.375</v>
      </c>
      <c r="AJ16" s="161">
        <f t="shared" ref="AJ16" si="37">AF16/SUM(AF16:AH16)</f>
        <v>6.2708210856358998E-2</v>
      </c>
      <c r="AK16" s="162">
        <f t="shared" si="16"/>
        <v>0.5737801293356849</v>
      </c>
      <c r="AL16" s="163">
        <f t="shared" si="17"/>
        <v>0.36351165980795608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4" t="s">
        <v>49</v>
      </c>
      <c r="B19" s="276" t="s">
        <v>43</v>
      </c>
      <c r="C19" s="326" t="s">
        <v>40</v>
      </c>
      <c r="D19" s="321"/>
      <c r="E19" s="321"/>
      <c r="F19" s="321" t="s">
        <v>41</v>
      </c>
      <c r="G19" s="321"/>
      <c r="H19" s="321"/>
      <c r="I19" s="321" t="s">
        <v>42</v>
      </c>
      <c r="J19" s="321"/>
      <c r="K19" s="321"/>
      <c r="L19" s="327" t="s">
        <v>48</v>
      </c>
      <c r="M19" s="327"/>
      <c r="N19" s="328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24"/>
      <c r="B20" s="32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F2" sqref="F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6">
        <v>46267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Y19" s="28">
        <v>865</v>
      </c>
      <c r="Z19" s="28">
        <v>1740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6">
        <v>46268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590</v>
      </c>
      <c r="D6" s="29"/>
      <c r="E6" s="35"/>
      <c r="F6" s="33">
        <v>0</v>
      </c>
      <c r="G6" s="29">
        <v>0</v>
      </c>
      <c r="H6" s="57">
        <v>11</v>
      </c>
      <c r="I6" s="33">
        <v>295</v>
      </c>
      <c r="J6" s="29">
        <v>320</v>
      </c>
      <c r="K6" s="35">
        <v>345</v>
      </c>
      <c r="L6" s="36">
        <f t="shared" ref="L6:L16" si="0">SUM(C6:K6)/40</f>
        <v>39.024999999999999</v>
      </c>
      <c r="M6" s="86">
        <f t="shared" ref="M6:M15" si="1">SUMPRODUCT($C$4:$K$4,$C6:$K6)</f>
        <v>93457.1875</v>
      </c>
      <c r="N6" s="57">
        <f t="shared" ref="N6:N15" si="2">SUMPRODUCT($C$3:$K$3,$C6:$K6)/1000</f>
        <v>151.37</v>
      </c>
      <c r="O6" s="42">
        <f t="shared" ref="O6:O12" si="3">SUM(F6:H6)/20</f>
        <v>0.55000000000000004</v>
      </c>
      <c r="P6" s="41">
        <f t="shared" ref="P6:P12" si="4">SUM(I6:K6)/20</f>
        <v>48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20.650000000000002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20.650000000000002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10384.131944444445</v>
      </c>
      <c r="AD6" s="35"/>
      <c r="AF6" s="96">
        <f t="shared" ref="AF6:AF16" si="12">SUM(C6:E6)/40</f>
        <v>14.75</v>
      </c>
      <c r="AG6" s="94">
        <f t="shared" ref="AG6:AG16" si="13">SUM(F6:H6)/40</f>
        <v>0.27500000000000002</v>
      </c>
      <c r="AH6" s="97">
        <f t="shared" ref="AH6:AH16" si="14">SUM(E6:G6)/40</f>
        <v>0</v>
      </c>
      <c r="AJ6" s="154">
        <f t="shared" ref="AJ6:AJ15" si="15">AF6/SUM(AF6:AH6)</f>
        <v>0.98169717138103163</v>
      </c>
      <c r="AK6" s="154">
        <f t="shared" ref="AK6:AK16" si="16">AG6/SUM(AF6:AH6)</f>
        <v>1.8302828618968387E-2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73</v>
      </c>
      <c r="G7" s="29">
        <v>56</v>
      </c>
      <c r="H7" s="57">
        <v>79</v>
      </c>
      <c r="I7" s="33">
        <v>82</v>
      </c>
      <c r="J7" s="29">
        <v>78</v>
      </c>
      <c r="K7" s="35">
        <v>88</v>
      </c>
      <c r="L7" s="36">
        <f t="shared" si="0"/>
        <v>11.4</v>
      </c>
      <c r="M7" s="86">
        <f t="shared" si="1"/>
        <v>28926.92</v>
      </c>
      <c r="N7" s="57">
        <f t="shared" si="2"/>
        <v>44.32</v>
      </c>
      <c r="O7" s="42">
        <f t="shared" si="3"/>
        <v>10.4</v>
      </c>
      <c r="P7" s="41">
        <f t="shared" si="4"/>
        <v>12.4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5.2</v>
      </c>
      <c r="AH7" s="97">
        <f t="shared" si="14"/>
        <v>3.2250000000000001</v>
      </c>
      <c r="AJ7" s="154">
        <f t="shared" si="15"/>
        <v>0</v>
      </c>
      <c r="AK7" s="154">
        <f t="shared" si="16"/>
        <v>0.6172106824925816</v>
      </c>
      <c r="AL7" s="154">
        <f t="shared" si="17"/>
        <v>0.3827893175074184</v>
      </c>
    </row>
    <row r="8" spans="1:38" x14ac:dyDescent="0.3">
      <c r="A8" s="30">
        <v>3</v>
      </c>
      <c r="B8" s="111" t="s">
        <v>95</v>
      </c>
      <c r="C8" s="107">
        <v>180</v>
      </c>
      <c r="D8" s="29"/>
      <c r="E8" s="35"/>
      <c r="F8" s="33">
        <v>0</v>
      </c>
      <c r="G8" s="29">
        <v>0</v>
      </c>
      <c r="H8" s="57">
        <v>0</v>
      </c>
      <c r="I8" s="33">
        <v>128</v>
      </c>
      <c r="J8" s="29">
        <v>79</v>
      </c>
      <c r="K8" s="35">
        <v>122</v>
      </c>
      <c r="L8" s="36">
        <f t="shared" si="0"/>
        <v>12.725</v>
      </c>
      <c r="M8" s="86">
        <f t="shared" si="1"/>
        <v>30959.96</v>
      </c>
      <c r="N8" s="57">
        <f t="shared" si="2"/>
        <v>50.28</v>
      </c>
      <c r="O8" s="42">
        <f t="shared" si="3"/>
        <v>0</v>
      </c>
      <c r="P8" s="41">
        <f t="shared" si="4"/>
        <v>16.45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6.3000000000000007</v>
      </c>
      <c r="V8" s="70">
        <f t="shared" si="7"/>
        <v>0</v>
      </c>
      <c r="W8" s="70">
        <f t="shared" si="8"/>
        <v>0</v>
      </c>
      <c r="X8" s="71">
        <f t="shared" si="9"/>
        <v>6.3000000000000007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201</v>
      </c>
      <c r="D9" s="29"/>
      <c r="E9" s="35"/>
      <c r="F9" s="33">
        <v>5</v>
      </c>
      <c r="G9" s="29">
        <v>5</v>
      </c>
      <c r="H9" s="57">
        <v>5</v>
      </c>
      <c r="I9" s="33">
        <v>100</v>
      </c>
      <c r="J9" s="29">
        <v>95</v>
      </c>
      <c r="K9" s="35">
        <v>100</v>
      </c>
      <c r="L9" s="36">
        <f t="shared" si="0"/>
        <v>12.775</v>
      </c>
      <c r="M9" s="86">
        <f t="shared" si="1"/>
        <v>30100.967499999999</v>
      </c>
      <c r="N9" s="57">
        <f t="shared" si="2"/>
        <v>48.51</v>
      </c>
      <c r="O9" s="42">
        <f t="shared" si="3"/>
        <v>0.75</v>
      </c>
      <c r="P9" s="41">
        <f t="shared" si="4"/>
        <v>14.75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7.035000000000001</v>
      </c>
      <c r="V9" s="70">
        <f t="shared" si="7"/>
        <v>0</v>
      </c>
      <c r="W9" s="70">
        <f t="shared" si="8"/>
        <v>0</v>
      </c>
      <c r="X9" s="71">
        <f t="shared" si="9"/>
        <v>7.035000000000001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5.0250000000000004</v>
      </c>
      <c r="AG9" s="94">
        <f t="shared" si="13"/>
        <v>0.375</v>
      </c>
      <c r="AH9" s="97">
        <f t="shared" si="14"/>
        <v>0.25</v>
      </c>
      <c r="AJ9" s="154">
        <f t="shared" si="15"/>
        <v>0.88938053097345138</v>
      </c>
      <c r="AK9" s="154">
        <f t="shared" si="16"/>
        <v>6.6371681415929196E-2</v>
      </c>
      <c r="AL9" s="154">
        <f t="shared" si="17"/>
        <v>4.4247787610619468E-2</v>
      </c>
    </row>
    <row r="10" spans="1:38" x14ac:dyDescent="0.3">
      <c r="A10" s="30">
        <v>5</v>
      </c>
      <c r="B10" s="111" t="s">
        <v>103</v>
      </c>
      <c r="C10" s="107">
        <v>32</v>
      </c>
      <c r="D10" s="29"/>
      <c r="E10" s="35"/>
      <c r="F10" s="33">
        <v>0</v>
      </c>
      <c r="G10" s="29">
        <v>10</v>
      </c>
      <c r="H10" s="57">
        <v>0</v>
      </c>
      <c r="I10" s="33">
        <v>10</v>
      </c>
      <c r="J10" s="29">
        <v>0</v>
      </c>
      <c r="K10" s="35">
        <v>0</v>
      </c>
      <c r="L10" s="36">
        <f t="shared" ref="L10" si="18">SUM(C10:K10)/40</f>
        <v>1.3</v>
      </c>
      <c r="M10" s="86">
        <f t="shared" si="1"/>
        <v>2506.3850000000002</v>
      </c>
      <c r="N10" s="57">
        <f t="shared" si="2"/>
        <v>3.82</v>
      </c>
      <c r="O10" s="42">
        <f t="shared" ref="O10" si="19">SUM(F10:H10)/20</f>
        <v>0.5</v>
      </c>
      <c r="P10" s="41">
        <f t="shared" ref="P10" si="20">SUM(I10:K10)/20</f>
        <v>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1.1200000000000001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1.1200000000000001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360</v>
      </c>
      <c r="G11" s="29">
        <v>360</v>
      </c>
      <c r="H11" s="57">
        <v>400</v>
      </c>
      <c r="I11" s="33">
        <v>360</v>
      </c>
      <c r="J11" s="29">
        <v>320</v>
      </c>
      <c r="K11" s="35"/>
      <c r="L11" s="36">
        <f t="shared" si="0"/>
        <v>52</v>
      </c>
      <c r="M11" s="86">
        <f t="shared" si="1"/>
        <v>119137.59999999999</v>
      </c>
      <c r="N11" s="57">
        <f t="shared" si="2"/>
        <v>176.8</v>
      </c>
      <c r="O11" s="42">
        <f t="shared" si="3"/>
        <v>56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28</v>
      </c>
      <c r="AH11" s="97">
        <f t="shared" si="14"/>
        <v>18</v>
      </c>
      <c r="AJ11" s="154">
        <f t="shared" si="15"/>
        <v>0.13207547169811321</v>
      </c>
      <c r="AK11" s="154">
        <f t="shared" si="16"/>
        <v>0.52830188679245282</v>
      </c>
      <c r="AL11" s="154">
        <f t="shared" si="17"/>
        <v>0.33962264150943394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1283</v>
      </c>
      <c r="D16" s="51">
        <f t="shared" si="34"/>
        <v>0</v>
      </c>
      <c r="E16" s="53">
        <f t="shared" si="34"/>
        <v>0</v>
      </c>
      <c r="F16" s="113">
        <f t="shared" si="34"/>
        <v>438</v>
      </c>
      <c r="G16" s="51">
        <f t="shared" si="34"/>
        <v>431</v>
      </c>
      <c r="H16" s="53">
        <f t="shared" si="34"/>
        <v>495</v>
      </c>
      <c r="I16" s="113">
        <f t="shared" si="34"/>
        <v>975</v>
      </c>
      <c r="J16" s="51">
        <f t="shared" si="34"/>
        <v>892</v>
      </c>
      <c r="K16" s="53">
        <f t="shared" si="34"/>
        <v>655</v>
      </c>
      <c r="L16" s="50">
        <f t="shared" si="0"/>
        <v>129.22499999999999</v>
      </c>
      <c r="M16" s="88">
        <f t="shared" ref="M16:AA16" si="35">SUM(M6:M15)</f>
        <v>305089.02</v>
      </c>
      <c r="N16" s="53">
        <f t="shared" si="35"/>
        <v>475.1</v>
      </c>
      <c r="O16" s="113">
        <f t="shared" si="35"/>
        <v>68.2</v>
      </c>
      <c r="P16" s="52">
        <f t="shared" si="35"/>
        <v>126.1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44.905000000000001</v>
      </c>
      <c r="V16" s="67">
        <f t="shared" si="35"/>
        <v>0</v>
      </c>
      <c r="W16" s="67">
        <f t="shared" si="35"/>
        <v>0</v>
      </c>
      <c r="X16" s="68">
        <f t="shared" si="35"/>
        <v>44.905000000000001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33898.78</v>
      </c>
      <c r="AD16" s="43">
        <f>SUM(AD6:AD15)</f>
        <v>0</v>
      </c>
      <c r="AF16" s="102">
        <f t="shared" si="12"/>
        <v>32.075000000000003</v>
      </c>
      <c r="AG16" s="103">
        <f t="shared" si="13"/>
        <v>34.1</v>
      </c>
      <c r="AH16" s="104">
        <f t="shared" si="14"/>
        <v>21.725000000000001</v>
      </c>
      <c r="AJ16" s="155">
        <f t="shared" ref="AJ16" si="37">AF16/SUM(AF16:AH16)</f>
        <v>0.36490329920364051</v>
      </c>
      <c r="AK16" s="155">
        <f t="shared" si="16"/>
        <v>0.38794084186575656</v>
      </c>
      <c r="AL16" s="155">
        <f t="shared" si="17"/>
        <v>0.24715585893060296</v>
      </c>
    </row>
    <row r="17" spans="1:27" x14ac:dyDescent="0.3">
      <c r="A17" s="55"/>
      <c r="B17" s="55"/>
      <c r="C17" s="55">
        <f>C16/40</f>
        <v>32.075000000000003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10.775</v>
      </c>
      <c r="H17" s="55">
        <f t="shared" si="38"/>
        <v>12.375</v>
      </c>
      <c r="I17" s="55">
        <f t="shared" si="38"/>
        <v>24.375</v>
      </c>
      <c r="J17" s="55">
        <f t="shared" si="38"/>
        <v>22.3</v>
      </c>
      <c r="K17" s="55">
        <f t="shared" si="38"/>
        <v>16.375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84</v>
      </c>
      <c r="D6" s="29"/>
      <c r="E6" s="35"/>
      <c r="F6" s="33">
        <v>40</v>
      </c>
      <c r="G6" s="29">
        <v>0</v>
      </c>
      <c r="H6" s="57">
        <v>0</v>
      </c>
      <c r="I6" s="33">
        <v>25</v>
      </c>
      <c r="J6" s="29">
        <v>45</v>
      </c>
      <c r="K6" s="35">
        <v>50</v>
      </c>
      <c r="L6" s="36">
        <f t="shared" ref="L6:L16" si="0">SUM(C6:K6)/40</f>
        <v>6.1</v>
      </c>
      <c r="M6" s="86">
        <f t="shared" ref="M6:M15" si="1">SUMPRODUCT($C$4:$K$4,$C6:$K6)</f>
        <v>14110.619999999999</v>
      </c>
      <c r="N6" s="57">
        <f t="shared" ref="N6:N15" si="2">SUMPRODUCT($C$3:$K$3,$C6:$K6)/1000</f>
        <v>22.24</v>
      </c>
      <c r="O6" s="42">
        <f t="shared" ref="O6:O12" si="3">SUM(F6:H6)/20</f>
        <v>2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2.9400000000000004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2.9400000000000004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0.51219512195121952</v>
      </c>
      <c r="AK6" s="154">
        <f t="shared" ref="AK6:AK16" si="16">AG6/SUM(AF6:AH6)</f>
        <v>0.24390243902439027</v>
      </c>
      <c r="AL6" s="154">
        <f t="shared" ref="AL6:AL16" si="17">AH6/SUM(AF6:AH6)</f>
        <v>0.24390243902439027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105</v>
      </c>
      <c r="G7" s="29">
        <v>99</v>
      </c>
      <c r="H7" s="57">
        <v>115</v>
      </c>
      <c r="I7" s="33">
        <v>54</v>
      </c>
      <c r="J7" s="29">
        <v>55</v>
      </c>
      <c r="K7" s="35"/>
      <c r="L7" s="36">
        <f t="shared" si="0"/>
        <v>12.7</v>
      </c>
      <c r="M7" s="86">
        <f t="shared" si="1"/>
        <v>27791.697500000002</v>
      </c>
      <c r="N7" s="57">
        <f t="shared" si="2"/>
        <v>40.21</v>
      </c>
      <c r="O7" s="42">
        <f t="shared" si="3"/>
        <v>15.95</v>
      </c>
      <c r="P7" s="41">
        <f t="shared" si="4"/>
        <v>5.45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7.9749999999999996</v>
      </c>
      <c r="AH7" s="97">
        <f t="shared" si="14"/>
        <v>5.0999999999999996</v>
      </c>
      <c r="AJ7" s="154">
        <f t="shared" si="15"/>
        <v>0.13266998341625208</v>
      </c>
      <c r="AK7" s="154">
        <f t="shared" si="16"/>
        <v>0.52902155887230518</v>
      </c>
      <c r="AL7" s="154">
        <f t="shared" si="17"/>
        <v>0.3383084577114428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40</v>
      </c>
      <c r="G8" s="29">
        <v>40</v>
      </c>
      <c r="H8" s="57">
        <v>40</v>
      </c>
      <c r="I8" s="33">
        <v>55</v>
      </c>
      <c r="J8" s="29">
        <v>50</v>
      </c>
      <c r="K8" s="35">
        <v>55</v>
      </c>
      <c r="L8" s="36">
        <f t="shared" si="0"/>
        <v>10.45</v>
      </c>
      <c r="M8" s="86">
        <f t="shared" si="1"/>
        <v>23331.640000000003</v>
      </c>
      <c r="N8" s="57">
        <f t="shared" si="2"/>
        <v>35.880000000000003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3</v>
      </c>
      <c r="AH8" s="97">
        <f t="shared" si="14"/>
        <v>2</v>
      </c>
      <c r="AJ8" s="154">
        <f t="shared" si="15"/>
        <v>0.40828402366863908</v>
      </c>
      <c r="AK8" s="154">
        <f t="shared" si="16"/>
        <v>0.3550295857988166</v>
      </c>
      <c r="AL8" s="154">
        <f t="shared" si="17"/>
        <v>0.23668639053254439</v>
      </c>
    </row>
    <row r="9" spans="1:38" x14ac:dyDescent="0.3">
      <c r="A9" s="30">
        <v>4</v>
      </c>
      <c r="B9" s="111" t="s">
        <v>100</v>
      </c>
      <c r="C9" s="107">
        <v>76</v>
      </c>
      <c r="D9" s="29"/>
      <c r="E9" s="35"/>
      <c r="F9" s="33">
        <v>10</v>
      </c>
      <c r="G9" s="29">
        <v>10</v>
      </c>
      <c r="H9" s="57">
        <v>22</v>
      </c>
      <c r="I9" s="33">
        <v>18</v>
      </c>
      <c r="J9" s="29">
        <v>10</v>
      </c>
      <c r="K9" s="35">
        <v>0</v>
      </c>
      <c r="L9" s="36">
        <f t="shared" si="0"/>
        <v>3.65</v>
      </c>
      <c r="M9" s="86">
        <f t="shared" si="1"/>
        <v>7218.8250000000007</v>
      </c>
      <c r="N9" s="57">
        <f t="shared" si="2"/>
        <v>10.86</v>
      </c>
      <c r="O9" s="42">
        <f t="shared" si="3"/>
        <v>2.1</v>
      </c>
      <c r="P9" s="41">
        <f t="shared" si="4"/>
        <v>1.4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2.66</v>
      </c>
      <c r="V9" s="70">
        <f t="shared" si="7"/>
        <v>0</v>
      </c>
      <c r="W9" s="70">
        <f t="shared" si="8"/>
        <v>0</v>
      </c>
      <c r="X9" s="71">
        <f t="shared" si="9"/>
        <v>2.66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1031.2607142857144</v>
      </c>
      <c r="AD9" s="35"/>
      <c r="AF9" s="96">
        <f t="shared" si="12"/>
        <v>1.9</v>
      </c>
      <c r="AG9" s="94">
        <f t="shared" si="13"/>
        <v>1.05</v>
      </c>
      <c r="AH9" s="97">
        <f t="shared" si="14"/>
        <v>0.5</v>
      </c>
      <c r="AJ9" s="154">
        <f t="shared" si="15"/>
        <v>0.55072463768115931</v>
      </c>
      <c r="AK9" s="154">
        <f t="shared" si="16"/>
        <v>0.30434782608695654</v>
      </c>
      <c r="AL9" s="154">
        <f t="shared" si="17"/>
        <v>0.14492753623188406</v>
      </c>
    </row>
    <row r="10" spans="1:38" x14ac:dyDescent="0.3">
      <c r="A10" s="30">
        <v>5</v>
      </c>
      <c r="B10" s="111" t="s">
        <v>103</v>
      </c>
      <c r="C10" s="107">
        <v>128</v>
      </c>
      <c r="D10" s="29"/>
      <c r="E10" s="35"/>
      <c r="F10" s="33">
        <v>0</v>
      </c>
      <c r="G10" s="29">
        <v>12</v>
      </c>
      <c r="H10" s="57">
        <v>0</v>
      </c>
      <c r="I10" s="33">
        <v>0</v>
      </c>
      <c r="J10" s="29">
        <v>0</v>
      </c>
      <c r="K10" s="35">
        <v>12</v>
      </c>
      <c r="L10" s="36">
        <f t="shared" ref="L10" si="18">SUM(C10:K10)/40</f>
        <v>3.8</v>
      </c>
      <c r="M10" s="86">
        <f t="shared" si="1"/>
        <v>6522.670000000001</v>
      </c>
      <c r="N10" s="57">
        <f t="shared" si="2"/>
        <v>9.9600000000000009</v>
      </c>
      <c r="O10" s="42">
        <f t="shared" ref="O10" si="19">SUM(F10:H10)/20</f>
        <v>0.6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4.4800000000000004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4.4800000000000004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931.81000000000017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160</v>
      </c>
      <c r="H11" s="57">
        <v>200</v>
      </c>
      <c r="I11" s="33">
        <v>360</v>
      </c>
      <c r="J11" s="29">
        <v>280</v>
      </c>
      <c r="K11" s="35"/>
      <c r="L11" s="36">
        <f t="shared" si="0"/>
        <v>29</v>
      </c>
      <c r="M11" s="86">
        <f t="shared" si="1"/>
        <v>73770.100000000006</v>
      </c>
      <c r="N11" s="57">
        <f t="shared" si="2"/>
        <v>113.2</v>
      </c>
      <c r="O11" s="42">
        <f t="shared" si="3"/>
        <v>26</v>
      </c>
      <c r="P11" s="41">
        <f t="shared" si="4"/>
        <v>32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</v>
      </c>
      <c r="AH11" s="97">
        <f t="shared" si="14"/>
        <v>8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506</v>
      </c>
      <c r="D16" s="51">
        <f t="shared" si="34"/>
        <v>0</v>
      </c>
      <c r="E16" s="53">
        <f t="shared" si="34"/>
        <v>0</v>
      </c>
      <c r="F16" s="113">
        <f t="shared" si="34"/>
        <v>355</v>
      </c>
      <c r="G16" s="51">
        <f t="shared" si="34"/>
        <v>321</v>
      </c>
      <c r="H16" s="53">
        <f t="shared" si="34"/>
        <v>377</v>
      </c>
      <c r="I16" s="113">
        <f t="shared" si="34"/>
        <v>512</v>
      </c>
      <c r="J16" s="51">
        <f t="shared" si="34"/>
        <v>440</v>
      </c>
      <c r="K16" s="53">
        <f t="shared" si="34"/>
        <v>117</v>
      </c>
      <c r="L16" s="50">
        <f t="shared" si="0"/>
        <v>65.7</v>
      </c>
      <c r="M16" s="88">
        <f t="shared" ref="M16:AA16" si="35">SUM(M6:M15)</f>
        <v>152745.55249999999</v>
      </c>
      <c r="N16" s="53">
        <f t="shared" si="35"/>
        <v>232.35000000000002</v>
      </c>
      <c r="O16" s="113">
        <f t="shared" si="35"/>
        <v>52.650000000000006</v>
      </c>
      <c r="P16" s="52">
        <f t="shared" si="35"/>
        <v>53.45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17.71</v>
      </c>
      <c r="V16" s="67">
        <f t="shared" si="35"/>
        <v>0</v>
      </c>
      <c r="W16" s="67">
        <f t="shared" si="35"/>
        <v>0</v>
      </c>
      <c r="X16" s="68">
        <f t="shared" si="35"/>
        <v>17.71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10910.396607142857</v>
      </c>
      <c r="AD16" s="43">
        <f>SUM(AD6:AD15)</f>
        <v>0</v>
      </c>
      <c r="AF16" s="102">
        <f t="shared" si="12"/>
        <v>12.65</v>
      </c>
      <c r="AG16" s="103">
        <f t="shared" si="13"/>
        <v>26.324999999999999</v>
      </c>
      <c r="AH16" s="104">
        <f t="shared" si="14"/>
        <v>16.899999999999999</v>
      </c>
      <c r="AJ16" s="155">
        <f t="shared" ref="AJ16" si="37">AF16/SUM(AF16:AH16)</f>
        <v>0.22639821029082774</v>
      </c>
      <c r="AK16" s="155">
        <f t="shared" si="16"/>
        <v>0.4711409395973154</v>
      </c>
      <c r="AL16" s="155">
        <f t="shared" si="17"/>
        <v>0.3024608501118568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J16" sqref="J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40</v>
      </c>
      <c r="D6" s="29"/>
      <c r="E6" s="35"/>
      <c r="F6" s="33">
        <v>40</v>
      </c>
      <c r="G6" s="29">
        <v>0</v>
      </c>
      <c r="H6" s="57">
        <v>0</v>
      </c>
      <c r="I6" s="33">
        <v>100</v>
      </c>
      <c r="J6" s="29">
        <v>100</v>
      </c>
      <c r="K6" s="35">
        <v>120</v>
      </c>
      <c r="L6" s="36">
        <f t="shared" ref="L6:L16" si="0">SUM(C6:K6)/40</f>
        <v>10</v>
      </c>
      <c r="M6" s="86">
        <f t="shared" ref="M6:M15" si="1">SUMPRODUCT($C$4:$K$4,$C6:$K6)</f>
        <v>26912.5</v>
      </c>
      <c r="N6" s="57">
        <f t="shared" ref="N6:N15" si="2">SUMPRODUCT($C$3:$K$3,$C6:$K6)/1000</f>
        <v>43.6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0.33333333333333331</v>
      </c>
      <c r="AK6" s="154">
        <f t="shared" ref="AK6:AK16" si="16">AG6/SUM(AF6:AH6)</f>
        <v>0.33333333333333331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85</v>
      </c>
      <c r="G7" s="29">
        <v>27</v>
      </c>
      <c r="H7" s="57">
        <v>133</v>
      </c>
      <c r="I7" s="33">
        <v>79</v>
      </c>
      <c r="J7" s="29">
        <v>12</v>
      </c>
      <c r="K7" s="35">
        <v>101</v>
      </c>
      <c r="L7" s="36">
        <f t="shared" si="0"/>
        <v>12.725</v>
      </c>
      <c r="M7" s="86">
        <f t="shared" si="1"/>
        <v>29624.752500000002</v>
      </c>
      <c r="N7" s="57">
        <f t="shared" si="2"/>
        <v>44.51</v>
      </c>
      <c r="O7" s="42">
        <f t="shared" si="3"/>
        <v>12.25</v>
      </c>
      <c r="P7" s="41">
        <f t="shared" si="4"/>
        <v>9.6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6.125</v>
      </c>
      <c r="AH7" s="97">
        <f t="shared" si="14"/>
        <v>2.8</v>
      </c>
      <c r="AJ7" s="154">
        <f t="shared" si="15"/>
        <v>0.16783216783216784</v>
      </c>
      <c r="AK7" s="154">
        <f t="shared" si="16"/>
        <v>0.57109557109557108</v>
      </c>
      <c r="AL7" s="154">
        <f t="shared" si="17"/>
        <v>0.26107226107226106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5</v>
      </c>
      <c r="J8" s="29">
        <v>16</v>
      </c>
      <c r="K8" s="35">
        <v>45</v>
      </c>
      <c r="L8" s="36">
        <f t="shared" si="0"/>
        <v>4.95</v>
      </c>
      <c r="M8" s="86">
        <f t="shared" si="1"/>
        <v>9972.6</v>
      </c>
      <c r="N8" s="57">
        <f t="shared" si="2"/>
        <v>15.84</v>
      </c>
      <c r="O8" s="42">
        <f t="shared" si="3"/>
        <v>0</v>
      </c>
      <c r="P8" s="41">
        <f t="shared" si="4"/>
        <v>3.3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1246.575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92</v>
      </c>
      <c r="D9" s="29"/>
      <c r="E9" s="35"/>
      <c r="F9" s="33">
        <v>55</v>
      </c>
      <c r="G9" s="29">
        <v>50</v>
      </c>
      <c r="H9" s="57">
        <v>55</v>
      </c>
      <c r="I9" s="33">
        <v>183</v>
      </c>
      <c r="J9" s="29">
        <v>173</v>
      </c>
      <c r="K9" s="35">
        <v>186</v>
      </c>
      <c r="L9" s="36">
        <f t="shared" si="0"/>
        <v>19.850000000000001</v>
      </c>
      <c r="M9" s="86">
        <f t="shared" si="1"/>
        <v>51374.04</v>
      </c>
      <c r="N9" s="57">
        <f t="shared" si="2"/>
        <v>81.760000000000005</v>
      </c>
      <c r="O9" s="42">
        <f t="shared" si="3"/>
        <v>8</v>
      </c>
      <c r="P9" s="41">
        <f t="shared" si="4"/>
        <v>27.1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3.22</v>
      </c>
      <c r="V9" s="70">
        <f t="shared" si="7"/>
        <v>0</v>
      </c>
      <c r="W9" s="70">
        <f t="shared" si="8"/>
        <v>0</v>
      </c>
      <c r="X9" s="71">
        <f t="shared" si="9"/>
        <v>3.22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2.2999999999999998</v>
      </c>
      <c r="AG9" s="94">
        <f t="shared" si="13"/>
        <v>4</v>
      </c>
      <c r="AH9" s="97">
        <f t="shared" si="14"/>
        <v>2.625</v>
      </c>
      <c r="AJ9" s="154">
        <f t="shared" si="15"/>
        <v>0.25770308123249297</v>
      </c>
      <c r="AK9" s="154">
        <f t="shared" si="16"/>
        <v>0.44817927170868344</v>
      </c>
      <c r="AL9" s="154">
        <f t="shared" si="17"/>
        <v>0.29411764705882348</v>
      </c>
    </row>
    <row r="10" spans="1:38" x14ac:dyDescent="0.3">
      <c r="A10" s="30">
        <v>5</v>
      </c>
      <c r="B10" s="111" t="s">
        <v>103</v>
      </c>
      <c r="C10" s="107">
        <v>100</v>
      </c>
      <c r="D10" s="29"/>
      <c r="E10" s="35"/>
      <c r="F10" s="33">
        <v>40</v>
      </c>
      <c r="G10" s="29">
        <v>58</v>
      </c>
      <c r="H10" s="57">
        <v>52</v>
      </c>
      <c r="I10" s="33">
        <v>86</v>
      </c>
      <c r="J10" s="29">
        <v>40</v>
      </c>
      <c r="K10" s="35">
        <v>78</v>
      </c>
      <c r="L10" s="36">
        <f t="shared" ref="L10" si="18">SUM(C10:K10)/40</f>
        <v>11.35</v>
      </c>
      <c r="M10" s="86">
        <f t="shared" si="1"/>
        <v>26610.934999999998</v>
      </c>
      <c r="N10" s="57">
        <f t="shared" si="2"/>
        <v>40.98</v>
      </c>
      <c r="O10" s="42">
        <f t="shared" ref="O10" si="19">SUM(F10:H10)/20</f>
        <v>7.5</v>
      </c>
      <c r="P10" s="41">
        <f t="shared" ref="P10" si="20">SUM(I10:K10)/20</f>
        <v>10.199999999999999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3.5000000000000004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3.5000000000000004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>
        <v>40</v>
      </c>
      <c r="J11" s="29">
        <v>40</v>
      </c>
      <c r="K11" s="35">
        <v>40</v>
      </c>
      <c r="L11" s="36">
        <f t="shared" si="0"/>
        <v>3</v>
      </c>
      <c r="M11" s="86">
        <f t="shared" si="1"/>
        <v>8716.7999999999993</v>
      </c>
      <c r="N11" s="57">
        <f t="shared" si="2"/>
        <v>14.4</v>
      </c>
      <c r="O11" s="42">
        <f t="shared" si="3"/>
        <v>0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436</v>
      </c>
      <c r="D16" s="51">
        <f t="shared" si="34"/>
        <v>0</v>
      </c>
      <c r="E16" s="53">
        <f t="shared" si="34"/>
        <v>0</v>
      </c>
      <c r="F16" s="113">
        <f t="shared" si="34"/>
        <v>220</v>
      </c>
      <c r="G16" s="51">
        <f t="shared" si="34"/>
        <v>135</v>
      </c>
      <c r="H16" s="53">
        <f t="shared" si="34"/>
        <v>240</v>
      </c>
      <c r="I16" s="113">
        <f t="shared" si="34"/>
        <v>493</v>
      </c>
      <c r="J16" s="51">
        <f t="shared" si="34"/>
        <v>381</v>
      </c>
      <c r="K16" s="53">
        <f t="shared" si="34"/>
        <v>570</v>
      </c>
      <c r="L16" s="50">
        <f t="shared" si="0"/>
        <v>61.875</v>
      </c>
      <c r="M16" s="88">
        <f t="shared" ref="M16:AA16" si="35">SUM(M6:M15)</f>
        <v>153211.6275</v>
      </c>
      <c r="N16" s="53">
        <f t="shared" si="35"/>
        <v>241.09</v>
      </c>
      <c r="O16" s="113">
        <f t="shared" si="35"/>
        <v>29.75</v>
      </c>
      <c r="P16" s="52">
        <f t="shared" si="35"/>
        <v>72.2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15.260000000000002</v>
      </c>
      <c r="V16" s="67">
        <f t="shared" si="35"/>
        <v>0</v>
      </c>
      <c r="W16" s="67">
        <f t="shared" si="35"/>
        <v>0</v>
      </c>
      <c r="X16" s="68">
        <f t="shared" si="35"/>
        <v>15.260000000000002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19151.4534375</v>
      </c>
      <c r="AD16" s="43">
        <f>SUM(AD6:AD15)</f>
        <v>0</v>
      </c>
      <c r="AF16" s="102">
        <f t="shared" si="12"/>
        <v>10.9</v>
      </c>
      <c r="AG16" s="103">
        <f t="shared" si="13"/>
        <v>14.875</v>
      </c>
      <c r="AH16" s="104">
        <f t="shared" si="14"/>
        <v>8.875</v>
      </c>
      <c r="AJ16" s="155">
        <f t="shared" ref="AJ16" si="37">AF16/SUM(AF16:AH16)</f>
        <v>0.31457431457431462</v>
      </c>
      <c r="AK16" s="155">
        <f t="shared" si="16"/>
        <v>0.42929292929292934</v>
      </c>
      <c r="AL16" s="155">
        <f t="shared" si="17"/>
        <v>0.25613275613275616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H13" sqref="H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99</v>
      </c>
      <c r="C6" s="233"/>
      <c r="D6" s="233"/>
      <c r="E6" s="233"/>
      <c r="F6" s="233">
        <v>0</v>
      </c>
      <c r="G6" s="233">
        <v>40</v>
      </c>
      <c r="H6" s="233">
        <v>0</v>
      </c>
      <c r="I6" s="233">
        <v>120</v>
      </c>
      <c r="J6" s="233">
        <v>80</v>
      </c>
      <c r="K6" s="233">
        <v>120</v>
      </c>
      <c r="L6" s="115">
        <f t="shared" ref="L6:L16" si="0">SUM(C6:K6)/40</f>
        <v>9</v>
      </c>
      <c r="M6" s="86">
        <f t="shared" ref="M6:M15" si="1">SUMPRODUCT($C$4:$K$4,$C6:$K6)</f>
        <v>25343.3</v>
      </c>
      <c r="N6" s="57">
        <f t="shared" ref="N6:N15" si="2">SUMPRODUCT($C$3:$K$3,$C6:$K6)/1000</f>
        <v>41.2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ht="14.5" x14ac:dyDescent="0.3">
      <c r="A7" s="32">
        <v>2</v>
      </c>
      <c r="B7" s="232" t="s">
        <v>88</v>
      </c>
      <c r="C7" s="233">
        <v>80</v>
      </c>
      <c r="D7" s="233"/>
      <c r="E7" s="233"/>
      <c r="F7" s="233">
        <v>0</v>
      </c>
      <c r="G7" s="233">
        <v>80</v>
      </c>
      <c r="H7" s="233">
        <v>120</v>
      </c>
      <c r="I7" s="233">
        <v>10</v>
      </c>
      <c r="J7" s="233">
        <v>10</v>
      </c>
      <c r="K7" s="233">
        <v>20</v>
      </c>
      <c r="L7" s="115">
        <f t="shared" si="0"/>
        <v>8</v>
      </c>
      <c r="M7" s="86">
        <f t="shared" si="1"/>
        <v>16536.5</v>
      </c>
      <c r="N7" s="57">
        <f t="shared" si="2"/>
        <v>23.6</v>
      </c>
      <c r="O7" s="42">
        <f t="shared" si="3"/>
        <v>10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5</v>
      </c>
      <c r="AH7" s="97">
        <f t="shared" si="14"/>
        <v>2</v>
      </c>
      <c r="AJ7" s="154">
        <f t="shared" si="15"/>
        <v>0.22222222222222221</v>
      </c>
      <c r="AK7" s="154">
        <f t="shared" si="16"/>
        <v>0.55555555555555558</v>
      </c>
      <c r="AL7" s="154">
        <f t="shared" si="17"/>
        <v>0.22222222222222221</v>
      </c>
    </row>
    <row r="8" spans="1:38" ht="14.5" x14ac:dyDescent="0.3">
      <c r="A8" s="32">
        <v>3</v>
      </c>
      <c r="B8" s="232" t="s">
        <v>95</v>
      </c>
      <c r="C8" s="233">
        <v>0</v>
      </c>
      <c r="D8" s="233"/>
      <c r="E8" s="233"/>
      <c r="F8" s="233">
        <v>0</v>
      </c>
      <c r="G8" s="233">
        <v>80</v>
      </c>
      <c r="H8" s="233">
        <v>80</v>
      </c>
      <c r="I8" s="233">
        <v>15</v>
      </c>
      <c r="J8" s="233">
        <v>30</v>
      </c>
      <c r="K8" s="233">
        <v>13</v>
      </c>
      <c r="L8" s="115">
        <f t="shared" si="0"/>
        <v>5.45</v>
      </c>
      <c r="M8" s="86">
        <f t="shared" si="1"/>
        <v>12607.119999999999</v>
      </c>
      <c r="N8" s="57">
        <f t="shared" si="2"/>
        <v>18.16</v>
      </c>
      <c r="O8" s="42">
        <f t="shared" si="3"/>
        <v>8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4</v>
      </c>
      <c r="AH8" s="97">
        <f t="shared" si="14"/>
        <v>2</v>
      </c>
      <c r="AJ8" s="154">
        <f t="shared" si="15"/>
        <v>0</v>
      </c>
      <c r="AK8" s="154">
        <f t="shared" si="16"/>
        <v>0.66666666666666663</v>
      </c>
      <c r="AL8" s="154">
        <f t="shared" si="17"/>
        <v>0.33333333333333331</v>
      </c>
    </row>
    <row r="9" spans="1:38" ht="14.5" x14ac:dyDescent="0.3">
      <c r="A9" s="32">
        <v>4</v>
      </c>
      <c r="B9" s="232" t="s">
        <v>100</v>
      </c>
      <c r="C9" s="233">
        <v>48</v>
      </c>
      <c r="D9" s="233"/>
      <c r="E9" s="233"/>
      <c r="F9" s="233">
        <v>22</v>
      </c>
      <c r="G9" s="233">
        <v>10</v>
      </c>
      <c r="H9" s="233">
        <v>12</v>
      </c>
      <c r="I9" s="233">
        <v>26</v>
      </c>
      <c r="J9" s="233">
        <v>21</v>
      </c>
      <c r="K9" s="233">
        <v>21</v>
      </c>
      <c r="L9" s="115">
        <f t="shared" si="0"/>
        <v>4</v>
      </c>
      <c r="M9" s="86">
        <f t="shared" si="1"/>
        <v>9130.9100000000017</v>
      </c>
      <c r="N9" s="57">
        <f t="shared" si="2"/>
        <v>14.12</v>
      </c>
      <c r="O9" s="42">
        <f t="shared" si="3"/>
        <v>2.2000000000000002</v>
      </c>
      <c r="P9" s="41">
        <f t="shared" si="4"/>
        <v>3.4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1.6800000000000002</v>
      </c>
      <c r="V9" s="70">
        <f t="shared" si="7"/>
        <v>0</v>
      </c>
      <c r="W9" s="70">
        <f t="shared" si="8"/>
        <v>0</v>
      </c>
      <c r="X9" s="71">
        <f t="shared" si="9"/>
        <v>1.6800000000000002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1.2</v>
      </c>
      <c r="AG9" s="94">
        <f t="shared" si="13"/>
        <v>1.1000000000000001</v>
      </c>
      <c r="AH9" s="97">
        <f t="shared" si="14"/>
        <v>0.8</v>
      </c>
      <c r="AJ9" s="154">
        <f t="shared" si="15"/>
        <v>0.38709677419354843</v>
      </c>
      <c r="AK9" s="154">
        <f t="shared" si="16"/>
        <v>0.35483870967741943</v>
      </c>
      <c r="AL9" s="154">
        <f t="shared" si="17"/>
        <v>0.25806451612903231</v>
      </c>
    </row>
    <row r="10" spans="1:38" ht="14.5" x14ac:dyDescent="0.3">
      <c r="A10" s="32">
        <v>5</v>
      </c>
      <c r="B10" s="232" t="s">
        <v>103</v>
      </c>
      <c r="C10" s="233">
        <v>55</v>
      </c>
      <c r="D10" s="233"/>
      <c r="E10" s="233"/>
      <c r="F10" s="233">
        <v>16</v>
      </c>
      <c r="G10" s="233">
        <v>19</v>
      </c>
      <c r="H10" s="233">
        <v>26</v>
      </c>
      <c r="I10" s="233">
        <v>13</v>
      </c>
      <c r="J10" s="233">
        <v>15</v>
      </c>
      <c r="K10" s="233">
        <v>15</v>
      </c>
      <c r="L10" s="115">
        <f t="shared" ref="L10" si="18">SUM(C10:K10)/40</f>
        <v>3.9750000000000001</v>
      </c>
      <c r="M10" s="86">
        <f t="shared" si="1"/>
        <v>8481.3824999999997</v>
      </c>
      <c r="N10" s="57">
        <f t="shared" si="2"/>
        <v>12.73</v>
      </c>
      <c r="O10" s="42">
        <f t="shared" ref="O10" si="19">SUM(F10:H10)/20</f>
        <v>3.05</v>
      </c>
      <c r="P10" s="41">
        <f t="shared" ref="P10" si="20">SUM(I10:K10)/20</f>
        <v>2.15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1.9250000000000003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1.9250000000000003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90</v>
      </c>
      <c r="C11" s="233">
        <v>385</v>
      </c>
      <c r="D11" s="233"/>
      <c r="E11" s="233"/>
      <c r="F11" s="233">
        <v>400</v>
      </c>
      <c r="G11" s="233">
        <v>320</v>
      </c>
      <c r="H11" s="233">
        <v>280</v>
      </c>
      <c r="I11" s="233">
        <v>320</v>
      </c>
      <c r="J11" s="233">
        <v>320</v>
      </c>
      <c r="K11" s="233">
        <v>1200</v>
      </c>
      <c r="L11" s="115">
        <f t="shared" si="0"/>
        <v>80.625</v>
      </c>
      <c r="M11" s="86">
        <f t="shared" si="1"/>
        <v>201223.65000000002</v>
      </c>
      <c r="N11" s="57">
        <f t="shared" si="2"/>
        <v>313.89999999999998</v>
      </c>
      <c r="O11" s="42">
        <f t="shared" si="3"/>
        <v>50</v>
      </c>
      <c r="P11" s="41">
        <f t="shared" si="4"/>
        <v>92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13.475000000000001</v>
      </c>
      <c r="V11" s="70">
        <f t="shared" si="7"/>
        <v>0</v>
      </c>
      <c r="W11" s="70">
        <f t="shared" si="8"/>
        <v>0</v>
      </c>
      <c r="X11" s="71">
        <f t="shared" si="9"/>
        <v>13.475000000000001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9.625</v>
      </c>
      <c r="AG11" s="94">
        <f t="shared" si="13"/>
        <v>25</v>
      </c>
      <c r="AH11" s="97">
        <f t="shared" si="14"/>
        <v>18</v>
      </c>
      <c r="AJ11" s="154">
        <f t="shared" si="15"/>
        <v>0.1828978622327791</v>
      </c>
      <c r="AK11" s="154">
        <f t="shared" si="16"/>
        <v>0.47505938242280282</v>
      </c>
      <c r="AL11" s="154">
        <f t="shared" si="17"/>
        <v>0.34204275534441803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>
        <v>1600</v>
      </c>
      <c r="D14" s="29"/>
      <c r="E14" s="29"/>
      <c r="F14" s="29"/>
      <c r="G14" s="29"/>
      <c r="H14" s="34"/>
      <c r="I14" s="29">
        <v>600</v>
      </c>
      <c r="J14" s="29">
        <v>1000</v>
      </c>
      <c r="K14" s="29">
        <v>800</v>
      </c>
      <c r="L14" s="115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36"/>
      <c r="C16" s="228">
        <f t="shared" ref="C16:K16" si="34">SUM(C6:C15)</f>
        <v>2168</v>
      </c>
      <c r="D16" s="229">
        <f t="shared" si="34"/>
        <v>0</v>
      </c>
      <c r="E16" s="230">
        <f t="shared" si="34"/>
        <v>0</v>
      </c>
      <c r="F16" s="231">
        <f t="shared" si="34"/>
        <v>438</v>
      </c>
      <c r="G16" s="229">
        <f t="shared" si="34"/>
        <v>549</v>
      </c>
      <c r="H16" s="230">
        <f t="shared" si="34"/>
        <v>518</v>
      </c>
      <c r="I16" s="231">
        <f t="shared" si="34"/>
        <v>1104</v>
      </c>
      <c r="J16" s="229">
        <f t="shared" si="34"/>
        <v>1476</v>
      </c>
      <c r="K16" s="230">
        <f t="shared" si="34"/>
        <v>2189</v>
      </c>
      <c r="L16" s="50">
        <f t="shared" si="0"/>
        <v>211.05</v>
      </c>
      <c r="M16" s="88">
        <f t="shared" ref="M16:AA16" si="35">SUM(M6:M15)</f>
        <v>510426.86250000005</v>
      </c>
      <c r="N16" s="53">
        <f t="shared" si="35"/>
        <v>807.71</v>
      </c>
      <c r="O16" s="113">
        <f t="shared" si="35"/>
        <v>75.25</v>
      </c>
      <c r="P16" s="52">
        <f t="shared" si="35"/>
        <v>118.44999999999999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75.88000000000001</v>
      </c>
      <c r="V16" s="67">
        <f t="shared" si="35"/>
        <v>0</v>
      </c>
      <c r="W16" s="67">
        <f t="shared" si="35"/>
        <v>0</v>
      </c>
      <c r="X16" s="68">
        <f t="shared" si="35"/>
        <v>75.88000000000001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54.2</v>
      </c>
      <c r="AG16" s="103">
        <f t="shared" si="13"/>
        <v>37.625</v>
      </c>
      <c r="AH16" s="104">
        <f t="shared" si="14"/>
        <v>24.675000000000001</v>
      </c>
      <c r="AJ16" s="155">
        <f t="shared" ref="AJ16" si="37">AF16/SUM(AF16:AH16)</f>
        <v>0.46523605150214592</v>
      </c>
      <c r="AK16" s="155">
        <f t="shared" si="16"/>
        <v>0.32296137339055792</v>
      </c>
      <c r="AL16" s="155">
        <f t="shared" si="17"/>
        <v>0.21180257510729614</v>
      </c>
    </row>
    <row r="17" spans="1:27" x14ac:dyDescent="0.3">
      <c r="A17" s="55"/>
      <c r="B17" s="55"/>
      <c r="C17" s="55">
        <f>C16/40</f>
        <v>54.2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13.725</v>
      </c>
      <c r="H17" s="55">
        <f t="shared" si="38"/>
        <v>12.95</v>
      </c>
      <c r="I17" s="55">
        <f t="shared" si="38"/>
        <v>27.6</v>
      </c>
      <c r="J17" s="55">
        <f t="shared" si="38"/>
        <v>36.9</v>
      </c>
      <c r="K17" s="55">
        <f t="shared" si="38"/>
        <v>54.725000000000001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Y18" sqref="Y18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46273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120</v>
      </c>
      <c r="D6" s="29"/>
      <c r="E6" s="35"/>
      <c r="F6" s="33">
        <v>40</v>
      </c>
      <c r="G6" s="29">
        <v>0</v>
      </c>
      <c r="H6" s="57">
        <v>0</v>
      </c>
      <c r="I6" s="33">
        <v>20</v>
      </c>
      <c r="J6" s="29">
        <v>15</v>
      </c>
      <c r="K6" s="35">
        <v>20</v>
      </c>
      <c r="L6" s="36">
        <f t="shared" ref="L6:L16" si="0">SUM(C6:K6)/40</f>
        <v>5.375</v>
      </c>
      <c r="M6" s="86">
        <f t="shared" ref="M6:M15" si="1">SUMPRODUCT($C$4:$K$4,$C6:$K6)</f>
        <v>10801.3</v>
      </c>
      <c r="N6" s="57">
        <f t="shared" ref="N6:N15" si="2">SUMPRODUCT($C$3:$K$3,$C6:$K6)/1000</f>
        <v>16.600000000000001</v>
      </c>
      <c r="O6" s="42">
        <f t="shared" ref="O6:O12" si="3">SUM(F6:H6)/20</f>
        <v>2</v>
      </c>
      <c r="P6" s="41">
        <f t="shared" ref="P6:P12" si="4">SUM(I6:K6)/20</f>
        <v>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981.93636363636358</v>
      </c>
      <c r="AD6" s="35"/>
      <c r="AF6" s="96">
        <f t="shared" ref="AF6:AF16" si="12">SUM(C6:E6)/40</f>
        <v>3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</v>
      </c>
      <c r="AK6" s="154">
        <f t="shared" ref="AK6:AK16" si="16">AG6/SUM(AF6:AH6)</f>
        <v>0.2</v>
      </c>
      <c r="AL6" s="154">
        <f t="shared" ref="AL6:AL16" si="17">AH6/SUM(AF6:AH6)</f>
        <v>0.2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15</v>
      </c>
      <c r="G7" s="29">
        <v>6</v>
      </c>
      <c r="H7" s="57">
        <v>9</v>
      </c>
      <c r="I7" s="33">
        <v>152</v>
      </c>
      <c r="J7" s="29">
        <v>81</v>
      </c>
      <c r="K7" s="35">
        <v>118</v>
      </c>
      <c r="L7" s="36">
        <f t="shared" si="0"/>
        <v>9.5250000000000004</v>
      </c>
      <c r="M7" s="86">
        <f t="shared" si="1"/>
        <v>27070.515000000003</v>
      </c>
      <c r="N7" s="57">
        <f t="shared" si="2"/>
        <v>44.22</v>
      </c>
      <c r="O7" s="42">
        <f t="shared" si="3"/>
        <v>1.5</v>
      </c>
      <c r="P7" s="41">
        <f t="shared" si="4"/>
        <v>17.55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2460.9559090909092</v>
      </c>
      <c r="AD7" s="35"/>
      <c r="AF7" s="96">
        <f t="shared" si="12"/>
        <v>0</v>
      </c>
      <c r="AG7" s="94">
        <f t="shared" si="13"/>
        <v>0.75</v>
      </c>
      <c r="AH7" s="97">
        <f t="shared" si="14"/>
        <v>0.52500000000000002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0.41176470588235298</v>
      </c>
    </row>
    <row r="8" spans="1:38" x14ac:dyDescent="0.3">
      <c r="A8" s="30">
        <v>3</v>
      </c>
      <c r="B8" s="111" t="s">
        <v>95</v>
      </c>
      <c r="C8" s="107">
        <v>320</v>
      </c>
      <c r="D8" s="29"/>
      <c r="E8" s="35"/>
      <c r="F8" s="33">
        <v>6</v>
      </c>
      <c r="G8" s="29">
        <v>6</v>
      </c>
      <c r="H8" s="57">
        <v>0</v>
      </c>
      <c r="I8" s="33">
        <v>21</v>
      </c>
      <c r="J8" s="29">
        <v>27</v>
      </c>
      <c r="K8" s="35">
        <v>16</v>
      </c>
      <c r="L8" s="36">
        <f t="shared" si="0"/>
        <v>9.9</v>
      </c>
      <c r="M8" s="86">
        <f t="shared" si="1"/>
        <v>17832.110000000004</v>
      </c>
      <c r="N8" s="57">
        <f t="shared" si="2"/>
        <v>27.72</v>
      </c>
      <c r="O8" s="42">
        <f t="shared" si="3"/>
        <v>0.6</v>
      </c>
      <c r="P8" s="41">
        <f t="shared" si="4"/>
        <v>3.2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11.200000000000001</v>
      </c>
      <c r="V8" s="70">
        <f t="shared" si="7"/>
        <v>0</v>
      </c>
      <c r="W8" s="70">
        <f t="shared" si="8"/>
        <v>0</v>
      </c>
      <c r="X8" s="71">
        <f t="shared" si="9"/>
        <v>11.200000000000001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8</v>
      </c>
      <c r="AG8" s="94">
        <f t="shared" si="13"/>
        <v>0.3</v>
      </c>
      <c r="AH8" s="97">
        <f t="shared" si="14"/>
        <v>0.3</v>
      </c>
      <c r="AJ8" s="154">
        <f t="shared" si="15"/>
        <v>0.93023255813953476</v>
      </c>
      <c r="AK8" s="154">
        <f t="shared" si="16"/>
        <v>3.4883720930232551E-2</v>
      </c>
      <c r="AL8" s="154">
        <f t="shared" si="17"/>
        <v>3.4883720930232551E-2</v>
      </c>
    </row>
    <row r="9" spans="1:38" x14ac:dyDescent="0.3">
      <c r="A9" s="30">
        <v>4</v>
      </c>
      <c r="B9" s="111" t="s">
        <v>100</v>
      </c>
      <c r="C9" s="107">
        <v>30</v>
      </c>
      <c r="D9" s="29"/>
      <c r="E9" s="35"/>
      <c r="F9" s="33">
        <v>25</v>
      </c>
      <c r="G9" s="29">
        <v>19</v>
      </c>
      <c r="H9" s="57">
        <v>24</v>
      </c>
      <c r="I9" s="33">
        <v>76</v>
      </c>
      <c r="J9" s="29">
        <v>19</v>
      </c>
      <c r="K9" s="35">
        <v>51</v>
      </c>
      <c r="L9" s="36">
        <f t="shared" si="0"/>
        <v>6.1</v>
      </c>
      <c r="M9" s="86">
        <f t="shared" si="1"/>
        <v>15349.79</v>
      </c>
      <c r="N9" s="57">
        <f t="shared" si="2"/>
        <v>24.08</v>
      </c>
      <c r="O9" s="42">
        <f t="shared" si="3"/>
        <v>3.4</v>
      </c>
      <c r="P9" s="41">
        <f t="shared" si="4"/>
        <v>7.3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1.05</v>
      </c>
      <c r="V9" s="70">
        <f t="shared" si="7"/>
        <v>0</v>
      </c>
      <c r="W9" s="70">
        <f t="shared" si="8"/>
        <v>0</v>
      </c>
      <c r="X9" s="71">
        <f t="shared" si="9"/>
        <v>1.05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0.75</v>
      </c>
      <c r="AG9" s="94">
        <f t="shared" si="13"/>
        <v>1.7</v>
      </c>
      <c r="AH9" s="97">
        <f t="shared" si="14"/>
        <v>1.1000000000000001</v>
      </c>
      <c r="AJ9" s="154">
        <f t="shared" si="15"/>
        <v>0.21126760563380281</v>
      </c>
      <c r="AK9" s="154">
        <f t="shared" si="16"/>
        <v>0.47887323943661969</v>
      </c>
      <c r="AL9" s="154">
        <f t="shared" si="17"/>
        <v>0.30985915492957744</v>
      </c>
    </row>
    <row r="10" spans="1:38" x14ac:dyDescent="0.3">
      <c r="A10" s="30">
        <v>5</v>
      </c>
      <c r="B10" s="111" t="s">
        <v>103</v>
      </c>
      <c r="C10" s="107">
        <v>181</v>
      </c>
      <c r="D10" s="29"/>
      <c r="E10" s="35"/>
      <c r="F10" s="33">
        <v>15</v>
      </c>
      <c r="G10" s="29">
        <v>55</v>
      </c>
      <c r="H10" s="57">
        <v>10</v>
      </c>
      <c r="I10" s="33">
        <v>51</v>
      </c>
      <c r="J10" s="29">
        <v>35</v>
      </c>
      <c r="K10" s="35">
        <v>16</v>
      </c>
      <c r="L10" s="36">
        <f t="shared" ref="L10" si="18">SUM(C10:K10)/40</f>
        <v>9.0749999999999993</v>
      </c>
      <c r="M10" s="86">
        <f t="shared" si="1"/>
        <v>18706.910000000003</v>
      </c>
      <c r="N10" s="57">
        <f t="shared" si="2"/>
        <v>28.7</v>
      </c>
      <c r="O10" s="42">
        <f t="shared" ref="O10" si="19">SUM(F10:H10)/20</f>
        <v>4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6.3350000000000009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6.3350000000000009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160</v>
      </c>
      <c r="H11" s="57">
        <v>200</v>
      </c>
      <c r="I11" s="33">
        <v>398</v>
      </c>
      <c r="J11" s="29">
        <v>280</v>
      </c>
      <c r="K11" s="35">
        <v>560</v>
      </c>
      <c r="L11" s="36">
        <f t="shared" si="0"/>
        <v>44.95</v>
      </c>
      <c r="M11" s="86">
        <f t="shared" si="1"/>
        <v>119307.32</v>
      </c>
      <c r="N11" s="57">
        <f t="shared" si="2"/>
        <v>187.76</v>
      </c>
      <c r="O11" s="42">
        <f t="shared" si="3"/>
        <v>28</v>
      </c>
      <c r="P11" s="41">
        <f t="shared" si="4"/>
        <v>61.9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9</v>
      </c>
      <c r="AJ11" s="154">
        <f t="shared" si="15"/>
        <v>0</v>
      </c>
      <c r="AK11" s="154">
        <f t="shared" si="16"/>
        <v>0.60869565217391308</v>
      </c>
      <c r="AL11" s="154">
        <f t="shared" si="17"/>
        <v>0.39130434782608697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651</v>
      </c>
      <c r="D16" s="51">
        <f t="shared" si="34"/>
        <v>0</v>
      </c>
      <c r="E16" s="53">
        <f t="shared" si="34"/>
        <v>0</v>
      </c>
      <c r="F16" s="113">
        <f t="shared" si="34"/>
        <v>301</v>
      </c>
      <c r="G16" s="51">
        <f t="shared" si="34"/>
        <v>246</v>
      </c>
      <c r="H16" s="53">
        <f t="shared" si="34"/>
        <v>243</v>
      </c>
      <c r="I16" s="113">
        <f t="shared" si="34"/>
        <v>718</v>
      </c>
      <c r="J16" s="51">
        <f t="shared" si="34"/>
        <v>457</v>
      </c>
      <c r="K16" s="53">
        <f t="shared" si="34"/>
        <v>781</v>
      </c>
      <c r="L16" s="50">
        <f t="shared" si="0"/>
        <v>84.924999999999997</v>
      </c>
      <c r="M16" s="88">
        <f t="shared" ref="M16:AA16" si="35">SUM(M6:M15)</f>
        <v>209067.94500000001</v>
      </c>
      <c r="N16" s="53">
        <f t="shared" si="35"/>
        <v>329.08</v>
      </c>
      <c r="O16" s="113">
        <f t="shared" si="35"/>
        <v>39.5</v>
      </c>
      <c r="P16" s="52">
        <f t="shared" si="35"/>
        <v>97.8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22.785000000000004</v>
      </c>
      <c r="V16" s="67">
        <f t="shared" si="35"/>
        <v>0</v>
      </c>
      <c r="W16" s="67">
        <f t="shared" si="35"/>
        <v>0</v>
      </c>
      <c r="X16" s="68">
        <f t="shared" si="35"/>
        <v>22.785000000000004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9503.0884090909094</v>
      </c>
      <c r="AD16" s="43">
        <f>SUM(AD6:AD15)</f>
        <v>0</v>
      </c>
      <c r="AF16" s="102">
        <f t="shared" si="12"/>
        <v>16.274999999999999</v>
      </c>
      <c r="AG16" s="103">
        <f t="shared" si="13"/>
        <v>19.75</v>
      </c>
      <c r="AH16" s="104">
        <f t="shared" si="14"/>
        <v>13.675000000000001</v>
      </c>
      <c r="AJ16" s="155">
        <f t="shared" ref="AJ16" si="37">AF16/SUM(AF16:AH16)</f>
        <v>0.32746478873239432</v>
      </c>
      <c r="AK16" s="155">
        <f t="shared" si="16"/>
        <v>0.39738430583501005</v>
      </c>
      <c r="AL16" s="155">
        <f t="shared" si="17"/>
        <v>0.27515090543259557</v>
      </c>
    </row>
    <row r="17" spans="1:27" x14ac:dyDescent="0.3">
      <c r="A17" s="55"/>
      <c r="B17" s="55"/>
      <c r="C17" s="55">
        <f>C16/40</f>
        <v>16.274999999999999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7.5250000000000004</v>
      </c>
      <c r="G17" s="55">
        <f t="shared" si="38"/>
        <v>6.15</v>
      </c>
      <c r="H17" s="55">
        <f t="shared" si="38"/>
        <v>6.0750000000000002</v>
      </c>
      <c r="I17" s="55">
        <f t="shared" si="38"/>
        <v>17.95</v>
      </c>
      <c r="J17" s="55">
        <f t="shared" si="38"/>
        <v>11.425000000000001</v>
      </c>
      <c r="K17" s="55">
        <f t="shared" si="38"/>
        <v>19.524999999999999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AA19" s="28">
        <v>11305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4" sqref="J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50</v>
      </c>
      <c r="D6" s="29"/>
      <c r="E6" s="35"/>
      <c r="F6" s="33">
        <v>30</v>
      </c>
      <c r="G6" s="29">
        <v>40</v>
      </c>
      <c r="H6" s="57">
        <v>0</v>
      </c>
      <c r="I6" s="33">
        <v>843</v>
      </c>
      <c r="J6" s="29">
        <v>448</v>
      </c>
      <c r="K6" s="35">
        <v>875</v>
      </c>
      <c r="L6" s="36">
        <f t="shared" ref="L6:L16" si="0">SUM(C6:K6)/40</f>
        <v>57.15</v>
      </c>
      <c r="M6" s="86">
        <f t="shared" ref="M6:M15" si="1">SUMPRODUCT($C$4:$K$4,$C6:$K6)</f>
        <v>162972.11499999999</v>
      </c>
      <c r="N6" s="57">
        <f t="shared" ref="N6:N15" si="2">SUMPRODUCT($C$3:$K$3,$C6:$K6)/1000</f>
        <v>267.82</v>
      </c>
      <c r="O6" s="42">
        <f t="shared" ref="O6:O12" si="3">SUM(F6:H6)/20</f>
        <v>3.5</v>
      </c>
      <c r="P6" s="41">
        <f t="shared" ref="P6:P12" si="4">SUM(I6:K6)/20</f>
        <v>108.3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1.7500000000000002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1.7500000000000002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1.25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0.26315789473684209</v>
      </c>
      <c r="AK6" s="154">
        <f t="shared" ref="AK6:AK16" si="16">AG6/SUM(AF6:AH6)</f>
        <v>0.36842105263157893</v>
      </c>
      <c r="AL6" s="154">
        <f t="shared" ref="AL6:AL16" si="17">AH6/SUM(AF6:AH6)</f>
        <v>0.36842105263157893</v>
      </c>
    </row>
    <row r="7" spans="1:38" x14ac:dyDescent="0.3">
      <c r="A7" s="30">
        <v>2</v>
      </c>
      <c r="B7" s="111" t="s">
        <v>88</v>
      </c>
      <c r="C7" s="107">
        <v>130</v>
      </c>
      <c r="D7" s="29"/>
      <c r="E7" s="35"/>
      <c r="F7" s="33">
        <v>40</v>
      </c>
      <c r="G7" s="29">
        <v>0</v>
      </c>
      <c r="H7" s="57">
        <v>12</v>
      </c>
      <c r="I7" s="33">
        <v>80</v>
      </c>
      <c r="J7" s="29">
        <v>80</v>
      </c>
      <c r="K7" s="35">
        <v>80</v>
      </c>
      <c r="L7" s="36">
        <f t="shared" si="0"/>
        <v>10.55</v>
      </c>
      <c r="M7" s="86">
        <f t="shared" si="1"/>
        <v>25261.550000000003</v>
      </c>
      <c r="N7" s="57">
        <f t="shared" si="2"/>
        <v>40.24</v>
      </c>
      <c r="O7" s="42">
        <f t="shared" si="3"/>
        <v>2.6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4.5500000000000007</v>
      </c>
      <c r="V7" s="70">
        <f t="shared" si="7"/>
        <v>0</v>
      </c>
      <c r="W7" s="70">
        <f t="shared" si="8"/>
        <v>0</v>
      </c>
      <c r="X7" s="71">
        <f t="shared" si="9"/>
        <v>4.5500000000000007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3.25</v>
      </c>
      <c r="AG7" s="94">
        <f t="shared" si="13"/>
        <v>1.3</v>
      </c>
      <c r="AH7" s="97">
        <f t="shared" si="14"/>
        <v>1</v>
      </c>
      <c r="AJ7" s="154">
        <f t="shared" si="15"/>
        <v>0.5855855855855856</v>
      </c>
      <c r="AK7" s="154">
        <f t="shared" si="16"/>
        <v>0.23423423423423426</v>
      </c>
      <c r="AL7" s="154">
        <f t="shared" si="17"/>
        <v>0.1801801801801802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49</v>
      </c>
      <c r="G8" s="29">
        <v>49</v>
      </c>
      <c r="H8" s="57">
        <v>60</v>
      </c>
      <c r="I8" s="33">
        <v>127</v>
      </c>
      <c r="J8" s="29">
        <v>170</v>
      </c>
      <c r="K8" s="35">
        <v>147</v>
      </c>
      <c r="L8" s="36">
        <f t="shared" si="0"/>
        <v>17.850000000000001</v>
      </c>
      <c r="M8" s="86">
        <f t="shared" si="1"/>
        <v>44934.995000000003</v>
      </c>
      <c r="N8" s="57">
        <f t="shared" si="2"/>
        <v>71.06</v>
      </c>
      <c r="O8" s="42">
        <f t="shared" si="3"/>
        <v>7.9</v>
      </c>
      <c r="P8" s="41">
        <f t="shared" si="4"/>
        <v>22.2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3.95</v>
      </c>
      <c r="AH8" s="97">
        <f t="shared" si="14"/>
        <v>2.4500000000000002</v>
      </c>
      <c r="AJ8" s="154">
        <f t="shared" si="15"/>
        <v>0.30434782608695654</v>
      </c>
      <c r="AK8" s="154">
        <f t="shared" si="16"/>
        <v>0.4293478260869566</v>
      </c>
      <c r="AL8" s="154">
        <f t="shared" si="17"/>
        <v>0.26630434782608697</v>
      </c>
    </row>
    <row r="9" spans="1:38" x14ac:dyDescent="0.3">
      <c r="A9" s="30">
        <v>4</v>
      </c>
      <c r="B9" s="111" t="s">
        <v>100</v>
      </c>
      <c r="C9" s="107">
        <v>20</v>
      </c>
      <c r="D9" s="29"/>
      <c r="E9" s="35"/>
      <c r="F9" s="33">
        <v>24</v>
      </c>
      <c r="G9" s="29">
        <v>4</v>
      </c>
      <c r="H9" s="57">
        <v>24</v>
      </c>
      <c r="I9" s="33">
        <v>52</v>
      </c>
      <c r="J9" s="29">
        <v>20</v>
      </c>
      <c r="K9" s="35">
        <v>72</v>
      </c>
      <c r="L9" s="36">
        <f t="shared" si="0"/>
        <v>5.4</v>
      </c>
      <c r="M9" s="86">
        <f t="shared" si="1"/>
        <v>13972.81</v>
      </c>
      <c r="N9" s="57">
        <f t="shared" si="2"/>
        <v>22.12</v>
      </c>
      <c r="O9" s="42">
        <f t="shared" si="3"/>
        <v>2.6</v>
      </c>
      <c r="P9" s="41">
        <f t="shared" si="4"/>
        <v>7.2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1.3</v>
      </c>
      <c r="AH9" s="97">
        <f t="shared" si="14"/>
        <v>0.7</v>
      </c>
      <c r="AJ9" s="154">
        <f t="shared" si="15"/>
        <v>0.2</v>
      </c>
      <c r="AK9" s="154">
        <f t="shared" si="16"/>
        <v>0.52</v>
      </c>
      <c r="AL9" s="154">
        <f t="shared" si="17"/>
        <v>0.27999999999999997</v>
      </c>
    </row>
    <row r="10" spans="1:38" x14ac:dyDescent="0.3">
      <c r="A10" s="30">
        <v>5</v>
      </c>
      <c r="B10" s="111" t="s">
        <v>103</v>
      </c>
      <c r="C10" s="107">
        <v>12</v>
      </c>
      <c r="D10" s="29"/>
      <c r="E10" s="35"/>
      <c r="F10" s="33">
        <v>12</v>
      </c>
      <c r="G10" s="29">
        <v>12</v>
      </c>
      <c r="H10" s="57">
        <v>12</v>
      </c>
      <c r="I10" s="33">
        <v>6</v>
      </c>
      <c r="J10" s="29">
        <v>12</v>
      </c>
      <c r="K10" s="35">
        <v>12</v>
      </c>
      <c r="L10" s="36">
        <f t="shared" ref="L10" si="18">SUM(C10:K10)/40</f>
        <v>1.95</v>
      </c>
      <c r="M10" s="86">
        <f t="shared" si="1"/>
        <v>4538.6100000000006</v>
      </c>
      <c r="N10" s="57">
        <f t="shared" si="2"/>
        <v>6.84</v>
      </c>
      <c r="O10" s="42">
        <f t="shared" ref="O10" si="19">SUM(F10:H10)/20</f>
        <v>1.8</v>
      </c>
      <c r="P10" s="41">
        <f t="shared" ref="P10" si="20">SUM(I10:K10)/20</f>
        <v>1.5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0.42000000000000004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0.42000000000000004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540</v>
      </c>
      <c r="G11" s="29">
        <v>730</v>
      </c>
      <c r="H11" s="57">
        <v>1370</v>
      </c>
      <c r="I11" s="33">
        <v>720</v>
      </c>
      <c r="J11" s="29">
        <v>1320</v>
      </c>
      <c r="K11" s="35">
        <v>2120</v>
      </c>
      <c r="L11" s="36">
        <f t="shared" si="0"/>
        <v>170</v>
      </c>
      <c r="M11" s="86">
        <f t="shared" si="1"/>
        <v>440683.39999999997</v>
      </c>
      <c r="N11" s="57">
        <f t="shared" si="2"/>
        <v>684</v>
      </c>
      <c r="O11" s="42">
        <f t="shared" si="3"/>
        <v>132</v>
      </c>
      <c r="P11" s="41">
        <f t="shared" si="4"/>
        <v>208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</v>
      </c>
      <c r="AH11" s="97">
        <f t="shared" si="14"/>
        <v>31.75</v>
      </c>
      <c r="AJ11" s="154">
        <f t="shared" si="15"/>
        <v>0</v>
      </c>
      <c r="AK11" s="154">
        <f t="shared" si="16"/>
        <v>0.67519181585677746</v>
      </c>
      <c r="AL11" s="154">
        <f t="shared" si="17"/>
        <v>0.32480818414322249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324</v>
      </c>
      <c r="D16" s="51">
        <f t="shared" si="34"/>
        <v>0</v>
      </c>
      <c r="E16" s="53">
        <f t="shared" si="34"/>
        <v>0</v>
      </c>
      <c r="F16" s="113">
        <f t="shared" si="34"/>
        <v>695</v>
      </c>
      <c r="G16" s="51">
        <f t="shared" si="34"/>
        <v>835</v>
      </c>
      <c r="H16" s="53">
        <f t="shared" si="34"/>
        <v>1478</v>
      </c>
      <c r="I16" s="113">
        <f t="shared" si="34"/>
        <v>1828</v>
      </c>
      <c r="J16" s="51">
        <f t="shared" si="34"/>
        <v>2050</v>
      </c>
      <c r="K16" s="53">
        <f t="shared" si="34"/>
        <v>3306</v>
      </c>
      <c r="L16" s="50">
        <f t="shared" si="0"/>
        <v>262.89999999999998</v>
      </c>
      <c r="M16" s="88">
        <f t="shared" ref="M16:AA16" si="35">SUM(M6:M15)</f>
        <v>692363.48</v>
      </c>
      <c r="N16" s="53">
        <f t="shared" si="35"/>
        <v>1092.08</v>
      </c>
      <c r="O16" s="113">
        <f t="shared" si="35"/>
        <v>150.4</v>
      </c>
      <c r="P16" s="52">
        <f t="shared" si="35"/>
        <v>359.2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11.34</v>
      </c>
      <c r="V16" s="67">
        <f t="shared" si="35"/>
        <v>0</v>
      </c>
      <c r="W16" s="67">
        <f t="shared" si="35"/>
        <v>0</v>
      </c>
      <c r="X16" s="68">
        <f t="shared" si="35"/>
        <v>11.34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8.1</v>
      </c>
      <c r="AG16" s="103">
        <f t="shared" si="13"/>
        <v>75.2</v>
      </c>
      <c r="AH16" s="104">
        <f t="shared" si="14"/>
        <v>38.25</v>
      </c>
      <c r="AJ16" s="155">
        <f t="shared" ref="AJ16" si="37">AF16/SUM(AF16:AH16)</f>
        <v>6.6639243109831339E-2</v>
      </c>
      <c r="AK16" s="155">
        <f t="shared" si="16"/>
        <v>0.61867544220485404</v>
      </c>
      <c r="AL16" s="155">
        <f t="shared" si="17"/>
        <v>0.31468531468531469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10</v>
      </c>
      <c r="D6" s="29"/>
      <c r="E6" s="35"/>
      <c r="F6" s="33">
        <v>90</v>
      </c>
      <c r="G6" s="29">
        <v>90</v>
      </c>
      <c r="H6" s="57">
        <v>45</v>
      </c>
      <c r="I6" s="33">
        <v>75</v>
      </c>
      <c r="J6" s="29">
        <v>60</v>
      </c>
      <c r="K6" s="35">
        <v>75</v>
      </c>
      <c r="L6" s="36">
        <f t="shared" ref="L6:L16" si="0">SUM(C6:K6)/40</f>
        <v>11.125</v>
      </c>
      <c r="M6" s="86">
        <f t="shared" ref="M6:M15" si="1">SUMPRODUCT($C$4:$K$4,$C6:$K6)</f>
        <v>27450.762499999997</v>
      </c>
      <c r="N6" s="57">
        <f t="shared" ref="N6:N15" si="2">SUMPRODUCT($C$3:$K$3,$C6:$K6)/1000</f>
        <v>41.55</v>
      </c>
      <c r="O6" s="42">
        <f t="shared" ref="O6:O12" si="3">SUM(F6:H6)/20</f>
        <v>11.25</v>
      </c>
      <c r="P6" s="41">
        <f t="shared" ref="P6:P12" si="4">SUM(I6:K6)/20</f>
        <v>10.5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5.625</v>
      </c>
      <c r="AH6" s="97">
        <f t="shared" ref="AH6:AH16" si="14">SUM(E6:G6)/40</f>
        <v>4.5</v>
      </c>
      <c r="AJ6" s="154">
        <f t="shared" ref="AJ6:AJ15" si="15">AF6/SUM(AF6:AH6)</f>
        <v>2.4096385542168676E-2</v>
      </c>
      <c r="AK6" s="154">
        <f t="shared" ref="AK6:AK16" si="16">AG6/SUM(AF6:AH6)</f>
        <v>0.54216867469879515</v>
      </c>
      <c r="AL6" s="154">
        <f t="shared" ref="AL6:AL16" si="17">AH6/SUM(AF6:AH6)</f>
        <v>0.43373493975903615</v>
      </c>
    </row>
    <row r="7" spans="1:38" x14ac:dyDescent="0.3">
      <c r="A7" s="30">
        <v>2</v>
      </c>
      <c r="B7" s="111" t="s">
        <v>88</v>
      </c>
      <c r="C7" s="107">
        <v>82</v>
      </c>
      <c r="D7" s="29"/>
      <c r="E7" s="35"/>
      <c r="F7" s="33">
        <v>40</v>
      </c>
      <c r="G7" s="29">
        <v>40</v>
      </c>
      <c r="H7" s="57">
        <v>80</v>
      </c>
      <c r="I7" s="33">
        <v>80</v>
      </c>
      <c r="J7" s="29">
        <v>80</v>
      </c>
      <c r="K7" s="35">
        <v>80</v>
      </c>
      <c r="L7" s="36">
        <f t="shared" si="0"/>
        <v>12.05</v>
      </c>
      <c r="M7" s="86">
        <f t="shared" si="1"/>
        <v>29044.460000000003</v>
      </c>
      <c r="N7" s="57">
        <f t="shared" si="2"/>
        <v>44.92</v>
      </c>
      <c r="O7" s="42">
        <f t="shared" si="3"/>
        <v>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2.87</v>
      </c>
      <c r="V7" s="70">
        <f t="shared" si="7"/>
        <v>0</v>
      </c>
      <c r="W7" s="70">
        <f t="shared" si="8"/>
        <v>0</v>
      </c>
      <c r="X7" s="71">
        <f t="shared" si="9"/>
        <v>2.87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2.0499999999999998</v>
      </c>
      <c r="AG7" s="94">
        <f t="shared" si="13"/>
        <v>4</v>
      </c>
      <c r="AH7" s="97">
        <f t="shared" si="14"/>
        <v>2</v>
      </c>
      <c r="AJ7" s="154">
        <f t="shared" si="15"/>
        <v>0.25465838509316768</v>
      </c>
      <c r="AK7" s="154">
        <f t="shared" si="16"/>
        <v>0.49689440993788814</v>
      </c>
      <c r="AL7" s="154">
        <f t="shared" si="17"/>
        <v>0.24844720496894407</v>
      </c>
    </row>
    <row r="8" spans="1:38" x14ac:dyDescent="0.3">
      <c r="A8" s="30">
        <v>3</v>
      </c>
      <c r="B8" s="111" t="s">
        <v>95</v>
      </c>
      <c r="C8" s="107">
        <v>530</v>
      </c>
      <c r="D8" s="29"/>
      <c r="E8" s="35"/>
      <c r="F8" s="33"/>
      <c r="G8" s="29"/>
      <c r="H8" s="57"/>
      <c r="I8" s="33"/>
      <c r="J8" s="29"/>
      <c r="K8" s="35"/>
      <c r="L8" s="36">
        <f t="shared" si="0"/>
        <v>13.25</v>
      </c>
      <c r="M8" s="86">
        <f t="shared" si="1"/>
        <v>20791.900000000001</v>
      </c>
      <c r="N8" s="57">
        <f t="shared" si="2"/>
        <v>31.8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18.55</v>
      </c>
      <c r="V8" s="70">
        <f t="shared" si="7"/>
        <v>0</v>
      </c>
      <c r="W8" s="70">
        <f t="shared" si="8"/>
        <v>0</v>
      </c>
      <c r="X8" s="71">
        <f t="shared" si="9"/>
        <v>18.55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13.25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79</v>
      </c>
      <c r="D9" s="29"/>
      <c r="E9" s="35"/>
      <c r="F9" s="33">
        <v>13</v>
      </c>
      <c r="G9" s="29">
        <v>13</v>
      </c>
      <c r="H9" s="57">
        <v>14</v>
      </c>
      <c r="I9" s="33">
        <v>65</v>
      </c>
      <c r="J9" s="29">
        <v>40</v>
      </c>
      <c r="K9" s="35">
        <v>57</v>
      </c>
      <c r="L9" s="36">
        <f t="shared" si="0"/>
        <v>7.0250000000000004</v>
      </c>
      <c r="M9" s="86">
        <f t="shared" si="1"/>
        <v>16965.350000000002</v>
      </c>
      <c r="N9" s="57">
        <f t="shared" si="2"/>
        <v>26.98</v>
      </c>
      <c r="O9" s="42">
        <f t="shared" si="3"/>
        <v>2</v>
      </c>
      <c r="P9" s="41">
        <f t="shared" si="4"/>
        <v>8.1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2.7650000000000001</v>
      </c>
      <c r="V9" s="70">
        <f t="shared" si="7"/>
        <v>0</v>
      </c>
      <c r="W9" s="70">
        <f t="shared" si="8"/>
        <v>0</v>
      </c>
      <c r="X9" s="71">
        <f t="shared" si="9"/>
        <v>2.7650000000000001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1.9750000000000001</v>
      </c>
      <c r="AG9" s="94">
        <f t="shared" si="13"/>
        <v>1</v>
      </c>
      <c r="AH9" s="97">
        <f t="shared" si="14"/>
        <v>0.65</v>
      </c>
      <c r="AJ9" s="154">
        <f t="shared" si="15"/>
        <v>0.54482758620689653</v>
      </c>
      <c r="AK9" s="154">
        <f t="shared" si="16"/>
        <v>0.27586206896551724</v>
      </c>
      <c r="AL9" s="154">
        <f t="shared" si="17"/>
        <v>0.1793103448275862</v>
      </c>
    </row>
    <row r="10" spans="1:38" x14ac:dyDescent="0.3">
      <c r="A10" s="30">
        <v>5</v>
      </c>
      <c r="B10" s="111" t="s">
        <v>103</v>
      </c>
      <c r="C10" s="107">
        <v>54</v>
      </c>
      <c r="D10" s="29"/>
      <c r="E10" s="35"/>
      <c r="F10" s="33">
        <v>30</v>
      </c>
      <c r="G10" s="29">
        <v>44</v>
      </c>
      <c r="H10" s="57">
        <v>44</v>
      </c>
      <c r="I10" s="33">
        <v>22</v>
      </c>
      <c r="J10" s="29">
        <v>23</v>
      </c>
      <c r="K10" s="35">
        <v>23</v>
      </c>
      <c r="L10" s="36">
        <f t="shared" ref="L10" si="18">SUM(C10:K10)/40</f>
        <v>6</v>
      </c>
      <c r="M10" s="86">
        <f t="shared" si="1"/>
        <v>13248.514999999999</v>
      </c>
      <c r="N10" s="57">
        <f t="shared" si="2"/>
        <v>19.66</v>
      </c>
      <c r="O10" s="42">
        <f t="shared" ref="O10" si="19">SUM(F10:H10)/20</f>
        <v>5.9</v>
      </c>
      <c r="P10" s="41">
        <f t="shared" ref="P10" si="20">SUM(I10:K10)/20</f>
        <v>3.4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1.8900000000000001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1.8900000000000001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100</v>
      </c>
      <c r="G11" s="29">
        <v>80</v>
      </c>
      <c r="H11" s="57">
        <v>200</v>
      </c>
      <c r="I11" s="33">
        <v>140</v>
      </c>
      <c r="J11" s="29">
        <v>120</v>
      </c>
      <c r="K11" s="35">
        <v>360</v>
      </c>
      <c r="L11" s="36">
        <f t="shared" si="0"/>
        <v>25</v>
      </c>
      <c r="M11" s="86">
        <f t="shared" si="1"/>
        <v>64972.549999999996</v>
      </c>
      <c r="N11" s="57">
        <f t="shared" si="2"/>
        <v>101</v>
      </c>
      <c r="O11" s="42">
        <f t="shared" si="3"/>
        <v>19</v>
      </c>
      <c r="P11" s="41">
        <f t="shared" si="4"/>
        <v>31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9.5</v>
      </c>
      <c r="AH11" s="97">
        <f t="shared" si="14"/>
        <v>4.5</v>
      </c>
      <c r="AJ11" s="154">
        <f t="shared" si="15"/>
        <v>0</v>
      </c>
      <c r="AK11" s="154">
        <f t="shared" si="16"/>
        <v>0.6785714285714286</v>
      </c>
      <c r="AL11" s="154">
        <f t="shared" si="17"/>
        <v>0.32142857142857145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755</v>
      </c>
      <c r="D16" s="51">
        <f t="shared" si="34"/>
        <v>0</v>
      </c>
      <c r="E16" s="53">
        <f t="shared" si="34"/>
        <v>0</v>
      </c>
      <c r="F16" s="113">
        <f t="shared" si="34"/>
        <v>273</v>
      </c>
      <c r="G16" s="51">
        <f t="shared" si="34"/>
        <v>267</v>
      </c>
      <c r="H16" s="53">
        <f t="shared" si="34"/>
        <v>383</v>
      </c>
      <c r="I16" s="113">
        <f t="shared" si="34"/>
        <v>382</v>
      </c>
      <c r="J16" s="51">
        <f t="shared" si="34"/>
        <v>323</v>
      </c>
      <c r="K16" s="53">
        <f t="shared" si="34"/>
        <v>595</v>
      </c>
      <c r="L16" s="50">
        <f t="shared" si="0"/>
        <v>74.45</v>
      </c>
      <c r="M16" s="88">
        <f t="shared" ref="M16:AA16" si="35">SUM(M6:M15)</f>
        <v>172473.53750000001</v>
      </c>
      <c r="N16" s="53">
        <f t="shared" si="35"/>
        <v>265.90999999999997</v>
      </c>
      <c r="O16" s="113">
        <f t="shared" si="35"/>
        <v>46.15</v>
      </c>
      <c r="P16" s="52">
        <f t="shared" si="35"/>
        <v>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26.425000000000001</v>
      </c>
      <c r="V16" s="67">
        <f t="shared" si="35"/>
        <v>0</v>
      </c>
      <c r="W16" s="67">
        <f t="shared" si="35"/>
        <v>0</v>
      </c>
      <c r="X16" s="68">
        <f t="shared" si="35"/>
        <v>26.425000000000001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18.875</v>
      </c>
      <c r="AG16" s="103">
        <f t="shared" si="13"/>
        <v>23.074999999999999</v>
      </c>
      <c r="AH16" s="104">
        <f t="shared" si="14"/>
        <v>13.5</v>
      </c>
      <c r="AJ16" s="155">
        <f t="shared" ref="AJ16" si="37">AF16/SUM(AF16:AH16)</f>
        <v>0.3403967538322813</v>
      </c>
      <c r="AK16" s="155">
        <f t="shared" si="16"/>
        <v>0.41614066726780879</v>
      </c>
      <c r="AL16" s="155">
        <f t="shared" si="17"/>
        <v>0.24346257889990983</v>
      </c>
    </row>
    <row r="17" spans="1:27" x14ac:dyDescent="0.3">
      <c r="A17" s="55"/>
      <c r="B17" s="55"/>
      <c r="C17" s="55">
        <f>C16/40</f>
        <v>18.875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6.8250000000000002</v>
      </c>
      <c r="G17" s="55">
        <f t="shared" si="38"/>
        <v>6.6749999999999998</v>
      </c>
      <c r="H17" s="55">
        <f t="shared" si="38"/>
        <v>9.5749999999999993</v>
      </c>
      <c r="I17" s="55">
        <f t="shared" si="38"/>
        <v>9.5500000000000007</v>
      </c>
      <c r="J17" s="55">
        <f t="shared" si="38"/>
        <v>8.0749999999999993</v>
      </c>
      <c r="K17" s="55">
        <f t="shared" si="38"/>
        <v>14.875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20</v>
      </c>
      <c r="I6" s="33">
        <v>15</v>
      </c>
      <c r="J6" s="29">
        <v>10</v>
      </c>
      <c r="K6" s="35">
        <v>15</v>
      </c>
      <c r="L6" s="36">
        <f t="shared" ref="L6:L16" si="0">SUM(C6:K6)/40</f>
        <v>3</v>
      </c>
      <c r="M6" s="86">
        <f t="shared" ref="M6:M15" si="1">SUMPRODUCT($C$4:$K$4,$C6:$K6)</f>
        <v>7102.6</v>
      </c>
      <c r="N6" s="57">
        <f t="shared" ref="N6:N15" si="2">SUMPRODUCT($C$3:$K$3,$C6:$K6)/1000</f>
        <v>10.4</v>
      </c>
      <c r="O6" s="42">
        <f t="shared" ref="O6:O12" si="3">SUM(F6:H6)/20</f>
        <v>4</v>
      </c>
      <c r="P6" s="41">
        <f t="shared" ref="P6:P12" si="4">SUM(I6:K6)/20</f>
        <v>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94</v>
      </c>
      <c r="J7" s="29">
        <v>40</v>
      </c>
      <c r="K7" s="35">
        <v>186</v>
      </c>
      <c r="L7" s="36">
        <f t="shared" si="0"/>
        <v>8</v>
      </c>
      <c r="M7" s="86">
        <f t="shared" si="1"/>
        <v>23244.800000000003</v>
      </c>
      <c r="N7" s="57">
        <f t="shared" si="2"/>
        <v>38.4</v>
      </c>
      <c r="O7" s="42">
        <f t="shared" si="3"/>
        <v>0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120</v>
      </c>
      <c r="D9" s="29"/>
      <c r="E9" s="35"/>
      <c r="F9" s="33">
        <v>15</v>
      </c>
      <c r="G9" s="29">
        <v>9</v>
      </c>
      <c r="H9" s="57">
        <v>15</v>
      </c>
      <c r="I9" s="33">
        <v>91</v>
      </c>
      <c r="J9" s="29">
        <v>86</v>
      </c>
      <c r="K9" s="35">
        <v>93</v>
      </c>
      <c r="L9" s="36">
        <f t="shared" si="0"/>
        <v>10.725</v>
      </c>
      <c r="M9" s="86">
        <f t="shared" si="1"/>
        <v>26366.4375</v>
      </c>
      <c r="N9" s="57">
        <f t="shared" si="2"/>
        <v>42.33</v>
      </c>
      <c r="O9" s="42">
        <f t="shared" si="3"/>
        <v>1.95</v>
      </c>
      <c r="P9" s="41">
        <f t="shared" si="4"/>
        <v>13.5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0.97499999999999998</v>
      </c>
      <c r="AH9" s="97">
        <f t="shared" si="14"/>
        <v>0.6</v>
      </c>
      <c r="AJ9" s="154">
        <f t="shared" si="15"/>
        <v>0.65573770491803274</v>
      </c>
      <c r="AK9" s="154">
        <f t="shared" si="16"/>
        <v>0.21311475409836064</v>
      </c>
      <c r="AL9" s="154">
        <f t="shared" si="17"/>
        <v>0.13114754098360654</v>
      </c>
    </row>
    <row r="10" spans="1:38" x14ac:dyDescent="0.3">
      <c r="A10" s="30">
        <v>5</v>
      </c>
      <c r="B10" s="111" t="s">
        <v>103</v>
      </c>
      <c r="C10" s="107">
        <v>112</v>
      </c>
      <c r="D10" s="29"/>
      <c r="E10" s="35"/>
      <c r="F10" s="33">
        <v>29</v>
      </c>
      <c r="G10" s="29">
        <v>24</v>
      </c>
      <c r="H10" s="57">
        <v>29</v>
      </c>
      <c r="I10" s="33">
        <v>23</v>
      </c>
      <c r="J10" s="29">
        <v>18</v>
      </c>
      <c r="K10" s="35">
        <v>23</v>
      </c>
      <c r="L10" s="36">
        <f t="shared" ref="L10" si="18">SUM(C10:K10)/40</f>
        <v>6.45</v>
      </c>
      <c r="M10" s="86">
        <f t="shared" si="1"/>
        <v>13344.645</v>
      </c>
      <c r="N10" s="57">
        <f t="shared" si="2"/>
        <v>20.14</v>
      </c>
      <c r="O10" s="42">
        <f t="shared" ref="O10" si="19">SUM(F10:H10)/20</f>
        <v>4.0999999999999996</v>
      </c>
      <c r="P10" s="41">
        <f t="shared" ref="P10" si="20">SUM(I10:K10)/20</f>
        <v>3.2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2.8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360</v>
      </c>
      <c r="H11" s="57">
        <v>720</v>
      </c>
      <c r="I11" s="33">
        <v>480</v>
      </c>
      <c r="J11" s="29">
        <v>560</v>
      </c>
      <c r="K11" s="35">
        <v>1200</v>
      </c>
      <c r="L11" s="36">
        <f t="shared" si="0"/>
        <v>89</v>
      </c>
      <c r="M11" s="86">
        <f t="shared" si="1"/>
        <v>231964.1</v>
      </c>
      <c r="N11" s="57">
        <f t="shared" si="2"/>
        <v>361.2</v>
      </c>
      <c r="O11" s="42">
        <f t="shared" si="3"/>
        <v>66</v>
      </c>
      <c r="P11" s="41">
        <f t="shared" si="4"/>
        <v>112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33</v>
      </c>
      <c r="AH11" s="97">
        <f t="shared" si="14"/>
        <v>15</v>
      </c>
      <c r="AJ11" s="154">
        <f t="shared" si="15"/>
        <v>0</v>
      </c>
      <c r="AK11" s="154">
        <f t="shared" si="16"/>
        <v>0.6875</v>
      </c>
      <c r="AL11" s="154">
        <f t="shared" si="17"/>
        <v>0.3125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232</v>
      </c>
      <c r="D16" s="51">
        <f t="shared" si="34"/>
        <v>0</v>
      </c>
      <c r="E16" s="53">
        <f t="shared" si="34"/>
        <v>0</v>
      </c>
      <c r="F16" s="113">
        <f t="shared" si="34"/>
        <v>314</v>
      </c>
      <c r="G16" s="51">
        <f t="shared" si="34"/>
        <v>423</v>
      </c>
      <c r="H16" s="53">
        <f t="shared" si="34"/>
        <v>784</v>
      </c>
      <c r="I16" s="113">
        <f t="shared" si="34"/>
        <v>703</v>
      </c>
      <c r="J16" s="51">
        <f t="shared" si="34"/>
        <v>714</v>
      </c>
      <c r="K16" s="53">
        <f t="shared" si="34"/>
        <v>1517</v>
      </c>
      <c r="L16" s="50">
        <f t="shared" si="0"/>
        <v>117.175</v>
      </c>
      <c r="M16" s="88">
        <f t="shared" ref="M16:AA16" si="35">SUM(M6:M15)</f>
        <v>302022.58250000002</v>
      </c>
      <c r="N16" s="53">
        <f t="shared" si="35"/>
        <v>472.46999999999997</v>
      </c>
      <c r="O16" s="113">
        <f t="shared" si="35"/>
        <v>76.05</v>
      </c>
      <c r="P16" s="52">
        <f t="shared" si="35"/>
        <v>146.69999999999999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8.120000000000001</v>
      </c>
      <c r="V16" s="67">
        <f t="shared" si="35"/>
        <v>0</v>
      </c>
      <c r="W16" s="67">
        <f t="shared" si="35"/>
        <v>0</v>
      </c>
      <c r="X16" s="68">
        <f t="shared" si="35"/>
        <v>8.120000000000001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5.8</v>
      </c>
      <c r="AG16" s="103">
        <f t="shared" si="13"/>
        <v>38.024999999999999</v>
      </c>
      <c r="AH16" s="104">
        <f t="shared" si="14"/>
        <v>18.425000000000001</v>
      </c>
      <c r="AJ16" s="155">
        <f t="shared" ref="AJ16" si="37">AF16/SUM(AF16:AH16)</f>
        <v>9.3172690763052207E-2</v>
      </c>
      <c r="AK16" s="155">
        <f t="shared" si="16"/>
        <v>0.61084337349397588</v>
      </c>
      <c r="AL16" s="155">
        <f t="shared" si="17"/>
        <v>0.29598393574297188</v>
      </c>
    </row>
    <row r="17" spans="1:27" x14ac:dyDescent="0.3">
      <c r="A17" s="55"/>
      <c r="B17" s="55"/>
      <c r="C17" s="55">
        <f>C16/40</f>
        <v>5.8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7.85</v>
      </c>
      <c r="G17" s="55">
        <f t="shared" si="38"/>
        <v>10.574999999999999</v>
      </c>
      <c r="H17" s="55">
        <f t="shared" si="38"/>
        <v>19.600000000000001</v>
      </c>
      <c r="I17" s="55">
        <f t="shared" si="38"/>
        <v>17.574999999999999</v>
      </c>
      <c r="J17" s="55">
        <f t="shared" si="38"/>
        <v>17.850000000000001</v>
      </c>
      <c r="K17" s="55">
        <f t="shared" si="38"/>
        <v>37.924999999999997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2" sqref="A2:E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80</v>
      </c>
      <c r="D6" s="29"/>
      <c r="E6" s="35"/>
      <c r="F6" s="33">
        <v>60</v>
      </c>
      <c r="G6" s="29">
        <v>60</v>
      </c>
      <c r="H6" s="57">
        <v>0</v>
      </c>
      <c r="I6" s="33">
        <v>80</v>
      </c>
      <c r="J6" s="29">
        <v>80</v>
      </c>
      <c r="K6" s="35">
        <v>240</v>
      </c>
      <c r="L6" s="36">
        <f t="shared" ref="L6:L16" si="0">SUM(C6:K6)/40</f>
        <v>15</v>
      </c>
      <c r="M6" s="86">
        <f t="shared" ref="M6:M15" si="1">SUMPRODUCT($C$4:$K$4,$C6:$K6)</f>
        <v>38489.9</v>
      </c>
      <c r="N6" s="57">
        <f t="shared" ref="N6:N15" si="2">SUMPRODUCT($C$3:$K$3,$C6:$K6)/1000</f>
        <v>61.2</v>
      </c>
      <c r="O6" s="42">
        <f t="shared" ref="O6:O12" si="3">SUM(F6:H6)/20</f>
        <v>6</v>
      </c>
      <c r="P6" s="41">
        <f t="shared" ref="P6:P12" si="4">SUM(I6:K6)/20</f>
        <v>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70</v>
      </c>
      <c r="D7" s="29"/>
      <c r="E7" s="35"/>
      <c r="F7" s="33">
        <v>131</v>
      </c>
      <c r="G7" s="29">
        <v>31</v>
      </c>
      <c r="H7" s="57">
        <v>21</v>
      </c>
      <c r="I7" s="33">
        <v>170</v>
      </c>
      <c r="J7" s="29">
        <v>140</v>
      </c>
      <c r="K7" s="35">
        <v>190</v>
      </c>
      <c r="L7" s="36">
        <f t="shared" si="0"/>
        <v>18.824999999999999</v>
      </c>
      <c r="M7" s="86">
        <f t="shared" si="1"/>
        <v>48666.737499999996</v>
      </c>
      <c r="N7" s="57">
        <f t="shared" si="2"/>
        <v>77.010000000000005</v>
      </c>
      <c r="O7" s="42">
        <f t="shared" si="3"/>
        <v>9.15</v>
      </c>
      <c r="P7" s="41">
        <f t="shared" si="4"/>
        <v>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2.4500000000000002</v>
      </c>
      <c r="V7" s="70">
        <f t="shared" si="7"/>
        <v>0</v>
      </c>
      <c r="W7" s="70">
        <f t="shared" si="8"/>
        <v>0</v>
      </c>
      <c r="X7" s="71">
        <f t="shared" si="9"/>
        <v>2.4500000000000002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1.75</v>
      </c>
      <c r="AG7" s="94">
        <f t="shared" si="13"/>
        <v>4.5750000000000002</v>
      </c>
      <c r="AH7" s="97">
        <f t="shared" si="14"/>
        <v>4.05</v>
      </c>
      <c r="AJ7" s="154">
        <f t="shared" si="15"/>
        <v>0.16867469879518071</v>
      </c>
      <c r="AK7" s="154">
        <f t="shared" si="16"/>
        <v>0.44096385542168676</v>
      </c>
      <c r="AL7" s="154">
        <f t="shared" si="17"/>
        <v>0.39036144578313253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0</v>
      </c>
      <c r="G8" s="29">
        <v>0</v>
      </c>
      <c r="H8" s="57">
        <v>0</v>
      </c>
      <c r="I8" s="33">
        <v>45</v>
      </c>
      <c r="J8" s="29">
        <v>34</v>
      </c>
      <c r="K8" s="35">
        <v>28</v>
      </c>
      <c r="L8" s="36">
        <f t="shared" si="0"/>
        <v>5.4749999999999996</v>
      </c>
      <c r="M8" s="86">
        <f t="shared" si="1"/>
        <v>12166.24</v>
      </c>
      <c r="N8" s="57">
        <f t="shared" si="2"/>
        <v>19.559999999999999</v>
      </c>
      <c r="O8" s="42">
        <f t="shared" si="3"/>
        <v>0</v>
      </c>
      <c r="P8" s="41">
        <f t="shared" si="4"/>
        <v>5.35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106</v>
      </c>
      <c r="D9" s="29"/>
      <c r="E9" s="35"/>
      <c r="F9" s="33">
        <v>6</v>
      </c>
      <c r="G9" s="29">
        <v>0</v>
      </c>
      <c r="H9" s="57">
        <v>0</v>
      </c>
      <c r="I9" s="33">
        <v>86</v>
      </c>
      <c r="J9" s="29">
        <v>54</v>
      </c>
      <c r="K9" s="35">
        <v>121</v>
      </c>
      <c r="L9" s="36">
        <f t="shared" si="0"/>
        <v>9.3249999999999993</v>
      </c>
      <c r="M9" s="86">
        <f t="shared" si="1"/>
        <v>23432.195</v>
      </c>
      <c r="N9" s="57">
        <f t="shared" si="2"/>
        <v>38.1</v>
      </c>
      <c r="O9" s="42">
        <f t="shared" si="3"/>
        <v>0.3</v>
      </c>
      <c r="P9" s="41">
        <f t="shared" si="4"/>
        <v>13.05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3.7100000000000004</v>
      </c>
      <c r="V9" s="70">
        <f t="shared" si="7"/>
        <v>0</v>
      </c>
      <c r="W9" s="70">
        <f t="shared" si="8"/>
        <v>0</v>
      </c>
      <c r="X9" s="71">
        <f t="shared" si="9"/>
        <v>3.7100000000000004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2.65</v>
      </c>
      <c r="AG9" s="94">
        <f t="shared" si="13"/>
        <v>0.15</v>
      </c>
      <c r="AH9" s="97">
        <f t="shared" si="14"/>
        <v>0.15</v>
      </c>
      <c r="AJ9" s="154">
        <f t="shared" si="15"/>
        <v>0.89830508474576276</v>
      </c>
      <c r="AK9" s="154">
        <f t="shared" si="16"/>
        <v>5.0847457627118647E-2</v>
      </c>
      <c r="AL9" s="154">
        <f t="shared" si="17"/>
        <v>5.0847457627118647E-2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0</v>
      </c>
      <c r="G10" s="29">
        <v>0</v>
      </c>
      <c r="H10" s="57">
        <v>0</v>
      </c>
      <c r="I10" s="33">
        <v>25</v>
      </c>
      <c r="J10" s="29">
        <v>20</v>
      </c>
      <c r="K10" s="35">
        <v>35</v>
      </c>
      <c r="L10" s="36">
        <f t="shared" ref="L10" si="18">SUM(C10:K10)/40</f>
        <v>2.6</v>
      </c>
      <c r="M10" s="86">
        <f t="shared" si="1"/>
        <v>6752.7199999999993</v>
      </c>
      <c r="N10" s="57">
        <f t="shared" si="2"/>
        <v>11.04</v>
      </c>
      <c r="O10" s="42">
        <f t="shared" ref="O10" si="19">SUM(F10:H10)/20</f>
        <v>0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160</v>
      </c>
      <c r="H11" s="57">
        <v>200</v>
      </c>
      <c r="I11" s="33">
        <v>760</v>
      </c>
      <c r="J11" s="29">
        <v>440</v>
      </c>
      <c r="K11" s="35">
        <v>520</v>
      </c>
      <c r="L11" s="36">
        <f t="shared" si="0"/>
        <v>58</v>
      </c>
      <c r="M11" s="86">
        <f t="shared" si="1"/>
        <v>156418.29999999999</v>
      </c>
      <c r="N11" s="57">
        <f t="shared" si="2"/>
        <v>248.4</v>
      </c>
      <c r="O11" s="42">
        <f t="shared" si="3"/>
        <v>30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15</v>
      </c>
      <c r="AH11" s="97">
        <f t="shared" si="14"/>
        <v>10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392</v>
      </c>
      <c r="D16" s="51">
        <f t="shared" si="34"/>
        <v>0</v>
      </c>
      <c r="E16" s="53">
        <f t="shared" si="34"/>
        <v>0</v>
      </c>
      <c r="F16" s="113">
        <f t="shared" si="34"/>
        <v>437</v>
      </c>
      <c r="G16" s="51">
        <f t="shared" si="34"/>
        <v>251</v>
      </c>
      <c r="H16" s="53">
        <f t="shared" si="34"/>
        <v>221</v>
      </c>
      <c r="I16" s="113">
        <f t="shared" si="34"/>
        <v>1166</v>
      </c>
      <c r="J16" s="51">
        <f t="shared" si="34"/>
        <v>768</v>
      </c>
      <c r="K16" s="53">
        <f t="shared" si="34"/>
        <v>1134</v>
      </c>
      <c r="L16" s="50">
        <f t="shared" si="0"/>
        <v>109.22499999999999</v>
      </c>
      <c r="M16" s="88">
        <f t="shared" ref="M16:AA16" si="35">SUM(M6:M15)</f>
        <v>285926.09250000003</v>
      </c>
      <c r="N16" s="53">
        <f t="shared" si="35"/>
        <v>455.31</v>
      </c>
      <c r="O16" s="113">
        <f t="shared" si="35"/>
        <v>45.45</v>
      </c>
      <c r="P16" s="52">
        <f t="shared" si="35"/>
        <v>153.4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13.72</v>
      </c>
      <c r="V16" s="67">
        <f t="shared" si="35"/>
        <v>0</v>
      </c>
      <c r="W16" s="67">
        <f t="shared" si="35"/>
        <v>0</v>
      </c>
      <c r="X16" s="68">
        <f t="shared" si="35"/>
        <v>13.72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9.8000000000000007</v>
      </c>
      <c r="AG16" s="103">
        <f t="shared" si="13"/>
        <v>22.725000000000001</v>
      </c>
      <c r="AH16" s="104">
        <f t="shared" si="14"/>
        <v>17.2</v>
      </c>
      <c r="AJ16" s="155">
        <f t="shared" ref="AJ16" si="37">AF16/SUM(AF16:AH16)</f>
        <v>0.19708396178984414</v>
      </c>
      <c r="AK16" s="155">
        <f t="shared" si="16"/>
        <v>0.45701357466063341</v>
      </c>
      <c r="AL16" s="155">
        <f t="shared" si="17"/>
        <v>0.34590246354952231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J7" sqref="J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27">
        <v>40</v>
      </c>
      <c r="D6" s="227"/>
      <c r="E6" s="227"/>
      <c r="F6" s="227">
        <v>105</v>
      </c>
      <c r="G6" s="227">
        <v>140</v>
      </c>
      <c r="H6" s="227">
        <v>110</v>
      </c>
      <c r="I6" s="227">
        <v>141</v>
      </c>
      <c r="J6" s="227">
        <v>96</v>
      </c>
      <c r="K6" s="227">
        <v>101</v>
      </c>
      <c r="L6" s="36">
        <f t="shared" ref="L6:L16" si="0">SUM(C6:K6)/40</f>
        <v>18.324999999999999</v>
      </c>
      <c r="M6" s="86">
        <f t="shared" ref="M6:M15" si="1">SUMPRODUCT($C$4:$K$4,$C6:$K6)</f>
        <v>44745.707500000004</v>
      </c>
      <c r="N6" s="57">
        <f t="shared" ref="N6:N15" si="2">SUMPRODUCT($C$3:$K$3,$C6:$K6)/1000</f>
        <v>67.81</v>
      </c>
      <c r="O6" s="42">
        <f t="shared" ref="O6:O12" si="3">SUM(F6:H6)/20</f>
        <v>17.75</v>
      </c>
      <c r="P6" s="41">
        <f t="shared" ref="P6:P12" si="4">SUM(I6:K6)/20</f>
        <v>16.899999999999999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8.875</v>
      </c>
      <c r="AH6" s="97">
        <f t="shared" ref="AH6:AH16" si="14">SUM(E6:G6)/40</f>
        <v>6.125</v>
      </c>
      <c r="AJ6" s="154">
        <f t="shared" ref="AJ6:AJ15" si="15">AF6/SUM(AF6:AH6)</f>
        <v>6.25E-2</v>
      </c>
      <c r="AK6" s="154">
        <f t="shared" ref="AK6:AK16" si="16">AG6/SUM(AF6:AH6)</f>
        <v>0.5546875</v>
      </c>
      <c r="AL6" s="154">
        <f t="shared" ref="AL6:AL16" si="17">AH6/SUM(AF6:AH6)</f>
        <v>0.3828125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27">
        <v>32</v>
      </c>
      <c r="D9" s="227"/>
      <c r="E9" s="227"/>
      <c r="F9" s="227">
        <v>44</v>
      </c>
      <c r="G9" s="227">
        <v>42</v>
      </c>
      <c r="H9" s="227">
        <v>24</v>
      </c>
      <c r="I9" s="227">
        <v>153</v>
      </c>
      <c r="J9" s="227">
        <v>133</v>
      </c>
      <c r="K9" s="227">
        <v>134</v>
      </c>
      <c r="L9" s="36">
        <f t="shared" si="0"/>
        <v>14.05</v>
      </c>
      <c r="M9" s="86">
        <f t="shared" si="1"/>
        <v>37535.035000000003</v>
      </c>
      <c r="N9" s="57">
        <f t="shared" si="2"/>
        <v>60.02</v>
      </c>
      <c r="O9" s="42">
        <f t="shared" si="3"/>
        <v>5.5</v>
      </c>
      <c r="P9" s="41">
        <f t="shared" si="4"/>
        <v>21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1.1200000000000001</v>
      </c>
      <c r="V9" s="70">
        <f t="shared" si="7"/>
        <v>0</v>
      </c>
      <c r="W9" s="70">
        <f t="shared" si="8"/>
        <v>0</v>
      </c>
      <c r="X9" s="71">
        <f t="shared" si="9"/>
        <v>1.1200000000000001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0.8</v>
      </c>
      <c r="AG9" s="94">
        <f t="shared" si="13"/>
        <v>2.75</v>
      </c>
      <c r="AH9" s="97">
        <f t="shared" si="14"/>
        <v>2.15</v>
      </c>
      <c r="AJ9" s="154">
        <f t="shared" si="15"/>
        <v>0.14035087719298248</v>
      </c>
      <c r="AK9" s="154">
        <f t="shared" si="16"/>
        <v>0.48245614035087725</v>
      </c>
      <c r="AL9" s="154">
        <f t="shared" si="17"/>
        <v>0.37719298245614036</v>
      </c>
    </row>
    <row r="10" spans="1:38" x14ac:dyDescent="0.3">
      <c r="A10" s="30">
        <v>5</v>
      </c>
      <c r="B10" s="111" t="s">
        <v>103</v>
      </c>
      <c r="C10" s="227">
        <v>134</v>
      </c>
      <c r="D10" s="227"/>
      <c r="E10" s="227"/>
      <c r="F10" s="227">
        <v>30</v>
      </c>
      <c r="G10" s="227">
        <v>35</v>
      </c>
      <c r="H10" s="227">
        <v>35</v>
      </c>
      <c r="I10" s="227">
        <v>46</v>
      </c>
      <c r="J10" s="227">
        <v>56</v>
      </c>
      <c r="K10" s="227">
        <v>56</v>
      </c>
      <c r="L10" s="36">
        <f t="shared" ref="L10" si="18">SUM(C10:K10)/40</f>
        <v>9.8000000000000007</v>
      </c>
      <c r="M10" s="86">
        <f t="shared" si="1"/>
        <v>21980.19</v>
      </c>
      <c r="N10" s="57">
        <f t="shared" si="2"/>
        <v>34</v>
      </c>
      <c r="O10" s="42">
        <f t="shared" ref="O10" si="19">SUM(F10:H10)/20</f>
        <v>5</v>
      </c>
      <c r="P10" s="41">
        <f t="shared" ref="P10" si="20">SUM(I10:K10)/20</f>
        <v>7.9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4.6900000000000004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4.6900000000000004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206</v>
      </c>
      <c r="D16" s="51">
        <f t="shared" si="34"/>
        <v>0</v>
      </c>
      <c r="E16" s="53">
        <f t="shared" si="34"/>
        <v>0</v>
      </c>
      <c r="F16" s="113">
        <f t="shared" si="34"/>
        <v>179</v>
      </c>
      <c r="G16" s="51">
        <f t="shared" si="34"/>
        <v>217</v>
      </c>
      <c r="H16" s="53">
        <f t="shared" si="34"/>
        <v>169</v>
      </c>
      <c r="I16" s="113">
        <f t="shared" si="34"/>
        <v>340</v>
      </c>
      <c r="J16" s="51">
        <f t="shared" si="34"/>
        <v>285</v>
      </c>
      <c r="K16" s="53">
        <f t="shared" si="34"/>
        <v>291</v>
      </c>
      <c r="L16" s="50">
        <f t="shared" si="0"/>
        <v>42.174999999999997</v>
      </c>
      <c r="M16" s="88">
        <f t="shared" ref="M16:AA16" si="35">SUM(M6:M15)</f>
        <v>104260.93250000001</v>
      </c>
      <c r="N16" s="53">
        <f t="shared" si="35"/>
        <v>161.83000000000001</v>
      </c>
      <c r="O16" s="113">
        <f t="shared" si="35"/>
        <v>28.25</v>
      </c>
      <c r="P16" s="52">
        <f t="shared" si="35"/>
        <v>45.8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7.2100000000000009</v>
      </c>
      <c r="V16" s="67">
        <f t="shared" si="35"/>
        <v>0</v>
      </c>
      <c r="W16" s="67">
        <f t="shared" si="35"/>
        <v>0</v>
      </c>
      <c r="X16" s="68">
        <f t="shared" si="35"/>
        <v>7.2100000000000009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5.15</v>
      </c>
      <c r="AG16" s="103">
        <f t="shared" si="13"/>
        <v>14.125</v>
      </c>
      <c r="AH16" s="104">
        <f t="shared" si="14"/>
        <v>9.9</v>
      </c>
      <c r="AJ16" s="155">
        <f t="shared" ref="AJ16" si="37">AF16/SUM(AF16:AH16)</f>
        <v>0.17652099400171384</v>
      </c>
      <c r="AK16" s="155">
        <f t="shared" si="16"/>
        <v>0.48414738646101119</v>
      </c>
      <c r="AL16" s="155">
        <f t="shared" si="17"/>
        <v>0.33933161953727509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M2" sqref="M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105</v>
      </c>
    </row>
    <row r="2" spans="1:38" ht="15" customHeight="1" thickBot="1" x14ac:dyDescent="0.35">
      <c r="A2" s="296">
        <v>46218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83</v>
      </c>
      <c r="D6" s="29"/>
      <c r="E6" s="35"/>
      <c r="F6" s="33">
        <v>106</v>
      </c>
      <c r="G6" s="29">
        <v>86</v>
      </c>
      <c r="H6" s="57">
        <v>0</v>
      </c>
      <c r="I6" s="33">
        <v>40</v>
      </c>
      <c r="J6" s="29">
        <v>42</v>
      </c>
      <c r="K6" s="35">
        <v>52</v>
      </c>
      <c r="L6" s="36">
        <f t="shared" ref="L6:L16" si="0">SUM(C6:K6)/40</f>
        <v>10.225</v>
      </c>
      <c r="M6" s="86">
        <f t="shared" ref="M6:M15" si="1">SUMPRODUCT($C$4:$K$4,$C6:$K6)</f>
        <v>23062.649999999998</v>
      </c>
      <c r="N6" s="57">
        <f t="shared" ref="N6:N15" si="2">SUMPRODUCT($C$3:$K$3,$C6:$K6)/1000</f>
        <v>34.5</v>
      </c>
      <c r="O6" s="42">
        <f t="shared" ref="O6:O12" si="3">SUM(F6:H6)/20</f>
        <v>9.6</v>
      </c>
      <c r="P6" s="41">
        <f t="shared" ref="P6:P12" si="4">SUM(I6:K6)/20</f>
        <v>6.7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2.9050000000000002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2.9050000000000002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2.0750000000000002</v>
      </c>
      <c r="AG6" s="94">
        <f t="shared" ref="AG6:AG16" si="13">SUM(F6:H6)/40</f>
        <v>4.8</v>
      </c>
      <c r="AH6" s="97">
        <f t="shared" ref="AH6:AH16" si="14">SUM(E6:G6)/40</f>
        <v>4.8</v>
      </c>
      <c r="AJ6" s="154">
        <f t="shared" ref="AJ6:AJ15" si="15">AF6/SUM(AF6:AH6)</f>
        <v>0.17773019271948609</v>
      </c>
      <c r="AK6" s="154">
        <f t="shared" ref="AK6:AK16" si="16">AG6/SUM(AF6:AH6)</f>
        <v>0.4111349036402569</v>
      </c>
      <c r="AL6" s="154">
        <f t="shared" ref="AL6:AL16" si="17">AH6/SUM(AF6:AH6)</f>
        <v>0.4111349036402569</v>
      </c>
    </row>
    <row r="7" spans="1:38" x14ac:dyDescent="0.3">
      <c r="A7" s="30">
        <v>2</v>
      </c>
      <c r="B7" s="111" t="s">
        <v>88</v>
      </c>
      <c r="C7" s="107">
        <v>52</v>
      </c>
      <c r="D7" s="29"/>
      <c r="E7" s="35"/>
      <c r="F7" s="33">
        <v>31</v>
      </c>
      <c r="G7" s="29">
        <v>66</v>
      </c>
      <c r="H7" s="57">
        <v>25</v>
      </c>
      <c r="I7" s="33">
        <v>36</v>
      </c>
      <c r="J7" s="29">
        <v>60</v>
      </c>
      <c r="K7" s="35">
        <v>51</v>
      </c>
      <c r="L7" s="36">
        <f t="shared" si="0"/>
        <v>8.0250000000000004</v>
      </c>
      <c r="M7" s="86">
        <f t="shared" si="1"/>
        <v>19118.465</v>
      </c>
      <c r="N7" s="57">
        <f t="shared" si="2"/>
        <v>29.3</v>
      </c>
      <c r="O7" s="42">
        <f t="shared" si="3"/>
        <v>6.1</v>
      </c>
      <c r="P7" s="41">
        <f t="shared" si="4"/>
        <v>7.35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1.8200000000000003</v>
      </c>
      <c r="V7" s="70">
        <f t="shared" si="7"/>
        <v>0</v>
      </c>
      <c r="W7" s="70">
        <f t="shared" si="8"/>
        <v>0</v>
      </c>
      <c r="X7" s="71">
        <f t="shared" si="9"/>
        <v>1.8200000000000003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1.3</v>
      </c>
      <c r="AG7" s="94">
        <f t="shared" si="13"/>
        <v>3.05</v>
      </c>
      <c r="AH7" s="97">
        <f t="shared" si="14"/>
        <v>2.4249999999999998</v>
      </c>
      <c r="AJ7" s="154">
        <f t="shared" si="15"/>
        <v>0.1918819188191882</v>
      </c>
      <c r="AK7" s="154">
        <f t="shared" si="16"/>
        <v>0.45018450184501846</v>
      </c>
      <c r="AL7" s="154">
        <f t="shared" si="17"/>
        <v>0.35793357933579334</v>
      </c>
    </row>
    <row r="8" spans="1:38" x14ac:dyDescent="0.3">
      <c r="A8" s="30">
        <v>3</v>
      </c>
      <c r="B8" s="111" t="s">
        <v>95</v>
      </c>
      <c r="C8" s="107">
        <v>466</v>
      </c>
      <c r="D8" s="29"/>
      <c r="E8" s="35"/>
      <c r="F8" s="33">
        <v>126</v>
      </c>
      <c r="G8" s="29">
        <v>138</v>
      </c>
      <c r="H8" s="57">
        <v>160</v>
      </c>
      <c r="I8" s="33">
        <v>172</v>
      </c>
      <c r="J8" s="29">
        <v>187</v>
      </c>
      <c r="K8" s="35">
        <v>237</v>
      </c>
      <c r="L8" s="36">
        <f t="shared" si="0"/>
        <v>37.15</v>
      </c>
      <c r="M8" s="86">
        <f t="shared" si="1"/>
        <v>83818.720000000001</v>
      </c>
      <c r="N8" s="57">
        <f t="shared" si="2"/>
        <v>129.16</v>
      </c>
      <c r="O8" s="42">
        <f t="shared" si="3"/>
        <v>21.2</v>
      </c>
      <c r="P8" s="41">
        <f t="shared" si="4"/>
        <v>29.8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16.310000000000002</v>
      </c>
      <c r="V8" s="70">
        <f t="shared" si="7"/>
        <v>0</v>
      </c>
      <c r="W8" s="70">
        <f t="shared" si="8"/>
        <v>0</v>
      </c>
      <c r="X8" s="71">
        <f t="shared" si="9"/>
        <v>16.310000000000002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11.65</v>
      </c>
      <c r="AG8" s="94">
        <f t="shared" si="13"/>
        <v>10.6</v>
      </c>
      <c r="AH8" s="97">
        <f t="shared" si="14"/>
        <v>6.6</v>
      </c>
      <c r="AJ8" s="154">
        <f t="shared" si="15"/>
        <v>0.40381282495667242</v>
      </c>
      <c r="AK8" s="154">
        <f t="shared" si="16"/>
        <v>0.36741767764298089</v>
      </c>
      <c r="AL8" s="154">
        <f t="shared" si="17"/>
        <v>0.22876949740034661</v>
      </c>
    </row>
    <row r="9" spans="1:38" x14ac:dyDescent="0.3">
      <c r="A9" s="30">
        <v>4</v>
      </c>
      <c r="B9" s="111" t="s">
        <v>100</v>
      </c>
      <c r="C9" s="107">
        <v>136</v>
      </c>
      <c r="D9" s="29"/>
      <c r="E9" s="35"/>
      <c r="F9" s="33">
        <v>93</v>
      </c>
      <c r="G9" s="29">
        <v>34</v>
      </c>
      <c r="H9" s="57">
        <v>84</v>
      </c>
      <c r="I9" s="33">
        <v>106</v>
      </c>
      <c r="J9" s="29">
        <v>34</v>
      </c>
      <c r="K9" s="35">
        <v>96</v>
      </c>
      <c r="L9" s="36">
        <f t="shared" si="0"/>
        <v>14.574999999999999</v>
      </c>
      <c r="M9" s="86">
        <f t="shared" si="1"/>
        <v>33547.907500000001</v>
      </c>
      <c r="N9" s="57">
        <f t="shared" si="2"/>
        <v>51.25</v>
      </c>
      <c r="O9" s="42">
        <f t="shared" si="3"/>
        <v>10.55</v>
      </c>
      <c r="P9" s="41">
        <f t="shared" si="4"/>
        <v>11.8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4.7600000000000007</v>
      </c>
      <c r="V9" s="70">
        <f t="shared" si="7"/>
        <v>0</v>
      </c>
      <c r="W9" s="70">
        <f t="shared" si="8"/>
        <v>0</v>
      </c>
      <c r="X9" s="71">
        <f t="shared" si="9"/>
        <v>4.7600000000000007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3.4</v>
      </c>
      <c r="AG9" s="94">
        <f t="shared" si="13"/>
        <v>5.2750000000000004</v>
      </c>
      <c r="AH9" s="97">
        <f t="shared" si="14"/>
        <v>3.1749999999999998</v>
      </c>
      <c r="AJ9" s="154">
        <f t="shared" si="15"/>
        <v>0.28691983122362863</v>
      </c>
      <c r="AK9" s="154">
        <f t="shared" si="16"/>
        <v>0.44514767932489452</v>
      </c>
      <c r="AL9" s="154">
        <f t="shared" si="17"/>
        <v>0.26793248945147674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30</v>
      </c>
      <c r="G10" s="29">
        <v>25</v>
      </c>
      <c r="H10" s="57">
        <v>25</v>
      </c>
      <c r="I10" s="33">
        <v>25</v>
      </c>
      <c r="J10" s="29">
        <v>25</v>
      </c>
      <c r="K10" s="35">
        <v>30</v>
      </c>
      <c r="L10" s="36">
        <f t="shared" ref="L10" si="18">SUM(C10:K10)/40</f>
        <v>4</v>
      </c>
      <c r="M10" s="86">
        <f t="shared" si="1"/>
        <v>10008.200000000001</v>
      </c>
      <c r="N10" s="57">
        <f t="shared" si="2"/>
        <v>15.2</v>
      </c>
      <c r="O10" s="42">
        <f t="shared" ref="O10" si="19">SUM(F10:H10)/20</f>
        <v>4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478+13</f>
        <v>491</v>
      </c>
      <c r="G11" s="29">
        <f>320+13</f>
        <v>333</v>
      </c>
      <c r="H11" s="57">
        <f>440+14</f>
        <v>454</v>
      </c>
      <c r="I11" s="33">
        <v>297</v>
      </c>
      <c r="J11" s="29">
        <v>417</v>
      </c>
      <c r="K11" s="35">
        <v>180</v>
      </c>
      <c r="L11" s="36">
        <f t="shared" si="0"/>
        <v>54.3</v>
      </c>
      <c r="M11" s="86">
        <f t="shared" si="1"/>
        <v>131987.23500000002</v>
      </c>
      <c r="N11" s="57">
        <f t="shared" si="2"/>
        <v>196.74</v>
      </c>
      <c r="O11" s="42">
        <f t="shared" si="3"/>
        <v>63.9</v>
      </c>
      <c r="P11" s="41">
        <f t="shared" si="4"/>
        <v>44.7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31.95</v>
      </c>
      <c r="AH11" s="97">
        <f t="shared" si="14"/>
        <v>20.6</v>
      </c>
      <c r="AJ11" s="154">
        <f t="shared" si="15"/>
        <v>0</v>
      </c>
      <c r="AK11" s="154">
        <f t="shared" si="16"/>
        <v>0.60799238820171264</v>
      </c>
      <c r="AL11" s="154">
        <f t="shared" si="17"/>
        <v>0.39200761179828741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737</v>
      </c>
      <c r="D16" s="51">
        <f t="shared" si="34"/>
        <v>0</v>
      </c>
      <c r="E16" s="53">
        <f t="shared" si="34"/>
        <v>0</v>
      </c>
      <c r="F16" s="113">
        <f t="shared" si="34"/>
        <v>877</v>
      </c>
      <c r="G16" s="51">
        <f t="shared" si="34"/>
        <v>682</v>
      </c>
      <c r="H16" s="53">
        <f t="shared" si="34"/>
        <v>748</v>
      </c>
      <c r="I16" s="113">
        <f t="shared" si="34"/>
        <v>676</v>
      </c>
      <c r="J16" s="51">
        <f t="shared" si="34"/>
        <v>765</v>
      </c>
      <c r="K16" s="53">
        <f t="shared" si="34"/>
        <v>646</v>
      </c>
      <c r="L16" s="50">
        <f t="shared" si="0"/>
        <v>128.27500000000001</v>
      </c>
      <c r="M16" s="88">
        <f t="shared" ref="M16:AA16" si="35">SUM(M6:M15)</f>
        <v>301543.17749999999</v>
      </c>
      <c r="N16" s="53">
        <f t="shared" si="35"/>
        <v>456.15</v>
      </c>
      <c r="O16" s="113">
        <f t="shared" si="35"/>
        <v>115.35</v>
      </c>
      <c r="P16" s="52">
        <f t="shared" si="35"/>
        <v>104.35000000000001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25.795000000000005</v>
      </c>
      <c r="V16" s="67">
        <f t="shared" si="35"/>
        <v>0</v>
      </c>
      <c r="W16" s="67">
        <f t="shared" si="35"/>
        <v>0</v>
      </c>
      <c r="X16" s="68">
        <f t="shared" si="35"/>
        <v>25.795000000000005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18.425000000000001</v>
      </c>
      <c r="AG16" s="103">
        <f t="shared" si="13"/>
        <v>57.674999999999997</v>
      </c>
      <c r="AH16" s="104">
        <f t="shared" si="14"/>
        <v>38.975000000000001</v>
      </c>
      <c r="AJ16" s="155">
        <f t="shared" ref="AJ16" si="37">AF16/SUM(AF16:AH16)</f>
        <v>0.16011296980230286</v>
      </c>
      <c r="AK16" s="155">
        <f t="shared" si="16"/>
        <v>0.50119487290897247</v>
      </c>
      <c r="AL16" s="155">
        <f t="shared" si="17"/>
        <v>0.33869215728872482</v>
      </c>
    </row>
    <row r="17" spans="1:27" x14ac:dyDescent="0.3">
      <c r="A17" s="55"/>
      <c r="B17" s="55"/>
      <c r="C17" s="55">
        <f>C16/40</f>
        <v>18.425000000000001</v>
      </c>
      <c r="D17" s="55">
        <f t="shared" ref="D17:K17" si="38">D16/40</f>
        <v>0</v>
      </c>
      <c r="E17" s="55">
        <f t="shared" si="38"/>
        <v>0</v>
      </c>
      <c r="F17" s="55">
        <f t="shared" si="38"/>
        <v>21.925000000000001</v>
      </c>
      <c r="G17" s="55">
        <f t="shared" si="38"/>
        <v>17.05</v>
      </c>
      <c r="H17" s="55">
        <f t="shared" si="38"/>
        <v>18.7</v>
      </c>
      <c r="I17" s="55">
        <f t="shared" si="38"/>
        <v>16.899999999999999</v>
      </c>
      <c r="J17" s="55">
        <f t="shared" si="38"/>
        <v>19.125</v>
      </c>
      <c r="K17" s="55">
        <f t="shared" si="38"/>
        <v>16.149999999999999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46281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135</v>
      </c>
      <c r="D6" s="29"/>
      <c r="E6" s="35"/>
      <c r="F6" s="33">
        <v>56</v>
      </c>
      <c r="G6" s="29">
        <v>56</v>
      </c>
      <c r="H6" s="57">
        <v>0</v>
      </c>
      <c r="I6" s="33">
        <v>70</v>
      </c>
      <c r="J6" s="29">
        <v>65</v>
      </c>
      <c r="K6" s="35">
        <v>80</v>
      </c>
      <c r="L6" s="36">
        <f t="shared" ref="L6:L16" si="0">SUM(C6:K6)/40</f>
        <v>11.55</v>
      </c>
      <c r="M6" s="86">
        <f t="shared" ref="M6:M15" si="1">SUMPRODUCT($C$4:$K$4,$C6:$K6)</f>
        <v>26789.45</v>
      </c>
      <c r="N6" s="57">
        <f t="shared" ref="N6:N15" si="2">SUMPRODUCT($C$3:$K$3,$C6:$K6)/1000</f>
        <v>41.74</v>
      </c>
      <c r="O6" s="42">
        <f t="shared" ref="O6:O12" si="3">SUM(F6:H6)/20</f>
        <v>5.6</v>
      </c>
      <c r="P6" s="41">
        <f t="shared" ref="P6:P12" si="4">SUM(I6:K6)/20</f>
        <v>10.75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4.7250000000000005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4.7250000000000005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3.375</v>
      </c>
      <c r="AG6" s="94">
        <f t="shared" ref="AG6:AG16" si="13">SUM(F6:H6)/40</f>
        <v>2.8</v>
      </c>
      <c r="AH6" s="97">
        <f t="shared" ref="AH6:AH16" si="14">SUM(E6:G6)/40</f>
        <v>2.8</v>
      </c>
      <c r="AJ6" s="154">
        <f t="shared" ref="AJ6:AJ15" si="15">AF6/SUM(AF6:AH6)</f>
        <v>0.37604456824512539</v>
      </c>
      <c r="AK6" s="154">
        <f t="shared" ref="AK6:AK16" si="16">AG6/SUM(AF6:AH6)</f>
        <v>0.31197771587743733</v>
      </c>
      <c r="AL6" s="154">
        <f t="shared" ref="AL6:AL16" si="17">AH6/SUM(AF6:AH6)</f>
        <v>0.31197771587743733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52</v>
      </c>
      <c r="G7" s="29">
        <v>8</v>
      </c>
      <c r="H7" s="57">
        <v>20</v>
      </c>
      <c r="I7" s="33">
        <v>137</v>
      </c>
      <c r="J7" s="29">
        <v>123</v>
      </c>
      <c r="K7" s="35">
        <v>150</v>
      </c>
      <c r="L7" s="36">
        <f t="shared" si="0"/>
        <v>14.25</v>
      </c>
      <c r="M7" s="86">
        <f t="shared" si="1"/>
        <v>37117.800000000003</v>
      </c>
      <c r="N7" s="57">
        <f t="shared" si="2"/>
        <v>59.6</v>
      </c>
      <c r="O7" s="42">
        <f t="shared" si="3"/>
        <v>4</v>
      </c>
      <c r="P7" s="41">
        <f t="shared" si="4"/>
        <v>20.5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2</v>
      </c>
      <c r="AH7" s="97">
        <f t="shared" si="14"/>
        <v>1.5</v>
      </c>
      <c r="AJ7" s="154">
        <f t="shared" si="15"/>
        <v>0.36363636363636365</v>
      </c>
      <c r="AK7" s="154">
        <f t="shared" si="16"/>
        <v>0.36363636363636365</v>
      </c>
      <c r="AL7" s="154">
        <f t="shared" si="17"/>
        <v>0.27272727272727271</v>
      </c>
    </row>
    <row r="8" spans="1:38" x14ac:dyDescent="0.3">
      <c r="A8" s="30">
        <v>3</v>
      </c>
      <c r="B8" s="111" t="s">
        <v>95</v>
      </c>
      <c r="C8" s="107">
        <v>212</v>
      </c>
      <c r="D8" s="29"/>
      <c r="E8" s="35"/>
      <c r="F8" s="33">
        <v>0</v>
      </c>
      <c r="G8" s="29">
        <v>0</v>
      </c>
      <c r="H8" s="57">
        <v>0</v>
      </c>
      <c r="I8" s="33">
        <v>15</v>
      </c>
      <c r="J8" s="29">
        <v>13</v>
      </c>
      <c r="K8" s="35">
        <v>13</v>
      </c>
      <c r="L8" s="36">
        <f t="shared" si="0"/>
        <v>6.3250000000000002</v>
      </c>
      <c r="M8" s="86">
        <f t="shared" si="1"/>
        <v>11295</v>
      </c>
      <c r="N8" s="57">
        <f t="shared" si="2"/>
        <v>17.64</v>
      </c>
      <c r="O8" s="42">
        <f t="shared" si="3"/>
        <v>0</v>
      </c>
      <c r="P8" s="41">
        <f t="shared" si="4"/>
        <v>2.0499999999999998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7.4200000000000008</v>
      </c>
      <c r="V8" s="70">
        <f t="shared" si="7"/>
        <v>0</v>
      </c>
      <c r="W8" s="70">
        <f t="shared" si="8"/>
        <v>0</v>
      </c>
      <c r="X8" s="71">
        <f t="shared" si="9"/>
        <v>7.4200000000000008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44</v>
      </c>
      <c r="D9" s="29"/>
      <c r="E9" s="35"/>
      <c r="F9" s="33">
        <v>0</v>
      </c>
      <c r="G9" s="29">
        <v>0</v>
      </c>
      <c r="H9" s="57">
        <v>0</v>
      </c>
      <c r="I9" s="33">
        <v>25</v>
      </c>
      <c r="J9" s="29">
        <v>20</v>
      </c>
      <c r="K9" s="35">
        <v>35</v>
      </c>
      <c r="L9" s="36">
        <f t="shared" si="0"/>
        <v>3.1</v>
      </c>
      <c r="M9" s="86">
        <f t="shared" si="1"/>
        <v>7537.32</v>
      </c>
      <c r="N9" s="57">
        <f t="shared" si="2"/>
        <v>12.24</v>
      </c>
      <c r="O9" s="42">
        <f t="shared" si="3"/>
        <v>0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1.54</v>
      </c>
      <c r="V9" s="70">
        <f t="shared" si="7"/>
        <v>0</v>
      </c>
      <c r="W9" s="70">
        <f t="shared" si="8"/>
        <v>0</v>
      </c>
      <c r="X9" s="71">
        <f t="shared" si="9"/>
        <v>1.54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1.1000000000000001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>
        <v>70</v>
      </c>
      <c r="D10" s="29"/>
      <c r="E10" s="35"/>
      <c r="F10" s="33">
        <v>34</v>
      </c>
      <c r="G10" s="29">
        <v>22</v>
      </c>
      <c r="H10" s="57">
        <v>20</v>
      </c>
      <c r="I10" s="33">
        <v>5</v>
      </c>
      <c r="J10" s="29">
        <v>5</v>
      </c>
      <c r="K10" s="35">
        <v>10</v>
      </c>
      <c r="L10" s="36">
        <f t="shared" ref="L10" si="18">SUM(C10:K10)/40</f>
        <v>4.1500000000000004</v>
      </c>
      <c r="M10" s="86">
        <f t="shared" si="1"/>
        <v>8186.05</v>
      </c>
      <c r="N10" s="57">
        <f t="shared" si="2"/>
        <v>11.92</v>
      </c>
      <c r="O10" s="42">
        <f t="shared" ref="O10" si="19">SUM(F10:H10)/20</f>
        <v>3.8</v>
      </c>
      <c r="P10" s="41">
        <f t="shared" ref="P10" si="20">SUM(I10:K10)/20</f>
        <v>1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2.4500000000000002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2.4500000000000002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6</v>
      </c>
      <c r="M11" s="86">
        <f t="shared" si="1"/>
        <v>15012.300000000001</v>
      </c>
      <c r="N11" s="57">
        <f t="shared" si="2"/>
        <v>22.8</v>
      </c>
      <c r="O11" s="42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</v>
      </c>
      <c r="AH11" s="97">
        <f t="shared" si="14"/>
        <v>2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4"/>
      <c r="E13" s="245"/>
      <c r="F13" s="246"/>
      <c r="G13" s="244"/>
      <c r="H13" s="247"/>
      <c r="I13" s="246"/>
      <c r="J13" s="244"/>
      <c r="K13" s="24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4"/>
      <c r="E14" s="245"/>
      <c r="F14" s="246"/>
      <c r="G14" s="244"/>
      <c r="H14" s="247"/>
      <c r="I14" s="246"/>
      <c r="J14" s="244"/>
      <c r="K14" s="24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4"/>
      <c r="E15" s="245"/>
      <c r="F15" s="246"/>
      <c r="G15" s="244"/>
      <c r="H15" s="247"/>
      <c r="I15" s="246"/>
      <c r="J15" s="244"/>
      <c r="K15" s="24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541</v>
      </c>
      <c r="D16" s="51">
        <f t="shared" si="34"/>
        <v>0</v>
      </c>
      <c r="E16" s="53">
        <f t="shared" si="34"/>
        <v>0</v>
      </c>
      <c r="F16" s="113">
        <f t="shared" si="34"/>
        <v>182</v>
      </c>
      <c r="G16" s="51">
        <f t="shared" si="34"/>
        <v>126</v>
      </c>
      <c r="H16" s="53">
        <f t="shared" si="34"/>
        <v>80</v>
      </c>
      <c r="I16" s="113">
        <f t="shared" si="34"/>
        <v>292</v>
      </c>
      <c r="J16" s="51">
        <f t="shared" si="34"/>
        <v>266</v>
      </c>
      <c r="K16" s="53">
        <f t="shared" si="34"/>
        <v>328</v>
      </c>
      <c r="L16" s="50">
        <f t="shared" si="0"/>
        <v>45.375</v>
      </c>
      <c r="M16" s="88">
        <f t="shared" ref="M16:AA16" si="35">SUM(M6:M15)</f>
        <v>105937.92000000001</v>
      </c>
      <c r="N16" s="53">
        <f t="shared" si="35"/>
        <v>165.94</v>
      </c>
      <c r="O16" s="113">
        <f t="shared" si="35"/>
        <v>19.399999999999999</v>
      </c>
      <c r="P16" s="52">
        <f t="shared" si="35"/>
        <v>44.3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18.934999999999999</v>
      </c>
      <c r="V16" s="67">
        <f t="shared" si="35"/>
        <v>0</v>
      </c>
      <c r="W16" s="67">
        <f t="shared" si="35"/>
        <v>0</v>
      </c>
      <c r="X16" s="68">
        <f t="shared" si="35"/>
        <v>18.934999999999999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13.525</v>
      </c>
      <c r="AG16" s="103">
        <f t="shared" si="13"/>
        <v>9.6999999999999993</v>
      </c>
      <c r="AH16" s="104">
        <f t="shared" si="14"/>
        <v>7.7</v>
      </c>
      <c r="AJ16" s="155">
        <f t="shared" ref="AJ16" si="37">AF16/SUM(AF16:AH16)</f>
        <v>0.43734842360549719</v>
      </c>
      <c r="AK16" s="155">
        <f t="shared" si="16"/>
        <v>0.31366208569118831</v>
      </c>
      <c r="AL16" s="155">
        <f t="shared" si="17"/>
        <v>0.24898949070331447</v>
      </c>
    </row>
    <row r="17" spans="1:27" x14ac:dyDescent="0.3">
      <c r="A17" s="55"/>
      <c r="B17" s="55"/>
      <c r="C17" s="55">
        <f>C16/40</f>
        <v>13.525</v>
      </c>
      <c r="D17" s="55">
        <f t="shared" ref="D17:K17" si="38">D16/40</f>
        <v>0</v>
      </c>
      <c r="E17" s="55">
        <f t="shared" si="38"/>
        <v>0</v>
      </c>
      <c r="F17" s="55">
        <f t="shared" si="38"/>
        <v>4.55</v>
      </c>
      <c r="G17" s="55">
        <f t="shared" si="38"/>
        <v>3.15</v>
      </c>
      <c r="H17" s="55">
        <f t="shared" si="38"/>
        <v>2</v>
      </c>
      <c r="I17" s="55">
        <f t="shared" si="38"/>
        <v>7.3</v>
      </c>
      <c r="J17" s="55">
        <f t="shared" si="38"/>
        <v>6.65</v>
      </c>
      <c r="K17" s="55">
        <f t="shared" si="38"/>
        <v>8.1999999999999993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46282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0</v>
      </c>
      <c r="G6" s="29">
        <v>0</v>
      </c>
      <c r="H6" s="57">
        <v>0</v>
      </c>
      <c r="I6" s="33">
        <v>30</v>
      </c>
      <c r="J6" s="29">
        <v>60</v>
      </c>
      <c r="K6" s="35">
        <v>30</v>
      </c>
      <c r="L6" s="36">
        <f t="shared" ref="L6:L16" si="0">SUM(C6:K6)/40</f>
        <v>3</v>
      </c>
      <c r="M6" s="86">
        <f t="shared" ref="M6:M15" si="1">SUMPRODUCT($C$4:$K$4,$C6:$K6)</f>
        <v>8716.7999999999993</v>
      </c>
      <c r="N6" s="57">
        <f t="shared" ref="N6:N15" si="2">SUMPRODUCT($C$3:$K$3,$C6:$K6)/1000</f>
        <v>14.4</v>
      </c>
      <c r="O6" s="42">
        <f t="shared" ref="O6:O12" si="3">SUM(F6:H6)/20</f>
        <v>0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0</v>
      </c>
      <c r="G7" s="29">
        <v>80</v>
      </c>
      <c r="H7" s="57">
        <v>80</v>
      </c>
      <c r="I7" s="33">
        <v>0</v>
      </c>
      <c r="J7" s="29">
        <v>0</v>
      </c>
      <c r="K7" s="35">
        <v>20</v>
      </c>
      <c r="L7" s="36">
        <f t="shared" si="0"/>
        <v>6.5</v>
      </c>
      <c r="M7" s="86">
        <f t="shared" si="1"/>
        <v>12985.2</v>
      </c>
      <c r="N7" s="57">
        <f t="shared" si="2"/>
        <v>18.399999999999999</v>
      </c>
      <c r="O7" s="42">
        <f t="shared" si="3"/>
        <v>8</v>
      </c>
      <c r="P7" s="41">
        <f t="shared" si="4"/>
        <v>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4</v>
      </c>
      <c r="AH7" s="97">
        <f t="shared" si="14"/>
        <v>2</v>
      </c>
      <c r="AJ7" s="154">
        <f t="shared" si="15"/>
        <v>0.25</v>
      </c>
      <c r="AK7" s="154">
        <f t="shared" si="16"/>
        <v>0.5</v>
      </c>
      <c r="AL7" s="154">
        <f t="shared" si="17"/>
        <v>0.25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98</v>
      </c>
      <c r="J8" s="29">
        <v>76</v>
      </c>
      <c r="K8" s="35">
        <v>131</v>
      </c>
      <c r="L8" s="36">
        <f t="shared" si="0"/>
        <v>7.625</v>
      </c>
      <c r="M8" s="86">
        <f t="shared" si="1"/>
        <v>22155.200000000001</v>
      </c>
      <c r="N8" s="57">
        <f t="shared" si="2"/>
        <v>36.6</v>
      </c>
      <c r="O8" s="42">
        <f t="shared" si="3"/>
        <v>0</v>
      </c>
      <c r="P8" s="41">
        <f t="shared" si="4"/>
        <v>15.25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244</v>
      </c>
      <c r="D9" s="29"/>
      <c r="E9" s="35"/>
      <c r="F9" s="33">
        <v>12</v>
      </c>
      <c r="G9" s="29">
        <v>0</v>
      </c>
      <c r="H9" s="57">
        <v>0</v>
      </c>
      <c r="I9" s="33">
        <v>55</v>
      </c>
      <c r="J9" s="29">
        <v>50</v>
      </c>
      <c r="K9" s="35">
        <v>91</v>
      </c>
      <c r="L9" s="36">
        <f t="shared" si="0"/>
        <v>11.3</v>
      </c>
      <c r="M9" s="86">
        <f t="shared" si="1"/>
        <v>24439.11</v>
      </c>
      <c r="N9" s="57">
        <f t="shared" si="2"/>
        <v>39</v>
      </c>
      <c r="O9" s="42">
        <f t="shared" si="3"/>
        <v>0.6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8.5400000000000009</v>
      </c>
      <c r="V9" s="70">
        <f t="shared" si="7"/>
        <v>0</v>
      </c>
      <c r="W9" s="70">
        <f t="shared" si="8"/>
        <v>0</v>
      </c>
      <c r="X9" s="71">
        <f t="shared" si="9"/>
        <v>8.5400000000000009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6.1</v>
      </c>
      <c r="AG9" s="94">
        <f t="shared" si="13"/>
        <v>0.3</v>
      </c>
      <c r="AH9" s="97">
        <f t="shared" si="14"/>
        <v>0.3</v>
      </c>
      <c r="AJ9" s="154">
        <f t="shared" si="15"/>
        <v>0.91044776119402993</v>
      </c>
      <c r="AK9" s="154">
        <f t="shared" si="16"/>
        <v>4.4776119402985079E-2</v>
      </c>
      <c r="AL9" s="154">
        <f t="shared" si="17"/>
        <v>4.4776119402985079E-2</v>
      </c>
    </row>
    <row r="10" spans="1:38" x14ac:dyDescent="0.3">
      <c r="A10" s="30">
        <v>5</v>
      </c>
      <c r="B10" s="111" t="s">
        <v>103</v>
      </c>
      <c r="C10" s="107">
        <v>145</v>
      </c>
      <c r="D10" s="29"/>
      <c r="E10" s="35"/>
      <c r="F10" s="33">
        <v>4</v>
      </c>
      <c r="G10" s="29">
        <v>16</v>
      </c>
      <c r="H10" s="57">
        <v>16</v>
      </c>
      <c r="I10" s="33">
        <v>0</v>
      </c>
      <c r="J10" s="29">
        <v>0</v>
      </c>
      <c r="K10" s="35">
        <v>18</v>
      </c>
      <c r="L10" s="36">
        <f t="shared" ref="L10" si="18">SUM(C10:K10)/40</f>
        <v>4.9749999999999996</v>
      </c>
      <c r="M10" s="86">
        <f t="shared" si="1"/>
        <v>8884.52</v>
      </c>
      <c r="N10" s="57">
        <f t="shared" si="2"/>
        <v>13.38</v>
      </c>
      <c r="O10" s="42">
        <f t="shared" ref="O10" si="19">SUM(F10:H10)/20</f>
        <v>1.8</v>
      </c>
      <c r="P10" s="41">
        <f t="shared" ref="P10" si="20">SUM(I10:K10)/20</f>
        <v>0.9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5.0750000000000002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5.0750000000000002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1358</v>
      </c>
      <c r="G11" s="29">
        <v>1356</v>
      </c>
      <c r="H11" s="57">
        <v>2520</v>
      </c>
      <c r="I11" s="33">
        <v>2519</v>
      </c>
      <c r="J11" s="29">
        <v>1301</v>
      </c>
      <c r="K11" s="35">
        <v>2698</v>
      </c>
      <c r="L11" s="36">
        <f t="shared" si="0"/>
        <v>293.8</v>
      </c>
      <c r="M11" s="86">
        <f t="shared" si="1"/>
        <v>748056.245</v>
      </c>
      <c r="N11" s="57">
        <f t="shared" si="2"/>
        <v>1148.54</v>
      </c>
      <c r="O11" s="42">
        <f t="shared" si="3"/>
        <v>261.7</v>
      </c>
      <c r="P11" s="41">
        <f t="shared" si="4"/>
        <v>325.89999999999998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130.85</v>
      </c>
      <c r="AH11" s="97">
        <f t="shared" si="14"/>
        <v>67.849999999999994</v>
      </c>
      <c r="AJ11" s="154">
        <f t="shared" si="15"/>
        <v>0</v>
      </c>
      <c r="AK11" s="154">
        <f t="shared" si="16"/>
        <v>0.65853044791142423</v>
      </c>
      <c r="AL11" s="154">
        <f t="shared" si="17"/>
        <v>0.34146955208857571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469</v>
      </c>
      <c r="D16" s="51">
        <f t="shared" si="34"/>
        <v>0</v>
      </c>
      <c r="E16" s="53">
        <f t="shared" si="34"/>
        <v>0</v>
      </c>
      <c r="F16" s="113">
        <f t="shared" si="34"/>
        <v>1374</v>
      </c>
      <c r="G16" s="51">
        <f t="shared" si="34"/>
        <v>1452</v>
      </c>
      <c r="H16" s="53">
        <f t="shared" si="34"/>
        <v>2616</v>
      </c>
      <c r="I16" s="113">
        <f t="shared" si="34"/>
        <v>2702</v>
      </c>
      <c r="J16" s="51">
        <f t="shared" si="34"/>
        <v>1487</v>
      </c>
      <c r="K16" s="53">
        <f t="shared" si="34"/>
        <v>2988</v>
      </c>
      <c r="L16" s="50">
        <f t="shared" si="0"/>
        <v>327.2</v>
      </c>
      <c r="M16" s="88">
        <f t="shared" ref="M16:AA16" si="35">SUM(M6:M15)</f>
        <v>825237.07499999995</v>
      </c>
      <c r="N16" s="53">
        <f t="shared" si="35"/>
        <v>1270.32</v>
      </c>
      <c r="O16" s="113">
        <f t="shared" si="35"/>
        <v>272.09999999999997</v>
      </c>
      <c r="P16" s="52">
        <f t="shared" si="35"/>
        <v>358.84999999999997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16.415000000000003</v>
      </c>
      <c r="V16" s="67">
        <f t="shared" si="35"/>
        <v>0</v>
      </c>
      <c r="W16" s="67">
        <f t="shared" si="35"/>
        <v>0</v>
      </c>
      <c r="X16" s="68">
        <f t="shared" si="35"/>
        <v>16.415000000000003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11.725</v>
      </c>
      <c r="AG16" s="103">
        <f t="shared" si="13"/>
        <v>136.05000000000001</v>
      </c>
      <c r="AH16" s="104">
        <f t="shared" si="14"/>
        <v>70.650000000000006</v>
      </c>
      <c r="AJ16" s="155">
        <f t="shared" ref="AJ16" si="37">AF16/SUM(AF16:AH16)</f>
        <v>5.3679752775552245E-2</v>
      </c>
      <c r="AK16" s="155">
        <f t="shared" si="16"/>
        <v>0.62286826141696239</v>
      </c>
      <c r="AL16" s="155">
        <f t="shared" si="17"/>
        <v>0.32345198580748541</v>
      </c>
    </row>
    <row r="17" spans="1:27" x14ac:dyDescent="0.3">
      <c r="A17" s="55"/>
      <c r="B17" s="55"/>
      <c r="C17" s="55">
        <f>C16/40</f>
        <v>11.725</v>
      </c>
      <c r="D17" s="55">
        <f t="shared" ref="D17:L17" si="38">D16/40</f>
        <v>0</v>
      </c>
      <c r="E17" s="55">
        <f t="shared" si="38"/>
        <v>0</v>
      </c>
      <c r="F17" s="55">
        <f t="shared" si="38"/>
        <v>34.35</v>
      </c>
      <c r="G17" s="55">
        <f t="shared" si="38"/>
        <v>36.299999999999997</v>
      </c>
      <c r="H17" s="55">
        <f t="shared" si="38"/>
        <v>65.400000000000006</v>
      </c>
      <c r="I17" s="55">
        <f t="shared" si="38"/>
        <v>67.55</v>
      </c>
      <c r="J17" s="55">
        <f t="shared" si="38"/>
        <v>37.174999999999997</v>
      </c>
      <c r="K17" s="55">
        <f t="shared" si="38"/>
        <v>74.7</v>
      </c>
      <c r="L17" s="55">
        <f t="shared" si="38"/>
        <v>8.18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45</v>
      </c>
      <c r="G6" s="29">
        <v>40</v>
      </c>
      <c r="H6" s="57">
        <v>35</v>
      </c>
      <c r="I6" s="33">
        <v>40</v>
      </c>
      <c r="J6" s="29">
        <v>30</v>
      </c>
      <c r="K6" s="35">
        <v>50</v>
      </c>
      <c r="L6" s="36">
        <f t="shared" ref="L6:L16" si="0">SUM(C6:K6)/40</f>
        <v>6</v>
      </c>
      <c r="M6" s="86">
        <f t="shared" ref="M6:M15" si="1">SUMPRODUCT($C$4:$K$4,$C6:$K6)</f>
        <v>15012.3</v>
      </c>
      <c r="N6" s="57">
        <f t="shared" ref="N6:N15" si="2">SUMPRODUCT($C$3:$K$3,$C6:$K6)/1000</f>
        <v>22.8</v>
      </c>
      <c r="O6" s="42">
        <f t="shared" ref="O6:O12" si="3">SUM(F6:H6)/20</f>
        <v>6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2.125</v>
      </c>
      <c r="AJ6" s="154">
        <f t="shared" ref="AJ6:AJ15" si="15">AF6/SUM(AF6:AH6)</f>
        <v>0</v>
      </c>
      <c r="AK6" s="154">
        <f t="shared" ref="AK6:AK16" si="16">AG6/SUM(AF6:AH6)</f>
        <v>0.58536585365853655</v>
      </c>
      <c r="AL6" s="154">
        <f t="shared" ref="AL6:AL16" si="17">AH6/SUM(AF6:AH6)</f>
        <v>0.41463414634146339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32</v>
      </c>
      <c r="G7" s="29">
        <v>32</v>
      </c>
      <c r="H7" s="57">
        <v>64</v>
      </c>
      <c r="I7" s="33">
        <v>40</v>
      </c>
      <c r="J7" s="29">
        <v>28</v>
      </c>
      <c r="K7" s="35">
        <v>32</v>
      </c>
      <c r="L7" s="36">
        <f t="shared" si="0"/>
        <v>6.7</v>
      </c>
      <c r="M7" s="86">
        <f t="shared" si="1"/>
        <v>15548.4</v>
      </c>
      <c r="N7" s="57">
        <f t="shared" si="2"/>
        <v>23.36</v>
      </c>
      <c r="O7" s="42">
        <f t="shared" si="3"/>
        <v>6.4</v>
      </c>
      <c r="P7" s="41">
        <f t="shared" si="4"/>
        <v>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3.2</v>
      </c>
      <c r="AH7" s="97">
        <f t="shared" si="14"/>
        <v>1.6</v>
      </c>
      <c r="AJ7" s="154">
        <f t="shared" si="15"/>
        <v>0.17241379310344826</v>
      </c>
      <c r="AK7" s="154">
        <f t="shared" si="16"/>
        <v>0.55172413793103448</v>
      </c>
      <c r="AL7" s="154">
        <f t="shared" si="17"/>
        <v>0.27586206896551724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15</v>
      </c>
      <c r="G8" s="29">
        <v>13</v>
      </c>
      <c r="H8" s="57">
        <v>12</v>
      </c>
      <c r="I8" s="33">
        <v>21</v>
      </c>
      <c r="J8" s="29">
        <v>18</v>
      </c>
      <c r="K8" s="35">
        <v>19</v>
      </c>
      <c r="L8" s="36">
        <f t="shared" si="0"/>
        <v>2.4500000000000002</v>
      </c>
      <c r="M8" s="86">
        <f t="shared" si="1"/>
        <v>6311.62</v>
      </c>
      <c r="N8" s="57">
        <f t="shared" si="2"/>
        <v>9.76</v>
      </c>
      <c r="O8" s="42">
        <f t="shared" si="3"/>
        <v>2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0.7</v>
      </c>
      <c r="AJ8" s="154">
        <f t="shared" si="15"/>
        <v>0</v>
      </c>
      <c r="AK8" s="154">
        <f t="shared" si="16"/>
        <v>0.58823529411764708</v>
      </c>
      <c r="AL8" s="154">
        <f t="shared" si="17"/>
        <v>0.41176470588235292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10</v>
      </c>
      <c r="G10" s="29">
        <v>30</v>
      </c>
      <c r="H10" s="57">
        <v>20</v>
      </c>
      <c r="I10" s="33">
        <v>52</v>
      </c>
      <c r="J10" s="29">
        <v>60</v>
      </c>
      <c r="K10" s="35">
        <v>80</v>
      </c>
      <c r="L10" s="36">
        <f t="shared" ref="L10" si="18">SUM(C10:K10)/40</f>
        <v>6.3</v>
      </c>
      <c r="M10" s="86">
        <f t="shared" si="1"/>
        <v>17094.63</v>
      </c>
      <c r="N10" s="57">
        <f t="shared" si="2"/>
        <v>27.24</v>
      </c>
      <c r="O10" s="42">
        <f t="shared" ref="O10" si="19">SUM(F10:H10)/20</f>
        <v>3</v>
      </c>
      <c r="P10" s="41">
        <f t="shared" ref="P10" si="20">SUM(I10:K10)/20</f>
        <v>9.6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173</v>
      </c>
      <c r="G11" s="29">
        <v>213</v>
      </c>
      <c r="H11" s="57">
        <v>294</v>
      </c>
      <c r="I11" s="33">
        <v>573</v>
      </c>
      <c r="J11" s="29">
        <v>413</v>
      </c>
      <c r="K11" s="35">
        <v>334</v>
      </c>
      <c r="L11" s="36">
        <f t="shared" si="0"/>
        <v>50</v>
      </c>
      <c r="M11" s="86">
        <f t="shared" si="1"/>
        <v>131559.30000000002</v>
      </c>
      <c r="N11" s="57">
        <f t="shared" si="2"/>
        <v>206</v>
      </c>
      <c r="O11" s="42">
        <f t="shared" si="3"/>
        <v>34</v>
      </c>
      <c r="P11" s="41">
        <f t="shared" si="4"/>
        <v>66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17</v>
      </c>
      <c r="AH11" s="97">
        <f t="shared" si="14"/>
        <v>9.65</v>
      </c>
      <c r="AJ11" s="154">
        <f t="shared" si="15"/>
        <v>0</v>
      </c>
      <c r="AK11" s="154">
        <f t="shared" si="16"/>
        <v>0.63789868667917449</v>
      </c>
      <c r="AL11" s="154">
        <f t="shared" si="17"/>
        <v>0.36210131332082557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40</v>
      </c>
      <c r="D16" s="51">
        <f t="shared" si="34"/>
        <v>0</v>
      </c>
      <c r="E16" s="53">
        <f t="shared" si="34"/>
        <v>0</v>
      </c>
      <c r="F16" s="113">
        <f t="shared" si="34"/>
        <v>275</v>
      </c>
      <c r="G16" s="51">
        <f t="shared" si="34"/>
        <v>328</v>
      </c>
      <c r="H16" s="53">
        <f t="shared" si="34"/>
        <v>425</v>
      </c>
      <c r="I16" s="113">
        <f t="shared" si="34"/>
        <v>726</v>
      </c>
      <c r="J16" s="51">
        <f t="shared" si="34"/>
        <v>549</v>
      </c>
      <c r="K16" s="53">
        <f t="shared" si="34"/>
        <v>515</v>
      </c>
      <c r="L16" s="50">
        <f t="shared" si="0"/>
        <v>71.45</v>
      </c>
      <c r="M16" s="88">
        <f t="shared" ref="M16:AA16" si="35">SUM(M6:M15)</f>
        <v>185526.25</v>
      </c>
      <c r="N16" s="53">
        <f t="shared" si="35"/>
        <v>289.15999999999997</v>
      </c>
      <c r="O16" s="113">
        <f t="shared" si="35"/>
        <v>51.4</v>
      </c>
      <c r="P16" s="52">
        <f t="shared" si="35"/>
        <v>89.5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1.4000000000000001</v>
      </c>
      <c r="V16" s="67">
        <f t="shared" si="35"/>
        <v>0</v>
      </c>
      <c r="W16" s="67">
        <f t="shared" si="35"/>
        <v>0</v>
      </c>
      <c r="X16" s="68">
        <f t="shared" si="35"/>
        <v>1.4000000000000001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</v>
      </c>
      <c r="AG16" s="103">
        <f t="shared" si="13"/>
        <v>25.7</v>
      </c>
      <c r="AH16" s="104">
        <f t="shared" si="14"/>
        <v>15.074999999999999</v>
      </c>
      <c r="AJ16" s="155">
        <f t="shared" ref="AJ16" si="37">AF16/SUM(AF16:AH16)</f>
        <v>2.39377618192699E-2</v>
      </c>
      <c r="AK16" s="155">
        <f t="shared" si="16"/>
        <v>0.61520047875523642</v>
      </c>
      <c r="AL16" s="155">
        <f t="shared" si="17"/>
        <v>0.3608617594254937</v>
      </c>
    </row>
    <row r="17" spans="1:27" x14ac:dyDescent="0.3">
      <c r="A17" s="55"/>
      <c r="B17" s="55"/>
      <c r="C17" s="55">
        <f>C16/40</f>
        <v>1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6.875</v>
      </c>
      <c r="G17" s="55">
        <f t="shared" si="38"/>
        <v>8.1999999999999993</v>
      </c>
      <c r="H17" s="55">
        <f t="shared" si="38"/>
        <v>10.625</v>
      </c>
      <c r="I17" s="55">
        <f t="shared" si="38"/>
        <v>18.149999999999999</v>
      </c>
      <c r="J17" s="55">
        <f t="shared" si="38"/>
        <v>13.725</v>
      </c>
      <c r="K17" s="55">
        <f t="shared" si="38"/>
        <v>12.875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46284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15</v>
      </c>
      <c r="G6" s="29">
        <v>10</v>
      </c>
      <c r="H6" s="57">
        <v>15</v>
      </c>
      <c r="I6" s="33">
        <v>90</v>
      </c>
      <c r="J6" s="29">
        <v>90</v>
      </c>
      <c r="K6" s="35">
        <v>220</v>
      </c>
      <c r="L6" s="36">
        <f t="shared" ref="L6:L16" si="0">SUM(C6:K6)/40</f>
        <v>11</v>
      </c>
      <c r="M6" s="86">
        <f t="shared" ref="M6:M15" si="1">SUMPRODUCT($C$4:$K$4,$C6:$K6)</f>
        <v>31154.5</v>
      </c>
      <c r="N6" s="57">
        <f t="shared" ref="N6:N15" si="2">SUMPRODUCT($C$3:$K$3,$C6:$K6)/1000</f>
        <v>50.8</v>
      </c>
      <c r="O6" s="42">
        <f t="shared" ref="O6:O12" si="3">SUM(F6:H6)/20</f>
        <v>2</v>
      </c>
      <c r="P6" s="41">
        <f t="shared" ref="P6:P12" si="4">SUM(I6:K6)/20</f>
        <v>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0.625</v>
      </c>
      <c r="AJ6" s="154">
        <f t="shared" ref="AJ6:AJ15" si="15">AF6/SUM(AF6:AH6)</f>
        <v>0</v>
      </c>
      <c r="AK6" s="154">
        <f t="shared" ref="AK6:AK16" si="16">AG6/SUM(AF6:AH6)</f>
        <v>0.61538461538461542</v>
      </c>
      <c r="AL6" s="154">
        <f t="shared" ref="AL6:AL16" si="17">AH6/SUM(AF6:AH6)</f>
        <v>0.38461538461538464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43</v>
      </c>
      <c r="J7" s="29">
        <v>42</v>
      </c>
      <c r="K7" s="35">
        <v>59</v>
      </c>
      <c r="L7" s="36">
        <f t="shared" si="0"/>
        <v>3.6</v>
      </c>
      <c r="M7" s="86">
        <f t="shared" si="1"/>
        <v>10460.16</v>
      </c>
      <c r="N7" s="57">
        <f t="shared" si="2"/>
        <v>17.28</v>
      </c>
      <c r="O7" s="42">
        <f t="shared" si="3"/>
        <v>0</v>
      </c>
      <c r="P7" s="41">
        <f t="shared" si="4"/>
        <v>7.2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20</v>
      </c>
      <c r="I8" s="33">
        <v>50</v>
      </c>
      <c r="J8" s="29">
        <v>0</v>
      </c>
      <c r="K8" s="35">
        <v>30</v>
      </c>
      <c r="L8" s="36">
        <f t="shared" si="0"/>
        <v>2.5</v>
      </c>
      <c r="M8" s="86">
        <f t="shared" si="1"/>
        <v>6860.45</v>
      </c>
      <c r="N8" s="57">
        <f t="shared" si="2"/>
        <v>11</v>
      </c>
      <c r="O8" s="42">
        <f t="shared" si="3"/>
        <v>1</v>
      </c>
      <c r="P8" s="41">
        <f t="shared" si="4"/>
        <v>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0.5</v>
      </c>
      <c r="AH8" s="97">
        <f t="shared" si="14"/>
        <v>0</v>
      </c>
      <c r="AJ8" s="154">
        <f t="shared" si="15"/>
        <v>0</v>
      </c>
      <c r="AK8" s="154">
        <f t="shared" si="16"/>
        <v>1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0</v>
      </c>
      <c r="G9" s="29">
        <v>0</v>
      </c>
      <c r="H9" s="57">
        <v>24</v>
      </c>
      <c r="I9" s="33">
        <v>40</v>
      </c>
      <c r="J9" s="29">
        <v>40</v>
      </c>
      <c r="K9" s="35">
        <v>40</v>
      </c>
      <c r="L9" s="36">
        <f t="shared" si="0"/>
        <v>3.6</v>
      </c>
      <c r="M9" s="86">
        <f t="shared" si="1"/>
        <v>9975.9</v>
      </c>
      <c r="N9" s="57">
        <f t="shared" si="2"/>
        <v>16.079999999999998</v>
      </c>
      <c r="O9" s="42">
        <f t="shared" si="3"/>
        <v>1.2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0.6</v>
      </c>
      <c r="AH9" s="97">
        <f t="shared" si="14"/>
        <v>0</v>
      </c>
      <c r="AJ9" s="154">
        <f t="shared" si="15"/>
        <v>0</v>
      </c>
      <c r="AK9" s="154">
        <f t="shared" si="16"/>
        <v>1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360</v>
      </c>
      <c r="H11" s="57">
        <v>640</v>
      </c>
      <c r="I11" s="33">
        <v>400</v>
      </c>
      <c r="J11" s="29">
        <v>440</v>
      </c>
      <c r="K11" s="35">
        <v>1120</v>
      </c>
      <c r="L11" s="36">
        <f t="shared" si="0"/>
        <v>79</v>
      </c>
      <c r="M11" s="86">
        <f t="shared" si="1"/>
        <v>205329.40000000002</v>
      </c>
      <c r="N11" s="57">
        <f t="shared" si="2"/>
        <v>319.2</v>
      </c>
      <c r="O11" s="42">
        <f t="shared" si="3"/>
        <v>60</v>
      </c>
      <c r="P11" s="41">
        <f t="shared" si="4"/>
        <v>98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14</v>
      </c>
      <c r="AJ11" s="154">
        <f t="shared" si="15"/>
        <v>0</v>
      </c>
      <c r="AK11" s="154">
        <f t="shared" si="16"/>
        <v>0.68181818181818177</v>
      </c>
      <c r="AL11" s="154">
        <f t="shared" si="17"/>
        <v>0.31818181818181818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215</v>
      </c>
      <c r="G16" s="51">
        <f t="shared" si="34"/>
        <v>370</v>
      </c>
      <c r="H16" s="53">
        <f t="shared" si="34"/>
        <v>699</v>
      </c>
      <c r="I16" s="113">
        <f t="shared" si="34"/>
        <v>623</v>
      </c>
      <c r="J16" s="51">
        <f t="shared" si="34"/>
        <v>612</v>
      </c>
      <c r="K16" s="53">
        <f t="shared" si="34"/>
        <v>1469</v>
      </c>
      <c r="L16" s="50">
        <f t="shared" si="0"/>
        <v>99.7</v>
      </c>
      <c r="M16" s="88">
        <f t="shared" ref="M16:AA16" si="35">SUM(M6:M15)</f>
        <v>263780.41000000003</v>
      </c>
      <c r="N16" s="53">
        <f t="shared" si="35"/>
        <v>414.36</v>
      </c>
      <c r="O16" s="113">
        <f t="shared" si="35"/>
        <v>64.2</v>
      </c>
      <c r="P16" s="52">
        <f t="shared" si="35"/>
        <v>135.19999999999999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32.1</v>
      </c>
      <c r="AH16" s="104">
        <f t="shared" si="14"/>
        <v>14.625</v>
      </c>
      <c r="AJ16" s="155">
        <f t="shared" ref="AJ16" si="37">AF16/SUM(AF16:AH16)</f>
        <v>0</v>
      </c>
      <c r="AK16" s="155">
        <f t="shared" si="16"/>
        <v>0.6869983948635634</v>
      </c>
      <c r="AL16" s="155">
        <f t="shared" si="17"/>
        <v>0.3130016051364366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46285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20</v>
      </c>
      <c r="G6" s="29">
        <v>20</v>
      </c>
      <c r="H6" s="57">
        <v>40</v>
      </c>
      <c r="I6" s="33">
        <v>20</v>
      </c>
      <c r="J6" s="29">
        <v>20</v>
      </c>
      <c r="K6" s="35"/>
      <c r="L6" s="36">
        <f t="shared" ref="L6:L16" si="0">SUM(C6:K6)/40</f>
        <v>3</v>
      </c>
      <c r="M6" s="86">
        <f t="shared" ref="M6:M15" si="1">SUMPRODUCT($C$4:$K$4,$C6:$K6)</f>
        <v>7102.6</v>
      </c>
      <c r="N6" s="57">
        <f t="shared" ref="N6:N15" si="2">SUMPRODUCT($C$3:$K$3,$C6:$K6)/1000</f>
        <v>10.4</v>
      </c>
      <c r="O6" s="42">
        <f t="shared" ref="O6:O12" si="3">SUM(F6:H6)/20</f>
        <v>4</v>
      </c>
      <c r="P6" s="41">
        <f t="shared" ref="P6:P12" si="4">SUM(I6:K6)/20</f>
        <v>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</v>
      </c>
      <c r="G7" s="29">
        <v>15</v>
      </c>
      <c r="H7" s="57">
        <v>13</v>
      </c>
      <c r="I7" s="33">
        <v>70</v>
      </c>
      <c r="J7" s="29">
        <v>68</v>
      </c>
      <c r="K7" s="35">
        <v>60</v>
      </c>
      <c r="L7" s="36">
        <f t="shared" si="0"/>
        <v>5.95</v>
      </c>
      <c r="M7" s="86">
        <f t="shared" si="1"/>
        <v>16481.22</v>
      </c>
      <c r="N7" s="57">
        <f t="shared" si="2"/>
        <v>26.56</v>
      </c>
      <c r="O7" s="42">
        <f t="shared" si="3"/>
        <v>2</v>
      </c>
      <c r="P7" s="41">
        <f t="shared" si="4"/>
        <v>9.9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0.67500000000000004</v>
      </c>
      <c r="AJ7" s="154">
        <f t="shared" si="15"/>
        <v>0</v>
      </c>
      <c r="AK7" s="154">
        <f t="shared" si="16"/>
        <v>0.59701492537313428</v>
      </c>
      <c r="AL7" s="154">
        <f t="shared" si="17"/>
        <v>0.40298507462686567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104</v>
      </c>
      <c r="J8" s="29">
        <v>50</v>
      </c>
      <c r="K8" s="35">
        <v>64</v>
      </c>
      <c r="L8" s="36">
        <f t="shared" si="0"/>
        <v>5.45</v>
      </c>
      <c r="M8" s="86">
        <f t="shared" si="1"/>
        <v>15835.52</v>
      </c>
      <c r="N8" s="57">
        <f t="shared" si="2"/>
        <v>26.16</v>
      </c>
      <c r="O8" s="42">
        <f t="shared" si="3"/>
        <v>0</v>
      </c>
      <c r="P8" s="41">
        <f t="shared" si="4"/>
        <v>10.9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40</v>
      </c>
      <c r="G9" s="29">
        <v>40</v>
      </c>
      <c r="H9" s="57">
        <v>80</v>
      </c>
      <c r="I9" s="33">
        <v>60</v>
      </c>
      <c r="J9" s="29">
        <v>60</v>
      </c>
      <c r="K9" s="35">
        <v>120</v>
      </c>
      <c r="L9" s="36">
        <f t="shared" si="0"/>
        <v>10</v>
      </c>
      <c r="M9" s="86">
        <f t="shared" si="1"/>
        <v>25827.599999999999</v>
      </c>
      <c r="N9" s="57">
        <f t="shared" si="2"/>
        <v>40</v>
      </c>
      <c r="O9" s="42">
        <f t="shared" si="3"/>
        <v>8</v>
      </c>
      <c r="P9" s="41">
        <f t="shared" si="4"/>
        <v>12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</v>
      </c>
      <c r="AH9" s="97">
        <f t="shared" si="14"/>
        <v>2</v>
      </c>
      <c r="AJ9" s="154">
        <f t="shared" si="15"/>
        <v>0</v>
      </c>
      <c r="AK9" s="154">
        <f t="shared" si="16"/>
        <v>0.66666666666666663</v>
      </c>
      <c r="AL9" s="154">
        <f t="shared" si="17"/>
        <v>0.33333333333333331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72</v>
      </c>
      <c r="G16" s="51">
        <f t="shared" si="34"/>
        <v>75</v>
      </c>
      <c r="H16" s="53">
        <f t="shared" si="34"/>
        <v>133</v>
      </c>
      <c r="I16" s="113">
        <f t="shared" si="34"/>
        <v>254</v>
      </c>
      <c r="J16" s="51">
        <f t="shared" si="34"/>
        <v>198</v>
      </c>
      <c r="K16" s="53">
        <f t="shared" si="34"/>
        <v>244</v>
      </c>
      <c r="L16" s="50">
        <f t="shared" si="0"/>
        <v>24.4</v>
      </c>
      <c r="M16" s="88">
        <f t="shared" ref="M16:AA16" si="35">SUM(M6:M15)</f>
        <v>65246.939999999995</v>
      </c>
      <c r="N16" s="53">
        <f t="shared" si="35"/>
        <v>103.12</v>
      </c>
      <c r="O16" s="113">
        <f t="shared" si="35"/>
        <v>14</v>
      </c>
      <c r="P16" s="52">
        <f t="shared" si="35"/>
        <v>34.799999999999997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</v>
      </c>
      <c r="AH16" s="104">
        <f t="shared" si="14"/>
        <v>3.6749999999999998</v>
      </c>
      <c r="AJ16" s="155">
        <f t="shared" ref="AJ16" si="37">AF16/SUM(AF16:AH16)</f>
        <v>0</v>
      </c>
      <c r="AK16" s="155">
        <f t="shared" si="16"/>
        <v>0.65573770491803274</v>
      </c>
      <c r="AL16" s="155">
        <f t="shared" si="17"/>
        <v>0.34426229508196715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1.8</v>
      </c>
      <c r="G17" s="55">
        <f t="shared" si="38"/>
        <v>1.875</v>
      </c>
      <c r="H17" s="55">
        <f t="shared" si="38"/>
        <v>3.3250000000000002</v>
      </c>
      <c r="I17" s="55">
        <f t="shared" si="38"/>
        <v>6.35</v>
      </c>
      <c r="J17" s="55">
        <f t="shared" si="38"/>
        <v>4.95</v>
      </c>
      <c r="K17" s="55">
        <f t="shared" si="38"/>
        <v>6.1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G16" sqref="G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126</v>
      </c>
      <c r="G6" s="29">
        <v>116</v>
      </c>
      <c r="H6" s="57">
        <v>183</v>
      </c>
      <c r="I6" s="33">
        <v>102</v>
      </c>
      <c r="J6" s="29">
        <v>126</v>
      </c>
      <c r="K6" s="35">
        <v>142</v>
      </c>
      <c r="L6" s="36">
        <f t="shared" ref="L6:L16" si="0">SUM(C6:K6)/40</f>
        <v>19.875</v>
      </c>
      <c r="M6" s="86">
        <f t="shared" ref="M6:M15" si="1">SUMPRODUCT($C$4:$K$4,$C6:$K6)</f>
        <v>49173.362499999996</v>
      </c>
      <c r="N6" s="57">
        <f t="shared" ref="N6:N15" si="2">SUMPRODUCT($C$3:$K$3,$C6:$K6)/1000</f>
        <v>74.150000000000006</v>
      </c>
      <c r="O6" s="42">
        <f t="shared" ref="O6:O12" si="3">SUM(F6:H6)/20</f>
        <v>21.25</v>
      </c>
      <c r="P6" s="41">
        <f t="shared" ref="P6:P12" si="4">SUM(I6:K6)/20</f>
        <v>18.5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10.625</v>
      </c>
      <c r="AH6" s="97">
        <f t="shared" ref="AH6:AH16" si="14">SUM(E6:G6)/40</f>
        <v>6.05</v>
      </c>
      <c r="AJ6" s="154">
        <f t="shared" ref="AJ6:AJ15" si="15">AF6/SUM(AF6:AH6)</f>
        <v>0</v>
      </c>
      <c r="AK6" s="154">
        <f t="shared" ref="AK6:AK16" si="16">AG6/SUM(AF6:AH6)</f>
        <v>0.63718140929535227</v>
      </c>
      <c r="AL6" s="154">
        <f t="shared" ref="AL6:AL16" si="17">AH6/SUM(AF6:AH6)</f>
        <v>0.36281859070464767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90</v>
      </c>
      <c r="I7" s="33">
        <v>76</v>
      </c>
      <c r="J7" s="29">
        <v>26</v>
      </c>
      <c r="K7" s="35">
        <v>89</v>
      </c>
      <c r="L7" s="36">
        <f t="shared" si="0"/>
        <v>7.0250000000000004</v>
      </c>
      <c r="M7" s="86">
        <f t="shared" si="1"/>
        <v>18595.864999999998</v>
      </c>
      <c r="N7" s="57">
        <f t="shared" si="2"/>
        <v>29.22</v>
      </c>
      <c r="O7" s="42">
        <f t="shared" si="3"/>
        <v>4.5</v>
      </c>
      <c r="P7" s="41">
        <f t="shared" si="4"/>
        <v>9.5500000000000007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2.25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4</v>
      </c>
      <c r="G8" s="29">
        <v>4</v>
      </c>
      <c r="H8" s="57">
        <v>16</v>
      </c>
      <c r="I8" s="33">
        <v>100</v>
      </c>
      <c r="J8" s="29">
        <v>53</v>
      </c>
      <c r="K8" s="35">
        <v>48</v>
      </c>
      <c r="L8" s="36">
        <f t="shared" si="0"/>
        <v>5.625</v>
      </c>
      <c r="M8" s="86">
        <f t="shared" si="1"/>
        <v>15859.740000000002</v>
      </c>
      <c r="N8" s="57">
        <f t="shared" si="2"/>
        <v>25.8</v>
      </c>
      <c r="O8" s="42">
        <f t="shared" si="3"/>
        <v>1.2</v>
      </c>
      <c r="P8" s="41">
        <f t="shared" si="4"/>
        <v>10.050000000000001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0.6</v>
      </c>
      <c r="AH8" s="97">
        <f t="shared" si="14"/>
        <v>0.2</v>
      </c>
      <c r="AJ8" s="154">
        <f t="shared" si="15"/>
        <v>0</v>
      </c>
      <c r="AK8" s="154">
        <f t="shared" si="16"/>
        <v>0.74999999999999989</v>
      </c>
      <c r="AL8" s="154">
        <f t="shared" si="17"/>
        <v>0.25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38</v>
      </c>
      <c r="G9" s="29">
        <v>28</v>
      </c>
      <c r="H9" s="57">
        <v>38</v>
      </c>
      <c r="I9" s="33">
        <v>135</v>
      </c>
      <c r="J9" s="29">
        <v>90</v>
      </c>
      <c r="K9" s="35">
        <v>95</v>
      </c>
      <c r="L9" s="36">
        <f t="shared" si="0"/>
        <v>10.6</v>
      </c>
      <c r="M9" s="86">
        <f t="shared" si="1"/>
        <v>28700.899999999998</v>
      </c>
      <c r="N9" s="57">
        <f t="shared" si="2"/>
        <v>45.68</v>
      </c>
      <c r="O9" s="42">
        <f t="shared" si="3"/>
        <v>5.2</v>
      </c>
      <c r="P9" s="41">
        <f t="shared" si="4"/>
        <v>16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2.6</v>
      </c>
      <c r="AH9" s="97">
        <f t="shared" si="14"/>
        <v>1.65</v>
      </c>
      <c r="AJ9" s="154">
        <f t="shared" si="15"/>
        <v>0</v>
      </c>
      <c r="AK9" s="154">
        <f t="shared" si="16"/>
        <v>0.61176470588235299</v>
      </c>
      <c r="AL9" s="154">
        <f t="shared" si="17"/>
        <v>0.38823529411764701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1553</v>
      </c>
      <c r="G11" s="29">
        <v>1517</v>
      </c>
      <c r="H11" s="57">
        <v>1947</v>
      </c>
      <c r="I11" s="33">
        <v>1657</v>
      </c>
      <c r="J11" s="29">
        <v>1600</v>
      </c>
      <c r="K11" s="35">
        <v>2560</v>
      </c>
      <c r="L11" s="36">
        <f t="shared" si="0"/>
        <v>270.85000000000002</v>
      </c>
      <c r="M11" s="86">
        <f t="shared" si="1"/>
        <v>685751.24249999993</v>
      </c>
      <c r="N11" s="57">
        <f t="shared" si="2"/>
        <v>1049.23</v>
      </c>
      <c r="O11" s="42">
        <f t="shared" si="3"/>
        <v>250.85</v>
      </c>
      <c r="P11" s="41">
        <f t="shared" si="4"/>
        <v>290.85000000000002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125.425</v>
      </c>
      <c r="AH11" s="97">
        <f t="shared" si="14"/>
        <v>76.75</v>
      </c>
      <c r="AJ11" s="154">
        <f t="shared" si="15"/>
        <v>0</v>
      </c>
      <c r="AK11" s="154">
        <f t="shared" si="16"/>
        <v>0.6203783850624458</v>
      </c>
      <c r="AL11" s="154">
        <f t="shared" si="17"/>
        <v>0.37962161493755409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1721</v>
      </c>
      <c r="G16" s="51">
        <f t="shared" si="34"/>
        <v>1665</v>
      </c>
      <c r="H16" s="53">
        <f t="shared" si="34"/>
        <v>2274</v>
      </c>
      <c r="I16" s="113">
        <f t="shared" si="34"/>
        <v>2070</v>
      </c>
      <c r="J16" s="51">
        <f t="shared" si="34"/>
        <v>1895</v>
      </c>
      <c r="K16" s="53">
        <f t="shared" si="34"/>
        <v>2934</v>
      </c>
      <c r="L16" s="50">
        <f t="shared" si="0"/>
        <v>313.97500000000002</v>
      </c>
      <c r="M16" s="88">
        <f t="shared" ref="M16:AA16" si="35">SUM(M6:M15)</f>
        <v>798081.10999999987</v>
      </c>
      <c r="N16" s="53">
        <f t="shared" si="35"/>
        <v>1224.08</v>
      </c>
      <c r="O16" s="113">
        <f t="shared" si="35"/>
        <v>283</v>
      </c>
      <c r="P16" s="52">
        <f t="shared" si="35"/>
        <v>344.95000000000005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141.5</v>
      </c>
      <c r="AH16" s="104">
        <f t="shared" si="14"/>
        <v>84.65</v>
      </c>
      <c r="AJ16" s="155">
        <f t="shared" ref="AJ16" si="37">AF16/SUM(AF16:AH16)</f>
        <v>0</v>
      </c>
      <c r="AK16" s="155">
        <f t="shared" si="16"/>
        <v>0.62569091311076719</v>
      </c>
      <c r="AL16" s="155">
        <f t="shared" si="17"/>
        <v>0.37430908688923281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43.024999999999999</v>
      </c>
      <c r="G17" s="55">
        <f t="shared" si="38"/>
        <v>41.625</v>
      </c>
      <c r="H17" s="55">
        <f t="shared" si="38"/>
        <v>56.85</v>
      </c>
      <c r="I17" s="55">
        <f t="shared" si="38"/>
        <v>51.75</v>
      </c>
      <c r="J17" s="55">
        <f t="shared" si="38"/>
        <v>47.375</v>
      </c>
      <c r="K17" s="55">
        <f t="shared" si="38"/>
        <v>73.349999999999994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0</v>
      </c>
      <c r="G6" s="29">
        <v>0</v>
      </c>
      <c r="H6" s="57">
        <v>0</v>
      </c>
      <c r="I6" s="33">
        <v>60</v>
      </c>
      <c r="J6" s="29">
        <v>60</v>
      </c>
      <c r="K6" s="35"/>
      <c r="L6" s="36">
        <f t="shared" ref="L6:L16" si="0">SUM(C6:K6)/40</f>
        <v>3</v>
      </c>
      <c r="M6" s="86">
        <f t="shared" ref="M6:M15" si="1">SUMPRODUCT($C$4:$K$4,$C6:$K6)</f>
        <v>8716.7999999999993</v>
      </c>
      <c r="N6" s="57">
        <f t="shared" ref="N6:N15" si="2">SUMPRODUCT($C$3:$K$3,$C6:$K6)/1000</f>
        <v>14.4</v>
      </c>
      <c r="O6" s="42">
        <f t="shared" ref="O6:O12" si="3">SUM(F6:H6)/20</f>
        <v>0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40</v>
      </c>
      <c r="G8" s="29">
        <v>18</v>
      </c>
      <c r="H8" s="57">
        <v>40</v>
      </c>
      <c r="I8" s="33">
        <v>0</v>
      </c>
      <c r="J8" s="29">
        <v>0</v>
      </c>
      <c r="K8" s="35">
        <v>0</v>
      </c>
      <c r="L8" s="36">
        <f t="shared" si="0"/>
        <v>2.4500000000000002</v>
      </c>
      <c r="M8" s="86">
        <f t="shared" si="1"/>
        <v>5141.3249999999998</v>
      </c>
      <c r="N8" s="57">
        <f t="shared" si="2"/>
        <v>6.86</v>
      </c>
      <c r="O8" s="42">
        <f t="shared" si="3"/>
        <v>4.9000000000000004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2.4500000000000002</v>
      </c>
      <c r="AH8" s="97">
        <f t="shared" si="14"/>
        <v>1.45</v>
      </c>
      <c r="AJ8" s="154">
        <f t="shared" si="15"/>
        <v>0</v>
      </c>
      <c r="AK8" s="154">
        <f t="shared" si="16"/>
        <v>0.62820512820512819</v>
      </c>
      <c r="AL8" s="154">
        <f t="shared" si="17"/>
        <v>0.37179487179487175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6</v>
      </c>
      <c r="G9" s="29">
        <v>6</v>
      </c>
      <c r="H9" s="57">
        <v>6</v>
      </c>
      <c r="I9" s="33">
        <v>32</v>
      </c>
      <c r="J9" s="29">
        <v>31</v>
      </c>
      <c r="K9" s="35">
        <v>30</v>
      </c>
      <c r="L9" s="36">
        <f t="shared" si="0"/>
        <v>2.7749999999999999</v>
      </c>
      <c r="M9" s="86">
        <f t="shared" si="1"/>
        <v>7699.8450000000003</v>
      </c>
      <c r="N9" s="57">
        <f t="shared" si="2"/>
        <v>12.42</v>
      </c>
      <c r="O9" s="42">
        <f t="shared" si="3"/>
        <v>0.9</v>
      </c>
      <c r="P9" s="41">
        <f t="shared" si="4"/>
        <v>4.6500000000000004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0.45</v>
      </c>
      <c r="AH9" s="97">
        <f t="shared" si="14"/>
        <v>0.3</v>
      </c>
      <c r="AJ9" s="154">
        <f t="shared" si="15"/>
        <v>0</v>
      </c>
      <c r="AK9" s="154">
        <f t="shared" si="16"/>
        <v>0.6</v>
      </c>
      <c r="AL9" s="154">
        <f t="shared" si="17"/>
        <v>0.39999999999999997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16</v>
      </c>
      <c r="G10" s="29">
        <v>73</v>
      </c>
      <c r="H10" s="57">
        <v>55</v>
      </c>
      <c r="I10" s="33">
        <v>72</v>
      </c>
      <c r="J10" s="29">
        <v>62</v>
      </c>
      <c r="K10" s="35">
        <v>66</v>
      </c>
      <c r="L10" s="36">
        <f t="shared" ref="L10" si="18">SUM(C10:K10)/40</f>
        <v>8.6</v>
      </c>
      <c r="M10" s="86">
        <f t="shared" si="1"/>
        <v>22082.6</v>
      </c>
      <c r="N10" s="57">
        <f t="shared" si="2"/>
        <v>34.08</v>
      </c>
      <c r="O10" s="42">
        <f t="shared" ref="O10" si="19">SUM(F10:H10)/20</f>
        <v>7.2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280</v>
      </c>
      <c r="G11" s="29">
        <v>360</v>
      </c>
      <c r="H11" s="57">
        <v>400</v>
      </c>
      <c r="I11" s="33">
        <v>520</v>
      </c>
      <c r="J11" s="29">
        <v>440</v>
      </c>
      <c r="K11" s="35">
        <v>600</v>
      </c>
      <c r="L11" s="36">
        <f t="shared" si="0"/>
        <v>65</v>
      </c>
      <c r="M11" s="86">
        <f t="shared" si="1"/>
        <v>167879.4</v>
      </c>
      <c r="N11" s="57">
        <f t="shared" si="2"/>
        <v>260</v>
      </c>
      <c r="O11" s="42">
        <f t="shared" si="3"/>
        <v>52</v>
      </c>
      <c r="P11" s="41">
        <f t="shared" si="4"/>
        <v>78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26</v>
      </c>
      <c r="AH11" s="97">
        <f t="shared" si="14"/>
        <v>16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342</v>
      </c>
      <c r="G16" s="51">
        <f t="shared" si="34"/>
        <v>457</v>
      </c>
      <c r="H16" s="53">
        <f t="shared" si="34"/>
        <v>501</v>
      </c>
      <c r="I16" s="113">
        <f t="shared" si="34"/>
        <v>684</v>
      </c>
      <c r="J16" s="51">
        <f t="shared" si="34"/>
        <v>593</v>
      </c>
      <c r="K16" s="53">
        <f t="shared" si="34"/>
        <v>696</v>
      </c>
      <c r="L16" s="50">
        <f t="shared" si="0"/>
        <v>81.825000000000003</v>
      </c>
      <c r="M16" s="88">
        <f t="shared" ref="M16:AA16" si="35">SUM(M6:M15)</f>
        <v>211519.97</v>
      </c>
      <c r="N16" s="53">
        <f t="shared" si="35"/>
        <v>327.76</v>
      </c>
      <c r="O16" s="113">
        <f t="shared" si="35"/>
        <v>65</v>
      </c>
      <c r="P16" s="52">
        <f t="shared" si="35"/>
        <v>98.65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32.5</v>
      </c>
      <c r="AH16" s="104">
        <f t="shared" si="14"/>
        <v>19.975000000000001</v>
      </c>
      <c r="AJ16" s="155">
        <f t="shared" ref="AJ16" si="37">AF16/SUM(AF16:AH16)</f>
        <v>0</v>
      </c>
      <c r="AK16" s="155">
        <f t="shared" si="16"/>
        <v>0.61934254406860412</v>
      </c>
      <c r="AL16" s="155">
        <f t="shared" si="17"/>
        <v>0.38065745593139594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8.5500000000000007</v>
      </c>
      <c r="G17" s="55">
        <f t="shared" si="38"/>
        <v>11.425000000000001</v>
      </c>
      <c r="H17" s="55">
        <f t="shared" si="38"/>
        <v>12.525</v>
      </c>
      <c r="I17" s="55">
        <f t="shared" si="38"/>
        <v>17.100000000000001</v>
      </c>
      <c r="J17" s="55">
        <f t="shared" si="38"/>
        <v>14.824999999999999</v>
      </c>
      <c r="K17" s="55">
        <f t="shared" si="38"/>
        <v>17.399999999999999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topLeftCell="A2" workbookViewId="0">
      <selection activeCell="P18" sqref="P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17</v>
      </c>
      <c r="D6" s="29"/>
      <c r="E6" s="35"/>
      <c r="F6" s="33">
        <v>60</v>
      </c>
      <c r="G6" s="29">
        <v>60</v>
      </c>
      <c r="H6" s="57">
        <v>70</v>
      </c>
      <c r="I6" s="33">
        <v>90</v>
      </c>
      <c r="J6" s="29">
        <v>100</v>
      </c>
      <c r="K6" s="35">
        <v>170</v>
      </c>
      <c r="L6" s="36">
        <f t="shared" ref="L6:L16" si="0">SUM(C6:K6)/40</f>
        <v>14.175000000000001</v>
      </c>
      <c r="M6" s="86">
        <f t="shared" ref="M6:M15" si="1">SUMPRODUCT($C$4:$K$4,$C6:$K6)</f>
        <v>36785.184999999998</v>
      </c>
      <c r="N6" s="57">
        <f t="shared" ref="N6:N15" si="2">SUMPRODUCT($C$3:$K$3,$C6:$K6)/1000</f>
        <v>57.52</v>
      </c>
      <c r="O6" s="42">
        <f t="shared" ref="O6:O12" si="3">SUM(F6:H6)/20</f>
        <v>9.5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0.59500000000000008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0.59500000000000008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0.42499999999999999</v>
      </c>
      <c r="AG6" s="94">
        <f t="shared" ref="AG6:AG16" si="13">SUM(F6:H6)/40</f>
        <v>4.75</v>
      </c>
      <c r="AH6" s="97">
        <f t="shared" ref="AH6:AH16" si="14">SUM(E6:G6)/40</f>
        <v>3</v>
      </c>
      <c r="AJ6" s="154">
        <f t="shared" ref="AJ6:AJ15" si="15">AF6/SUM(AF6:AH6)</f>
        <v>5.1987767584097851E-2</v>
      </c>
      <c r="AK6" s="154">
        <f t="shared" ref="AK6:AK16" si="16">AG6/SUM(AF6:AH6)</f>
        <v>0.58103975535168195</v>
      </c>
      <c r="AL6" s="154">
        <f t="shared" ref="AL6:AL16" si="17">AH6/SUM(AF6:AH6)</f>
        <v>0.36697247706422015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9</v>
      </c>
      <c r="H7" s="57">
        <v>20</v>
      </c>
      <c r="I7" s="33">
        <v>70</v>
      </c>
      <c r="J7" s="29">
        <v>78</v>
      </c>
      <c r="K7" s="35">
        <v>189</v>
      </c>
      <c r="L7" s="36">
        <f t="shared" si="0"/>
        <v>9.15</v>
      </c>
      <c r="M7" s="86">
        <f t="shared" si="1"/>
        <v>26001.092499999999</v>
      </c>
      <c r="N7" s="57">
        <f t="shared" si="2"/>
        <v>42.47</v>
      </c>
      <c r="O7" s="42">
        <f t="shared" si="3"/>
        <v>1.45</v>
      </c>
      <c r="P7" s="41">
        <f t="shared" si="4"/>
        <v>16.850000000000001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0.72499999999999998</v>
      </c>
      <c r="AH7" s="97">
        <f t="shared" si="14"/>
        <v>0.22500000000000001</v>
      </c>
      <c r="AJ7" s="154">
        <f t="shared" si="15"/>
        <v>0</v>
      </c>
      <c r="AK7" s="154">
        <f t="shared" si="16"/>
        <v>0.76315789473684215</v>
      </c>
      <c r="AL7" s="154">
        <f t="shared" si="17"/>
        <v>0.23684210526315791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29</v>
      </c>
      <c r="G8" s="29">
        <v>24</v>
      </c>
      <c r="H8" s="57">
        <v>67</v>
      </c>
      <c r="I8" s="33">
        <v>39</v>
      </c>
      <c r="J8" s="29">
        <v>34</v>
      </c>
      <c r="K8" s="35">
        <v>87</v>
      </c>
      <c r="L8" s="36">
        <f t="shared" si="0"/>
        <v>7</v>
      </c>
      <c r="M8" s="86">
        <f t="shared" si="1"/>
        <v>17917.900000000001</v>
      </c>
      <c r="N8" s="57">
        <f t="shared" si="2"/>
        <v>27.6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</v>
      </c>
      <c r="AH8" s="97">
        <f t="shared" si="14"/>
        <v>1.325</v>
      </c>
      <c r="AJ8" s="154">
        <f t="shared" si="15"/>
        <v>0</v>
      </c>
      <c r="AK8" s="154">
        <f t="shared" si="16"/>
        <v>0.69364161849710981</v>
      </c>
      <c r="AL8" s="154">
        <f t="shared" si="17"/>
        <v>0.30635838150289013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52</v>
      </c>
      <c r="J9" s="29">
        <v>40</v>
      </c>
      <c r="K9" s="35">
        <v>52</v>
      </c>
      <c r="L9" s="36">
        <f t="shared" si="0"/>
        <v>3.6</v>
      </c>
      <c r="M9" s="86">
        <f t="shared" si="1"/>
        <v>10460.16</v>
      </c>
      <c r="N9" s="57">
        <f t="shared" si="2"/>
        <v>17.28</v>
      </c>
      <c r="O9" s="42">
        <f t="shared" si="3"/>
        <v>0</v>
      </c>
      <c r="P9" s="41">
        <f t="shared" si="4"/>
        <v>7.2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12</v>
      </c>
      <c r="G10" s="29">
        <v>25</v>
      </c>
      <c r="H10" s="57">
        <v>24</v>
      </c>
      <c r="I10" s="33">
        <v>28</v>
      </c>
      <c r="J10" s="29">
        <v>37</v>
      </c>
      <c r="K10" s="35">
        <v>10</v>
      </c>
      <c r="L10" s="36">
        <f t="shared" ref="L10" si="18">SUM(C10:K10)/40</f>
        <v>3.4</v>
      </c>
      <c r="M10" s="86">
        <f t="shared" si="1"/>
        <v>8648.2124999999996</v>
      </c>
      <c r="N10" s="57">
        <f t="shared" si="2"/>
        <v>13.27</v>
      </c>
      <c r="O10" s="42">
        <f t="shared" ref="O10" si="19">SUM(F10:H10)/20</f>
        <v>3.05</v>
      </c>
      <c r="P10" s="41">
        <f t="shared" ref="P10" si="20">SUM(I10:K10)/20</f>
        <v>3.75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520</v>
      </c>
      <c r="I11" s="33">
        <v>120</v>
      </c>
      <c r="J11" s="29">
        <v>920</v>
      </c>
      <c r="K11" s="35">
        <v>560</v>
      </c>
      <c r="L11" s="36">
        <f t="shared" si="0"/>
        <v>59</v>
      </c>
      <c r="M11" s="86">
        <f t="shared" si="1"/>
        <v>156095.5</v>
      </c>
      <c r="N11" s="57">
        <f t="shared" si="2"/>
        <v>245.2</v>
      </c>
      <c r="O11" s="42">
        <f t="shared" si="3"/>
        <v>38</v>
      </c>
      <c r="P11" s="41">
        <f t="shared" si="4"/>
        <v>80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19</v>
      </c>
      <c r="AH11" s="97">
        <f t="shared" si="14"/>
        <v>6</v>
      </c>
      <c r="AJ11" s="154">
        <f t="shared" si="15"/>
        <v>0</v>
      </c>
      <c r="AK11" s="154">
        <f t="shared" si="16"/>
        <v>0.76</v>
      </c>
      <c r="AL11" s="154">
        <f t="shared" si="17"/>
        <v>0.24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17</v>
      </c>
      <c r="D16" s="51">
        <f t="shared" si="34"/>
        <v>0</v>
      </c>
      <c r="E16" s="53">
        <f t="shared" si="34"/>
        <v>0</v>
      </c>
      <c r="F16" s="113">
        <f t="shared" si="34"/>
        <v>221</v>
      </c>
      <c r="G16" s="51">
        <f t="shared" si="34"/>
        <v>238</v>
      </c>
      <c r="H16" s="53">
        <f t="shared" si="34"/>
        <v>701</v>
      </c>
      <c r="I16" s="113">
        <f t="shared" si="34"/>
        <v>399</v>
      </c>
      <c r="J16" s="51">
        <f t="shared" si="34"/>
        <v>1209</v>
      </c>
      <c r="K16" s="53">
        <f t="shared" si="34"/>
        <v>1068</v>
      </c>
      <c r="L16" s="50">
        <f t="shared" si="0"/>
        <v>96.325000000000003</v>
      </c>
      <c r="M16" s="88">
        <f t="shared" ref="M16:AA16" si="35">SUM(M6:M15)</f>
        <v>255908.05</v>
      </c>
      <c r="N16" s="53">
        <f t="shared" si="35"/>
        <v>403.34000000000003</v>
      </c>
      <c r="O16" s="113">
        <f t="shared" si="35"/>
        <v>58</v>
      </c>
      <c r="P16" s="52">
        <f t="shared" si="35"/>
        <v>133.80000000000001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0.59500000000000008</v>
      </c>
      <c r="V16" s="67">
        <f t="shared" si="35"/>
        <v>0</v>
      </c>
      <c r="W16" s="67">
        <f t="shared" si="35"/>
        <v>0</v>
      </c>
      <c r="X16" s="68">
        <f t="shared" si="35"/>
        <v>0.59500000000000008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0.42499999999999999</v>
      </c>
      <c r="AG16" s="103">
        <f t="shared" si="13"/>
        <v>29</v>
      </c>
      <c r="AH16" s="104">
        <f t="shared" si="14"/>
        <v>11.475</v>
      </c>
      <c r="AJ16" s="155">
        <f t="shared" ref="AJ16" si="37">AF16/SUM(AF16:AH16)</f>
        <v>1.0391198044009779E-2</v>
      </c>
      <c r="AK16" s="155">
        <f t="shared" si="16"/>
        <v>0.70904645476772621</v>
      </c>
      <c r="AL16" s="155">
        <f t="shared" si="17"/>
        <v>0.28056234718826406</v>
      </c>
    </row>
    <row r="17" spans="1:27" x14ac:dyDescent="0.3">
      <c r="A17" s="55"/>
      <c r="B17" s="55"/>
      <c r="C17" s="55">
        <f>C16/40</f>
        <v>0.42499999999999999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5.5250000000000004</v>
      </c>
      <c r="G17" s="55">
        <f t="shared" si="38"/>
        <v>5.95</v>
      </c>
      <c r="H17" s="55">
        <f t="shared" si="38"/>
        <v>17.524999999999999</v>
      </c>
      <c r="I17" s="55">
        <f t="shared" si="38"/>
        <v>9.9749999999999996</v>
      </c>
      <c r="J17" s="55">
        <f t="shared" si="38"/>
        <v>30.225000000000001</v>
      </c>
      <c r="K17" s="55">
        <f t="shared" si="38"/>
        <v>26.7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/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46290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20</v>
      </c>
      <c r="G6" s="29">
        <v>20</v>
      </c>
      <c r="H6" s="57">
        <v>40</v>
      </c>
      <c r="I6" s="33">
        <v>15</v>
      </c>
      <c r="J6" s="29">
        <v>10</v>
      </c>
      <c r="K6" s="35">
        <v>215</v>
      </c>
      <c r="L6" s="36">
        <f t="shared" ref="L6:L16" si="0">SUM(C6:K6)/40</f>
        <v>8</v>
      </c>
      <c r="M6" s="86">
        <f t="shared" ref="M6:M15" si="1">SUMPRODUCT($C$4:$K$4,$C6:$K6)</f>
        <v>21630.6</v>
      </c>
      <c r="N6" s="57">
        <f t="shared" ref="N6:N15" si="2">SUMPRODUCT($C$3:$K$3,$C6:$K6)/1000</f>
        <v>34.4</v>
      </c>
      <c r="O6" s="42">
        <f t="shared" ref="O6:O12" si="3">SUM(F6:H6)/20</f>
        <v>4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88</v>
      </c>
      <c r="G8" s="29">
        <v>6</v>
      </c>
      <c r="H8" s="57">
        <v>6</v>
      </c>
      <c r="I8" s="33">
        <v>268</v>
      </c>
      <c r="J8" s="29">
        <v>264</v>
      </c>
      <c r="K8" s="35">
        <v>108</v>
      </c>
      <c r="L8" s="36">
        <f t="shared" si="0"/>
        <v>18.5</v>
      </c>
      <c r="M8" s="86">
        <f t="shared" si="1"/>
        <v>51735.85</v>
      </c>
      <c r="N8" s="57">
        <f t="shared" si="2"/>
        <v>83.8</v>
      </c>
      <c r="O8" s="42">
        <f t="shared" si="3"/>
        <v>5</v>
      </c>
      <c r="P8" s="41">
        <f t="shared" si="4"/>
        <v>32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2.5</v>
      </c>
      <c r="AH8" s="97">
        <f t="shared" si="14"/>
        <v>2.35</v>
      </c>
      <c r="AJ8" s="154">
        <f t="shared" si="15"/>
        <v>0</v>
      </c>
      <c r="AK8" s="154">
        <f t="shared" si="16"/>
        <v>0.51546391752577325</v>
      </c>
      <c r="AL8" s="154">
        <f t="shared" si="17"/>
        <v>0.48453608247422686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65</v>
      </c>
      <c r="G9" s="29">
        <v>59</v>
      </c>
      <c r="H9" s="57">
        <v>84</v>
      </c>
      <c r="I9" s="33">
        <v>72</v>
      </c>
      <c r="J9" s="29">
        <v>66</v>
      </c>
      <c r="K9" s="35">
        <v>80</v>
      </c>
      <c r="L9" s="36">
        <f t="shared" si="0"/>
        <v>10.65</v>
      </c>
      <c r="M9" s="86">
        <f t="shared" si="1"/>
        <v>26747.72</v>
      </c>
      <c r="N9" s="57">
        <f t="shared" si="2"/>
        <v>40.72</v>
      </c>
      <c r="O9" s="42">
        <f t="shared" si="3"/>
        <v>10.4</v>
      </c>
      <c r="P9" s="41">
        <f t="shared" si="4"/>
        <v>10.9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5.2</v>
      </c>
      <c r="AH9" s="97">
        <f t="shared" si="14"/>
        <v>3.1</v>
      </c>
      <c r="AJ9" s="154">
        <f t="shared" si="15"/>
        <v>0</v>
      </c>
      <c r="AK9" s="154">
        <f t="shared" si="16"/>
        <v>0.62650602409638556</v>
      </c>
      <c r="AL9" s="154">
        <f t="shared" si="17"/>
        <v>0.37349397590361444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40</v>
      </c>
      <c r="G10" s="29">
        <v>0</v>
      </c>
      <c r="H10" s="57">
        <v>64</v>
      </c>
      <c r="I10" s="33">
        <v>36</v>
      </c>
      <c r="J10" s="29">
        <v>33</v>
      </c>
      <c r="K10" s="35">
        <v>33</v>
      </c>
      <c r="L10" s="36">
        <f t="shared" ref="L10" si="18">SUM(C10:K10)/40</f>
        <v>5.15</v>
      </c>
      <c r="M10" s="86">
        <f t="shared" si="1"/>
        <v>12865.380000000001</v>
      </c>
      <c r="N10" s="57">
        <f t="shared" si="2"/>
        <v>19.52</v>
      </c>
      <c r="O10" s="42">
        <f t="shared" ref="O10" si="19">SUM(F10:H10)/20</f>
        <v>5.2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560</v>
      </c>
      <c r="G11" s="29">
        <v>600</v>
      </c>
      <c r="H11" s="57">
        <v>640</v>
      </c>
      <c r="I11" s="33">
        <v>760</v>
      </c>
      <c r="J11" s="29">
        <v>760</v>
      </c>
      <c r="K11" s="35">
        <v>920</v>
      </c>
      <c r="L11" s="36">
        <f t="shared" si="0"/>
        <v>106</v>
      </c>
      <c r="M11" s="86">
        <f t="shared" si="1"/>
        <v>271674.09999999998</v>
      </c>
      <c r="N11" s="57">
        <f t="shared" si="2"/>
        <v>418.8</v>
      </c>
      <c r="O11" s="42">
        <f t="shared" si="3"/>
        <v>90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45</v>
      </c>
      <c r="AH11" s="97">
        <f t="shared" si="14"/>
        <v>29</v>
      </c>
      <c r="AJ11" s="154">
        <f t="shared" si="15"/>
        <v>0</v>
      </c>
      <c r="AK11" s="154">
        <f t="shared" si="16"/>
        <v>0.60810810810810811</v>
      </c>
      <c r="AL11" s="154">
        <f t="shared" si="17"/>
        <v>0.39189189189189189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773</v>
      </c>
      <c r="G16" s="51">
        <f t="shared" si="34"/>
        <v>685</v>
      </c>
      <c r="H16" s="53">
        <f t="shared" si="34"/>
        <v>834</v>
      </c>
      <c r="I16" s="113">
        <f t="shared" si="34"/>
        <v>1151</v>
      </c>
      <c r="J16" s="51">
        <f t="shared" si="34"/>
        <v>1133</v>
      </c>
      <c r="K16" s="53">
        <f t="shared" si="34"/>
        <v>1356</v>
      </c>
      <c r="L16" s="50">
        <f t="shared" si="0"/>
        <v>148.30000000000001</v>
      </c>
      <c r="M16" s="88">
        <f t="shared" ref="M16:AA16" si="35">SUM(M6:M15)</f>
        <v>384653.64999999997</v>
      </c>
      <c r="N16" s="53">
        <f t="shared" si="35"/>
        <v>597.24</v>
      </c>
      <c r="O16" s="113">
        <f t="shared" si="35"/>
        <v>114.6</v>
      </c>
      <c r="P16" s="52">
        <f t="shared" si="35"/>
        <v>182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57.3</v>
      </c>
      <c r="AH16" s="104">
        <f t="shared" si="14"/>
        <v>36.450000000000003</v>
      </c>
      <c r="AJ16" s="155">
        <f t="shared" ref="AJ16" si="37">AF16/SUM(AF16:AH16)</f>
        <v>0</v>
      </c>
      <c r="AK16" s="155">
        <f t="shared" si="16"/>
        <v>0.61119999999999997</v>
      </c>
      <c r="AL16" s="155">
        <f t="shared" si="17"/>
        <v>0.38880000000000003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19.324999999999999</v>
      </c>
      <c r="G17" s="55">
        <f t="shared" si="38"/>
        <v>17.125</v>
      </c>
      <c r="H17" s="55">
        <f t="shared" si="38"/>
        <v>20.85</v>
      </c>
      <c r="I17" s="55">
        <f t="shared" si="38"/>
        <v>28.774999999999999</v>
      </c>
      <c r="J17" s="55">
        <f t="shared" si="38"/>
        <v>28.324999999999999</v>
      </c>
      <c r="K17" s="55">
        <f t="shared" si="38"/>
        <v>33.9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G13" sqref="G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15</v>
      </c>
      <c r="G6" s="29">
        <v>55</v>
      </c>
      <c r="H6" s="57">
        <v>102</v>
      </c>
      <c r="I6" s="33">
        <v>42</v>
      </c>
      <c r="J6" s="29">
        <v>70</v>
      </c>
      <c r="K6" s="35">
        <v>192</v>
      </c>
      <c r="L6" s="36">
        <f t="shared" ref="L6:L16" si="0">SUM(C6:K6)/40</f>
        <v>11.9</v>
      </c>
      <c r="M6" s="86">
        <f t="shared" ref="M6:M15" si="1">SUMPRODUCT($C$4:$K$4,$C6:$K6)</f>
        <v>31106.11</v>
      </c>
      <c r="N6" s="57">
        <f t="shared" ref="N6:N15" si="2">SUMPRODUCT($C$3:$K$3,$C6:$K6)/1000</f>
        <v>48.52</v>
      </c>
      <c r="O6" s="42">
        <f t="shared" ref="O6:O12" si="3">SUM(F6:H6)/20</f>
        <v>8.6</v>
      </c>
      <c r="P6" s="41">
        <f t="shared" ref="P6:P12" si="4">SUM(I6:K6)/20</f>
        <v>15.2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4.3</v>
      </c>
      <c r="AH6" s="97">
        <f t="shared" ref="AH6:AH16" si="14">SUM(E6:G6)/40</f>
        <v>1.75</v>
      </c>
      <c r="AJ6" s="154">
        <f t="shared" ref="AJ6:AJ15" si="15">AF6/SUM(AF6:AH6)</f>
        <v>0</v>
      </c>
      <c r="AK6" s="154">
        <f t="shared" ref="AK6:AK16" si="16">AG6/SUM(AF6:AH6)</f>
        <v>0.71074380165289253</v>
      </c>
      <c r="AL6" s="154">
        <f t="shared" ref="AL6:AL16" si="17">AH6/SUM(AF6:AH6)</f>
        <v>0.28925619834710747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15</v>
      </c>
      <c r="G8" s="29">
        <v>12</v>
      </c>
      <c r="H8" s="57">
        <v>13</v>
      </c>
      <c r="I8" s="33">
        <v>86</v>
      </c>
      <c r="J8" s="29">
        <v>87</v>
      </c>
      <c r="K8" s="35">
        <v>85</v>
      </c>
      <c r="L8" s="36">
        <f t="shared" si="0"/>
        <v>7.45</v>
      </c>
      <c r="M8" s="86">
        <f t="shared" si="1"/>
        <v>20839.620000000003</v>
      </c>
      <c r="N8" s="57">
        <f t="shared" si="2"/>
        <v>33.76</v>
      </c>
      <c r="O8" s="42">
        <f t="shared" si="3"/>
        <v>2</v>
      </c>
      <c r="P8" s="41">
        <f t="shared" si="4"/>
        <v>12.9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0.67500000000000004</v>
      </c>
      <c r="AJ8" s="154">
        <f t="shared" si="15"/>
        <v>0</v>
      </c>
      <c r="AK8" s="154">
        <f t="shared" si="16"/>
        <v>0.59701492537313428</v>
      </c>
      <c r="AL8" s="154">
        <f t="shared" si="17"/>
        <v>0.40298507462686567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20</v>
      </c>
      <c r="G9" s="29">
        <v>0</v>
      </c>
      <c r="H9" s="57">
        <v>20</v>
      </c>
      <c r="I9" s="33">
        <v>27</v>
      </c>
      <c r="J9" s="29">
        <v>10</v>
      </c>
      <c r="K9" s="35">
        <v>67</v>
      </c>
      <c r="L9" s="36">
        <f t="shared" si="0"/>
        <v>3.6</v>
      </c>
      <c r="M9" s="86">
        <f t="shared" si="1"/>
        <v>9653.06</v>
      </c>
      <c r="N9" s="57">
        <f t="shared" si="2"/>
        <v>15.28</v>
      </c>
      <c r="O9" s="42">
        <f t="shared" si="3"/>
        <v>2</v>
      </c>
      <c r="P9" s="41">
        <f t="shared" si="4"/>
        <v>5.2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0.5</v>
      </c>
      <c r="AJ9" s="154">
        <f t="shared" si="15"/>
        <v>0</v>
      </c>
      <c r="AK9" s="154">
        <f t="shared" si="16"/>
        <v>0.66666666666666663</v>
      </c>
      <c r="AL9" s="154">
        <f t="shared" si="17"/>
        <v>0.33333333333333331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32</v>
      </c>
      <c r="G10" s="29">
        <v>43</v>
      </c>
      <c r="H10" s="57">
        <v>59</v>
      </c>
      <c r="I10" s="33">
        <v>93</v>
      </c>
      <c r="J10" s="29">
        <v>60</v>
      </c>
      <c r="K10" s="35">
        <v>67</v>
      </c>
      <c r="L10" s="36">
        <f t="shared" ref="L10" si="18">SUM(C10:K10)/40</f>
        <v>8.85</v>
      </c>
      <c r="M10" s="86">
        <f t="shared" si="1"/>
        <v>23010.775000000001</v>
      </c>
      <c r="N10" s="57">
        <f t="shared" si="2"/>
        <v>35.78</v>
      </c>
      <c r="O10" s="42">
        <f t="shared" ref="O10" si="19">SUM(F10:H10)/20</f>
        <v>6.7</v>
      </c>
      <c r="P10" s="41">
        <f t="shared" ref="P10" si="20">SUM(I10:K10)/20</f>
        <v>11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6</v>
      </c>
      <c r="M11" s="86">
        <f t="shared" si="1"/>
        <v>15012.300000000001</v>
      </c>
      <c r="N11" s="57">
        <f t="shared" si="2"/>
        <v>22.8</v>
      </c>
      <c r="O11" s="42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</v>
      </c>
      <c r="AH11" s="97">
        <f t="shared" si="14"/>
        <v>2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122</v>
      </c>
      <c r="G16" s="51">
        <f t="shared" si="34"/>
        <v>150</v>
      </c>
      <c r="H16" s="53">
        <f t="shared" si="34"/>
        <v>234</v>
      </c>
      <c r="I16" s="113">
        <f t="shared" si="34"/>
        <v>288</v>
      </c>
      <c r="J16" s="51">
        <f t="shared" si="34"/>
        <v>267</v>
      </c>
      <c r="K16" s="53">
        <f t="shared" si="34"/>
        <v>451</v>
      </c>
      <c r="L16" s="50">
        <f t="shared" si="0"/>
        <v>37.799999999999997</v>
      </c>
      <c r="M16" s="88">
        <f t="shared" ref="M16:AA16" si="35">SUM(M6:M15)</f>
        <v>99621.865000000005</v>
      </c>
      <c r="N16" s="53">
        <f t="shared" si="35"/>
        <v>156.14000000000001</v>
      </c>
      <c r="O16" s="113">
        <f t="shared" si="35"/>
        <v>25.3</v>
      </c>
      <c r="P16" s="52">
        <f t="shared" si="35"/>
        <v>50.300000000000004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12.65</v>
      </c>
      <c r="AH16" s="104">
        <f t="shared" si="14"/>
        <v>6.8</v>
      </c>
      <c r="AJ16" s="155">
        <f t="shared" ref="AJ16" si="37">AF16/SUM(AF16:AH16)</f>
        <v>0</v>
      </c>
      <c r="AK16" s="155">
        <f t="shared" si="16"/>
        <v>0.65038560411311053</v>
      </c>
      <c r="AL16" s="155">
        <f t="shared" si="17"/>
        <v>0.34961439588688947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99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100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103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2026-09-28T05:43:41Z</dcterms:modified>
</cp:coreProperties>
</file>