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EDE4572D-D4D7-4312-AEEB-9A8308BAE368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<sst xmlns="http://schemas.openxmlformats.org/spreadsheetml/2006/main" count="2196" uniqueCount="105">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</sst>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0">
        <v>46174</v>
      </c>
      <c r="B2" s="260"/>
      <c r="C2" s="173" t="s">
        <v>65</v>
      </c>
      <c r="D2" s="261" t="s">
        <v>66</v>
      </c>
      <c r="E2" s="261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2" t="s">
        <v>84</v>
      </c>
      <c r="B3" s="263"/>
      <c r="C3" s="263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4" t="s">
        <v>70</v>
      </c>
      <c r="B4" s="264" t="s">
        <v>49</v>
      </c>
      <c r="C4" s="266" t="s">
        <v>85</v>
      </c>
      <c r="D4" s="268" t="s">
        <v>4</v>
      </c>
      <c r="E4" s="269"/>
      <c r="F4" s="156" t="s">
        <v>71</v>
      </c>
      <c r="G4" s="273" t="s">
        <v>72</v>
      </c>
      <c r="H4" s="274"/>
      <c r="I4" s="274"/>
      <c r="J4" s="274"/>
      <c r="K4" s="275"/>
      <c r="L4" s="276"/>
    </row>
    <row r="5" spans="1:12" ht="15" customHeight="1" thickBot="1" x14ac:dyDescent="0.35">
      <c r="A5" s="265"/>
      <c r="B5" s="265"/>
      <c r="C5" s="267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192.7</v>
      </c>
      <c r="I8" s="195">
        <f t="shared" si="0"/>
        <v>0.38539999999999996</v>
      </c>
      <c r="J8" s="188">
        <f t="shared" si="1"/>
        <v>307.3</v>
      </c>
      <c r="K8" s="189">
        <f t="shared" si="2"/>
        <v>192.7</v>
      </c>
      <c r="L8" s="196">
        <f t="shared" si="3"/>
        <v>12.292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145.75</v>
      </c>
      <c r="I9" s="195">
        <f t="shared" si="0"/>
        <v>0.29149999999999998</v>
      </c>
      <c r="J9" s="188">
        <f t="shared" si="1"/>
        <v>354.25</v>
      </c>
      <c r="K9" s="189">
        <f t="shared" si="2"/>
        <v>145.75</v>
      </c>
      <c r="L9" s="196">
        <f t="shared" si="3"/>
        <v>14.17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176.35</v>
      </c>
      <c r="I10" s="195">
        <f t="shared" si="0"/>
        <v>0.35270000000000001</v>
      </c>
      <c r="J10" s="188">
        <f t="shared" si="1"/>
        <v>323.64999999999998</v>
      </c>
      <c r="K10" s="189">
        <f t="shared" si="2"/>
        <v>176.35</v>
      </c>
      <c r="L10" s="196">
        <f t="shared" si="3"/>
        <v>12.946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46.225000000000001</v>
      </c>
      <c r="I11" s="195">
        <f t="shared" si="0"/>
        <v>9.2450000000000004E-2</v>
      </c>
      <c r="J11" s="188">
        <f t="shared" si="1"/>
        <v>453.77499999999998</v>
      </c>
      <c r="K11" s="189">
        <f t="shared" si="2"/>
        <v>46.225000000000001</v>
      </c>
      <c r="L11" s="196">
        <f t="shared" si="3"/>
        <v>18.151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1165.575</v>
      </c>
      <c r="I12" s="195">
        <f t="shared" si="0"/>
        <v>0.1942625</v>
      </c>
      <c r="J12" s="188">
        <f t="shared" si="1"/>
        <v>4834.4250000000002</v>
      </c>
      <c r="K12" s="189">
        <f t="shared" si="2"/>
        <v>1165.575</v>
      </c>
      <c r="L12" s="196">
        <f t="shared" si="3"/>
        <v>193.37700000000001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77" t="s">
        <v>48</v>
      </c>
      <c r="B19" s="278"/>
      <c r="C19" s="27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4" t="s">
        <v>70</v>
      </c>
      <c r="B22" s="264" t="s">
        <v>49</v>
      </c>
      <c r="C22" s="266" t="s">
        <v>85</v>
      </c>
      <c r="D22" s="268" t="s">
        <v>79</v>
      </c>
      <c r="E22" s="269"/>
      <c r="F22" s="156" t="s">
        <v>71</v>
      </c>
      <c r="G22" s="270" t="s">
        <v>80</v>
      </c>
      <c r="H22" s="271"/>
      <c r="I22" s="271"/>
      <c r="J22" s="271"/>
      <c r="K22" s="272"/>
      <c r="L22" s="272"/>
    </row>
    <row r="23" spans="1:12" ht="13.5" customHeight="1" thickBot="1" x14ac:dyDescent="0.35">
      <c r="A23" s="265"/>
      <c r="B23" s="265"/>
      <c r="C23" s="267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7" t="s">
        <v>48</v>
      </c>
      <c r="B34" s="278"/>
      <c r="C34" s="279"/>
      <c r="D34" s="280"/>
      <c r="E34" s="281"/>
      <c r="F34" s="28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M18" sqref="M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2">
        <f ca="1">TODAY()-2</f>
        <v>46253</v>
      </c>
      <c r="B2" s="292"/>
      <c r="C2" s="292"/>
      <c r="D2" s="292"/>
      <c r="E2" s="292"/>
      <c r="F2" s="28" t="s">
        <v>98</v>
      </c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8" t="s">
        <v>48</v>
      </c>
      <c r="M3" s="299"/>
      <c r="N3" s="300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1"/>
      <c r="M4" s="302"/>
      <c r="N4" s="303"/>
      <c r="O4" s="306"/>
      <c r="P4" s="307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1987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657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1444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1259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1664</v>
      </c>
      <c r="L6" s="36">
        <f t="shared" ref="L6:L16" si="0">SUM(C6:K6)/40</f>
        <v>192.7</v>
      </c>
      <c r="M6" s="86">
        <f t="shared" ref="M6:M15" si="1">SUMPRODUCT($C$4:$K$4,$C6:$K6)</f>
        <v>466203.11499999999</v>
      </c>
      <c r="N6" s="57">
        <f t="shared" ref="N6:N15" si="2">SUMPRODUCT($C$3:$K$3,$C6:$K6)/1000</f>
        <v>738.04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69.545000000000002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69.545000000000002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49.674999999999997</v>
      </c>
      <c r="AG6" s="94">
        <f t="shared" ref="AG6:AG16" si="11">SUM(F6:H6)/40</f>
        <v>33.85</v>
      </c>
      <c r="AH6" s="97">
        <f t="shared" ref="AH6:AH16" si="12">SUM(E6:G6)/40</f>
        <v>33.85</v>
      </c>
      <c r="AJ6" s="154">
        <f t="shared" ref="AJ6:AJ15" si="13">AF6/SUM(AF6:AH6)</f>
        <v>0.42321618743343981</v>
      </c>
      <c r="AK6" s="154">
        <f t="shared" ref="AK6:AK16" si="14">AG6/SUM(AF6:AH6)</f>
        <v>0.2883919062832801</v>
      </c>
      <c r="AL6" s="154">
        <f t="shared" ref="AL6:AL16" si="15">AH6/SUM(AF6:AH6)</f>
        <v>0.2883919062832801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940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570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501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359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1166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1050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1244</v>
      </c>
      <c r="L7" s="36">
        <f t="shared" si="0"/>
        <v>145.75</v>
      </c>
      <c r="M7" s="86">
        <f t="shared" si="1"/>
        <v>363231.97499999998</v>
      </c>
      <c r="N7" s="57">
        <f t="shared" si="2"/>
        <v>571.70000000000005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32.900000000000006</v>
      </c>
      <c r="V7" s="70">
        <f t="shared" si="5"/>
        <v>0</v>
      </c>
      <c r="W7" s="70">
        <f t="shared" si="6"/>
        <v>0</v>
      </c>
      <c r="X7" s="71">
        <f t="shared" si="7"/>
        <v>32.900000000000006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23.5</v>
      </c>
      <c r="AG7" s="94">
        <f t="shared" si="11"/>
        <v>35.75</v>
      </c>
      <c r="AH7" s="97">
        <f t="shared" si="12"/>
        <v>26.774999999999999</v>
      </c>
      <c r="AJ7" s="154">
        <f t="shared" si="13"/>
        <v>0.27317640220866024</v>
      </c>
      <c r="AK7" s="154">
        <f t="shared" si="14"/>
        <v>0.41557686718977038</v>
      </c>
      <c r="AL7" s="154">
        <f t="shared" si="15"/>
        <v>0.31124673060156927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1990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384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1568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1087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1571</v>
      </c>
      <c r="L8" s="36">
        <f t="shared" si="0"/>
        <v>176.35</v>
      </c>
      <c r="M8" s="86">
        <f t="shared" si="1"/>
        <v>429007.91500000004</v>
      </c>
      <c r="N8" s="57">
        <f t="shared" si="2"/>
        <v>685.18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69.650000000000006</v>
      </c>
      <c r="V8" s="70">
        <f t="shared" si="5"/>
        <v>0</v>
      </c>
      <c r="W8" s="70">
        <f t="shared" si="6"/>
        <v>0</v>
      </c>
      <c r="X8" s="71">
        <f t="shared" si="7"/>
        <v>69.650000000000006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49.75</v>
      </c>
      <c r="AG8" s="94">
        <f t="shared" si="11"/>
        <v>20.95</v>
      </c>
      <c r="AH8" s="97">
        <f t="shared" si="12"/>
        <v>20.95</v>
      </c>
      <c r="AJ8" s="154">
        <f t="shared" si="13"/>
        <v>0.54282596835788322</v>
      </c>
      <c r="AK8" s="154">
        <f t="shared" si="14"/>
        <v>0.22858701582105836</v>
      </c>
      <c r="AL8" s="154">
        <f t="shared" si="15"/>
        <v>0.22858701582105836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709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240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251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241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127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133</v>
      </c>
      <c r="L9" s="36">
        <f t="shared" si="0"/>
        <v>46.225000000000001</v>
      </c>
      <c r="M9" s="86">
        <f t="shared" si="1"/>
        <v>95853.74</v>
      </c>
      <c r="N9" s="57">
        <f t="shared" si="2"/>
        <v>142.74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24.815000000000001</v>
      </c>
      <c r="V9" s="70">
        <f t="shared" si="5"/>
        <v>0</v>
      </c>
      <c r="W9" s="70">
        <f t="shared" si="6"/>
        <v>0</v>
      </c>
      <c r="X9" s="71">
        <f t="shared" si="7"/>
        <v>24.815000000000001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17.725000000000001</v>
      </c>
      <c r="AG9" s="94">
        <f t="shared" si="11"/>
        <v>18.3</v>
      </c>
      <c r="AH9" s="97">
        <f t="shared" si="12"/>
        <v>12.275</v>
      </c>
      <c r="AJ9" s="154">
        <f t="shared" si="13"/>
        <v>0.36697722567287783</v>
      </c>
      <c r="AK9" s="154">
        <f t="shared" si="14"/>
        <v>0.37888198757763975</v>
      </c>
      <c r="AL9" s="154">
        <f t="shared" si="15"/>
        <v>0.25414078674948237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109</v>
      </c>
      <c r="L10" s="36">
        <f t="shared" ref="L10" si="16">SUM(C10:K10)/40</f>
        <v>11.3</v>
      </c>
      <c r="M10" s="86">
        <f t="shared" si="1"/>
        <v>27964.050000000003</v>
      </c>
      <c r="N10" s="57">
        <f t="shared" si="2"/>
        <v>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4.3400000000000007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4.3400000000000007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643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4809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4849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10016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7107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7191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12008</v>
      </c>
      <c r="L11" s="36">
        <f t="shared" si="0"/>
        <v>1165.575</v>
      </c>
      <c r="M11" s="86">
        <f t="shared" si="1"/>
        <v>2968239.9550000001</v>
      </c>
      <c r="N11" s="57">
        <f t="shared" si="2"/>
        <v>4572.4799999999996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22.505000000000003</v>
      </c>
      <c r="V11" s="70">
        <f t="shared" si="5"/>
        <v>0</v>
      </c>
      <c r="W11" s="70">
        <f t="shared" si="6"/>
        <v>0</v>
      </c>
      <c r="X11" s="71">
        <f t="shared" si="7"/>
        <v>22.505000000000003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16.074999999999999</v>
      </c>
      <c r="AG11" s="94">
        <f t="shared" si="11"/>
        <v>491.85</v>
      </c>
      <c r="AH11" s="97">
        <f t="shared" si="12"/>
        <v>241.45</v>
      </c>
      <c r="AJ11" s="154">
        <f t="shared" si="13"/>
        <v>2.1451209341117598E-2</v>
      </c>
      <c r="AK11" s="154">
        <f t="shared" si="14"/>
        <v>0.65634695579649716</v>
      </c>
      <c r="AL11" s="154">
        <f t="shared" si="15"/>
        <v>0.32220183486238529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308" t="s">
        <v>48</v>
      </c>
      <c r="B16" s="309"/>
      <c r="C16" s="50">
        <f t="shared" ref="C16:K16" si="38">SUM(C6:C15)</f>
        <v>12074</v>
      </c>
      <c r="D16" s="51">
        <f t="shared" si="38"/>
        <v>0</v>
      </c>
      <c r="E16" s="53">
        <f t="shared" si="38"/>
        <v>0</v>
      </c>
      <c r="F16" s="113">
        <f t="shared" si="38"/>
        <v>8346</v>
      </c>
      <c r="G16" s="51">
        <f t="shared" si="38"/>
        <v>8332</v>
      </c>
      <c r="H16" s="53">
        <f t="shared" si="38"/>
        <v>11420</v>
      </c>
      <c r="I16" s="113">
        <f t="shared" si="38"/>
        <v>16170</v>
      </c>
      <c r="J16" s="51">
        <f t="shared" si="38"/>
        <v>14808</v>
      </c>
      <c r="K16" s="53">
        <f t="shared" si="38"/>
        <v>22549</v>
      </c>
      <c r="L16" s="50">
        <f t="shared" si="0"/>
        <v>2342.4749999999999</v>
      </c>
      <c r="M16" s="88">
        <f t="shared" ref="M16:AA16" si="39">SUM(M6:M15)</f>
        <v>5835955.625</v>
      </c>
      <c r="N16" s="53">
        <f t="shared" si="39"/>
        <v>9114.5399999999991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422.59</v>
      </c>
      <c r="V16" s="67">
        <f t="shared" si="39"/>
        <v>0</v>
      </c>
      <c r="W16" s="67">
        <f t="shared" si="39"/>
        <v>0</v>
      </c>
      <c r="X16" s="68">
        <f t="shared" si="39"/>
        <v>422.59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301.85000000000002</v>
      </c>
      <c r="AG16" s="103">
        <f t="shared" si="11"/>
        <v>702.45</v>
      </c>
      <c r="AH16" s="104">
        <f t="shared" si="12"/>
        <v>416.95</v>
      </c>
      <c r="AJ16" s="155">
        <f t="shared" ref="AJ16" si="40">AF16/SUM(AF16:AH16)</f>
        <v>0.21238346525945473</v>
      </c>
      <c r="AK16" s="155">
        <f t="shared" si="14"/>
        <v>0.49424802110817945</v>
      </c>
      <c r="AL16" s="155">
        <f t="shared" si="15"/>
        <v>0.29336851363236588</v>
      </c>
    </row>
    <row r="17" spans="1:28" x14ac:dyDescent="0.3">
      <c r="A17" s="55"/>
      <c r="B17" s="55"/>
      <c r="C17" s="55">
        <f>C16/40</f>
        <v>301.85000000000002</v>
      </c>
      <c r="D17" s="55">
        <f t="shared" ref="D17:K17" si="41">D16/40</f>
        <v>0</v>
      </c>
      <c r="E17" s="55">
        <f t="shared" si="41"/>
        <v>0</v>
      </c>
      <c r="F17" s="55">
        <f t="shared" si="41"/>
        <v>208.65</v>
      </c>
      <c r="G17" s="55">
        <f t="shared" si="41"/>
        <v>208.3</v>
      </c>
      <c r="H17" s="55">
        <f t="shared" si="41"/>
        <v>285.5</v>
      </c>
      <c r="I17" s="55">
        <f t="shared" si="41"/>
        <v>404.25</v>
      </c>
      <c r="J17" s="55">
        <f t="shared" si="41"/>
        <v>370.2</v>
      </c>
      <c r="K17" s="55">
        <f t="shared" si="41"/>
        <v>563.72500000000002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1">
        <v>46235</v>
      </c>
      <c r="B2" s="331"/>
      <c r="C2" s="331"/>
      <c r="D2" s="331"/>
      <c r="E2" s="331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0" t="s">
        <v>49</v>
      </c>
      <c r="B19" s="272" t="s">
        <v>43</v>
      </c>
      <c r="C19" s="322" t="s">
        <v>40</v>
      </c>
      <c r="D19" s="317"/>
      <c r="E19" s="317"/>
      <c r="F19" s="317" t="s">
        <v>41</v>
      </c>
      <c r="G19" s="317"/>
      <c r="H19" s="317"/>
      <c r="I19" s="317" t="s">
        <v>42</v>
      </c>
      <c r="J19" s="317"/>
      <c r="K19" s="317"/>
      <c r="L19" s="323" t="s">
        <v>48</v>
      </c>
      <c r="M19" s="323"/>
      <c r="N19" s="324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0"/>
      <c r="B20" s="32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2">
        <v>46236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2">
        <v>46237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46239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46241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32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46211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AA19" s="28">
        <v>11305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46212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46247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46217</v>
      </c>
      <c r="B2" s="292"/>
      <c r="C2" s="292"/>
      <c r="D2" s="292"/>
      <c r="E2" s="292"/>
      <c r="K2" s="28" t="s">
        <v>99</v>
      </c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46218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46166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46190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46221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46253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46254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46225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46227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46228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46166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46230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46231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46232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46233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v>46234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2026-08-21T08:35:37Z</dcterms:modified>
</cp:coreProperties>
</file>