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2FA50EA3-60DF-47C7-AC1A-E7B2B52FFE8B}" xr6:coauthVersionLast="47" xr6:coauthVersionMax="47" xr10:uidLastSave="{00000000-0000-0000-0000-000000000000}"/>
  <bookViews>
    <workbookView xWindow="-110" yWindow="-110" windowWidth="19420" windowHeight="10420" tabRatio="950" firstSheet="1" activeTab="13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F10" i="12" l="1"/>
  <c r="H11" i="11"/>
  <c r="G11" i="11"/>
  <c r="F11" i="11"/>
  <c r="AA20" i="9"/>
  <c r="K11" i="8" l="1"/>
  <c r="J11" i="8"/>
  <c r="I11" i="8"/>
  <c r="F11" i="8"/>
  <c r="N17" i="9"/>
  <c r="D17" i="7"/>
  <c r="E17" i="7"/>
  <c r="F17" i="7"/>
  <c r="G17" i="7"/>
  <c r="H17" i="7"/>
  <c r="I17" i="7"/>
  <c r="J17" i="7"/>
  <c r="K17" i="7"/>
  <c r="C17" i="7"/>
  <c r="D17" i="9"/>
  <c r="E17" i="9"/>
  <c r="D17" i="33"/>
  <c r="E17" i="33"/>
  <c r="A2" i="33"/>
  <c r="Y23" i="3" l="1"/>
  <c r="L9" i="14" l="1"/>
  <c r="L10" i="14"/>
  <c r="L11" i="14"/>
  <c r="L12" i="14"/>
  <c r="G18" i="5"/>
  <c r="AF10" i="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E14" i="33"/>
  <c r="F14" i="33"/>
  <c r="G14" i="33"/>
  <c r="H14" i="33"/>
  <c r="I14" i="33"/>
  <c r="J14" i="33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X15" i="4" s="1"/>
  <c r="W15" i="4"/>
  <c r="L14" i="6"/>
  <c r="M14" i="6"/>
  <c r="N14" i="6"/>
  <c r="Q14" i="6"/>
  <c r="T14" i="6" s="1"/>
  <c r="R14" i="6"/>
  <c r="S14" i="6"/>
  <c r="U14" i="6"/>
  <c r="X14" i="6" s="1"/>
  <c r="V14" i="6"/>
  <c r="W14" i="6"/>
  <c r="L15" i="6"/>
  <c r="M15" i="6"/>
  <c r="N15" i="6"/>
  <c r="Q15" i="6"/>
  <c r="T15" i="6" s="1"/>
  <c r="R15" i="6"/>
  <c r="S15" i="6"/>
  <c r="U15" i="6"/>
  <c r="X15" i="6" s="1"/>
  <c r="V15" i="6"/>
  <c r="W15" i="6"/>
  <c r="L14" i="7"/>
  <c r="M14" i="7"/>
  <c r="N14" i="7"/>
  <c r="Q14" i="7"/>
  <c r="T14" i="7" s="1"/>
  <c r="R14" i="7"/>
  <c r="S14" i="7"/>
  <c r="U14" i="7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X15" i="8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X15" i="10" s="1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X15" i="12" s="1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X15" i="13" s="1"/>
  <c r="W15" i="13"/>
  <c r="L14" i="14"/>
  <c r="M14" i="14"/>
  <c r="N14" i="14"/>
  <c r="Q14" i="14"/>
  <c r="T14" i="14" s="1"/>
  <c r="R14" i="14"/>
  <c r="S14" i="14"/>
  <c r="U14" i="14"/>
  <c r="V14" i="14"/>
  <c r="W14" i="14"/>
  <c r="L15" i="14"/>
  <c r="M15" i="14"/>
  <c r="N15" i="14"/>
  <c r="Q15" i="14"/>
  <c r="T15" i="14" s="1"/>
  <c r="R15" i="14"/>
  <c r="S15" i="14"/>
  <c r="U15" i="14"/>
  <c r="X15" i="14" s="1"/>
  <c r="V15" i="14"/>
  <c r="W15" i="14"/>
  <c r="L14" i="15"/>
  <c r="M14" i="15"/>
  <c r="N14" i="15"/>
  <c r="Q14" i="15"/>
  <c r="T14" i="15" s="1"/>
  <c r="R14" i="15"/>
  <c r="S14" i="15"/>
  <c r="U14" i="15"/>
  <c r="X14" i="15" s="1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W15" i="16"/>
  <c r="X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X15" i="17" s="1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X15" i="18" s="1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X15" i="20" s="1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X15" i="21" s="1"/>
  <c r="W15" i="21"/>
  <c r="L14" i="22"/>
  <c r="M14" i="22"/>
  <c r="N14" i="22"/>
  <c r="Q14" i="22"/>
  <c r="T14" i="22" s="1"/>
  <c r="R14" i="22"/>
  <c r="S14" i="22"/>
  <c r="U14" i="22"/>
  <c r="V14" i="22"/>
  <c r="W14" i="22"/>
  <c r="L15" i="22"/>
  <c r="M15" i="22"/>
  <c r="N15" i="22"/>
  <c r="Q15" i="22"/>
  <c r="T15" i="22" s="1"/>
  <c r="R15" i="22"/>
  <c r="S15" i="22"/>
  <c r="U15" i="22"/>
  <c r="X15" i="22" s="1"/>
  <c r="V15" i="22"/>
  <c r="W15" i="22"/>
  <c r="L14" i="23"/>
  <c r="M14" i="23"/>
  <c r="N14" i="23"/>
  <c r="Q14" i="23"/>
  <c r="T14" i="23" s="1"/>
  <c r="R14" i="23"/>
  <c r="S14" i="23"/>
  <c r="U14" i="23"/>
  <c r="X14" i="23" s="1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V15" i="24"/>
  <c r="W15" i="24"/>
  <c r="X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X15" i="25" s="1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X15" i="26" s="1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X15" i="28" s="1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X15" i="29" s="1"/>
  <c r="W15" i="29"/>
  <c r="L14" i="30"/>
  <c r="M14" i="30"/>
  <c r="N14" i="30"/>
  <c r="Q14" i="30"/>
  <c r="T14" i="30" s="1"/>
  <c r="R14" i="30"/>
  <c r="S14" i="30"/>
  <c r="U14" i="30"/>
  <c r="X14" i="30" s="1"/>
  <c r="V14" i="30"/>
  <c r="W14" i="30"/>
  <c r="L15" i="30"/>
  <c r="M15" i="30"/>
  <c r="N15" i="30"/>
  <c r="Q15" i="30"/>
  <c r="T15" i="30" s="1"/>
  <c r="R15" i="30"/>
  <c r="S15" i="30"/>
  <c r="U15" i="30"/>
  <c r="X15" i="30" s="1"/>
  <c r="V15" i="30"/>
  <c r="W15" i="30"/>
  <c r="L14" i="31"/>
  <c r="M14" i="31"/>
  <c r="N14" i="31"/>
  <c r="Q14" i="31"/>
  <c r="T14" i="31" s="1"/>
  <c r="R14" i="31"/>
  <c r="S14" i="31"/>
  <c r="U14" i="3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V15" i="32"/>
  <c r="W15" i="32"/>
  <c r="X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X15" i="5" s="1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4" i="22" l="1"/>
  <c r="X14" i="7"/>
  <c r="AF14" i="33"/>
  <c r="X14" i="31"/>
  <c r="X14" i="14"/>
  <c r="W14" i="33"/>
  <c r="AH14" i="33"/>
  <c r="X14" i="5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K17" i="4" s="1"/>
  <c r="J16" i="4"/>
  <c r="J17" i="4" s="1"/>
  <c r="I16" i="4"/>
  <c r="I17" i="4" s="1"/>
  <c r="H16" i="4"/>
  <c r="H17" i="4" s="1"/>
  <c r="G16" i="4"/>
  <c r="G17" i="4" s="1"/>
  <c r="F16" i="4"/>
  <c r="F17" i="4" s="1"/>
  <c r="E16" i="4"/>
  <c r="E17" i="4" s="1"/>
  <c r="D16" i="4"/>
  <c r="D17" i="4" s="1"/>
  <c r="C16" i="4"/>
  <c r="C17" i="4" s="1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J16" i="7"/>
  <c r="I16" i="7"/>
  <c r="H16" i="7"/>
  <c r="G16" i="7"/>
  <c r="F16" i="7"/>
  <c r="E16" i="7"/>
  <c r="D16" i="7"/>
  <c r="C16" i="7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K17" i="8" s="1"/>
  <c r="J16" i="8"/>
  <c r="J17" i="8" s="1"/>
  <c r="I16" i="8"/>
  <c r="I17" i="8" s="1"/>
  <c r="H16" i="8"/>
  <c r="H17" i="8" s="1"/>
  <c r="G16" i="8"/>
  <c r="G17" i="8" s="1"/>
  <c r="F16" i="8"/>
  <c r="F17" i="8" s="1"/>
  <c r="E16" i="8"/>
  <c r="E17" i="8" s="1"/>
  <c r="D16" i="8"/>
  <c r="D17" i="8" s="1"/>
  <c r="C16" i="8"/>
  <c r="C17" i="8" s="1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K17" i="9" s="1"/>
  <c r="J16" i="9"/>
  <c r="J17" i="9" s="1"/>
  <c r="I16" i="9"/>
  <c r="I17" i="9" s="1"/>
  <c r="H16" i="9"/>
  <c r="H17" i="9" s="1"/>
  <c r="G16" i="9"/>
  <c r="G17" i="9" s="1"/>
  <c r="F16" i="9"/>
  <c r="F17" i="9" s="1"/>
  <c r="E16" i="9"/>
  <c r="D16" i="9"/>
  <c r="C16" i="9"/>
  <c r="C17" i="9" s="1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K17" i="11" s="1"/>
  <c r="J16" i="11"/>
  <c r="J17" i="11" s="1"/>
  <c r="I16" i="11"/>
  <c r="I17" i="11" s="1"/>
  <c r="H16" i="11"/>
  <c r="H17" i="11" s="1"/>
  <c r="G16" i="11"/>
  <c r="G17" i="11" s="1"/>
  <c r="F16" i="11"/>
  <c r="F17" i="11" s="1"/>
  <c r="E16" i="11"/>
  <c r="E17" i="11" s="1"/>
  <c r="D16" i="11"/>
  <c r="D17" i="11" s="1"/>
  <c r="C16" i="11"/>
  <c r="C17" i="11" s="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K17" i="12" s="1"/>
  <c r="J16" i="12"/>
  <c r="J17" i="12" s="1"/>
  <c r="I16" i="12"/>
  <c r="I17" i="12" s="1"/>
  <c r="H16" i="12"/>
  <c r="H17" i="12" s="1"/>
  <c r="G16" i="12"/>
  <c r="G17" i="12" s="1"/>
  <c r="F16" i="12"/>
  <c r="F17" i="12" s="1"/>
  <c r="E16" i="12"/>
  <c r="E17" i="12" s="1"/>
  <c r="D16" i="12"/>
  <c r="D17" i="12" s="1"/>
  <c r="C16" i="12"/>
  <c r="C17" i="12" s="1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K17" i="16" s="1"/>
  <c r="J16" i="16"/>
  <c r="J17" i="16" s="1"/>
  <c r="I16" i="16"/>
  <c r="I17" i="16" s="1"/>
  <c r="H16" i="16"/>
  <c r="H17" i="16" s="1"/>
  <c r="G16" i="16"/>
  <c r="G17" i="16" s="1"/>
  <c r="F16" i="16"/>
  <c r="F17" i="16" s="1"/>
  <c r="E16" i="16"/>
  <c r="E17" i="16" s="1"/>
  <c r="D16" i="16"/>
  <c r="D17" i="16" s="1"/>
  <c r="C16" i="16"/>
  <c r="C17" i="16" s="1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K17" i="17" s="1"/>
  <c r="J16" i="17"/>
  <c r="J17" i="17" s="1"/>
  <c r="I16" i="17"/>
  <c r="I17" i="17" s="1"/>
  <c r="H16" i="17"/>
  <c r="H17" i="17" s="1"/>
  <c r="G16" i="17"/>
  <c r="G17" i="17" s="1"/>
  <c r="F16" i="17"/>
  <c r="F17" i="17" s="1"/>
  <c r="E16" i="17"/>
  <c r="E17" i="17" s="1"/>
  <c r="D16" i="17"/>
  <c r="D17" i="17" s="1"/>
  <c r="C16" i="17"/>
  <c r="C17" i="17" s="1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K17" i="18" s="1"/>
  <c r="J16" i="18"/>
  <c r="J17" i="18" s="1"/>
  <c r="I16" i="18"/>
  <c r="I17" i="18" s="1"/>
  <c r="H16" i="18"/>
  <c r="H17" i="18" s="1"/>
  <c r="G16" i="18"/>
  <c r="G17" i="18" s="1"/>
  <c r="F16" i="18"/>
  <c r="F17" i="18" s="1"/>
  <c r="E16" i="18"/>
  <c r="E17" i="18" s="1"/>
  <c r="D16" i="18"/>
  <c r="D17" i="18" s="1"/>
  <c r="C16" i="18"/>
  <c r="C17" i="18" s="1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K17" i="19" s="1"/>
  <c r="J16" i="19"/>
  <c r="J17" i="19" s="1"/>
  <c r="I16" i="19"/>
  <c r="I17" i="19" s="1"/>
  <c r="H16" i="19"/>
  <c r="H17" i="19" s="1"/>
  <c r="G16" i="19"/>
  <c r="G17" i="19" s="1"/>
  <c r="F16" i="19"/>
  <c r="F17" i="19" s="1"/>
  <c r="E16" i="19"/>
  <c r="E17" i="19" s="1"/>
  <c r="D16" i="19"/>
  <c r="D17" i="19" s="1"/>
  <c r="C16" i="19"/>
  <c r="C17" i="19" s="1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K17" i="21" s="1"/>
  <c r="J16" i="21"/>
  <c r="J17" i="21" s="1"/>
  <c r="I16" i="21"/>
  <c r="I17" i="21" s="1"/>
  <c r="H16" i="21"/>
  <c r="H17" i="21" s="1"/>
  <c r="G16" i="21"/>
  <c r="G17" i="21" s="1"/>
  <c r="F16" i="21"/>
  <c r="F17" i="21" s="1"/>
  <c r="E16" i="21"/>
  <c r="E17" i="21" s="1"/>
  <c r="D16" i="21"/>
  <c r="D17" i="21" s="1"/>
  <c r="C16" i="21"/>
  <c r="C17" i="21" s="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K17" i="22" s="1"/>
  <c r="J16" i="22"/>
  <c r="J17" i="22" s="1"/>
  <c r="I16" i="22"/>
  <c r="I17" i="22" s="1"/>
  <c r="H16" i="22"/>
  <c r="H17" i="22" s="1"/>
  <c r="G16" i="22"/>
  <c r="G17" i="22" s="1"/>
  <c r="F16" i="22"/>
  <c r="F17" i="22" s="1"/>
  <c r="E16" i="22"/>
  <c r="E17" i="22" s="1"/>
  <c r="D16" i="22"/>
  <c r="D17" i="22" s="1"/>
  <c r="C16" i="22"/>
  <c r="C17" i="22" s="1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K17" i="23" s="1"/>
  <c r="J16" i="23"/>
  <c r="J17" i="23" s="1"/>
  <c r="I16" i="23"/>
  <c r="I17" i="23" s="1"/>
  <c r="H16" i="23"/>
  <c r="H17" i="23" s="1"/>
  <c r="G16" i="23"/>
  <c r="G17" i="23" s="1"/>
  <c r="F16" i="23"/>
  <c r="F17" i="23" s="1"/>
  <c r="E16" i="23"/>
  <c r="E17" i="23" s="1"/>
  <c r="D16" i="23"/>
  <c r="D17" i="23" s="1"/>
  <c r="C16" i="23"/>
  <c r="C17" i="23" s="1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K17" i="24" s="1"/>
  <c r="J16" i="24"/>
  <c r="J17" i="24" s="1"/>
  <c r="I16" i="24"/>
  <c r="I17" i="24" s="1"/>
  <c r="H16" i="24"/>
  <c r="H17" i="24" s="1"/>
  <c r="G16" i="24"/>
  <c r="G17" i="24" s="1"/>
  <c r="F16" i="24"/>
  <c r="F17" i="24" s="1"/>
  <c r="E16" i="24"/>
  <c r="E17" i="24" s="1"/>
  <c r="D16" i="24"/>
  <c r="D17" i="24" s="1"/>
  <c r="C16" i="24"/>
  <c r="C17" i="24" s="1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K17" i="25" s="1"/>
  <c r="J16" i="25"/>
  <c r="J17" i="25" s="1"/>
  <c r="I16" i="25"/>
  <c r="I17" i="25" s="1"/>
  <c r="H16" i="25"/>
  <c r="H17" i="25" s="1"/>
  <c r="G16" i="25"/>
  <c r="G17" i="25" s="1"/>
  <c r="F16" i="25"/>
  <c r="F17" i="25" s="1"/>
  <c r="E16" i="25"/>
  <c r="E17" i="25" s="1"/>
  <c r="D16" i="25"/>
  <c r="D17" i="25" s="1"/>
  <c r="C16" i="25"/>
  <c r="C17" i="25" s="1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K17" i="26" s="1"/>
  <c r="J16" i="26"/>
  <c r="J17" i="26" s="1"/>
  <c r="I16" i="26"/>
  <c r="I17" i="26" s="1"/>
  <c r="H16" i="26"/>
  <c r="H17" i="26" s="1"/>
  <c r="G16" i="26"/>
  <c r="G17" i="26" s="1"/>
  <c r="F16" i="26"/>
  <c r="F17" i="26" s="1"/>
  <c r="E16" i="26"/>
  <c r="E17" i="26" s="1"/>
  <c r="D16" i="26"/>
  <c r="D17" i="26" s="1"/>
  <c r="C16" i="26"/>
  <c r="C17" i="26" s="1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L17" i="18" s="1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X16" i="8" s="1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J17" i="33" s="1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F17" i="33" s="1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G17" i="33" s="1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H17" i="33" s="1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I17" i="33" s="1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C17" i="33" s="1"/>
  <c r="K16" i="33"/>
  <c r="K17" i="33" s="1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6" i="27" s="1"/>
  <c r="AK11" i="26"/>
  <c r="AJ11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U16" i="26"/>
  <c r="AK8" i="26"/>
  <c r="AJ8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AJ16" i="18" s="1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AC16" i="14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K16" i="22" l="1"/>
  <c r="AK16" i="26"/>
  <c r="AL16" i="12"/>
  <c r="AJ16" i="24"/>
  <c r="AJ16" i="32"/>
  <c r="AL16" i="32"/>
  <c r="AL16" i="26"/>
  <c r="AJ16" i="19"/>
  <c r="AK16" i="16"/>
  <c r="X16" i="16"/>
  <c r="AK16" i="10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<sst xmlns="http://schemas.openxmlformats.org/spreadsheetml/2006/main" count="2195" uniqueCount="105">
  <si>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</si>
  <si>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</si>
  <si>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</si>
  <si>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</si>
  <si>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</si>
  <si>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</si>
  <si>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</si>
  <si>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</si>
  <si>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</si>
  <si>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</si>
  <si>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</si>
  <si>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</si>
  <si>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</si>
  <si>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</si>
  <si>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</si>
  <si>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</si>
  <si>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</si>
  <si>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</si>
  <si>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</si>
  <si>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</si>
  <si>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</si>
  <si>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</si>
  <si>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</si>
  <si>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</si>
  <si>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</si>
  <si>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</si>
  <si>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</si>
  <si>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</si>
  <si>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</si>
  <si>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</si>
  <si>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</si>
  <si>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</si>
  <si>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</si>
  <si>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</si>
  <si>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</si>
  <si>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</si>
  <si>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</si>
  <si>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</si>
  <si>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</si>
  <si>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</si>
  <si>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</si>
  <si>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</si>
  <si>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</si>
  <si>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</si>
  <si>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</si>
  <si>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</si>
  <si>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</si>
  <si>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</si>
  <si>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</si>
  <si>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</si>
  <si>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</si>
  <si>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</si>
  <si>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</si>
  <si>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</si>
  <si>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</si>
  <si>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</si>
  <si>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</si>
  <si>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</si>
  <si>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</si>
  <si>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</si>
  <si>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</si>
  <si>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</si>
  <si>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</si>
  <si>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</si>
  <si>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</si>
  <si>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</si>
  <si>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</si>
  <si>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</si>
  <si>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</si>
  <si>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</si>
  <si>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</si>
  <si>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</si>
  <si>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</si>
  <si>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</si>
  <si>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</si>
  <si>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</si>
  <si>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</si>
  <si>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</si>
  <si>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</si>
  <si>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</si>
  <si>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</si>
  <si>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</si>
  <si>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</si>
  <si>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</si>
  <si>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</si>
  <si>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</si>
  <si>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Meat</t>
  </si>
  <si>
    <t>CHK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</si>
  <si>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</si>
  <si>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</si>
  <si>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</si>
  <si>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</si>
  <si>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</si>
  <si>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</si>
  <si>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</si>
  <si>
    <t>Umair Rehman</t>
  </si>
  <si>
    <t>Umer Nawaz</t>
  </si>
  <si>
    <t>W_w</t>
  </si>
  <si>
    <t>Till</t>
  </si>
  <si>
    <t>Vacant</t>
  </si>
  <si>
    <t xml:space="preserve">Addition </t>
  </si>
  <si>
    <t xml:space="preserve">Zeshan </t>
  </si>
  <si>
    <t>Jabbar</t>
  </si>
  <si>
    <t>Zeshan</t>
  </si>
  <si>
    <t>Jabran Iqbal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</si>
</sst>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28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9" fillId="3" borderId="15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167" fontId="9" fillId="6" borderId="48" xfId="0" applyNumberFormat="1" applyFont="1" applyFill="1" applyBorder="1" applyAlignment="1">
      <alignment horizontal="center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46" xfId="0" applyFont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39"/>
      <c r="B3" s="239"/>
      <c r="C3" s="239"/>
      <c r="D3" s="239"/>
      <c r="E3" s="239"/>
      <c r="F3" s="240"/>
      <c r="G3" s="240"/>
      <c r="H3" s="240"/>
      <c r="I3" s="240"/>
      <c r="J3" s="240"/>
      <c r="K3" s="240"/>
      <c r="L3" s="240"/>
      <c r="M3" s="240"/>
      <c r="N3" s="240"/>
      <c r="O3" s="240"/>
      <c r="P3" s="240"/>
      <c r="Q3" s="240"/>
      <c r="R3" s="240"/>
      <c r="S3" s="240"/>
      <c r="T3" s="240"/>
      <c r="U3" s="240"/>
      <c r="V3" s="240"/>
      <c r="W3" s="240"/>
      <c r="X3" s="240"/>
      <c r="Y3" s="240"/>
    </row>
    <row r="4" spans="1:29" ht="14.5" customHeight="1" x14ac:dyDescent="0.35">
      <c r="A4" s="241" t="s">
        <v>0</v>
      </c>
      <c r="B4" s="4" t="s">
        <v>1</v>
      </c>
      <c r="C4" s="4"/>
      <c r="D4" s="243" t="s">
        <v>2</v>
      </c>
      <c r="E4" s="245" t="s">
        <v>3</v>
      </c>
      <c r="F4" s="247" t="s">
        <v>4</v>
      </c>
      <c r="G4" s="247"/>
      <c r="H4" s="248" t="s">
        <v>5</v>
      </c>
      <c r="I4" s="248"/>
      <c r="J4" s="249" t="s">
        <v>6</v>
      </c>
      <c r="K4" s="250"/>
      <c r="L4" s="249" t="s">
        <v>7</v>
      </c>
      <c r="M4" s="250"/>
      <c r="N4" s="251" t="s">
        <v>8</v>
      </c>
      <c r="O4" s="251"/>
      <c r="P4" s="249" t="s">
        <v>9</v>
      </c>
      <c r="Q4" s="250"/>
      <c r="R4" s="249" t="s">
        <v>10</v>
      </c>
      <c r="S4" s="250"/>
      <c r="T4" s="252" t="s">
        <v>11</v>
      </c>
      <c r="U4" s="252"/>
      <c r="V4" s="253" t="s">
        <v>12</v>
      </c>
      <c r="W4" s="254"/>
      <c r="X4" s="253" t="s">
        <v>13</v>
      </c>
      <c r="Y4" s="254"/>
    </row>
    <row r="5" spans="1:29" ht="26.25" customHeight="1" thickBot="1" x14ac:dyDescent="0.4">
      <c r="A5" s="242"/>
      <c r="B5" s="6" t="s">
        <v>14</v>
      </c>
      <c r="C5" s="6" t="s">
        <v>2</v>
      </c>
      <c r="D5" s="244"/>
      <c r="E5" s="246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>
      <selection activeCell="B10" sqref="B10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74">
        <v>46174</v>
      </c>
      <c r="B2" s="274"/>
      <c r="C2" s="173" t="s">
        <v>65</v>
      </c>
      <c r="D2" s="275" t="s">
        <v>66</v>
      </c>
      <c r="E2" s="275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76" t="s">
        <v>84</v>
      </c>
      <c r="B3" s="277"/>
      <c r="C3" s="277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68" t="s">
        <v>70</v>
      </c>
      <c r="B4" s="268" t="s">
        <v>49</v>
      </c>
      <c r="C4" s="270" t="s">
        <v>85</v>
      </c>
      <c r="D4" s="272" t="s">
        <v>4</v>
      </c>
      <c r="E4" s="273"/>
      <c r="F4" s="156" t="s">
        <v>71</v>
      </c>
      <c r="G4" s="258" t="s">
        <v>72</v>
      </c>
      <c r="H4" s="259"/>
      <c r="I4" s="259"/>
      <c r="J4" s="259"/>
      <c r="K4" s="260"/>
      <c r="L4" s="261"/>
    </row>
    <row r="5" spans="1:12" ht="15" customHeight="1" thickBot="1" x14ac:dyDescent="0.35">
      <c r="A5" s="269"/>
      <c r="B5" s="269"/>
      <c r="C5" s="271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Salman Butt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Umair Rehman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127.97499999999999</v>
      </c>
      <c r="I8" s="195">
        <f t="shared" si="0"/>
        <v>0.25595000000000001</v>
      </c>
      <c r="J8" s="188">
        <f t="shared" si="1"/>
        <v>372.02499999999998</v>
      </c>
      <c r="K8" s="189">
        <f t="shared" si="2"/>
        <v>127.97499999999999</v>
      </c>
      <c r="L8" s="196">
        <f t="shared" si="3"/>
        <v>14.880999999999998</v>
      </c>
    </row>
    <row r="9" spans="1:12" ht="14.5" x14ac:dyDescent="0.3">
      <c r="A9" s="30">
        <v>4</v>
      </c>
      <c r="B9" s="5"/>
      <c r="C9" s="181" t="str">
        <f>Ttl!B9</f>
        <v>Jabbar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86.05</v>
      </c>
      <c r="I9" s="195">
        <f t="shared" si="0"/>
        <v>0.1721</v>
      </c>
      <c r="J9" s="188">
        <f t="shared" si="1"/>
        <v>413.95</v>
      </c>
      <c r="K9" s="189">
        <f t="shared" si="2"/>
        <v>86.05</v>
      </c>
      <c r="L9" s="196">
        <f t="shared" si="3"/>
        <v>16.558</v>
      </c>
    </row>
    <row r="10" spans="1:12" ht="14.5" x14ac:dyDescent="0.3">
      <c r="A10" s="40">
        <v>5</v>
      </c>
      <c r="B10" s="5"/>
      <c r="C10" s="181" t="str">
        <f>Ttl!B10</f>
        <v>Jabran Iqbal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105.72499999999999</v>
      </c>
      <c r="I10" s="195">
        <f t="shared" si="0"/>
        <v>0.21145</v>
      </c>
      <c r="J10" s="188">
        <f t="shared" si="1"/>
        <v>394.27499999999998</v>
      </c>
      <c r="K10" s="189">
        <f t="shared" si="2"/>
        <v>105.72499999999999</v>
      </c>
      <c r="L10" s="196">
        <f t="shared" si="3"/>
        <v>15.770999999999999</v>
      </c>
    </row>
    <row r="11" spans="1:12" ht="14.5" x14ac:dyDescent="0.3">
      <c r="A11" s="30">
        <v>6</v>
      </c>
      <c r="B11" s="5"/>
      <c r="C11" s="181" t="str">
        <f>Ttl!B11</f>
        <v>Shakoor (LMT)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16.2</v>
      </c>
      <c r="I11" s="195">
        <f t="shared" si="0"/>
        <v>3.2399999999999998E-2</v>
      </c>
      <c r="J11" s="188">
        <f t="shared" si="1"/>
        <v>483.8</v>
      </c>
      <c r="K11" s="189">
        <f t="shared" si="2"/>
        <v>16.2</v>
      </c>
      <c r="L11" s="196">
        <f t="shared" si="3"/>
        <v>19.352</v>
      </c>
    </row>
    <row r="12" spans="1:12" ht="14.5" x14ac:dyDescent="0.3">
      <c r="A12" s="30">
        <v>7</v>
      </c>
      <c r="B12" s="5"/>
      <c r="C12" s="181" t="str">
        <f>Ttl!B12</f>
        <v xml:space="preserve">Nabeel Traders 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566.70000000000005</v>
      </c>
      <c r="I12" s="195">
        <f t="shared" si="0"/>
        <v>9.4450000000000006E-2</v>
      </c>
      <c r="J12" s="188">
        <f t="shared" si="1"/>
        <v>5433.3</v>
      </c>
      <c r="K12" s="189">
        <f t="shared" si="2"/>
        <v>566.70000000000005</v>
      </c>
      <c r="L12" s="196">
        <f t="shared" si="3"/>
        <v>217.33199999999999</v>
      </c>
    </row>
    <row r="13" spans="1:12" ht="14.5" x14ac:dyDescent="0.3">
      <c r="A13" s="30">
        <v>8</v>
      </c>
      <c r="B13" s="5"/>
      <c r="C13" s="181" t="str">
        <f>Ttl!B13</f>
        <v>Abdullah Traders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0</v>
      </c>
      <c r="I13" s="195">
        <f t="shared" si="0"/>
        <v>0</v>
      </c>
      <c r="J13" s="188">
        <f t="shared" si="1"/>
        <v>500</v>
      </c>
      <c r="K13" s="189">
        <f t="shared" si="2"/>
        <v>0</v>
      </c>
      <c r="L13" s="196">
        <f t="shared" si="3"/>
        <v>20</v>
      </c>
    </row>
    <row r="14" spans="1:12" ht="14.5" x14ac:dyDescent="0.3">
      <c r="A14" s="40">
        <v>9</v>
      </c>
      <c r="B14" s="5"/>
      <c r="C14" s="181" t="str">
        <f>Ttl!B14</f>
        <v xml:space="preserve">Sohail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0</v>
      </c>
      <c r="I14" s="195">
        <f t="shared" si="0"/>
        <v>0</v>
      </c>
      <c r="J14" s="188">
        <f t="shared" si="1"/>
        <v>500</v>
      </c>
      <c r="K14" s="189">
        <f t="shared" si="2"/>
        <v>0</v>
      </c>
      <c r="L14" s="196">
        <f t="shared" si="3"/>
        <v>20</v>
      </c>
    </row>
    <row r="15" spans="1:12" ht="14.5" x14ac:dyDescent="0.3">
      <c r="A15" s="40">
        <v>10</v>
      </c>
      <c r="B15" s="223"/>
      <c r="C15" s="181" t="str">
        <f>Ttl!B15</f>
        <v>Vacant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0</v>
      </c>
      <c r="I18" s="200" t="e">
        <f t="shared" si="0"/>
        <v>#DIV/0!</v>
      </c>
      <c r="J18" s="201">
        <f t="shared" si="1"/>
        <v>0</v>
      </c>
      <c r="K18" s="202">
        <f t="shared" si="2"/>
        <v>0</v>
      </c>
      <c r="L18" s="203">
        <f t="shared" si="3"/>
        <v>0</v>
      </c>
    </row>
    <row r="19" spans="1:12" ht="15" thickBot="1" x14ac:dyDescent="0.35">
      <c r="A19" s="262" t="s">
        <v>48</v>
      </c>
      <c r="B19" s="263"/>
      <c r="C19" s="264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68" t="s">
        <v>70</v>
      </c>
      <c r="B22" s="268" t="s">
        <v>49</v>
      </c>
      <c r="C22" s="270" t="s">
        <v>85</v>
      </c>
      <c r="D22" s="272" t="s">
        <v>79</v>
      </c>
      <c r="E22" s="273"/>
      <c r="F22" s="156" t="s">
        <v>71</v>
      </c>
      <c r="G22" s="255" t="s">
        <v>80</v>
      </c>
      <c r="H22" s="256"/>
      <c r="I22" s="256"/>
      <c r="J22" s="256"/>
      <c r="K22" s="257"/>
      <c r="L22" s="257"/>
    </row>
    <row r="23" spans="1:12" ht="13.5" customHeight="1" thickBot="1" x14ac:dyDescent="0.35">
      <c r="A23" s="269"/>
      <c r="B23" s="269"/>
      <c r="C23" s="271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62" t="s">
        <v>48</v>
      </c>
      <c r="B34" s="263"/>
      <c r="C34" s="264"/>
      <c r="D34" s="265"/>
      <c r="E34" s="266"/>
      <c r="F34" s="267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A2:B2"/>
    <mergeCell ref="D2:E2"/>
    <mergeCell ref="A3:C3"/>
    <mergeCell ref="A4:A5"/>
    <mergeCell ref="B4:B5"/>
    <mergeCell ref="C4:C5"/>
    <mergeCell ref="D4:E4"/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workbookViewId="0">
      <selection activeCell="E16" sqref="E16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7.453125" style="28" customWidth="1"/>
    <col min="4" max="5" width="5.453125" style="28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296">
        <f ca="1">TODAY()-2</f>
        <v>46244</v>
      </c>
      <c r="B2" s="296"/>
      <c r="C2" s="296"/>
      <c r="D2" s="296"/>
      <c r="E2" s="296"/>
      <c r="F2" s="28" t="s">
        <v>98</v>
      </c>
      <c r="U2" s="81"/>
    </row>
    <row r="3" spans="1:38" ht="13.5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02" t="s">
        <v>48</v>
      </c>
      <c r="M3" s="303"/>
      <c r="N3" s="304"/>
      <c r="O3" s="308" t="s">
        <v>47</v>
      </c>
      <c r="P3" s="30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83</v>
      </c>
      <c r="Z3" s="283" t="s">
        <v>58</v>
      </c>
      <c r="AA3" s="284"/>
      <c r="AB3" s="284"/>
      <c r="AC3" s="284"/>
      <c r="AD3" s="285"/>
    </row>
    <row r="4" spans="1:38" ht="13.5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05"/>
      <c r="M4" s="306"/>
      <c r="N4" s="307"/>
      <c r="O4" s="310"/>
      <c r="P4" s="311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3.5" thickBot="1" x14ac:dyDescent="0.35">
      <c r="A5" s="298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103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1116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424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434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0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971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955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1219</v>
      </c>
      <c r="L6" s="36">
        <f t="shared" ref="L6:L16" si="0">SUM(C6:K6)/40</f>
        <v>127.97499999999999</v>
      </c>
      <c r="M6" s="86">
        <f t="shared" ref="M6:M15" si="1">SUMPRODUCT($C$4:$K$4,$C6:$K6)</f>
        <v>317246.30500000005</v>
      </c>
      <c r="N6" s="57">
        <f t="shared" ref="N6:N15" si="2">SUMPRODUCT($C$3:$K$3,$C6:$K6)/1000</f>
        <v>504.42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39.06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39.06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27.9</v>
      </c>
      <c r="AG6" s="94">
        <f t="shared" ref="AG6:AG16" si="11">SUM(F6:H6)/40</f>
        <v>21.45</v>
      </c>
      <c r="AH6" s="97">
        <f t="shared" ref="AH6:AH16" si="12">SUM(E6:G6)/40</f>
        <v>21.45</v>
      </c>
      <c r="AJ6" s="154">
        <f t="shared" ref="AJ6:AJ15" si="13">AF6/SUM(AF6:AH6)</f>
        <v>0.3940677966101695</v>
      </c>
      <c r="AK6" s="154">
        <f t="shared" ref="AK6:AK16" si="14">AG6/SUM(AF6:AH6)</f>
        <v>0.30296610169491528</v>
      </c>
      <c r="AL6" s="154">
        <f t="shared" ref="AL6:AL16" si="15">AH6/SUM(AF6:AH6)</f>
        <v>0.30296610169491528</v>
      </c>
    </row>
    <row r="7" spans="1:38" x14ac:dyDescent="0.3">
      <c r="A7" s="30">
        <v>4</v>
      </c>
      <c r="B7" s="111" t="s">
        <v>88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582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378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240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157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684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648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753</v>
      </c>
      <c r="L7" s="36">
        <f t="shared" si="0"/>
        <v>86.05</v>
      </c>
      <c r="M7" s="86">
        <f t="shared" si="1"/>
        <v>214944.69750000001</v>
      </c>
      <c r="N7" s="57">
        <f t="shared" si="2"/>
        <v>339.37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20.37</v>
      </c>
      <c r="V7" s="70">
        <f t="shared" si="5"/>
        <v>0</v>
      </c>
      <c r="W7" s="70">
        <f t="shared" si="6"/>
        <v>0</v>
      </c>
      <c r="X7" s="71">
        <f t="shared" si="7"/>
        <v>20.37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14.55</v>
      </c>
      <c r="AG7" s="94">
        <f t="shared" si="11"/>
        <v>19.375</v>
      </c>
      <c r="AH7" s="97">
        <f t="shared" si="12"/>
        <v>15.45</v>
      </c>
      <c r="AJ7" s="154">
        <f t="shared" si="13"/>
        <v>0.29468354430379751</v>
      </c>
      <c r="AK7" s="154">
        <f t="shared" si="14"/>
        <v>0.39240506329113922</v>
      </c>
      <c r="AL7" s="154">
        <f t="shared" si="15"/>
        <v>0.31291139240506327</v>
      </c>
    </row>
    <row r="8" spans="1:38" x14ac:dyDescent="0.3">
      <c r="A8" s="30">
        <v>5</v>
      </c>
      <c r="B8" s="111" t="s">
        <v>95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1084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434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364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0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881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576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890</v>
      </c>
      <c r="L8" s="36">
        <f t="shared" si="0"/>
        <v>105.72499999999999</v>
      </c>
      <c r="M8" s="86">
        <f t="shared" si="1"/>
        <v>254876.47500000001</v>
      </c>
      <c r="N8" s="57">
        <f t="shared" si="2"/>
        <v>402.54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37.940000000000005</v>
      </c>
      <c r="V8" s="70">
        <f t="shared" si="5"/>
        <v>0</v>
      </c>
      <c r="W8" s="70">
        <f t="shared" si="6"/>
        <v>0</v>
      </c>
      <c r="X8" s="71">
        <f t="shared" si="7"/>
        <v>37.940000000000005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27.1</v>
      </c>
      <c r="AG8" s="94">
        <f t="shared" si="11"/>
        <v>19.95</v>
      </c>
      <c r="AH8" s="97">
        <f t="shared" si="12"/>
        <v>19.95</v>
      </c>
      <c r="AJ8" s="154">
        <f t="shared" si="13"/>
        <v>0.40447761194029852</v>
      </c>
      <c r="AK8" s="154">
        <f t="shared" si="14"/>
        <v>0.29776119402985074</v>
      </c>
      <c r="AL8" s="154">
        <f t="shared" si="15"/>
        <v>0.29776119402985074</v>
      </c>
    </row>
    <row r="9" spans="1:38" x14ac:dyDescent="0.3">
      <c r="A9" s="30">
        <v>6</v>
      </c>
      <c r="B9" s="111" t="s">
        <v>102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210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113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113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114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39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26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33</v>
      </c>
      <c r="L9" s="36">
        <f t="shared" si="0"/>
        <v>16.2</v>
      </c>
      <c r="M9" s="86">
        <f t="shared" si="1"/>
        <v>33194.269999999997</v>
      </c>
      <c r="N9" s="57">
        <f t="shared" si="2"/>
        <v>48.16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7.3500000000000005</v>
      </c>
      <c r="V9" s="70">
        <f t="shared" si="5"/>
        <v>0</v>
      </c>
      <c r="W9" s="70">
        <f t="shared" si="6"/>
        <v>0</v>
      </c>
      <c r="X9" s="71">
        <f t="shared" si="7"/>
        <v>7.3500000000000005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5.25</v>
      </c>
      <c r="AG9" s="94">
        <f t="shared" si="11"/>
        <v>8.5</v>
      </c>
      <c r="AH9" s="97">
        <f t="shared" si="12"/>
        <v>5.65</v>
      </c>
      <c r="AJ9" s="154">
        <f t="shared" si="13"/>
        <v>0.27061855670103097</v>
      </c>
      <c r="AK9" s="154">
        <f t="shared" si="14"/>
        <v>0.43814432989690727</v>
      </c>
      <c r="AL9" s="154">
        <f t="shared" si="15"/>
        <v>0.29123711340206188</v>
      </c>
    </row>
    <row r="10" spans="1:38" x14ac:dyDescent="0.3">
      <c r="A10" s="30">
        <v>7</v>
      </c>
      <c r="B10" s="111" t="s">
        <v>104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20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0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0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0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10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10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20</v>
      </c>
      <c r="L10" s="36">
        <f t="shared" ref="L10" si="16">SUM(C10:K10)/40</f>
        <v>1.5</v>
      </c>
      <c r="M10" s="86">
        <f t="shared" si="1"/>
        <v>3690.2</v>
      </c>
      <c r="N10" s="57">
        <f t="shared" si="2"/>
        <v>6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0.70000000000000007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0.70000000000000007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90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443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2192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2627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5409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3081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3337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5579</v>
      </c>
      <c r="L11" s="36">
        <f t="shared" si="0"/>
        <v>566.70000000000005</v>
      </c>
      <c r="M11" s="86">
        <f t="shared" si="1"/>
        <v>1425427.42</v>
      </c>
      <c r="N11" s="57">
        <f t="shared" si="2"/>
        <v>2182.1799999999998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15.505000000000001</v>
      </c>
      <c r="V11" s="70">
        <f t="shared" si="5"/>
        <v>0</v>
      </c>
      <c r="W11" s="70">
        <f t="shared" si="6"/>
        <v>0</v>
      </c>
      <c r="X11" s="71">
        <f t="shared" si="7"/>
        <v>15.505000000000001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11.074999999999999</v>
      </c>
      <c r="AG11" s="94">
        <f t="shared" si="11"/>
        <v>255.7</v>
      </c>
      <c r="AH11" s="97">
        <f t="shared" si="12"/>
        <v>120.47499999999999</v>
      </c>
      <c r="AJ11" s="154">
        <f t="shared" si="13"/>
        <v>2.8599096191091026E-2</v>
      </c>
      <c r="AK11" s="154">
        <f t="shared" si="14"/>
        <v>0.66029696578437702</v>
      </c>
      <c r="AL11" s="154">
        <f t="shared" si="15"/>
        <v>0.31110393802453196</v>
      </c>
    </row>
    <row r="12" spans="1:38" x14ac:dyDescent="0.3">
      <c r="A12" s="30">
        <v>10</v>
      </c>
      <c r="B12" s="111" t="s">
        <v>91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0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0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0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0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0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0</v>
      </c>
      <c r="L12" s="36">
        <f t="shared" si="0"/>
        <v>0</v>
      </c>
      <c r="M12" s="86">
        <f t="shared" si="1"/>
        <v>0</v>
      </c>
      <c r="N12" s="57">
        <f t="shared" si="2"/>
        <v>0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0</v>
      </c>
      <c r="V12" s="70">
        <f t="shared" si="5"/>
        <v>0</v>
      </c>
      <c r="W12" s="70">
        <f t="shared" si="6"/>
        <v>0</v>
      </c>
      <c r="X12" s="71">
        <f t="shared" si="7"/>
        <v>0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0</v>
      </c>
      <c r="AG12" s="94">
        <f t="shared" si="11"/>
        <v>0</v>
      </c>
      <c r="AH12" s="97">
        <f t="shared" si="12"/>
        <v>0</v>
      </c>
      <c r="AJ12" s="154" t="e">
        <f t="shared" si="13"/>
        <v>#DIV/0!</v>
      </c>
      <c r="AK12" s="154" t="e">
        <f t="shared" si="14"/>
        <v>#DIV/0!</v>
      </c>
      <c r="AL12" s="154" t="e">
        <f t="shared" si="15"/>
        <v>#DIV/0!</v>
      </c>
    </row>
    <row r="13" spans="1:38" x14ac:dyDescent="0.3">
      <c r="A13" s="30">
        <v>11</v>
      </c>
      <c r="B13" s="111" t="s">
        <v>92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0</v>
      </c>
      <c r="AH13" s="97">
        <f t="shared" si="12"/>
        <v>0</v>
      </c>
      <c r="AJ13" s="154" t="e">
        <f t="shared" si="13"/>
        <v>#DIV/0!</v>
      </c>
      <c r="AK13" s="154" t="e">
        <f t="shared" si="14"/>
        <v>#DIV/0!</v>
      </c>
      <c r="AL13" s="154" t="e">
        <f t="shared" si="15"/>
        <v>#DIV/0!</v>
      </c>
    </row>
    <row r="14" spans="1:38" x14ac:dyDescent="0.3">
      <c r="A14" s="30">
        <v>12</v>
      </c>
      <c r="B14" s="112" t="s">
        <v>93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1600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600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800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1000</v>
      </c>
      <c r="L14" s="36">
        <f t="shared" ref="L14" si="24">SUM(C14:K14)/40</f>
        <v>100</v>
      </c>
      <c r="M14" s="86">
        <f t="shared" si="1"/>
        <v>237104</v>
      </c>
      <c r="N14" s="57">
        <f t="shared" si="2"/>
        <v>384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56.000000000000007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56.000000000000007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40</v>
      </c>
      <c r="AG14" s="94">
        <f t="shared" ref="AG14" si="33">SUM(F14:H14)/40</f>
        <v>0</v>
      </c>
      <c r="AH14" s="97">
        <f t="shared" ref="AH14" si="34">SUM(E14:G14)/40</f>
        <v>0</v>
      </c>
      <c r="AJ14" s="154">
        <f t="shared" ref="AJ14" si="35">AF14/SUM(AF14:AH14)</f>
        <v>1</v>
      </c>
      <c r="AK14" s="154">
        <f t="shared" ref="AK14" si="36">AG14/SUM(AF14:AH14)</f>
        <v>0</v>
      </c>
      <c r="AL14" s="154">
        <f t="shared" ref="AL14" si="37">AH14/SUM(AF14:AH14)</f>
        <v>0</v>
      </c>
    </row>
    <row r="15" spans="1:38" ht="13.5" thickBot="1" x14ac:dyDescent="0.35">
      <c r="A15" s="30">
        <v>13</v>
      </c>
      <c r="B15" s="112" t="s">
        <v>99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0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0</v>
      </c>
      <c r="L15" s="47">
        <f t="shared" si="0"/>
        <v>0</v>
      </c>
      <c r="M15" s="87">
        <f t="shared" si="1"/>
        <v>0</v>
      </c>
      <c r="N15" s="58">
        <f t="shared" si="2"/>
        <v>0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</v>
      </c>
      <c r="V15" s="73">
        <f t="shared" si="5"/>
        <v>0</v>
      </c>
      <c r="W15" s="73">
        <f t="shared" si="6"/>
        <v>0</v>
      </c>
      <c r="X15" s="74">
        <f t="shared" si="7"/>
        <v>0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</v>
      </c>
      <c r="AG15" s="99">
        <f t="shared" si="11"/>
        <v>0</v>
      </c>
      <c r="AH15" s="100">
        <f t="shared" si="12"/>
        <v>0</v>
      </c>
      <c r="AJ15" s="154" t="e">
        <f t="shared" si="13"/>
        <v>#DIV/0!</v>
      </c>
      <c r="AK15" s="154" t="e">
        <f t="shared" si="14"/>
        <v>#DIV/0!</v>
      </c>
      <c r="AL15" s="154" t="e">
        <f t="shared" si="15"/>
        <v>#DIV/0!</v>
      </c>
    </row>
    <row r="16" spans="1:38" ht="13.5" thickBot="1" x14ac:dyDescent="0.35">
      <c r="A16" s="278" t="s">
        <v>48</v>
      </c>
      <c r="B16" s="279"/>
      <c r="C16" s="50">
        <f t="shared" ref="C16:K16" si="38">SUM(C6:C15)</f>
        <v>5055</v>
      </c>
      <c r="D16" s="51">
        <f t="shared" si="38"/>
        <v>0</v>
      </c>
      <c r="E16" s="53">
        <f t="shared" si="38"/>
        <v>0</v>
      </c>
      <c r="F16" s="113">
        <f t="shared" si="38"/>
        <v>3541</v>
      </c>
      <c r="G16" s="51">
        <f t="shared" si="38"/>
        <v>3778</v>
      </c>
      <c r="H16" s="53">
        <f t="shared" si="38"/>
        <v>5680</v>
      </c>
      <c r="I16" s="113">
        <f t="shared" si="38"/>
        <v>6266</v>
      </c>
      <c r="J16" s="51">
        <f t="shared" si="38"/>
        <v>6352</v>
      </c>
      <c r="K16" s="53">
        <f t="shared" si="38"/>
        <v>9494</v>
      </c>
      <c r="L16" s="50">
        <f t="shared" si="0"/>
        <v>1004.15</v>
      </c>
      <c r="M16" s="88">
        <f t="shared" ref="M16:AA16" si="39">SUM(M6:M15)</f>
        <v>2486483.3674999997</v>
      </c>
      <c r="N16" s="53">
        <f t="shared" si="39"/>
        <v>3866.67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176.92500000000001</v>
      </c>
      <c r="V16" s="67">
        <f t="shared" si="39"/>
        <v>0</v>
      </c>
      <c r="W16" s="67">
        <f t="shared" si="39"/>
        <v>0</v>
      </c>
      <c r="X16" s="68">
        <f t="shared" si="39"/>
        <v>176.92500000000001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126.375</v>
      </c>
      <c r="AG16" s="103">
        <f t="shared" si="11"/>
        <v>324.97500000000002</v>
      </c>
      <c r="AH16" s="104">
        <f t="shared" si="12"/>
        <v>182.97499999999999</v>
      </c>
      <c r="AJ16" s="155">
        <f t="shared" ref="AJ16" si="40">AF16/SUM(AF16:AH16)</f>
        <v>0.19922752532219287</v>
      </c>
      <c r="AK16" s="155">
        <f t="shared" si="14"/>
        <v>0.51231624167422063</v>
      </c>
      <c r="AL16" s="155">
        <f t="shared" si="15"/>
        <v>0.28845623300358647</v>
      </c>
    </row>
    <row r="17" spans="1:28" x14ac:dyDescent="0.3">
      <c r="A17" s="55"/>
      <c r="B17" s="55"/>
      <c r="C17" s="55">
        <f>C16/40</f>
        <v>126.375</v>
      </c>
      <c r="D17" s="55">
        <f t="shared" ref="D17:K17" si="41">D16/40</f>
        <v>0</v>
      </c>
      <c r="E17" s="55">
        <f t="shared" si="41"/>
        <v>0</v>
      </c>
      <c r="F17" s="55">
        <f t="shared" si="41"/>
        <v>88.525000000000006</v>
      </c>
      <c r="G17" s="55">
        <f t="shared" si="41"/>
        <v>94.45</v>
      </c>
      <c r="H17" s="55">
        <f t="shared" si="41"/>
        <v>142</v>
      </c>
      <c r="I17" s="55">
        <f t="shared" si="41"/>
        <v>156.65</v>
      </c>
      <c r="J17" s="55">
        <f t="shared" si="41"/>
        <v>158.80000000000001</v>
      </c>
      <c r="K17" s="55">
        <f t="shared" si="41"/>
        <v>237.35</v>
      </c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8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2">SUM(Q21:S21)</f>
        <v>#REF!</v>
      </c>
      <c r="U21" s="141">
        <f t="shared" ref="U21:U84" si="43">SUM(C21:E21)*$U$3</f>
        <v>0.35000000000000003</v>
      </c>
      <c r="V21" s="142">
        <f t="shared" ref="V21:V84" si="44">SUM(F21:H21)*$V$3</f>
        <v>0</v>
      </c>
      <c r="W21" s="142">
        <f t="shared" ref="W21:W84" si="45">SUM(I21:K21)*$W$3</f>
        <v>0</v>
      </c>
      <c r="X21" s="143">
        <f t="shared" ref="X21:X84" si="46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7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2"/>
        <v>#REF!</v>
      </c>
      <c r="U22" s="69">
        <f t="shared" si="43"/>
        <v>0</v>
      </c>
      <c r="V22" s="70">
        <f t="shared" si="44"/>
        <v>0</v>
      </c>
      <c r="W22" s="70">
        <f t="shared" si="45"/>
        <v>0</v>
      </c>
      <c r="X22" s="71">
        <f t="shared" si="46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7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2"/>
        <v>#REF!</v>
      </c>
      <c r="U23" s="69">
        <f t="shared" si="43"/>
        <v>0</v>
      </c>
      <c r="V23" s="70">
        <f t="shared" si="44"/>
        <v>0</v>
      </c>
      <c r="W23" s="70">
        <f t="shared" si="45"/>
        <v>0</v>
      </c>
      <c r="X23" s="71">
        <f t="shared" si="46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7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2"/>
        <v>#REF!</v>
      </c>
      <c r="U24" s="69">
        <f t="shared" si="43"/>
        <v>0</v>
      </c>
      <c r="V24" s="70">
        <f t="shared" si="44"/>
        <v>0</v>
      </c>
      <c r="W24" s="70">
        <f t="shared" si="45"/>
        <v>0</v>
      </c>
      <c r="X24" s="71">
        <f t="shared" si="46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7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2"/>
        <v>#REF!</v>
      </c>
      <c r="U25" s="69">
        <f t="shared" si="43"/>
        <v>0</v>
      </c>
      <c r="V25" s="70">
        <f t="shared" si="44"/>
        <v>0</v>
      </c>
      <c r="W25" s="70">
        <f t="shared" si="45"/>
        <v>0</v>
      </c>
      <c r="X25" s="71">
        <f t="shared" si="46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7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2"/>
        <v>#REF!</v>
      </c>
      <c r="U26" s="69">
        <f t="shared" si="43"/>
        <v>0</v>
      </c>
      <c r="V26" s="70">
        <f t="shared" si="44"/>
        <v>0</v>
      </c>
      <c r="W26" s="70">
        <f t="shared" si="45"/>
        <v>0</v>
      </c>
      <c r="X26" s="71">
        <f t="shared" si="46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7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2"/>
        <v>#REF!</v>
      </c>
      <c r="U27" s="69">
        <f t="shared" si="43"/>
        <v>0</v>
      </c>
      <c r="V27" s="70">
        <f t="shared" si="44"/>
        <v>0</v>
      </c>
      <c r="W27" s="70">
        <f t="shared" si="45"/>
        <v>0</v>
      </c>
      <c r="X27" s="71">
        <f t="shared" si="46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7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2"/>
        <v>#REF!</v>
      </c>
      <c r="U28" s="69">
        <f t="shared" si="43"/>
        <v>0</v>
      </c>
      <c r="V28" s="70">
        <f t="shared" si="44"/>
        <v>0</v>
      </c>
      <c r="W28" s="70">
        <f t="shared" si="45"/>
        <v>0</v>
      </c>
      <c r="X28" s="71">
        <f t="shared" si="46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7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2"/>
        <v>#REF!</v>
      </c>
      <c r="U29" s="69">
        <f t="shared" si="43"/>
        <v>0</v>
      </c>
      <c r="V29" s="70">
        <f t="shared" si="44"/>
        <v>0</v>
      </c>
      <c r="W29" s="70">
        <f t="shared" si="45"/>
        <v>0</v>
      </c>
      <c r="X29" s="71">
        <f t="shared" si="46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7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2"/>
        <v>#REF!</v>
      </c>
      <c r="U30" s="69">
        <f t="shared" si="43"/>
        <v>0</v>
      </c>
      <c r="V30" s="70">
        <f t="shared" si="44"/>
        <v>0</v>
      </c>
      <c r="W30" s="70">
        <f t="shared" si="45"/>
        <v>0</v>
      </c>
      <c r="X30" s="71">
        <f t="shared" si="46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7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2"/>
        <v>#REF!</v>
      </c>
      <c r="U31" s="69">
        <f t="shared" si="43"/>
        <v>0</v>
      </c>
      <c r="V31" s="70">
        <f t="shared" si="44"/>
        <v>0</v>
      </c>
      <c r="W31" s="70">
        <f t="shared" si="45"/>
        <v>0</v>
      </c>
      <c r="X31" s="71">
        <f t="shared" si="46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7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2"/>
        <v>#REF!</v>
      </c>
      <c r="U32" s="69">
        <f t="shared" si="43"/>
        <v>0</v>
      </c>
      <c r="V32" s="70">
        <f t="shared" si="44"/>
        <v>0</v>
      </c>
      <c r="W32" s="70">
        <f t="shared" si="45"/>
        <v>0</v>
      </c>
      <c r="X32" s="71">
        <f t="shared" si="46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7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2"/>
        <v>#REF!</v>
      </c>
      <c r="U33" s="69">
        <f t="shared" si="43"/>
        <v>0</v>
      </c>
      <c r="V33" s="70">
        <f t="shared" si="44"/>
        <v>0</v>
      </c>
      <c r="W33" s="70">
        <f t="shared" si="45"/>
        <v>0</v>
      </c>
      <c r="X33" s="71">
        <f t="shared" si="46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7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2"/>
        <v>#REF!</v>
      </c>
      <c r="U34" s="69">
        <f t="shared" si="43"/>
        <v>0</v>
      </c>
      <c r="V34" s="70">
        <f t="shared" si="44"/>
        <v>0</v>
      </c>
      <c r="W34" s="70">
        <f t="shared" si="45"/>
        <v>0</v>
      </c>
      <c r="X34" s="71">
        <f t="shared" si="46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7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2"/>
        <v>#REF!</v>
      </c>
      <c r="U35" s="69">
        <f t="shared" si="43"/>
        <v>0</v>
      </c>
      <c r="V35" s="70">
        <f t="shared" si="44"/>
        <v>0</v>
      </c>
      <c r="W35" s="70">
        <f t="shared" si="45"/>
        <v>0</v>
      </c>
      <c r="X35" s="71">
        <f t="shared" si="46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7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2"/>
        <v>#REF!</v>
      </c>
      <c r="U36" s="69">
        <f t="shared" si="43"/>
        <v>0</v>
      </c>
      <c r="V36" s="70">
        <f t="shared" si="44"/>
        <v>0</v>
      </c>
      <c r="W36" s="70">
        <f t="shared" si="45"/>
        <v>0</v>
      </c>
      <c r="X36" s="71">
        <f t="shared" si="46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7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2"/>
        <v>#REF!</v>
      </c>
      <c r="U37" s="69">
        <f t="shared" si="43"/>
        <v>0</v>
      </c>
      <c r="V37" s="70">
        <f t="shared" si="44"/>
        <v>0</v>
      </c>
      <c r="W37" s="70">
        <f t="shared" si="45"/>
        <v>0</v>
      </c>
      <c r="X37" s="71">
        <f t="shared" si="46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7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2"/>
        <v>#REF!</v>
      </c>
      <c r="U38" s="69">
        <f t="shared" si="43"/>
        <v>0</v>
      </c>
      <c r="V38" s="70">
        <f t="shared" si="44"/>
        <v>0</v>
      </c>
      <c r="W38" s="70">
        <f t="shared" si="45"/>
        <v>0</v>
      </c>
      <c r="X38" s="71">
        <f t="shared" si="46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7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2"/>
        <v>#REF!</v>
      </c>
      <c r="U39" s="69">
        <f t="shared" si="43"/>
        <v>0</v>
      </c>
      <c r="V39" s="70">
        <f t="shared" si="44"/>
        <v>0</v>
      </c>
      <c r="W39" s="70">
        <f t="shared" si="45"/>
        <v>0</v>
      </c>
      <c r="X39" s="71">
        <f t="shared" si="46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7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2"/>
        <v>#REF!</v>
      </c>
      <c r="U40" s="69">
        <f t="shared" si="43"/>
        <v>0</v>
      </c>
      <c r="V40" s="70">
        <f t="shared" si="44"/>
        <v>0</v>
      </c>
      <c r="W40" s="70">
        <f t="shared" si="45"/>
        <v>0</v>
      </c>
      <c r="X40" s="71">
        <f t="shared" si="46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7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2"/>
        <v>#REF!</v>
      </c>
      <c r="U41" s="69">
        <f t="shared" si="43"/>
        <v>0</v>
      </c>
      <c r="V41" s="70">
        <f t="shared" si="44"/>
        <v>0</v>
      </c>
      <c r="W41" s="70">
        <f t="shared" si="45"/>
        <v>0</v>
      </c>
      <c r="X41" s="71">
        <f t="shared" si="46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7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2"/>
        <v>#REF!</v>
      </c>
      <c r="U42" s="69">
        <f t="shared" si="43"/>
        <v>0</v>
      </c>
      <c r="V42" s="70">
        <f t="shared" si="44"/>
        <v>0</v>
      </c>
      <c r="W42" s="70">
        <f t="shared" si="45"/>
        <v>0</v>
      </c>
      <c r="X42" s="71">
        <f t="shared" si="46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7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2"/>
        <v>#REF!</v>
      </c>
      <c r="U43" s="69">
        <f t="shared" si="43"/>
        <v>0</v>
      </c>
      <c r="V43" s="70">
        <f t="shared" si="44"/>
        <v>0</v>
      </c>
      <c r="W43" s="70">
        <f t="shared" si="45"/>
        <v>0</v>
      </c>
      <c r="X43" s="71">
        <f t="shared" si="46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7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2"/>
        <v>#REF!</v>
      </c>
      <c r="U44" s="69">
        <f t="shared" si="43"/>
        <v>0</v>
      </c>
      <c r="V44" s="70">
        <f t="shared" si="44"/>
        <v>0</v>
      </c>
      <c r="W44" s="70">
        <f t="shared" si="45"/>
        <v>0</v>
      </c>
      <c r="X44" s="71">
        <f t="shared" si="46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7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2"/>
        <v>#REF!</v>
      </c>
      <c r="U45" s="69">
        <f t="shared" si="43"/>
        <v>0</v>
      </c>
      <c r="V45" s="70">
        <f t="shared" si="44"/>
        <v>0</v>
      </c>
      <c r="W45" s="70">
        <f t="shared" si="45"/>
        <v>0</v>
      </c>
      <c r="X45" s="71">
        <f t="shared" si="46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7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2"/>
        <v>#REF!</v>
      </c>
      <c r="U46" s="69">
        <f t="shared" si="43"/>
        <v>0</v>
      </c>
      <c r="V46" s="70">
        <f t="shared" si="44"/>
        <v>0</v>
      </c>
      <c r="W46" s="70">
        <f t="shared" si="45"/>
        <v>0</v>
      </c>
      <c r="X46" s="71">
        <f t="shared" si="46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7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2"/>
        <v>#REF!</v>
      </c>
      <c r="U47" s="69">
        <f t="shared" si="43"/>
        <v>0</v>
      </c>
      <c r="V47" s="70">
        <f t="shared" si="44"/>
        <v>0</v>
      </c>
      <c r="W47" s="70">
        <f t="shared" si="45"/>
        <v>0</v>
      </c>
      <c r="X47" s="71">
        <f t="shared" si="46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7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2"/>
        <v>#REF!</v>
      </c>
      <c r="U48" s="69">
        <f t="shared" si="43"/>
        <v>0</v>
      </c>
      <c r="V48" s="70">
        <f t="shared" si="44"/>
        <v>0</v>
      </c>
      <c r="W48" s="70">
        <f t="shared" si="45"/>
        <v>0</v>
      </c>
      <c r="X48" s="71">
        <f t="shared" si="46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7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2"/>
        <v>#REF!</v>
      </c>
      <c r="U49" s="69">
        <f t="shared" si="43"/>
        <v>0</v>
      </c>
      <c r="V49" s="70">
        <f t="shared" si="44"/>
        <v>0</v>
      </c>
      <c r="W49" s="70">
        <f t="shared" si="45"/>
        <v>0</v>
      </c>
      <c r="X49" s="71">
        <f t="shared" si="46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7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2"/>
        <v>#REF!</v>
      </c>
      <c r="U50" s="69">
        <f t="shared" si="43"/>
        <v>0</v>
      </c>
      <c r="V50" s="70">
        <f t="shared" si="44"/>
        <v>0</v>
      </c>
      <c r="W50" s="70">
        <f t="shared" si="45"/>
        <v>0</v>
      </c>
      <c r="X50" s="71">
        <f t="shared" si="46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7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2"/>
        <v>#REF!</v>
      </c>
      <c r="U51" s="69">
        <f t="shared" si="43"/>
        <v>0</v>
      </c>
      <c r="V51" s="70">
        <f t="shared" si="44"/>
        <v>0</v>
      </c>
      <c r="W51" s="70">
        <f t="shared" si="45"/>
        <v>0</v>
      </c>
      <c r="X51" s="71">
        <f t="shared" si="46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7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2"/>
        <v>#REF!</v>
      </c>
      <c r="U52" s="69">
        <f t="shared" si="43"/>
        <v>0</v>
      </c>
      <c r="V52" s="70">
        <f t="shared" si="44"/>
        <v>0</v>
      </c>
      <c r="W52" s="70">
        <f t="shared" si="45"/>
        <v>0</v>
      </c>
      <c r="X52" s="71">
        <f t="shared" si="46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7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2"/>
        <v>#REF!</v>
      </c>
      <c r="U53" s="69">
        <f t="shared" si="43"/>
        <v>0</v>
      </c>
      <c r="V53" s="70">
        <f t="shared" si="44"/>
        <v>0</v>
      </c>
      <c r="W53" s="70">
        <f t="shared" si="45"/>
        <v>0</v>
      </c>
      <c r="X53" s="71">
        <f t="shared" si="46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7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2"/>
        <v>#REF!</v>
      </c>
      <c r="U54" s="69">
        <f t="shared" si="43"/>
        <v>0</v>
      </c>
      <c r="V54" s="70">
        <f t="shared" si="44"/>
        <v>0</v>
      </c>
      <c r="W54" s="70">
        <f t="shared" si="45"/>
        <v>0</v>
      </c>
      <c r="X54" s="71">
        <f t="shared" si="46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7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2"/>
        <v>#REF!</v>
      </c>
      <c r="U55" s="69">
        <f t="shared" si="43"/>
        <v>0</v>
      </c>
      <c r="V55" s="70">
        <f t="shared" si="44"/>
        <v>0</v>
      </c>
      <c r="W55" s="70">
        <f t="shared" si="45"/>
        <v>0</v>
      </c>
      <c r="X55" s="71">
        <f t="shared" si="46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7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2"/>
        <v>#REF!</v>
      </c>
      <c r="U56" s="69">
        <f t="shared" si="43"/>
        <v>0</v>
      </c>
      <c r="V56" s="70">
        <f t="shared" si="44"/>
        <v>0</v>
      </c>
      <c r="W56" s="70">
        <f t="shared" si="45"/>
        <v>0</v>
      </c>
      <c r="X56" s="71">
        <f t="shared" si="46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7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2"/>
        <v>#REF!</v>
      </c>
      <c r="U57" s="69">
        <f t="shared" si="43"/>
        <v>0</v>
      </c>
      <c r="V57" s="70">
        <f t="shared" si="44"/>
        <v>0</v>
      </c>
      <c r="W57" s="70">
        <f t="shared" si="45"/>
        <v>0</v>
      </c>
      <c r="X57" s="71">
        <f t="shared" si="46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7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2"/>
        <v>#REF!</v>
      </c>
      <c r="U58" s="69">
        <f t="shared" si="43"/>
        <v>0</v>
      </c>
      <c r="V58" s="70">
        <f t="shared" si="44"/>
        <v>0</v>
      </c>
      <c r="W58" s="70">
        <f t="shared" si="45"/>
        <v>0</v>
      </c>
      <c r="X58" s="71">
        <f t="shared" si="46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7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2"/>
        <v>#REF!</v>
      </c>
      <c r="U59" s="69">
        <f t="shared" si="43"/>
        <v>0</v>
      </c>
      <c r="V59" s="70">
        <f t="shared" si="44"/>
        <v>0</v>
      </c>
      <c r="W59" s="70">
        <f t="shared" si="45"/>
        <v>0</v>
      </c>
      <c r="X59" s="71">
        <f t="shared" si="46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7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2"/>
        <v>#REF!</v>
      </c>
      <c r="U60" s="69">
        <f t="shared" si="43"/>
        <v>0</v>
      </c>
      <c r="V60" s="70">
        <f t="shared" si="44"/>
        <v>0</v>
      </c>
      <c r="W60" s="70">
        <f t="shared" si="45"/>
        <v>0</v>
      </c>
      <c r="X60" s="71">
        <f t="shared" si="46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7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2"/>
        <v>#REF!</v>
      </c>
      <c r="U61" s="69">
        <f t="shared" si="43"/>
        <v>0</v>
      </c>
      <c r="V61" s="70">
        <f t="shared" si="44"/>
        <v>0</v>
      </c>
      <c r="W61" s="70">
        <f t="shared" si="45"/>
        <v>0</v>
      </c>
      <c r="X61" s="71">
        <f t="shared" si="46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7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2"/>
        <v>#REF!</v>
      </c>
      <c r="U62" s="69">
        <f t="shared" si="43"/>
        <v>0</v>
      </c>
      <c r="V62" s="70">
        <f t="shared" si="44"/>
        <v>0</v>
      </c>
      <c r="W62" s="70">
        <f t="shared" si="45"/>
        <v>0</v>
      </c>
      <c r="X62" s="71">
        <f t="shared" si="46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7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2"/>
        <v>#REF!</v>
      </c>
      <c r="U63" s="69">
        <f t="shared" si="43"/>
        <v>0</v>
      </c>
      <c r="V63" s="70">
        <f t="shared" si="44"/>
        <v>0</v>
      </c>
      <c r="W63" s="70">
        <f t="shared" si="45"/>
        <v>0</v>
      </c>
      <c r="X63" s="71">
        <f t="shared" si="46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7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2"/>
        <v>#REF!</v>
      </c>
      <c r="U64" s="69">
        <f t="shared" si="43"/>
        <v>0</v>
      </c>
      <c r="V64" s="70">
        <f t="shared" si="44"/>
        <v>0</v>
      </c>
      <c r="W64" s="70">
        <f t="shared" si="45"/>
        <v>0</v>
      </c>
      <c r="X64" s="71">
        <f t="shared" si="46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7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2"/>
        <v>#REF!</v>
      </c>
      <c r="U65" s="69">
        <f t="shared" si="43"/>
        <v>0</v>
      </c>
      <c r="V65" s="70">
        <f t="shared" si="44"/>
        <v>0</v>
      </c>
      <c r="W65" s="70">
        <f t="shared" si="45"/>
        <v>0</v>
      </c>
      <c r="X65" s="71">
        <f t="shared" si="46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7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2"/>
        <v>#REF!</v>
      </c>
      <c r="U66" s="69">
        <f t="shared" si="43"/>
        <v>0</v>
      </c>
      <c r="V66" s="70">
        <f t="shared" si="44"/>
        <v>0</v>
      </c>
      <c r="W66" s="70">
        <f t="shared" si="45"/>
        <v>0</v>
      </c>
      <c r="X66" s="71">
        <f t="shared" si="46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7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2"/>
        <v>#REF!</v>
      </c>
      <c r="U67" s="69">
        <f t="shared" si="43"/>
        <v>0</v>
      </c>
      <c r="V67" s="70">
        <f t="shared" si="44"/>
        <v>0</v>
      </c>
      <c r="W67" s="70">
        <f t="shared" si="45"/>
        <v>0</v>
      </c>
      <c r="X67" s="71">
        <f t="shared" si="46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7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2"/>
        <v>#REF!</v>
      </c>
      <c r="U68" s="69">
        <f t="shared" si="43"/>
        <v>0</v>
      </c>
      <c r="V68" s="70">
        <f t="shared" si="44"/>
        <v>0</v>
      </c>
      <c r="W68" s="70">
        <f t="shared" si="45"/>
        <v>0</v>
      </c>
      <c r="X68" s="71">
        <f t="shared" si="46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7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2"/>
        <v>#REF!</v>
      </c>
      <c r="U69" s="69">
        <f t="shared" si="43"/>
        <v>0</v>
      </c>
      <c r="V69" s="70">
        <f t="shared" si="44"/>
        <v>0</v>
      </c>
      <c r="W69" s="70">
        <f t="shared" si="45"/>
        <v>0</v>
      </c>
      <c r="X69" s="71">
        <f t="shared" si="46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7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2"/>
        <v>#REF!</v>
      </c>
      <c r="U70" s="69">
        <f t="shared" si="43"/>
        <v>0</v>
      </c>
      <c r="V70" s="70">
        <f t="shared" si="44"/>
        <v>0</v>
      </c>
      <c r="W70" s="70">
        <f t="shared" si="45"/>
        <v>0</v>
      </c>
      <c r="X70" s="71">
        <f t="shared" si="46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7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2"/>
        <v>#REF!</v>
      </c>
      <c r="U71" s="69">
        <f t="shared" si="43"/>
        <v>0</v>
      </c>
      <c r="V71" s="70">
        <f t="shared" si="44"/>
        <v>0</v>
      </c>
      <c r="W71" s="70">
        <f t="shared" si="45"/>
        <v>0</v>
      </c>
      <c r="X71" s="71">
        <f t="shared" si="46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7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2"/>
        <v>#REF!</v>
      </c>
      <c r="U72" s="69">
        <f t="shared" si="43"/>
        <v>0</v>
      </c>
      <c r="V72" s="70">
        <f t="shared" si="44"/>
        <v>0</v>
      </c>
      <c r="W72" s="70">
        <f t="shared" si="45"/>
        <v>0</v>
      </c>
      <c r="X72" s="71">
        <f t="shared" si="46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7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2"/>
        <v>#REF!</v>
      </c>
      <c r="U73" s="69">
        <f t="shared" si="43"/>
        <v>0</v>
      </c>
      <c r="V73" s="70">
        <f t="shared" si="44"/>
        <v>0</v>
      </c>
      <c r="W73" s="70">
        <f t="shared" si="45"/>
        <v>0</v>
      </c>
      <c r="X73" s="71">
        <f t="shared" si="46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7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2"/>
        <v>#REF!</v>
      </c>
      <c r="U74" s="69">
        <f t="shared" si="43"/>
        <v>0</v>
      </c>
      <c r="V74" s="70">
        <f t="shared" si="44"/>
        <v>0</v>
      </c>
      <c r="W74" s="70">
        <f t="shared" si="45"/>
        <v>0</v>
      </c>
      <c r="X74" s="71">
        <f t="shared" si="46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7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2"/>
        <v>#REF!</v>
      </c>
      <c r="U75" s="69">
        <f t="shared" si="43"/>
        <v>0</v>
      </c>
      <c r="V75" s="70">
        <f t="shared" si="44"/>
        <v>0</v>
      </c>
      <c r="W75" s="70">
        <f t="shared" si="45"/>
        <v>0</v>
      </c>
      <c r="X75" s="71">
        <f t="shared" si="46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7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2"/>
        <v>#REF!</v>
      </c>
      <c r="U76" s="69">
        <f t="shared" si="43"/>
        <v>0</v>
      </c>
      <c r="V76" s="70">
        <f t="shared" si="44"/>
        <v>0</v>
      </c>
      <c r="W76" s="70">
        <f t="shared" si="45"/>
        <v>0</v>
      </c>
      <c r="X76" s="71">
        <f t="shared" si="46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7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2"/>
        <v>#REF!</v>
      </c>
      <c r="U77" s="69">
        <f t="shared" si="43"/>
        <v>0</v>
      </c>
      <c r="V77" s="70">
        <f t="shared" si="44"/>
        <v>0</v>
      </c>
      <c r="W77" s="70">
        <f t="shared" si="45"/>
        <v>0</v>
      </c>
      <c r="X77" s="71">
        <f t="shared" si="46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7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2"/>
        <v>#REF!</v>
      </c>
      <c r="U78" s="69">
        <f t="shared" si="43"/>
        <v>0</v>
      </c>
      <c r="V78" s="70">
        <f t="shared" si="44"/>
        <v>0</v>
      </c>
      <c r="W78" s="70">
        <f t="shared" si="45"/>
        <v>0</v>
      </c>
      <c r="X78" s="71">
        <f t="shared" si="46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7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2"/>
        <v>#REF!</v>
      </c>
      <c r="U79" s="69">
        <f t="shared" si="43"/>
        <v>0</v>
      </c>
      <c r="V79" s="70">
        <f t="shared" si="44"/>
        <v>0</v>
      </c>
      <c r="W79" s="70">
        <f t="shared" si="45"/>
        <v>0</v>
      </c>
      <c r="X79" s="71">
        <f t="shared" si="46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7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2"/>
        <v>#REF!</v>
      </c>
      <c r="U80" s="69">
        <f t="shared" si="43"/>
        <v>0</v>
      </c>
      <c r="V80" s="70">
        <f t="shared" si="44"/>
        <v>0</v>
      </c>
      <c r="W80" s="70">
        <f t="shared" si="45"/>
        <v>0</v>
      </c>
      <c r="X80" s="71">
        <f t="shared" si="46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7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2"/>
        <v>#REF!</v>
      </c>
      <c r="U81" s="69">
        <f t="shared" si="43"/>
        <v>0</v>
      </c>
      <c r="V81" s="70">
        <f t="shared" si="44"/>
        <v>0</v>
      </c>
      <c r="W81" s="70">
        <f t="shared" si="45"/>
        <v>0</v>
      </c>
      <c r="X81" s="71">
        <f t="shared" si="46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7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2"/>
        <v>#REF!</v>
      </c>
      <c r="U82" s="69">
        <f t="shared" si="43"/>
        <v>0</v>
      </c>
      <c r="V82" s="70">
        <f t="shared" si="44"/>
        <v>0</v>
      </c>
      <c r="W82" s="70">
        <f t="shared" si="45"/>
        <v>0</v>
      </c>
      <c r="X82" s="71">
        <f t="shared" si="46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7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2"/>
        <v>#REF!</v>
      </c>
      <c r="U83" s="69">
        <f t="shared" si="43"/>
        <v>0</v>
      </c>
      <c r="V83" s="70">
        <f t="shared" si="44"/>
        <v>0</v>
      </c>
      <c r="W83" s="70">
        <f t="shared" si="45"/>
        <v>0</v>
      </c>
      <c r="X83" s="71">
        <f t="shared" si="46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7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2"/>
        <v>#REF!</v>
      </c>
      <c r="U84" s="69">
        <f t="shared" si="43"/>
        <v>0</v>
      </c>
      <c r="V84" s="70">
        <f t="shared" si="44"/>
        <v>0</v>
      </c>
      <c r="W84" s="70">
        <f t="shared" si="45"/>
        <v>0</v>
      </c>
      <c r="X84" s="71">
        <f t="shared" si="46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7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8">SUM(Q85:S85)</f>
        <v>#REF!</v>
      </c>
      <c r="U85" s="69">
        <f t="shared" ref="U85:U148" si="49">SUM(C85:E85)*$U$3</f>
        <v>0</v>
      </c>
      <c r="V85" s="70">
        <f t="shared" ref="V85:V148" si="50">SUM(F85:H85)*$V$3</f>
        <v>0</v>
      </c>
      <c r="W85" s="70">
        <f t="shared" ref="W85:W148" si="51">SUM(I85:K85)*$W$3</f>
        <v>0</v>
      </c>
      <c r="X85" s="71">
        <f t="shared" ref="X85:X148" si="52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3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8"/>
        <v>#REF!</v>
      </c>
      <c r="U86" s="69">
        <f t="shared" si="49"/>
        <v>0</v>
      </c>
      <c r="V86" s="70">
        <f t="shared" si="50"/>
        <v>0</v>
      </c>
      <c r="W86" s="70">
        <f t="shared" si="51"/>
        <v>0</v>
      </c>
      <c r="X86" s="71">
        <f t="shared" si="52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3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8"/>
        <v>#REF!</v>
      </c>
      <c r="U87" s="69">
        <f t="shared" si="49"/>
        <v>0</v>
      </c>
      <c r="V87" s="70">
        <f t="shared" si="50"/>
        <v>0</v>
      </c>
      <c r="W87" s="70">
        <f t="shared" si="51"/>
        <v>0</v>
      </c>
      <c r="X87" s="71">
        <f t="shared" si="52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3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8"/>
        <v>#REF!</v>
      </c>
      <c r="U88" s="69">
        <f t="shared" si="49"/>
        <v>0</v>
      </c>
      <c r="V88" s="70">
        <f t="shared" si="50"/>
        <v>0</v>
      </c>
      <c r="W88" s="70">
        <f t="shared" si="51"/>
        <v>0</v>
      </c>
      <c r="X88" s="71">
        <f t="shared" si="52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3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8"/>
        <v>#REF!</v>
      </c>
      <c r="U89" s="69">
        <f t="shared" si="49"/>
        <v>0</v>
      </c>
      <c r="V89" s="70">
        <f t="shared" si="50"/>
        <v>0</v>
      </c>
      <c r="W89" s="70">
        <f t="shared" si="51"/>
        <v>0</v>
      </c>
      <c r="X89" s="71">
        <f t="shared" si="52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3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8"/>
        <v>#REF!</v>
      </c>
      <c r="U90" s="69">
        <f t="shared" si="49"/>
        <v>0</v>
      </c>
      <c r="V90" s="70">
        <f t="shared" si="50"/>
        <v>0</v>
      </c>
      <c r="W90" s="70">
        <f t="shared" si="51"/>
        <v>0</v>
      </c>
      <c r="X90" s="71">
        <f t="shared" si="52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3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8"/>
        <v>#REF!</v>
      </c>
      <c r="U91" s="69">
        <f t="shared" si="49"/>
        <v>0</v>
      </c>
      <c r="V91" s="70">
        <f t="shared" si="50"/>
        <v>0</v>
      </c>
      <c r="W91" s="70">
        <f t="shared" si="51"/>
        <v>0</v>
      </c>
      <c r="X91" s="71">
        <f t="shared" si="52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3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8"/>
        <v>#REF!</v>
      </c>
      <c r="U92" s="69">
        <f t="shared" si="49"/>
        <v>0</v>
      </c>
      <c r="V92" s="70">
        <f t="shared" si="50"/>
        <v>0</v>
      </c>
      <c r="W92" s="70">
        <f t="shared" si="51"/>
        <v>0</v>
      </c>
      <c r="X92" s="71">
        <f t="shared" si="52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3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8"/>
        <v>#REF!</v>
      </c>
      <c r="U93" s="69">
        <f t="shared" si="49"/>
        <v>0</v>
      </c>
      <c r="V93" s="70">
        <f t="shared" si="50"/>
        <v>0</v>
      </c>
      <c r="W93" s="70">
        <f t="shared" si="51"/>
        <v>0</v>
      </c>
      <c r="X93" s="71">
        <f t="shared" si="52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3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8"/>
        <v>#REF!</v>
      </c>
      <c r="U94" s="69">
        <f t="shared" si="49"/>
        <v>0</v>
      </c>
      <c r="V94" s="70">
        <f t="shared" si="50"/>
        <v>0</v>
      </c>
      <c r="W94" s="70">
        <f t="shared" si="51"/>
        <v>0</v>
      </c>
      <c r="X94" s="71">
        <f t="shared" si="52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3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8"/>
        <v>#REF!</v>
      </c>
      <c r="U95" s="69">
        <f t="shared" si="49"/>
        <v>0</v>
      </c>
      <c r="V95" s="70">
        <f t="shared" si="50"/>
        <v>0</v>
      </c>
      <c r="W95" s="70">
        <f t="shared" si="51"/>
        <v>0</v>
      </c>
      <c r="X95" s="71">
        <f t="shared" si="52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3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8"/>
        <v>#REF!</v>
      </c>
      <c r="U96" s="69">
        <f t="shared" si="49"/>
        <v>0</v>
      </c>
      <c r="V96" s="70">
        <f t="shared" si="50"/>
        <v>0</v>
      </c>
      <c r="W96" s="70">
        <f t="shared" si="51"/>
        <v>0</v>
      </c>
      <c r="X96" s="71">
        <f t="shared" si="52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3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8"/>
        <v>#REF!</v>
      </c>
      <c r="U97" s="69">
        <f t="shared" si="49"/>
        <v>0</v>
      </c>
      <c r="V97" s="70">
        <f t="shared" si="50"/>
        <v>0</v>
      </c>
      <c r="W97" s="70">
        <f t="shared" si="51"/>
        <v>0</v>
      </c>
      <c r="X97" s="71">
        <f t="shared" si="52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3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8"/>
        <v>#REF!</v>
      </c>
      <c r="U98" s="69">
        <f t="shared" si="49"/>
        <v>0</v>
      </c>
      <c r="V98" s="70">
        <f t="shared" si="50"/>
        <v>0</v>
      </c>
      <c r="W98" s="70">
        <f t="shared" si="51"/>
        <v>0</v>
      </c>
      <c r="X98" s="71">
        <f t="shared" si="52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3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8"/>
        <v>#REF!</v>
      </c>
      <c r="U99" s="69">
        <f t="shared" si="49"/>
        <v>0</v>
      </c>
      <c r="V99" s="70">
        <f t="shared" si="50"/>
        <v>0</v>
      </c>
      <c r="W99" s="70">
        <f t="shared" si="51"/>
        <v>0</v>
      </c>
      <c r="X99" s="71">
        <f t="shared" si="52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3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8"/>
        <v>#REF!</v>
      </c>
      <c r="U100" s="69">
        <f t="shared" si="49"/>
        <v>0</v>
      </c>
      <c r="V100" s="70">
        <f t="shared" si="50"/>
        <v>0</v>
      </c>
      <c r="W100" s="70">
        <f t="shared" si="51"/>
        <v>0</v>
      </c>
      <c r="X100" s="71">
        <f t="shared" si="52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3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8"/>
        <v>#REF!</v>
      </c>
      <c r="U101" s="69">
        <f t="shared" si="49"/>
        <v>0</v>
      </c>
      <c r="V101" s="70">
        <f t="shared" si="50"/>
        <v>0</v>
      </c>
      <c r="W101" s="70">
        <f t="shared" si="51"/>
        <v>0</v>
      </c>
      <c r="X101" s="71">
        <f t="shared" si="52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3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8"/>
        <v>#REF!</v>
      </c>
      <c r="U102" s="69">
        <f t="shared" si="49"/>
        <v>0</v>
      </c>
      <c r="V102" s="70">
        <f t="shared" si="50"/>
        <v>0</v>
      </c>
      <c r="W102" s="70">
        <f t="shared" si="51"/>
        <v>0</v>
      </c>
      <c r="X102" s="71">
        <f t="shared" si="52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3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8"/>
        <v>#REF!</v>
      </c>
      <c r="U103" s="69">
        <f t="shared" si="49"/>
        <v>0</v>
      </c>
      <c r="V103" s="70">
        <f t="shared" si="50"/>
        <v>0</v>
      </c>
      <c r="W103" s="70">
        <f t="shared" si="51"/>
        <v>0</v>
      </c>
      <c r="X103" s="71">
        <f t="shared" si="52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3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8"/>
        <v>#REF!</v>
      </c>
      <c r="U104" s="69">
        <f t="shared" si="49"/>
        <v>0</v>
      </c>
      <c r="V104" s="70">
        <f t="shared" si="50"/>
        <v>0</v>
      </c>
      <c r="W104" s="70">
        <f t="shared" si="51"/>
        <v>0</v>
      </c>
      <c r="X104" s="71">
        <f t="shared" si="52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3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8"/>
        <v>#REF!</v>
      </c>
      <c r="U105" s="69">
        <f t="shared" si="49"/>
        <v>0</v>
      </c>
      <c r="V105" s="70">
        <f t="shared" si="50"/>
        <v>0</v>
      </c>
      <c r="W105" s="70">
        <f t="shared" si="51"/>
        <v>0</v>
      </c>
      <c r="X105" s="71">
        <f t="shared" si="52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3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8"/>
        <v>#REF!</v>
      </c>
      <c r="U106" s="69">
        <f t="shared" si="49"/>
        <v>0</v>
      </c>
      <c r="V106" s="70">
        <f t="shared" si="50"/>
        <v>0</v>
      </c>
      <c r="W106" s="70">
        <f t="shared" si="51"/>
        <v>0</v>
      </c>
      <c r="X106" s="71">
        <f t="shared" si="52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3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8"/>
        <v>#REF!</v>
      </c>
      <c r="U107" s="69">
        <f t="shared" si="49"/>
        <v>0</v>
      </c>
      <c r="V107" s="70">
        <f t="shared" si="50"/>
        <v>0</v>
      </c>
      <c r="W107" s="70">
        <f t="shared" si="51"/>
        <v>0</v>
      </c>
      <c r="X107" s="71">
        <f t="shared" si="52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3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8"/>
        <v>#REF!</v>
      </c>
      <c r="U108" s="69">
        <f t="shared" si="49"/>
        <v>0</v>
      </c>
      <c r="V108" s="70">
        <f t="shared" si="50"/>
        <v>0</v>
      </c>
      <c r="W108" s="70">
        <f t="shared" si="51"/>
        <v>0</v>
      </c>
      <c r="X108" s="71">
        <f t="shared" si="52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3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8"/>
        <v>#REF!</v>
      </c>
      <c r="U109" s="69">
        <f t="shared" si="49"/>
        <v>0</v>
      </c>
      <c r="V109" s="70">
        <f t="shared" si="50"/>
        <v>0</v>
      </c>
      <c r="W109" s="70">
        <f t="shared" si="51"/>
        <v>0</v>
      </c>
      <c r="X109" s="71">
        <f t="shared" si="52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3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8"/>
        <v>#REF!</v>
      </c>
      <c r="U110" s="69">
        <f t="shared" si="49"/>
        <v>0</v>
      </c>
      <c r="V110" s="70">
        <f t="shared" si="50"/>
        <v>0</v>
      </c>
      <c r="W110" s="70">
        <f t="shared" si="51"/>
        <v>0</v>
      </c>
      <c r="X110" s="71">
        <f t="shared" si="52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3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8"/>
        <v>#REF!</v>
      </c>
      <c r="U111" s="69">
        <f t="shared" si="49"/>
        <v>0</v>
      </c>
      <c r="V111" s="70">
        <f t="shared" si="50"/>
        <v>0</v>
      </c>
      <c r="W111" s="70">
        <f t="shared" si="51"/>
        <v>0</v>
      </c>
      <c r="X111" s="71">
        <f t="shared" si="52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3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8"/>
        <v>#REF!</v>
      </c>
      <c r="U112" s="69">
        <f t="shared" si="49"/>
        <v>0</v>
      </c>
      <c r="V112" s="70">
        <f t="shared" si="50"/>
        <v>0</v>
      </c>
      <c r="W112" s="70">
        <f t="shared" si="51"/>
        <v>0</v>
      </c>
      <c r="X112" s="71">
        <f t="shared" si="52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3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8"/>
        <v>#REF!</v>
      </c>
      <c r="U113" s="69">
        <f t="shared" si="49"/>
        <v>0</v>
      </c>
      <c r="V113" s="70">
        <f t="shared" si="50"/>
        <v>0</v>
      </c>
      <c r="W113" s="70">
        <f t="shared" si="51"/>
        <v>0</v>
      </c>
      <c r="X113" s="71">
        <f t="shared" si="52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3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8"/>
        <v>#REF!</v>
      </c>
      <c r="U114" s="69">
        <f t="shared" si="49"/>
        <v>0</v>
      </c>
      <c r="V114" s="70">
        <f t="shared" si="50"/>
        <v>0</v>
      </c>
      <c r="W114" s="70">
        <f t="shared" si="51"/>
        <v>0</v>
      </c>
      <c r="X114" s="71">
        <f t="shared" si="52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3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8"/>
        <v>#REF!</v>
      </c>
      <c r="U115" s="69">
        <f t="shared" si="49"/>
        <v>0</v>
      </c>
      <c r="V115" s="70">
        <f t="shared" si="50"/>
        <v>0</v>
      </c>
      <c r="W115" s="70">
        <f t="shared" si="51"/>
        <v>0</v>
      </c>
      <c r="X115" s="71">
        <f t="shared" si="52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3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8"/>
        <v>#REF!</v>
      </c>
      <c r="U116" s="69">
        <f t="shared" si="49"/>
        <v>0</v>
      </c>
      <c r="V116" s="70">
        <f t="shared" si="50"/>
        <v>0</v>
      </c>
      <c r="W116" s="70">
        <f t="shared" si="51"/>
        <v>0</v>
      </c>
      <c r="X116" s="71">
        <f t="shared" si="52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3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8"/>
        <v>#REF!</v>
      </c>
      <c r="U117" s="69">
        <f t="shared" si="49"/>
        <v>0</v>
      </c>
      <c r="V117" s="70">
        <f t="shared" si="50"/>
        <v>0</v>
      </c>
      <c r="W117" s="70">
        <f t="shared" si="51"/>
        <v>0</v>
      </c>
      <c r="X117" s="71">
        <f t="shared" si="52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3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8"/>
        <v>#REF!</v>
      </c>
      <c r="U118" s="69">
        <f t="shared" si="49"/>
        <v>0</v>
      </c>
      <c r="V118" s="70">
        <f t="shared" si="50"/>
        <v>0</v>
      </c>
      <c r="W118" s="70">
        <f t="shared" si="51"/>
        <v>0</v>
      </c>
      <c r="X118" s="71">
        <f t="shared" si="52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3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8"/>
        <v>#REF!</v>
      </c>
      <c r="U119" s="69">
        <f t="shared" si="49"/>
        <v>0</v>
      </c>
      <c r="V119" s="70">
        <f t="shared" si="50"/>
        <v>0</v>
      </c>
      <c r="W119" s="70">
        <f t="shared" si="51"/>
        <v>0</v>
      </c>
      <c r="X119" s="71">
        <f t="shared" si="52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3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8"/>
        <v>#REF!</v>
      </c>
      <c r="U120" s="69">
        <f t="shared" si="49"/>
        <v>0</v>
      </c>
      <c r="V120" s="70">
        <f t="shared" si="50"/>
        <v>0</v>
      </c>
      <c r="W120" s="70">
        <f t="shared" si="51"/>
        <v>0</v>
      </c>
      <c r="X120" s="71">
        <f t="shared" si="52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3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8"/>
        <v>#REF!</v>
      </c>
      <c r="U121" s="69">
        <f t="shared" si="49"/>
        <v>0</v>
      </c>
      <c r="V121" s="70">
        <f t="shared" si="50"/>
        <v>0</v>
      </c>
      <c r="W121" s="70">
        <f t="shared" si="51"/>
        <v>0</v>
      </c>
      <c r="X121" s="71">
        <f t="shared" si="52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3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8"/>
        <v>#REF!</v>
      </c>
      <c r="U122" s="69">
        <f t="shared" si="49"/>
        <v>0</v>
      </c>
      <c r="V122" s="70">
        <f t="shared" si="50"/>
        <v>0</v>
      </c>
      <c r="W122" s="70">
        <f t="shared" si="51"/>
        <v>0</v>
      </c>
      <c r="X122" s="71">
        <f t="shared" si="52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3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8"/>
        <v>#REF!</v>
      </c>
      <c r="U123" s="69">
        <f t="shared" si="49"/>
        <v>0</v>
      </c>
      <c r="V123" s="70">
        <f t="shared" si="50"/>
        <v>0</v>
      </c>
      <c r="W123" s="70">
        <f t="shared" si="51"/>
        <v>0</v>
      </c>
      <c r="X123" s="71">
        <f t="shared" si="52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3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8"/>
        <v>#REF!</v>
      </c>
      <c r="U124" s="69">
        <f t="shared" si="49"/>
        <v>0</v>
      </c>
      <c r="V124" s="70">
        <f t="shared" si="50"/>
        <v>0</v>
      </c>
      <c r="W124" s="70">
        <f t="shared" si="51"/>
        <v>0</v>
      </c>
      <c r="X124" s="71">
        <f t="shared" si="52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3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8"/>
        <v>#REF!</v>
      </c>
      <c r="U125" s="69">
        <f t="shared" si="49"/>
        <v>0</v>
      </c>
      <c r="V125" s="70">
        <f t="shared" si="50"/>
        <v>0</v>
      </c>
      <c r="W125" s="70">
        <f t="shared" si="51"/>
        <v>0</v>
      </c>
      <c r="X125" s="71">
        <f t="shared" si="52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3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8"/>
        <v>#REF!</v>
      </c>
      <c r="U126" s="69">
        <f t="shared" si="49"/>
        <v>0</v>
      </c>
      <c r="V126" s="70">
        <f t="shared" si="50"/>
        <v>0</v>
      </c>
      <c r="W126" s="70">
        <f t="shared" si="51"/>
        <v>0</v>
      </c>
      <c r="X126" s="71">
        <f t="shared" si="52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3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8"/>
        <v>#REF!</v>
      </c>
      <c r="U127" s="69">
        <f t="shared" si="49"/>
        <v>0</v>
      </c>
      <c r="V127" s="70">
        <f t="shared" si="50"/>
        <v>0</v>
      </c>
      <c r="W127" s="70">
        <f t="shared" si="51"/>
        <v>0</v>
      </c>
      <c r="X127" s="71">
        <f t="shared" si="52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3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8"/>
        <v>#REF!</v>
      </c>
      <c r="U128" s="69">
        <f t="shared" si="49"/>
        <v>0</v>
      </c>
      <c r="V128" s="70">
        <f t="shared" si="50"/>
        <v>0</v>
      </c>
      <c r="W128" s="70">
        <f t="shared" si="51"/>
        <v>0</v>
      </c>
      <c r="X128" s="71">
        <f t="shared" si="52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3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8"/>
        <v>#REF!</v>
      </c>
      <c r="U129" s="69">
        <f t="shared" si="49"/>
        <v>0</v>
      </c>
      <c r="V129" s="70">
        <f t="shared" si="50"/>
        <v>0</v>
      </c>
      <c r="W129" s="70">
        <f t="shared" si="51"/>
        <v>0</v>
      </c>
      <c r="X129" s="71">
        <f t="shared" si="52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3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8"/>
        <v>#REF!</v>
      </c>
      <c r="U130" s="69">
        <f t="shared" si="49"/>
        <v>0</v>
      </c>
      <c r="V130" s="70">
        <f t="shared" si="50"/>
        <v>0</v>
      </c>
      <c r="W130" s="70">
        <f t="shared" si="51"/>
        <v>0</v>
      </c>
      <c r="X130" s="71">
        <f t="shared" si="52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3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8"/>
        <v>#REF!</v>
      </c>
      <c r="U131" s="69">
        <f t="shared" si="49"/>
        <v>0</v>
      </c>
      <c r="V131" s="70">
        <f t="shared" si="50"/>
        <v>0</v>
      </c>
      <c r="W131" s="70">
        <f t="shared" si="51"/>
        <v>0</v>
      </c>
      <c r="X131" s="71">
        <f t="shared" si="52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3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8"/>
        <v>#REF!</v>
      </c>
      <c r="U132" s="69">
        <f t="shared" si="49"/>
        <v>0</v>
      </c>
      <c r="V132" s="70">
        <f t="shared" si="50"/>
        <v>0</v>
      </c>
      <c r="W132" s="70">
        <f t="shared" si="51"/>
        <v>0</v>
      </c>
      <c r="X132" s="71">
        <f t="shared" si="52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3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8"/>
        <v>#REF!</v>
      </c>
      <c r="U133" s="69">
        <f t="shared" si="49"/>
        <v>0</v>
      </c>
      <c r="V133" s="70">
        <f t="shared" si="50"/>
        <v>0</v>
      </c>
      <c r="W133" s="70">
        <f t="shared" si="51"/>
        <v>0</v>
      </c>
      <c r="X133" s="71">
        <f t="shared" si="52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3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8"/>
        <v>#REF!</v>
      </c>
      <c r="U134" s="69">
        <f t="shared" si="49"/>
        <v>0</v>
      </c>
      <c r="V134" s="70">
        <f t="shared" si="50"/>
        <v>0</v>
      </c>
      <c r="W134" s="70">
        <f t="shared" si="51"/>
        <v>0</v>
      </c>
      <c r="X134" s="71">
        <f t="shared" si="52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3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8"/>
        <v>#REF!</v>
      </c>
      <c r="U135" s="69">
        <f t="shared" si="49"/>
        <v>0</v>
      </c>
      <c r="V135" s="70">
        <f t="shared" si="50"/>
        <v>0</v>
      </c>
      <c r="W135" s="70">
        <f t="shared" si="51"/>
        <v>0</v>
      </c>
      <c r="X135" s="71">
        <f t="shared" si="52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3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8"/>
        <v>#REF!</v>
      </c>
      <c r="U136" s="69">
        <f t="shared" si="49"/>
        <v>0</v>
      </c>
      <c r="V136" s="70">
        <f t="shared" si="50"/>
        <v>0</v>
      </c>
      <c r="W136" s="70">
        <f t="shared" si="51"/>
        <v>0</v>
      </c>
      <c r="X136" s="71">
        <f t="shared" si="52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3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8"/>
        <v>#REF!</v>
      </c>
      <c r="U137" s="69">
        <f t="shared" si="49"/>
        <v>0</v>
      </c>
      <c r="V137" s="70">
        <f t="shared" si="50"/>
        <v>0</v>
      </c>
      <c r="W137" s="70">
        <f t="shared" si="51"/>
        <v>0</v>
      </c>
      <c r="X137" s="71">
        <f t="shared" si="52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3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8"/>
        <v>#REF!</v>
      </c>
      <c r="U138" s="69">
        <f t="shared" si="49"/>
        <v>0</v>
      </c>
      <c r="V138" s="70">
        <f t="shared" si="50"/>
        <v>0</v>
      </c>
      <c r="W138" s="70">
        <f t="shared" si="51"/>
        <v>0</v>
      </c>
      <c r="X138" s="71">
        <f t="shared" si="52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3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8"/>
        <v>#REF!</v>
      </c>
      <c r="U139" s="69">
        <f t="shared" si="49"/>
        <v>0</v>
      </c>
      <c r="V139" s="70">
        <f t="shared" si="50"/>
        <v>0</v>
      </c>
      <c r="W139" s="70">
        <f t="shared" si="51"/>
        <v>0</v>
      </c>
      <c r="X139" s="71">
        <f t="shared" si="52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3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8"/>
        <v>#REF!</v>
      </c>
      <c r="U140" s="69">
        <f t="shared" si="49"/>
        <v>0</v>
      </c>
      <c r="V140" s="70">
        <f t="shared" si="50"/>
        <v>0</v>
      </c>
      <c r="W140" s="70">
        <f t="shared" si="51"/>
        <v>0</v>
      </c>
      <c r="X140" s="71">
        <f t="shared" si="52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3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8"/>
        <v>#REF!</v>
      </c>
      <c r="U141" s="69">
        <f t="shared" si="49"/>
        <v>0</v>
      </c>
      <c r="V141" s="70">
        <f t="shared" si="50"/>
        <v>0</v>
      </c>
      <c r="W141" s="70">
        <f t="shared" si="51"/>
        <v>0</v>
      </c>
      <c r="X141" s="71">
        <f t="shared" si="52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3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8"/>
        <v>#REF!</v>
      </c>
      <c r="U142" s="69">
        <f t="shared" si="49"/>
        <v>0</v>
      </c>
      <c r="V142" s="70">
        <f t="shared" si="50"/>
        <v>0</v>
      </c>
      <c r="W142" s="70">
        <f t="shared" si="51"/>
        <v>0</v>
      </c>
      <c r="X142" s="71">
        <f t="shared" si="52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3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8"/>
        <v>#REF!</v>
      </c>
      <c r="U143" s="69">
        <f t="shared" si="49"/>
        <v>0</v>
      </c>
      <c r="V143" s="70">
        <f t="shared" si="50"/>
        <v>0</v>
      </c>
      <c r="W143" s="70">
        <f t="shared" si="51"/>
        <v>0</v>
      </c>
      <c r="X143" s="71">
        <f t="shared" si="52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3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8"/>
        <v>#REF!</v>
      </c>
      <c r="U144" s="69">
        <f t="shared" si="49"/>
        <v>0</v>
      </c>
      <c r="V144" s="70">
        <f t="shared" si="50"/>
        <v>0</v>
      </c>
      <c r="W144" s="70">
        <f t="shared" si="51"/>
        <v>0</v>
      </c>
      <c r="X144" s="71">
        <f t="shared" si="52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3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8"/>
        <v>#REF!</v>
      </c>
      <c r="U145" s="69">
        <f t="shared" si="49"/>
        <v>0</v>
      </c>
      <c r="V145" s="70">
        <f t="shared" si="50"/>
        <v>0</v>
      </c>
      <c r="W145" s="70">
        <f t="shared" si="51"/>
        <v>0</v>
      </c>
      <c r="X145" s="71">
        <f t="shared" si="52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3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8"/>
        <v>#REF!</v>
      </c>
      <c r="U146" s="69">
        <f t="shared" si="49"/>
        <v>0</v>
      </c>
      <c r="V146" s="70">
        <f t="shared" si="50"/>
        <v>0</v>
      </c>
      <c r="W146" s="70">
        <f t="shared" si="51"/>
        <v>0</v>
      </c>
      <c r="X146" s="71">
        <f t="shared" si="52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3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8"/>
        <v>#REF!</v>
      </c>
      <c r="U147" s="69">
        <f t="shared" si="49"/>
        <v>0</v>
      </c>
      <c r="V147" s="70">
        <f t="shared" si="50"/>
        <v>0</v>
      </c>
      <c r="W147" s="70">
        <f t="shared" si="51"/>
        <v>0</v>
      </c>
      <c r="X147" s="71">
        <f t="shared" si="52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3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8"/>
        <v>#REF!</v>
      </c>
      <c r="U148" s="69">
        <f t="shared" si="49"/>
        <v>0</v>
      </c>
      <c r="V148" s="70">
        <f t="shared" si="50"/>
        <v>0</v>
      </c>
      <c r="W148" s="70">
        <f t="shared" si="51"/>
        <v>0</v>
      </c>
      <c r="X148" s="71">
        <f t="shared" si="52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3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4">SUM(Q149:S149)</f>
        <v>#REF!</v>
      </c>
      <c r="U149" s="69">
        <f t="shared" ref="U149:U212" si="55">SUM(C149:E149)*$U$3</f>
        <v>0</v>
      </c>
      <c r="V149" s="70">
        <f t="shared" ref="V149:V212" si="56">SUM(F149:H149)*$V$3</f>
        <v>0</v>
      </c>
      <c r="W149" s="70">
        <f t="shared" ref="W149:W212" si="57">SUM(I149:K149)*$W$3</f>
        <v>0</v>
      </c>
      <c r="X149" s="71">
        <f t="shared" ref="X149:X212" si="58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9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4"/>
        <v>#REF!</v>
      </c>
      <c r="U150" s="69">
        <f t="shared" si="55"/>
        <v>0</v>
      </c>
      <c r="V150" s="70">
        <f t="shared" si="56"/>
        <v>0</v>
      </c>
      <c r="W150" s="70">
        <f t="shared" si="57"/>
        <v>0</v>
      </c>
      <c r="X150" s="71">
        <f t="shared" si="58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9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4"/>
        <v>#REF!</v>
      </c>
      <c r="U151" s="69">
        <f t="shared" si="55"/>
        <v>0</v>
      </c>
      <c r="V151" s="70">
        <f t="shared" si="56"/>
        <v>0</v>
      </c>
      <c r="W151" s="70">
        <f t="shared" si="57"/>
        <v>0</v>
      </c>
      <c r="X151" s="71">
        <f t="shared" si="58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9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4"/>
        <v>#REF!</v>
      </c>
      <c r="U152" s="69">
        <f t="shared" si="55"/>
        <v>0</v>
      </c>
      <c r="V152" s="70">
        <f t="shared" si="56"/>
        <v>0</v>
      </c>
      <c r="W152" s="70">
        <f t="shared" si="57"/>
        <v>0</v>
      </c>
      <c r="X152" s="71">
        <f t="shared" si="58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9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4"/>
        <v>#REF!</v>
      </c>
      <c r="U153" s="69">
        <f t="shared" si="55"/>
        <v>0</v>
      </c>
      <c r="V153" s="70">
        <f t="shared" si="56"/>
        <v>0</v>
      </c>
      <c r="W153" s="70">
        <f t="shared" si="57"/>
        <v>0</v>
      </c>
      <c r="X153" s="71">
        <f t="shared" si="58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9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4"/>
        <v>#REF!</v>
      </c>
      <c r="U154" s="69">
        <f t="shared" si="55"/>
        <v>0</v>
      </c>
      <c r="V154" s="70">
        <f t="shared" si="56"/>
        <v>0</v>
      </c>
      <c r="W154" s="70">
        <f t="shared" si="57"/>
        <v>0</v>
      </c>
      <c r="X154" s="71">
        <f t="shared" si="58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9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4"/>
        <v>#REF!</v>
      </c>
      <c r="U155" s="69">
        <f t="shared" si="55"/>
        <v>0</v>
      </c>
      <c r="V155" s="70">
        <f t="shared" si="56"/>
        <v>0</v>
      </c>
      <c r="W155" s="70">
        <f t="shared" si="57"/>
        <v>0</v>
      </c>
      <c r="X155" s="71">
        <f t="shared" si="58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9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4"/>
        <v>#REF!</v>
      </c>
      <c r="U156" s="69">
        <f t="shared" si="55"/>
        <v>0</v>
      </c>
      <c r="V156" s="70">
        <f t="shared" si="56"/>
        <v>0</v>
      </c>
      <c r="W156" s="70">
        <f t="shared" si="57"/>
        <v>0</v>
      </c>
      <c r="X156" s="71">
        <f t="shared" si="58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9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4"/>
        <v>#REF!</v>
      </c>
      <c r="U157" s="69">
        <f t="shared" si="55"/>
        <v>0</v>
      </c>
      <c r="V157" s="70">
        <f t="shared" si="56"/>
        <v>0</v>
      </c>
      <c r="W157" s="70">
        <f t="shared" si="57"/>
        <v>0</v>
      </c>
      <c r="X157" s="71">
        <f t="shared" si="58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9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4"/>
        <v>#REF!</v>
      </c>
      <c r="U158" s="69">
        <f t="shared" si="55"/>
        <v>0</v>
      </c>
      <c r="V158" s="70">
        <f t="shared" si="56"/>
        <v>0</v>
      </c>
      <c r="W158" s="70">
        <f t="shared" si="57"/>
        <v>0</v>
      </c>
      <c r="X158" s="71">
        <f t="shared" si="58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9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4"/>
        <v>#REF!</v>
      </c>
      <c r="U159" s="69">
        <f t="shared" si="55"/>
        <v>0</v>
      </c>
      <c r="V159" s="70">
        <f t="shared" si="56"/>
        <v>0</v>
      </c>
      <c r="W159" s="70">
        <f t="shared" si="57"/>
        <v>0</v>
      </c>
      <c r="X159" s="71">
        <f t="shared" si="58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9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4"/>
        <v>#REF!</v>
      </c>
      <c r="U160" s="69">
        <f t="shared" si="55"/>
        <v>0</v>
      </c>
      <c r="V160" s="70">
        <f t="shared" si="56"/>
        <v>0</v>
      </c>
      <c r="W160" s="70">
        <f t="shared" si="57"/>
        <v>0</v>
      </c>
      <c r="X160" s="71">
        <f t="shared" si="58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9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4"/>
        <v>#REF!</v>
      </c>
      <c r="U161" s="69">
        <f t="shared" si="55"/>
        <v>0</v>
      </c>
      <c r="V161" s="70">
        <f t="shared" si="56"/>
        <v>0</v>
      </c>
      <c r="W161" s="70">
        <f t="shared" si="57"/>
        <v>0</v>
      </c>
      <c r="X161" s="71">
        <f t="shared" si="58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9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4"/>
        <v>#REF!</v>
      </c>
      <c r="U162" s="69">
        <f t="shared" si="55"/>
        <v>0</v>
      </c>
      <c r="V162" s="70">
        <f t="shared" si="56"/>
        <v>0</v>
      </c>
      <c r="W162" s="70">
        <f t="shared" si="57"/>
        <v>0</v>
      </c>
      <c r="X162" s="71">
        <f t="shared" si="58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9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4"/>
        <v>#REF!</v>
      </c>
      <c r="U163" s="69">
        <f t="shared" si="55"/>
        <v>0</v>
      </c>
      <c r="V163" s="70">
        <f t="shared" si="56"/>
        <v>0</v>
      </c>
      <c r="W163" s="70">
        <f t="shared" si="57"/>
        <v>0</v>
      </c>
      <c r="X163" s="71">
        <f t="shared" si="58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9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4"/>
        <v>#REF!</v>
      </c>
      <c r="U164" s="69">
        <f t="shared" si="55"/>
        <v>0</v>
      </c>
      <c r="V164" s="70">
        <f t="shared" si="56"/>
        <v>0</v>
      </c>
      <c r="W164" s="70">
        <f t="shared" si="57"/>
        <v>0</v>
      </c>
      <c r="X164" s="71">
        <f t="shared" si="58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9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4"/>
        <v>#REF!</v>
      </c>
      <c r="U165" s="69">
        <f t="shared" si="55"/>
        <v>0</v>
      </c>
      <c r="V165" s="70">
        <f t="shared" si="56"/>
        <v>0</v>
      </c>
      <c r="W165" s="70">
        <f t="shared" si="57"/>
        <v>0</v>
      </c>
      <c r="X165" s="71">
        <f t="shared" si="58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9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4"/>
        <v>#REF!</v>
      </c>
      <c r="U166" s="69">
        <f t="shared" si="55"/>
        <v>0</v>
      </c>
      <c r="V166" s="70">
        <f t="shared" si="56"/>
        <v>0</v>
      </c>
      <c r="W166" s="70">
        <f t="shared" si="57"/>
        <v>0</v>
      </c>
      <c r="X166" s="71">
        <f t="shared" si="58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9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4"/>
        <v>#REF!</v>
      </c>
      <c r="U167" s="69">
        <f t="shared" si="55"/>
        <v>0</v>
      </c>
      <c r="V167" s="70">
        <f t="shared" si="56"/>
        <v>0</v>
      </c>
      <c r="W167" s="70">
        <f t="shared" si="57"/>
        <v>0</v>
      </c>
      <c r="X167" s="71">
        <f t="shared" si="58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9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4"/>
        <v>#REF!</v>
      </c>
      <c r="U168" s="69">
        <f t="shared" si="55"/>
        <v>0</v>
      </c>
      <c r="V168" s="70">
        <f t="shared" si="56"/>
        <v>0</v>
      </c>
      <c r="W168" s="70">
        <f t="shared" si="57"/>
        <v>0</v>
      </c>
      <c r="X168" s="71">
        <f t="shared" si="58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9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4"/>
        <v>#REF!</v>
      </c>
      <c r="U169" s="69">
        <f t="shared" si="55"/>
        <v>0</v>
      </c>
      <c r="V169" s="70">
        <f t="shared" si="56"/>
        <v>0</v>
      </c>
      <c r="W169" s="70">
        <f t="shared" si="57"/>
        <v>0</v>
      </c>
      <c r="X169" s="71">
        <f t="shared" si="58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9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4"/>
        <v>#REF!</v>
      </c>
      <c r="U170" s="69">
        <f t="shared" si="55"/>
        <v>0</v>
      </c>
      <c r="V170" s="70">
        <f t="shared" si="56"/>
        <v>0</v>
      </c>
      <c r="W170" s="70">
        <f t="shared" si="57"/>
        <v>0</v>
      </c>
      <c r="X170" s="71">
        <f t="shared" si="58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9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4"/>
        <v>#REF!</v>
      </c>
      <c r="U171" s="69">
        <f t="shared" si="55"/>
        <v>0</v>
      </c>
      <c r="V171" s="70">
        <f t="shared" si="56"/>
        <v>0</v>
      </c>
      <c r="W171" s="70">
        <f t="shared" si="57"/>
        <v>0</v>
      </c>
      <c r="X171" s="71">
        <f t="shared" si="58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9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4"/>
        <v>#REF!</v>
      </c>
      <c r="U172" s="69">
        <f t="shared" si="55"/>
        <v>0</v>
      </c>
      <c r="V172" s="70">
        <f t="shared" si="56"/>
        <v>0</v>
      </c>
      <c r="W172" s="70">
        <f t="shared" si="57"/>
        <v>0</v>
      </c>
      <c r="X172" s="71">
        <f t="shared" si="58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9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4"/>
        <v>#REF!</v>
      </c>
      <c r="U173" s="69">
        <f t="shared" si="55"/>
        <v>0</v>
      </c>
      <c r="V173" s="70">
        <f t="shared" si="56"/>
        <v>0</v>
      </c>
      <c r="W173" s="70">
        <f t="shared" si="57"/>
        <v>0</v>
      </c>
      <c r="X173" s="71">
        <f t="shared" si="58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9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4"/>
        <v>#REF!</v>
      </c>
      <c r="U174" s="69">
        <f t="shared" si="55"/>
        <v>0</v>
      </c>
      <c r="V174" s="70">
        <f t="shared" si="56"/>
        <v>0</v>
      </c>
      <c r="W174" s="70">
        <f t="shared" si="57"/>
        <v>0</v>
      </c>
      <c r="X174" s="71">
        <f t="shared" si="58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9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4"/>
        <v>#REF!</v>
      </c>
      <c r="U175" s="69">
        <f t="shared" si="55"/>
        <v>0</v>
      </c>
      <c r="V175" s="70">
        <f t="shared" si="56"/>
        <v>0</v>
      </c>
      <c r="W175" s="70">
        <f t="shared" si="57"/>
        <v>0</v>
      </c>
      <c r="X175" s="71">
        <f t="shared" si="58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9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4"/>
        <v>#REF!</v>
      </c>
      <c r="U176" s="69">
        <f t="shared" si="55"/>
        <v>0</v>
      </c>
      <c r="V176" s="70">
        <f t="shared" si="56"/>
        <v>0</v>
      </c>
      <c r="W176" s="70">
        <f t="shared" si="57"/>
        <v>0</v>
      </c>
      <c r="X176" s="71">
        <f t="shared" si="58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9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4"/>
        <v>#REF!</v>
      </c>
      <c r="U177" s="69">
        <f t="shared" si="55"/>
        <v>0</v>
      </c>
      <c r="V177" s="70">
        <f t="shared" si="56"/>
        <v>0</v>
      </c>
      <c r="W177" s="70">
        <f t="shared" si="57"/>
        <v>0</v>
      </c>
      <c r="X177" s="71">
        <f t="shared" si="58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9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4"/>
        <v>#REF!</v>
      </c>
      <c r="U178" s="69">
        <f t="shared" si="55"/>
        <v>0</v>
      </c>
      <c r="V178" s="70">
        <f t="shared" si="56"/>
        <v>0</v>
      </c>
      <c r="W178" s="70">
        <f t="shared" si="57"/>
        <v>0</v>
      </c>
      <c r="X178" s="71">
        <f t="shared" si="58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9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4"/>
        <v>#REF!</v>
      </c>
      <c r="U179" s="69">
        <f t="shared" si="55"/>
        <v>0</v>
      </c>
      <c r="V179" s="70">
        <f t="shared" si="56"/>
        <v>0</v>
      </c>
      <c r="W179" s="70">
        <f t="shared" si="57"/>
        <v>0</v>
      </c>
      <c r="X179" s="71">
        <f t="shared" si="58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9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4"/>
        <v>#REF!</v>
      </c>
      <c r="U180" s="69">
        <f t="shared" si="55"/>
        <v>0</v>
      </c>
      <c r="V180" s="70">
        <f t="shared" si="56"/>
        <v>0</v>
      </c>
      <c r="W180" s="70">
        <f t="shared" si="57"/>
        <v>0</v>
      </c>
      <c r="X180" s="71">
        <f t="shared" si="58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9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4"/>
        <v>#REF!</v>
      </c>
      <c r="U181" s="69">
        <f t="shared" si="55"/>
        <v>0</v>
      </c>
      <c r="V181" s="70">
        <f t="shared" si="56"/>
        <v>0</v>
      </c>
      <c r="W181" s="70">
        <f t="shared" si="57"/>
        <v>0</v>
      </c>
      <c r="X181" s="71">
        <f t="shared" si="58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9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4"/>
        <v>#REF!</v>
      </c>
      <c r="U182" s="69">
        <f t="shared" si="55"/>
        <v>0</v>
      </c>
      <c r="V182" s="70">
        <f t="shared" si="56"/>
        <v>0</v>
      </c>
      <c r="W182" s="70">
        <f t="shared" si="57"/>
        <v>0</v>
      </c>
      <c r="X182" s="71">
        <f t="shared" si="58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9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4"/>
        <v>#REF!</v>
      </c>
      <c r="U183" s="69">
        <f t="shared" si="55"/>
        <v>0</v>
      </c>
      <c r="V183" s="70">
        <f t="shared" si="56"/>
        <v>0</v>
      </c>
      <c r="W183" s="70">
        <f t="shared" si="57"/>
        <v>0</v>
      </c>
      <c r="X183" s="71">
        <f t="shared" si="58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9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4"/>
        <v>#REF!</v>
      </c>
      <c r="U184" s="69">
        <f t="shared" si="55"/>
        <v>0</v>
      </c>
      <c r="V184" s="70">
        <f t="shared" si="56"/>
        <v>0</v>
      </c>
      <c r="W184" s="70">
        <f t="shared" si="57"/>
        <v>0</v>
      </c>
      <c r="X184" s="71">
        <f t="shared" si="58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9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4"/>
        <v>#REF!</v>
      </c>
      <c r="U185" s="69">
        <f t="shared" si="55"/>
        <v>0</v>
      </c>
      <c r="V185" s="70">
        <f t="shared" si="56"/>
        <v>0</v>
      </c>
      <c r="W185" s="70">
        <f t="shared" si="57"/>
        <v>0</v>
      </c>
      <c r="X185" s="71">
        <f t="shared" si="58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9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4"/>
        <v>#REF!</v>
      </c>
      <c r="U186" s="69">
        <f t="shared" si="55"/>
        <v>0</v>
      </c>
      <c r="V186" s="70">
        <f t="shared" si="56"/>
        <v>0</v>
      </c>
      <c r="W186" s="70">
        <f t="shared" si="57"/>
        <v>0</v>
      </c>
      <c r="X186" s="71">
        <f t="shared" si="58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9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4"/>
        <v>#REF!</v>
      </c>
      <c r="U187" s="69">
        <f t="shared" si="55"/>
        <v>0</v>
      </c>
      <c r="V187" s="70">
        <f t="shared" si="56"/>
        <v>0</v>
      </c>
      <c r="W187" s="70">
        <f t="shared" si="57"/>
        <v>0</v>
      </c>
      <c r="X187" s="71">
        <f t="shared" si="58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9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4"/>
        <v>#REF!</v>
      </c>
      <c r="U188" s="69">
        <f t="shared" si="55"/>
        <v>0</v>
      </c>
      <c r="V188" s="70">
        <f t="shared" si="56"/>
        <v>0</v>
      </c>
      <c r="W188" s="70">
        <f t="shared" si="57"/>
        <v>0</v>
      </c>
      <c r="X188" s="71">
        <f t="shared" si="58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9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4"/>
        <v>#REF!</v>
      </c>
      <c r="U189" s="69">
        <f t="shared" si="55"/>
        <v>0</v>
      </c>
      <c r="V189" s="70">
        <f t="shared" si="56"/>
        <v>0</v>
      </c>
      <c r="W189" s="70">
        <f t="shared" si="57"/>
        <v>0</v>
      </c>
      <c r="X189" s="71">
        <f t="shared" si="58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9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4"/>
        <v>#REF!</v>
      </c>
      <c r="U190" s="69">
        <f t="shared" si="55"/>
        <v>0</v>
      </c>
      <c r="V190" s="70">
        <f t="shared" si="56"/>
        <v>0</v>
      </c>
      <c r="W190" s="70">
        <f t="shared" si="57"/>
        <v>0</v>
      </c>
      <c r="X190" s="71">
        <f t="shared" si="58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9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4"/>
        <v>#REF!</v>
      </c>
      <c r="U191" s="69">
        <f t="shared" si="55"/>
        <v>0</v>
      </c>
      <c r="V191" s="70">
        <f t="shared" si="56"/>
        <v>0</v>
      </c>
      <c r="W191" s="70">
        <f t="shared" si="57"/>
        <v>0</v>
      </c>
      <c r="X191" s="71">
        <f t="shared" si="58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9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4"/>
        <v>#REF!</v>
      </c>
      <c r="U192" s="69">
        <f t="shared" si="55"/>
        <v>0</v>
      </c>
      <c r="V192" s="70">
        <f t="shared" si="56"/>
        <v>0</v>
      </c>
      <c r="W192" s="70">
        <f t="shared" si="57"/>
        <v>0</v>
      </c>
      <c r="X192" s="71">
        <f t="shared" si="58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9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4"/>
        <v>#REF!</v>
      </c>
      <c r="U193" s="69">
        <f t="shared" si="55"/>
        <v>0</v>
      </c>
      <c r="V193" s="70">
        <f t="shared" si="56"/>
        <v>0</v>
      </c>
      <c r="W193" s="70">
        <f t="shared" si="57"/>
        <v>0</v>
      </c>
      <c r="X193" s="71">
        <f t="shared" si="58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9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4"/>
        <v>#REF!</v>
      </c>
      <c r="U194" s="69">
        <f t="shared" si="55"/>
        <v>0</v>
      </c>
      <c r="V194" s="70">
        <f t="shared" si="56"/>
        <v>0</v>
      </c>
      <c r="W194" s="70">
        <f t="shared" si="57"/>
        <v>0</v>
      </c>
      <c r="X194" s="71">
        <f t="shared" si="58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9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4"/>
        <v>#REF!</v>
      </c>
      <c r="U195" s="69">
        <f t="shared" si="55"/>
        <v>0</v>
      </c>
      <c r="V195" s="70">
        <f t="shared" si="56"/>
        <v>0</v>
      </c>
      <c r="W195" s="70">
        <f t="shared" si="57"/>
        <v>0</v>
      </c>
      <c r="X195" s="71">
        <f t="shared" si="58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9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4"/>
        <v>#REF!</v>
      </c>
      <c r="U196" s="69">
        <f t="shared" si="55"/>
        <v>0</v>
      </c>
      <c r="V196" s="70">
        <f t="shared" si="56"/>
        <v>0</v>
      </c>
      <c r="W196" s="70">
        <f t="shared" si="57"/>
        <v>0</v>
      </c>
      <c r="X196" s="71">
        <f t="shared" si="58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9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4"/>
        <v>#REF!</v>
      </c>
      <c r="U197" s="69">
        <f t="shared" si="55"/>
        <v>0</v>
      </c>
      <c r="V197" s="70">
        <f t="shared" si="56"/>
        <v>0</v>
      </c>
      <c r="W197" s="70">
        <f t="shared" si="57"/>
        <v>0</v>
      </c>
      <c r="X197" s="71">
        <f t="shared" si="58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9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4"/>
        <v>#REF!</v>
      </c>
      <c r="U198" s="69">
        <f t="shared" si="55"/>
        <v>0</v>
      </c>
      <c r="V198" s="70">
        <f t="shared" si="56"/>
        <v>0</v>
      </c>
      <c r="W198" s="70">
        <f t="shared" si="57"/>
        <v>0</v>
      </c>
      <c r="X198" s="71">
        <f t="shared" si="58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9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4"/>
        <v>#REF!</v>
      </c>
      <c r="U199" s="69">
        <f t="shared" si="55"/>
        <v>0</v>
      </c>
      <c r="V199" s="70">
        <f t="shared" si="56"/>
        <v>0</v>
      </c>
      <c r="W199" s="70">
        <f t="shared" si="57"/>
        <v>0</v>
      </c>
      <c r="X199" s="71">
        <f t="shared" si="58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9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4"/>
        <v>#REF!</v>
      </c>
      <c r="U200" s="69">
        <f t="shared" si="55"/>
        <v>0</v>
      </c>
      <c r="V200" s="70">
        <f t="shared" si="56"/>
        <v>0</v>
      </c>
      <c r="W200" s="70">
        <f t="shared" si="57"/>
        <v>0</v>
      </c>
      <c r="X200" s="71">
        <f t="shared" si="58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9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4"/>
        <v>#REF!</v>
      </c>
      <c r="U201" s="69">
        <f t="shared" si="55"/>
        <v>0</v>
      </c>
      <c r="V201" s="70">
        <f t="shared" si="56"/>
        <v>0</v>
      </c>
      <c r="W201" s="70">
        <f t="shared" si="57"/>
        <v>0</v>
      </c>
      <c r="X201" s="71">
        <f t="shared" si="58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9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4"/>
        <v>#REF!</v>
      </c>
      <c r="U202" s="69">
        <f t="shared" si="55"/>
        <v>0</v>
      </c>
      <c r="V202" s="70">
        <f t="shared" si="56"/>
        <v>0</v>
      </c>
      <c r="W202" s="70">
        <f t="shared" si="57"/>
        <v>0</v>
      </c>
      <c r="X202" s="71">
        <f t="shared" si="58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9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4"/>
        <v>#REF!</v>
      </c>
      <c r="U203" s="69">
        <f t="shared" si="55"/>
        <v>0</v>
      </c>
      <c r="V203" s="70">
        <f t="shared" si="56"/>
        <v>0</v>
      </c>
      <c r="W203" s="70">
        <f t="shared" si="57"/>
        <v>0</v>
      </c>
      <c r="X203" s="71">
        <f t="shared" si="58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9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4"/>
        <v>#REF!</v>
      </c>
      <c r="U204" s="69">
        <f t="shared" si="55"/>
        <v>0</v>
      </c>
      <c r="V204" s="70">
        <f t="shared" si="56"/>
        <v>0</v>
      </c>
      <c r="W204" s="70">
        <f t="shared" si="57"/>
        <v>0</v>
      </c>
      <c r="X204" s="71">
        <f t="shared" si="58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9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4"/>
        <v>#REF!</v>
      </c>
      <c r="U205" s="69">
        <f t="shared" si="55"/>
        <v>0</v>
      </c>
      <c r="V205" s="70">
        <f t="shared" si="56"/>
        <v>0</v>
      </c>
      <c r="W205" s="70">
        <f t="shared" si="57"/>
        <v>0</v>
      </c>
      <c r="X205" s="71">
        <f t="shared" si="58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9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4"/>
        <v>#REF!</v>
      </c>
      <c r="U206" s="69">
        <f t="shared" si="55"/>
        <v>0</v>
      </c>
      <c r="V206" s="70">
        <f t="shared" si="56"/>
        <v>0</v>
      </c>
      <c r="W206" s="70">
        <f t="shared" si="57"/>
        <v>0</v>
      </c>
      <c r="X206" s="71">
        <f t="shared" si="58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9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4"/>
        <v>#REF!</v>
      </c>
      <c r="U207" s="69">
        <f t="shared" si="55"/>
        <v>0</v>
      </c>
      <c r="V207" s="70">
        <f t="shared" si="56"/>
        <v>0</v>
      </c>
      <c r="W207" s="70">
        <f t="shared" si="57"/>
        <v>0</v>
      </c>
      <c r="X207" s="71">
        <f t="shared" si="58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9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4"/>
        <v>#REF!</v>
      </c>
      <c r="U208" s="69">
        <f t="shared" si="55"/>
        <v>0</v>
      </c>
      <c r="V208" s="70">
        <f t="shared" si="56"/>
        <v>0</v>
      </c>
      <c r="W208" s="70">
        <f t="shared" si="57"/>
        <v>0</v>
      </c>
      <c r="X208" s="71">
        <f t="shared" si="58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9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4"/>
        <v>#REF!</v>
      </c>
      <c r="U209" s="69">
        <f t="shared" si="55"/>
        <v>0</v>
      </c>
      <c r="V209" s="70">
        <f t="shared" si="56"/>
        <v>0</v>
      </c>
      <c r="W209" s="70">
        <f t="shared" si="57"/>
        <v>0</v>
      </c>
      <c r="X209" s="71">
        <f t="shared" si="58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9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4"/>
        <v>#REF!</v>
      </c>
      <c r="U210" s="69">
        <f t="shared" si="55"/>
        <v>0</v>
      </c>
      <c r="V210" s="70">
        <f t="shared" si="56"/>
        <v>0</v>
      </c>
      <c r="W210" s="70">
        <f t="shared" si="57"/>
        <v>0</v>
      </c>
      <c r="X210" s="71">
        <f t="shared" si="58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9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4"/>
        <v>#REF!</v>
      </c>
      <c r="U211" s="69">
        <f t="shared" si="55"/>
        <v>0</v>
      </c>
      <c r="V211" s="70">
        <f t="shared" si="56"/>
        <v>0</v>
      </c>
      <c r="W211" s="70">
        <f t="shared" si="57"/>
        <v>0</v>
      </c>
      <c r="X211" s="71">
        <f t="shared" si="58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9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4"/>
        <v>#REF!</v>
      </c>
      <c r="U212" s="69">
        <f t="shared" si="55"/>
        <v>0</v>
      </c>
      <c r="V212" s="70">
        <f t="shared" si="56"/>
        <v>0</v>
      </c>
      <c r="W212" s="70">
        <f t="shared" si="57"/>
        <v>0</v>
      </c>
      <c r="X212" s="71">
        <f t="shared" si="58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9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60">SUM(Q213:S213)</f>
        <v>#REF!</v>
      </c>
      <c r="U213" s="69">
        <f t="shared" ref="U213:U276" si="61">SUM(C213:E213)*$U$3</f>
        <v>0</v>
      </c>
      <c r="V213" s="70">
        <f t="shared" ref="V213:V276" si="62">SUM(F213:H213)*$V$3</f>
        <v>0</v>
      </c>
      <c r="W213" s="70">
        <f t="shared" ref="W213:W276" si="63">SUM(I213:K213)*$W$3</f>
        <v>0</v>
      </c>
      <c r="X213" s="71">
        <f t="shared" ref="X213:X276" si="64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5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60"/>
        <v>#REF!</v>
      </c>
      <c r="U214" s="69">
        <f t="shared" si="61"/>
        <v>0</v>
      </c>
      <c r="V214" s="70">
        <f t="shared" si="62"/>
        <v>0</v>
      </c>
      <c r="W214" s="70">
        <f t="shared" si="63"/>
        <v>0</v>
      </c>
      <c r="X214" s="71">
        <f t="shared" si="64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5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0"/>
        <v>#REF!</v>
      </c>
      <c r="U215" s="69">
        <f t="shared" si="61"/>
        <v>0</v>
      </c>
      <c r="V215" s="70">
        <f t="shared" si="62"/>
        <v>0</v>
      </c>
      <c r="W215" s="70">
        <f t="shared" si="63"/>
        <v>0</v>
      </c>
      <c r="X215" s="71">
        <f t="shared" si="64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5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0"/>
        <v>#REF!</v>
      </c>
      <c r="U216" s="69">
        <f t="shared" si="61"/>
        <v>0</v>
      </c>
      <c r="V216" s="70">
        <f t="shared" si="62"/>
        <v>0</v>
      </c>
      <c r="W216" s="70">
        <f t="shared" si="63"/>
        <v>0</v>
      </c>
      <c r="X216" s="71">
        <f t="shared" si="64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5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0"/>
        <v>#REF!</v>
      </c>
      <c r="U217" s="69">
        <f t="shared" si="61"/>
        <v>0</v>
      </c>
      <c r="V217" s="70">
        <f t="shared" si="62"/>
        <v>0</v>
      </c>
      <c r="W217" s="70">
        <f t="shared" si="63"/>
        <v>0</v>
      </c>
      <c r="X217" s="71">
        <f t="shared" si="64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5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0"/>
        <v>#REF!</v>
      </c>
      <c r="U218" s="69">
        <f t="shared" si="61"/>
        <v>0</v>
      </c>
      <c r="V218" s="70">
        <f t="shared" si="62"/>
        <v>0</v>
      </c>
      <c r="W218" s="70">
        <f t="shared" si="63"/>
        <v>0</v>
      </c>
      <c r="X218" s="71">
        <f t="shared" si="64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5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0"/>
        <v>#REF!</v>
      </c>
      <c r="U219" s="69">
        <f t="shared" si="61"/>
        <v>0</v>
      </c>
      <c r="V219" s="70">
        <f t="shared" si="62"/>
        <v>0</v>
      </c>
      <c r="W219" s="70">
        <f t="shared" si="63"/>
        <v>0</v>
      </c>
      <c r="X219" s="71">
        <f t="shared" si="64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5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0"/>
        <v>#REF!</v>
      </c>
      <c r="U220" s="69">
        <f t="shared" si="61"/>
        <v>0</v>
      </c>
      <c r="V220" s="70">
        <f t="shared" si="62"/>
        <v>0</v>
      </c>
      <c r="W220" s="70">
        <f t="shared" si="63"/>
        <v>0</v>
      </c>
      <c r="X220" s="71">
        <f t="shared" si="64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5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0"/>
        <v>#REF!</v>
      </c>
      <c r="U221" s="69">
        <f t="shared" si="61"/>
        <v>0</v>
      </c>
      <c r="V221" s="70">
        <f t="shared" si="62"/>
        <v>0</v>
      </c>
      <c r="W221" s="70">
        <f t="shared" si="63"/>
        <v>0</v>
      </c>
      <c r="X221" s="71">
        <f t="shared" si="64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5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0"/>
        <v>#REF!</v>
      </c>
      <c r="U222" s="69">
        <f t="shared" si="61"/>
        <v>0</v>
      </c>
      <c r="V222" s="70">
        <f t="shared" si="62"/>
        <v>0</v>
      </c>
      <c r="W222" s="70">
        <f t="shared" si="63"/>
        <v>0</v>
      </c>
      <c r="X222" s="71">
        <f t="shared" si="64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5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0"/>
        <v>#REF!</v>
      </c>
      <c r="U223" s="69">
        <f t="shared" si="61"/>
        <v>0</v>
      </c>
      <c r="V223" s="70">
        <f t="shared" si="62"/>
        <v>0</v>
      </c>
      <c r="W223" s="70">
        <f t="shared" si="63"/>
        <v>0</v>
      </c>
      <c r="X223" s="71">
        <f t="shared" si="64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5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0"/>
        <v>#REF!</v>
      </c>
      <c r="U224" s="69">
        <f t="shared" si="61"/>
        <v>0</v>
      </c>
      <c r="V224" s="70">
        <f t="shared" si="62"/>
        <v>0</v>
      </c>
      <c r="W224" s="70">
        <f t="shared" si="63"/>
        <v>0</v>
      </c>
      <c r="X224" s="71">
        <f t="shared" si="64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5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0"/>
        <v>#REF!</v>
      </c>
      <c r="U225" s="69">
        <f t="shared" si="61"/>
        <v>0</v>
      </c>
      <c r="V225" s="70">
        <f t="shared" si="62"/>
        <v>0</v>
      </c>
      <c r="W225" s="70">
        <f t="shared" si="63"/>
        <v>0</v>
      </c>
      <c r="X225" s="71">
        <f t="shared" si="64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5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0"/>
        <v>#REF!</v>
      </c>
      <c r="U226" s="69">
        <f t="shared" si="61"/>
        <v>0</v>
      </c>
      <c r="V226" s="70">
        <f t="shared" si="62"/>
        <v>0</v>
      </c>
      <c r="W226" s="70">
        <f t="shared" si="63"/>
        <v>0</v>
      </c>
      <c r="X226" s="71">
        <f t="shared" si="64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5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0"/>
        <v>#REF!</v>
      </c>
      <c r="U227" s="69">
        <f t="shared" si="61"/>
        <v>0</v>
      </c>
      <c r="V227" s="70">
        <f t="shared" si="62"/>
        <v>0</v>
      </c>
      <c r="W227" s="70">
        <f t="shared" si="63"/>
        <v>0</v>
      </c>
      <c r="X227" s="71">
        <f t="shared" si="64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5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0"/>
        <v>#REF!</v>
      </c>
      <c r="U228" s="69">
        <f t="shared" si="61"/>
        <v>0</v>
      </c>
      <c r="V228" s="70">
        <f t="shared" si="62"/>
        <v>0</v>
      </c>
      <c r="W228" s="70">
        <f t="shared" si="63"/>
        <v>0</v>
      </c>
      <c r="X228" s="71">
        <f t="shared" si="64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5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0"/>
        <v>#REF!</v>
      </c>
      <c r="U229" s="69">
        <f t="shared" si="61"/>
        <v>0</v>
      </c>
      <c r="V229" s="70">
        <f t="shared" si="62"/>
        <v>0</v>
      </c>
      <c r="W229" s="70">
        <f t="shared" si="63"/>
        <v>0</v>
      </c>
      <c r="X229" s="71">
        <f t="shared" si="64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5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0"/>
        <v>#REF!</v>
      </c>
      <c r="U230" s="69">
        <f t="shared" si="61"/>
        <v>0</v>
      </c>
      <c r="V230" s="70">
        <f t="shared" si="62"/>
        <v>0</v>
      </c>
      <c r="W230" s="70">
        <f t="shared" si="63"/>
        <v>0</v>
      </c>
      <c r="X230" s="71">
        <f t="shared" si="64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5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0"/>
        <v>#REF!</v>
      </c>
      <c r="U231" s="69">
        <f t="shared" si="61"/>
        <v>0</v>
      </c>
      <c r="V231" s="70">
        <f t="shared" si="62"/>
        <v>0</v>
      </c>
      <c r="W231" s="70">
        <f t="shared" si="63"/>
        <v>0</v>
      </c>
      <c r="X231" s="71">
        <f t="shared" si="64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5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0"/>
        <v>#REF!</v>
      </c>
      <c r="U232" s="69">
        <f t="shared" si="61"/>
        <v>0</v>
      </c>
      <c r="V232" s="70">
        <f t="shared" si="62"/>
        <v>0</v>
      </c>
      <c r="W232" s="70">
        <f t="shared" si="63"/>
        <v>0</v>
      </c>
      <c r="X232" s="71">
        <f t="shared" si="64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5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0"/>
        <v>#REF!</v>
      </c>
      <c r="U233" s="69">
        <f t="shared" si="61"/>
        <v>0</v>
      </c>
      <c r="V233" s="70">
        <f t="shared" si="62"/>
        <v>0</v>
      </c>
      <c r="W233" s="70">
        <f t="shared" si="63"/>
        <v>0</v>
      </c>
      <c r="X233" s="71">
        <f t="shared" si="64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5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0"/>
        <v>#REF!</v>
      </c>
      <c r="U234" s="69">
        <f t="shared" si="61"/>
        <v>0</v>
      </c>
      <c r="V234" s="70">
        <f t="shared" si="62"/>
        <v>0</v>
      </c>
      <c r="W234" s="70">
        <f t="shared" si="63"/>
        <v>0</v>
      </c>
      <c r="X234" s="71">
        <f t="shared" si="64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5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0"/>
        <v>#REF!</v>
      </c>
      <c r="U235" s="69">
        <f t="shared" si="61"/>
        <v>0</v>
      </c>
      <c r="V235" s="70">
        <f t="shared" si="62"/>
        <v>0</v>
      </c>
      <c r="W235" s="70">
        <f t="shared" si="63"/>
        <v>0</v>
      </c>
      <c r="X235" s="71">
        <f t="shared" si="64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5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0"/>
        <v>#REF!</v>
      </c>
      <c r="U236" s="69">
        <f t="shared" si="61"/>
        <v>0</v>
      </c>
      <c r="V236" s="70">
        <f t="shared" si="62"/>
        <v>0</v>
      </c>
      <c r="W236" s="70">
        <f t="shared" si="63"/>
        <v>0</v>
      </c>
      <c r="X236" s="71">
        <f t="shared" si="64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5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0"/>
        <v>#REF!</v>
      </c>
      <c r="U237" s="69">
        <f t="shared" si="61"/>
        <v>0</v>
      </c>
      <c r="V237" s="70">
        <f t="shared" si="62"/>
        <v>0</v>
      </c>
      <c r="W237" s="70">
        <f t="shared" si="63"/>
        <v>0</v>
      </c>
      <c r="X237" s="71">
        <f t="shared" si="64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5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0"/>
        <v>#REF!</v>
      </c>
      <c r="U238" s="69">
        <f t="shared" si="61"/>
        <v>0</v>
      </c>
      <c r="V238" s="70">
        <f t="shared" si="62"/>
        <v>0</v>
      </c>
      <c r="W238" s="70">
        <f t="shared" si="63"/>
        <v>0</v>
      </c>
      <c r="X238" s="71">
        <f t="shared" si="64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5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0"/>
        <v>#REF!</v>
      </c>
      <c r="U239" s="69">
        <f t="shared" si="61"/>
        <v>0</v>
      </c>
      <c r="V239" s="70">
        <f t="shared" si="62"/>
        <v>0</v>
      </c>
      <c r="W239" s="70">
        <f t="shared" si="63"/>
        <v>0</v>
      </c>
      <c r="X239" s="71">
        <f t="shared" si="64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5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0"/>
        <v>#REF!</v>
      </c>
      <c r="U240" s="69">
        <f t="shared" si="61"/>
        <v>0</v>
      </c>
      <c r="V240" s="70">
        <f t="shared" si="62"/>
        <v>0</v>
      </c>
      <c r="W240" s="70">
        <f t="shared" si="63"/>
        <v>0</v>
      </c>
      <c r="X240" s="71">
        <f t="shared" si="64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5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0"/>
        <v>#REF!</v>
      </c>
      <c r="U241" s="69">
        <f t="shared" si="61"/>
        <v>0</v>
      </c>
      <c r="V241" s="70">
        <f t="shared" si="62"/>
        <v>0</v>
      </c>
      <c r="W241" s="70">
        <f t="shared" si="63"/>
        <v>0</v>
      </c>
      <c r="X241" s="71">
        <f t="shared" si="64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5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0"/>
        <v>#REF!</v>
      </c>
      <c r="U242" s="69">
        <f t="shared" si="61"/>
        <v>0</v>
      </c>
      <c r="V242" s="70">
        <f t="shared" si="62"/>
        <v>0</v>
      </c>
      <c r="W242" s="70">
        <f t="shared" si="63"/>
        <v>0</v>
      </c>
      <c r="X242" s="71">
        <f t="shared" si="64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5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0"/>
        <v>#REF!</v>
      </c>
      <c r="U243" s="69">
        <f t="shared" si="61"/>
        <v>0</v>
      </c>
      <c r="V243" s="70">
        <f t="shared" si="62"/>
        <v>0</v>
      </c>
      <c r="W243" s="70">
        <f t="shared" si="63"/>
        <v>0</v>
      </c>
      <c r="X243" s="71">
        <f t="shared" si="64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5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0"/>
        <v>#REF!</v>
      </c>
      <c r="U244" s="69">
        <f t="shared" si="61"/>
        <v>0</v>
      </c>
      <c r="V244" s="70">
        <f t="shared" si="62"/>
        <v>0</v>
      </c>
      <c r="W244" s="70">
        <f t="shared" si="63"/>
        <v>0</v>
      </c>
      <c r="X244" s="71">
        <f t="shared" si="64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5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0"/>
        <v>#REF!</v>
      </c>
      <c r="U245" s="69">
        <f t="shared" si="61"/>
        <v>0</v>
      </c>
      <c r="V245" s="70">
        <f t="shared" si="62"/>
        <v>0</v>
      </c>
      <c r="W245" s="70">
        <f t="shared" si="63"/>
        <v>0</v>
      </c>
      <c r="X245" s="71">
        <f t="shared" si="64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5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0"/>
        <v>#REF!</v>
      </c>
      <c r="U246" s="69">
        <f t="shared" si="61"/>
        <v>0</v>
      </c>
      <c r="V246" s="70">
        <f t="shared" si="62"/>
        <v>0</v>
      </c>
      <c r="W246" s="70">
        <f t="shared" si="63"/>
        <v>0</v>
      </c>
      <c r="X246" s="71">
        <f t="shared" si="64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5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0"/>
        <v>#REF!</v>
      </c>
      <c r="U247" s="69">
        <f t="shared" si="61"/>
        <v>0</v>
      </c>
      <c r="V247" s="70">
        <f t="shared" si="62"/>
        <v>0</v>
      </c>
      <c r="W247" s="70">
        <f t="shared" si="63"/>
        <v>0</v>
      </c>
      <c r="X247" s="71">
        <f t="shared" si="64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5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0"/>
        <v>#REF!</v>
      </c>
      <c r="U248" s="69">
        <f t="shared" si="61"/>
        <v>0</v>
      </c>
      <c r="V248" s="70">
        <f t="shared" si="62"/>
        <v>0</v>
      </c>
      <c r="W248" s="70">
        <f t="shared" si="63"/>
        <v>0</v>
      </c>
      <c r="X248" s="71">
        <f t="shared" si="64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5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0"/>
        <v>#REF!</v>
      </c>
      <c r="U249" s="69">
        <f t="shared" si="61"/>
        <v>0</v>
      </c>
      <c r="V249" s="70">
        <f t="shared" si="62"/>
        <v>0</v>
      </c>
      <c r="W249" s="70">
        <f t="shared" si="63"/>
        <v>0</v>
      </c>
      <c r="X249" s="71">
        <f t="shared" si="64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5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0"/>
        <v>#REF!</v>
      </c>
      <c r="U250" s="69">
        <f t="shared" si="61"/>
        <v>0</v>
      </c>
      <c r="V250" s="70">
        <f t="shared" si="62"/>
        <v>0</v>
      </c>
      <c r="W250" s="70">
        <f t="shared" si="63"/>
        <v>0</v>
      </c>
      <c r="X250" s="71">
        <f t="shared" si="64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5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0"/>
        <v>#REF!</v>
      </c>
      <c r="U251" s="69">
        <f t="shared" si="61"/>
        <v>0</v>
      </c>
      <c r="V251" s="70">
        <f t="shared" si="62"/>
        <v>0</v>
      </c>
      <c r="W251" s="70">
        <f t="shared" si="63"/>
        <v>0</v>
      </c>
      <c r="X251" s="71">
        <f t="shared" si="64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5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0"/>
        <v>#REF!</v>
      </c>
      <c r="U252" s="69">
        <f t="shared" si="61"/>
        <v>0</v>
      </c>
      <c r="V252" s="70">
        <f t="shared" si="62"/>
        <v>0</v>
      </c>
      <c r="W252" s="70">
        <f t="shared" si="63"/>
        <v>0</v>
      </c>
      <c r="X252" s="71">
        <f t="shared" si="64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5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0"/>
        <v>#REF!</v>
      </c>
      <c r="U253" s="69">
        <f t="shared" si="61"/>
        <v>0</v>
      </c>
      <c r="V253" s="70">
        <f t="shared" si="62"/>
        <v>0</v>
      </c>
      <c r="W253" s="70">
        <f t="shared" si="63"/>
        <v>0</v>
      </c>
      <c r="X253" s="71">
        <f t="shared" si="64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5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0"/>
        <v>#REF!</v>
      </c>
      <c r="U254" s="69">
        <f t="shared" si="61"/>
        <v>0</v>
      </c>
      <c r="V254" s="70">
        <f t="shared" si="62"/>
        <v>0</v>
      </c>
      <c r="W254" s="70">
        <f t="shared" si="63"/>
        <v>0</v>
      </c>
      <c r="X254" s="71">
        <f t="shared" si="64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5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0"/>
        <v>#REF!</v>
      </c>
      <c r="U255" s="69">
        <f t="shared" si="61"/>
        <v>0</v>
      </c>
      <c r="V255" s="70">
        <f t="shared" si="62"/>
        <v>0</v>
      </c>
      <c r="W255" s="70">
        <f t="shared" si="63"/>
        <v>0</v>
      </c>
      <c r="X255" s="71">
        <f t="shared" si="64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5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0"/>
        <v>#REF!</v>
      </c>
      <c r="U256" s="69">
        <f t="shared" si="61"/>
        <v>0</v>
      </c>
      <c r="V256" s="70">
        <f t="shared" si="62"/>
        <v>0</v>
      </c>
      <c r="W256" s="70">
        <f t="shared" si="63"/>
        <v>0</v>
      </c>
      <c r="X256" s="71">
        <f t="shared" si="64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5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0"/>
        <v>#REF!</v>
      </c>
      <c r="U257" s="69">
        <f t="shared" si="61"/>
        <v>0</v>
      </c>
      <c r="V257" s="70">
        <f t="shared" si="62"/>
        <v>0</v>
      </c>
      <c r="W257" s="70">
        <f t="shared" si="63"/>
        <v>0</v>
      </c>
      <c r="X257" s="71">
        <f t="shared" si="64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5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0"/>
        <v>#REF!</v>
      </c>
      <c r="U258" s="69">
        <f t="shared" si="61"/>
        <v>0</v>
      </c>
      <c r="V258" s="70">
        <f t="shared" si="62"/>
        <v>0</v>
      </c>
      <c r="W258" s="70">
        <f t="shared" si="63"/>
        <v>0</v>
      </c>
      <c r="X258" s="71">
        <f t="shared" si="64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5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0"/>
        <v>#REF!</v>
      </c>
      <c r="U259" s="69">
        <f t="shared" si="61"/>
        <v>0</v>
      </c>
      <c r="V259" s="70">
        <f t="shared" si="62"/>
        <v>0</v>
      </c>
      <c r="W259" s="70">
        <f t="shared" si="63"/>
        <v>0</v>
      </c>
      <c r="X259" s="71">
        <f t="shared" si="64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5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0"/>
        <v>#REF!</v>
      </c>
      <c r="U260" s="69">
        <f t="shared" si="61"/>
        <v>0</v>
      </c>
      <c r="V260" s="70">
        <f t="shared" si="62"/>
        <v>0</v>
      </c>
      <c r="W260" s="70">
        <f t="shared" si="63"/>
        <v>0</v>
      </c>
      <c r="X260" s="71">
        <f t="shared" si="64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5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0"/>
        <v>#REF!</v>
      </c>
      <c r="U261" s="69">
        <f t="shared" si="61"/>
        <v>0</v>
      </c>
      <c r="V261" s="70">
        <f t="shared" si="62"/>
        <v>0</v>
      </c>
      <c r="W261" s="70">
        <f t="shared" si="63"/>
        <v>0</v>
      </c>
      <c r="X261" s="71">
        <f t="shared" si="64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5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0"/>
        <v>#REF!</v>
      </c>
      <c r="U262" s="69">
        <f t="shared" si="61"/>
        <v>0</v>
      </c>
      <c r="V262" s="70">
        <f t="shared" si="62"/>
        <v>0</v>
      </c>
      <c r="W262" s="70">
        <f t="shared" si="63"/>
        <v>0</v>
      </c>
      <c r="X262" s="71">
        <f t="shared" si="64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5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0"/>
        <v>#REF!</v>
      </c>
      <c r="U263" s="69">
        <f t="shared" si="61"/>
        <v>0</v>
      </c>
      <c r="V263" s="70">
        <f t="shared" si="62"/>
        <v>0</v>
      </c>
      <c r="W263" s="70">
        <f t="shared" si="63"/>
        <v>0</v>
      </c>
      <c r="X263" s="71">
        <f t="shared" si="64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5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0"/>
        <v>#REF!</v>
      </c>
      <c r="U264" s="69">
        <f t="shared" si="61"/>
        <v>0</v>
      </c>
      <c r="V264" s="70">
        <f t="shared" si="62"/>
        <v>0</v>
      </c>
      <c r="W264" s="70">
        <f t="shared" si="63"/>
        <v>0</v>
      </c>
      <c r="X264" s="71">
        <f t="shared" si="64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5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0"/>
        <v>#REF!</v>
      </c>
      <c r="U265" s="69">
        <f t="shared" si="61"/>
        <v>0</v>
      </c>
      <c r="V265" s="70">
        <f t="shared" si="62"/>
        <v>0</v>
      </c>
      <c r="W265" s="70">
        <f t="shared" si="63"/>
        <v>0</v>
      </c>
      <c r="X265" s="71">
        <f t="shared" si="64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5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0"/>
        <v>#REF!</v>
      </c>
      <c r="U266" s="69">
        <f t="shared" si="61"/>
        <v>0</v>
      </c>
      <c r="V266" s="70">
        <f t="shared" si="62"/>
        <v>0</v>
      </c>
      <c r="W266" s="70">
        <f t="shared" si="63"/>
        <v>0</v>
      </c>
      <c r="X266" s="71">
        <f t="shared" si="64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5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0"/>
        <v>#REF!</v>
      </c>
      <c r="U267" s="69">
        <f t="shared" si="61"/>
        <v>0</v>
      </c>
      <c r="V267" s="70">
        <f t="shared" si="62"/>
        <v>0</v>
      </c>
      <c r="W267" s="70">
        <f t="shared" si="63"/>
        <v>0</v>
      </c>
      <c r="X267" s="71">
        <f t="shared" si="64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5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0"/>
        <v>#REF!</v>
      </c>
      <c r="U268" s="69">
        <f t="shared" si="61"/>
        <v>0</v>
      </c>
      <c r="V268" s="70">
        <f t="shared" si="62"/>
        <v>0</v>
      </c>
      <c r="W268" s="70">
        <f t="shared" si="63"/>
        <v>0</v>
      </c>
      <c r="X268" s="71">
        <f t="shared" si="64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5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0"/>
        <v>#REF!</v>
      </c>
      <c r="U269" s="69">
        <f t="shared" si="61"/>
        <v>0</v>
      </c>
      <c r="V269" s="70">
        <f t="shared" si="62"/>
        <v>0</v>
      </c>
      <c r="W269" s="70">
        <f t="shared" si="63"/>
        <v>0</v>
      </c>
      <c r="X269" s="71">
        <f t="shared" si="64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5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0"/>
        <v>#REF!</v>
      </c>
      <c r="U270" s="69">
        <f t="shared" si="61"/>
        <v>0</v>
      </c>
      <c r="V270" s="70">
        <f t="shared" si="62"/>
        <v>0</v>
      </c>
      <c r="W270" s="70">
        <f t="shared" si="63"/>
        <v>0</v>
      </c>
      <c r="X270" s="71">
        <f t="shared" si="64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5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0"/>
        <v>#REF!</v>
      </c>
      <c r="U271" s="69">
        <f t="shared" si="61"/>
        <v>0</v>
      </c>
      <c r="V271" s="70">
        <f t="shared" si="62"/>
        <v>0</v>
      </c>
      <c r="W271" s="70">
        <f t="shared" si="63"/>
        <v>0</v>
      </c>
      <c r="X271" s="71">
        <f t="shared" si="64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5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0"/>
        <v>#REF!</v>
      </c>
      <c r="U272" s="69">
        <f t="shared" si="61"/>
        <v>0</v>
      </c>
      <c r="V272" s="70">
        <f t="shared" si="62"/>
        <v>0</v>
      </c>
      <c r="W272" s="70">
        <f t="shared" si="63"/>
        <v>0</v>
      </c>
      <c r="X272" s="71">
        <f t="shared" si="64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5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0"/>
        <v>#REF!</v>
      </c>
      <c r="U273" s="69">
        <f t="shared" si="61"/>
        <v>0</v>
      </c>
      <c r="V273" s="70">
        <f t="shared" si="62"/>
        <v>0</v>
      </c>
      <c r="W273" s="70">
        <f t="shared" si="63"/>
        <v>0</v>
      </c>
      <c r="X273" s="71">
        <f t="shared" si="64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5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0"/>
        <v>#REF!</v>
      </c>
      <c r="U274" s="69">
        <f t="shared" si="61"/>
        <v>0</v>
      </c>
      <c r="V274" s="70">
        <f t="shared" si="62"/>
        <v>0</v>
      </c>
      <c r="W274" s="70">
        <f t="shared" si="63"/>
        <v>0</v>
      </c>
      <c r="X274" s="71">
        <f t="shared" si="64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5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0"/>
        <v>#REF!</v>
      </c>
      <c r="U275" s="69">
        <f t="shared" si="61"/>
        <v>0</v>
      </c>
      <c r="V275" s="70">
        <f t="shared" si="62"/>
        <v>0</v>
      </c>
      <c r="W275" s="70">
        <f t="shared" si="63"/>
        <v>0</v>
      </c>
      <c r="X275" s="71">
        <f t="shared" si="64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5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0"/>
        <v>#REF!</v>
      </c>
      <c r="U276" s="69">
        <f t="shared" si="61"/>
        <v>0</v>
      </c>
      <c r="V276" s="70">
        <f t="shared" si="62"/>
        <v>0</v>
      </c>
      <c r="W276" s="70">
        <f t="shared" si="63"/>
        <v>0</v>
      </c>
      <c r="X276" s="71">
        <f t="shared" si="64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5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6">SUM(Q277:S277)</f>
        <v>#REF!</v>
      </c>
      <c r="U277" s="69">
        <f t="shared" ref="U277:U340" si="67">SUM(C277:E277)*$U$3</f>
        <v>0</v>
      </c>
      <c r="V277" s="70">
        <f t="shared" ref="V277:V340" si="68">SUM(F277:H277)*$V$3</f>
        <v>0</v>
      </c>
      <c r="W277" s="70">
        <f t="shared" ref="W277:W340" si="69">SUM(I277:K277)*$W$3</f>
        <v>0</v>
      </c>
      <c r="X277" s="71">
        <f t="shared" ref="X277:X340" si="70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1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6"/>
        <v>#REF!</v>
      </c>
      <c r="U278" s="69">
        <f t="shared" si="67"/>
        <v>0</v>
      </c>
      <c r="V278" s="70">
        <f t="shared" si="68"/>
        <v>0</v>
      </c>
      <c r="W278" s="70">
        <f t="shared" si="69"/>
        <v>0</v>
      </c>
      <c r="X278" s="71">
        <f t="shared" si="70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1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6"/>
        <v>#REF!</v>
      </c>
      <c r="U279" s="69">
        <f t="shared" si="67"/>
        <v>0</v>
      </c>
      <c r="V279" s="70">
        <f t="shared" si="68"/>
        <v>0</v>
      </c>
      <c r="W279" s="70">
        <f t="shared" si="69"/>
        <v>0</v>
      </c>
      <c r="X279" s="71">
        <f t="shared" si="70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1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6"/>
        <v>#REF!</v>
      </c>
      <c r="U280" s="69">
        <f t="shared" si="67"/>
        <v>0</v>
      </c>
      <c r="V280" s="70">
        <f t="shared" si="68"/>
        <v>0</v>
      </c>
      <c r="W280" s="70">
        <f t="shared" si="69"/>
        <v>0</v>
      </c>
      <c r="X280" s="71">
        <f t="shared" si="70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1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6"/>
        <v>#REF!</v>
      </c>
      <c r="U281" s="69">
        <f t="shared" si="67"/>
        <v>0</v>
      </c>
      <c r="V281" s="70">
        <f t="shared" si="68"/>
        <v>0</v>
      </c>
      <c r="W281" s="70">
        <f t="shared" si="69"/>
        <v>0</v>
      </c>
      <c r="X281" s="71">
        <f t="shared" si="70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1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6"/>
        <v>#REF!</v>
      </c>
      <c r="U282" s="69">
        <f t="shared" si="67"/>
        <v>0</v>
      </c>
      <c r="V282" s="70">
        <f t="shared" si="68"/>
        <v>0</v>
      </c>
      <c r="W282" s="70">
        <f t="shared" si="69"/>
        <v>0</v>
      </c>
      <c r="X282" s="71">
        <f t="shared" si="70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1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6"/>
        <v>#REF!</v>
      </c>
      <c r="U283" s="69">
        <f t="shared" si="67"/>
        <v>0</v>
      </c>
      <c r="V283" s="70">
        <f t="shared" si="68"/>
        <v>0</v>
      </c>
      <c r="W283" s="70">
        <f t="shared" si="69"/>
        <v>0</v>
      </c>
      <c r="X283" s="71">
        <f t="shared" si="70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1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6"/>
        <v>#REF!</v>
      </c>
      <c r="U284" s="69">
        <f t="shared" si="67"/>
        <v>0</v>
      </c>
      <c r="V284" s="70">
        <f t="shared" si="68"/>
        <v>0</v>
      </c>
      <c r="W284" s="70">
        <f t="shared" si="69"/>
        <v>0</v>
      </c>
      <c r="X284" s="71">
        <f t="shared" si="70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1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6"/>
        <v>#REF!</v>
      </c>
      <c r="U285" s="69">
        <f t="shared" si="67"/>
        <v>0</v>
      </c>
      <c r="V285" s="70">
        <f t="shared" si="68"/>
        <v>0</v>
      </c>
      <c r="W285" s="70">
        <f t="shared" si="69"/>
        <v>0</v>
      </c>
      <c r="X285" s="71">
        <f t="shared" si="70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1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6"/>
        <v>#REF!</v>
      </c>
      <c r="U286" s="69">
        <f t="shared" si="67"/>
        <v>0</v>
      </c>
      <c r="V286" s="70">
        <f t="shared" si="68"/>
        <v>0</v>
      </c>
      <c r="W286" s="70">
        <f t="shared" si="69"/>
        <v>0</v>
      </c>
      <c r="X286" s="71">
        <f t="shared" si="70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1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6"/>
        <v>#REF!</v>
      </c>
      <c r="U287" s="69">
        <f t="shared" si="67"/>
        <v>0</v>
      </c>
      <c r="V287" s="70">
        <f t="shared" si="68"/>
        <v>0</v>
      </c>
      <c r="W287" s="70">
        <f t="shared" si="69"/>
        <v>0</v>
      </c>
      <c r="X287" s="71">
        <f t="shared" si="70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1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6"/>
        <v>#REF!</v>
      </c>
      <c r="U288" s="69">
        <f t="shared" si="67"/>
        <v>0</v>
      </c>
      <c r="V288" s="70">
        <f t="shared" si="68"/>
        <v>0</v>
      </c>
      <c r="W288" s="70">
        <f t="shared" si="69"/>
        <v>0</v>
      </c>
      <c r="X288" s="71">
        <f t="shared" si="70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1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6"/>
        <v>#REF!</v>
      </c>
      <c r="U289" s="69">
        <f t="shared" si="67"/>
        <v>0</v>
      </c>
      <c r="V289" s="70">
        <f t="shared" si="68"/>
        <v>0</v>
      </c>
      <c r="W289" s="70">
        <f t="shared" si="69"/>
        <v>0</v>
      </c>
      <c r="X289" s="71">
        <f t="shared" si="70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1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6"/>
        <v>#REF!</v>
      </c>
      <c r="U290" s="69">
        <f t="shared" si="67"/>
        <v>0</v>
      </c>
      <c r="V290" s="70">
        <f t="shared" si="68"/>
        <v>0</v>
      </c>
      <c r="W290" s="70">
        <f t="shared" si="69"/>
        <v>0</v>
      </c>
      <c r="X290" s="71">
        <f t="shared" si="70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1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6"/>
        <v>#REF!</v>
      </c>
      <c r="U291" s="69">
        <f t="shared" si="67"/>
        <v>0</v>
      </c>
      <c r="V291" s="70">
        <f t="shared" si="68"/>
        <v>0</v>
      </c>
      <c r="W291" s="70">
        <f t="shared" si="69"/>
        <v>0</v>
      </c>
      <c r="X291" s="71">
        <f t="shared" si="70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1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6"/>
        <v>#REF!</v>
      </c>
      <c r="U292" s="69">
        <f t="shared" si="67"/>
        <v>0</v>
      </c>
      <c r="V292" s="70">
        <f t="shared" si="68"/>
        <v>0</v>
      </c>
      <c r="W292" s="70">
        <f t="shared" si="69"/>
        <v>0</v>
      </c>
      <c r="X292" s="71">
        <f t="shared" si="70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1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6"/>
        <v>#REF!</v>
      </c>
      <c r="U293" s="69">
        <f t="shared" si="67"/>
        <v>0</v>
      </c>
      <c r="V293" s="70">
        <f t="shared" si="68"/>
        <v>0</v>
      </c>
      <c r="W293" s="70">
        <f t="shared" si="69"/>
        <v>0</v>
      </c>
      <c r="X293" s="71">
        <f t="shared" si="70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1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6"/>
        <v>#REF!</v>
      </c>
      <c r="U294" s="69">
        <f t="shared" si="67"/>
        <v>0</v>
      </c>
      <c r="V294" s="70">
        <f t="shared" si="68"/>
        <v>0</v>
      </c>
      <c r="W294" s="70">
        <f t="shared" si="69"/>
        <v>0</v>
      </c>
      <c r="X294" s="71">
        <f t="shared" si="70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1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6"/>
        <v>#REF!</v>
      </c>
      <c r="U295" s="69">
        <f t="shared" si="67"/>
        <v>0</v>
      </c>
      <c r="V295" s="70">
        <f t="shared" si="68"/>
        <v>0</v>
      </c>
      <c r="W295" s="70">
        <f t="shared" si="69"/>
        <v>0</v>
      </c>
      <c r="X295" s="71">
        <f t="shared" si="70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1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6"/>
        <v>#REF!</v>
      </c>
      <c r="U296" s="69">
        <f t="shared" si="67"/>
        <v>0</v>
      </c>
      <c r="V296" s="70">
        <f t="shared" si="68"/>
        <v>0</v>
      </c>
      <c r="W296" s="70">
        <f t="shared" si="69"/>
        <v>0</v>
      </c>
      <c r="X296" s="71">
        <f t="shared" si="70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1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6"/>
        <v>#REF!</v>
      </c>
      <c r="U297" s="69">
        <f t="shared" si="67"/>
        <v>0</v>
      </c>
      <c r="V297" s="70">
        <f t="shared" si="68"/>
        <v>0</v>
      </c>
      <c r="W297" s="70">
        <f t="shared" si="69"/>
        <v>0</v>
      </c>
      <c r="X297" s="71">
        <f t="shared" si="70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1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6"/>
        <v>#REF!</v>
      </c>
      <c r="U298" s="69">
        <f t="shared" si="67"/>
        <v>0</v>
      </c>
      <c r="V298" s="70">
        <f t="shared" si="68"/>
        <v>0</v>
      </c>
      <c r="W298" s="70">
        <f t="shared" si="69"/>
        <v>0</v>
      </c>
      <c r="X298" s="71">
        <f t="shared" si="70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1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6"/>
        <v>#REF!</v>
      </c>
      <c r="U299" s="69">
        <f t="shared" si="67"/>
        <v>0</v>
      </c>
      <c r="V299" s="70">
        <f t="shared" si="68"/>
        <v>0</v>
      </c>
      <c r="W299" s="70">
        <f t="shared" si="69"/>
        <v>0</v>
      </c>
      <c r="X299" s="71">
        <f t="shared" si="70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1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6"/>
        <v>#REF!</v>
      </c>
      <c r="U300" s="69">
        <f t="shared" si="67"/>
        <v>0</v>
      </c>
      <c r="V300" s="70">
        <f t="shared" si="68"/>
        <v>0</v>
      </c>
      <c r="W300" s="70">
        <f t="shared" si="69"/>
        <v>0</v>
      </c>
      <c r="X300" s="71">
        <f t="shared" si="70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1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6"/>
        <v>#REF!</v>
      </c>
      <c r="U301" s="69">
        <f t="shared" si="67"/>
        <v>0</v>
      </c>
      <c r="V301" s="70">
        <f t="shared" si="68"/>
        <v>0</v>
      </c>
      <c r="W301" s="70">
        <f t="shared" si="69"/>
        <v>0</v>
      </c>
      <c r="X301" s="71">
        <f t="shared" si="70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1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6"/>
        <v>#REF!</v>
      </c>
      <c r="U302" s="69">
        <f t="shared" si="67"/>
        <v>0</v>
      </c>
      <c r="V302" s="70">
        <f t="shared" si="68"/>
        <v>0</v>
      </c>
      <c r="W302" s="70">
        <f t="shared" si="69"/>
        <v>0</v>
      </c>
      <c r="X302" s="71">
        <f t="shared" si="70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1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6"/>
        <v>#REF!</v>
      </c>
      <c r="U303" s="69">
        <f t="shared" si="67"/>
        <v>0</v>
      </c>
      <c r="V303" s="70">
        <f t="shared" si="68"/>
        <v>0</v>
      </c>
      <c r="W303" s="70">
        <f t="shared" si="69"/>
        <v>0</v>
      </c>
      <c r="X303" s="71">
        <f t="shared" si="70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1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6"/>
        <v>#REF!</v>
      </c>
      <c r="U304" s="69">
        <f t="shared" si="67"/>
        <v>0</v>
      </c>
      <c r="V304" s="70">
        <f t="shared" si="68"/>
        <v>0</v>
      </c>
      <c r="W304" s="70">
        <f t="shared" si="69"/>
        <v>0</v>
      </c>
      <c r="X304" s="71">
        <f t="shared" si="70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1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6"/>
        <v>#REF!</v>
      </c>
      <c r="U305" s="69">
        <f t="shared" si="67"/>
        <v>0</v>
      </c>
      <c r="V305" s="70">
        <f t="shared" si="68"/>
        <v>0</v>
      </c>
      <c r="W305" s="70">
        <f t="shared" si="69"/>
        <v>0</v>
      </c>
      <c r="X305" s="71">
        <f t="shared" si="70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1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6"/>
        <v>#REF!</v>
      </c>
      <c r="U306" s="69">
        <f t="shared" si="67"/>
        <v>0</v>
      </c>
      <c r="V306" s="70">
        <f t="shared" si="68"/>
        <v>0</v>
      </c>
      <c r="W306" s="70">
        <f t="shared" si="69"/>
        <v>0</v>
      </c>
      <c r="X306" s="71">
        <f t="shared" si="70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1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6"/>
        <v>#REF!</v>
      </c>
      <c r="U307" s="69">
        <f t="shared" si="67"/>
        <v>0</v>
      </c>
      <c r="V307" s="70">
        <f t="shared" si="68"/>
        <v>0</v>
      </c>
      <c r="W307" s="70">
        <f t="shared" si="69"/>
        <v>0</v>
      </c>
      <c r="X307" s="71">
        <f t="shared" si="70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1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6"/>
        <v>#REF!</v>
      </c>
      <c r="U308" s="69">
        <f t="shared" si="67"/>
        <v>0</v>
      </c>
      <c r="V308" s="70">
        <f t="shared" si="68"/>
        <v>0</v>
      </c>
      <c r="W308" s="70">
        <f t="shared" si="69"/>
        <v>0</v>
      </c>
      <c r="X308" s="71">
        <f t="shared" si="70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1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6"/>
        <v>#REF!</v>
      </c>
      <c r="U309" s="69">
        <f t="shared" si="67"/>
        <v>0</v>
      </c>
      <c r="V309" s="70">
        <f t="shared" si="68"/>
        <v>0</v>
      </c>
      <c r="W309" s="70">
        <f t="shared" si="69"/>
        <v>0</v>
      </c>
      <c r="X309" s="71">
        <f t="shared" si="70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1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6"/>
        <v>#REF!</v>
      </c>
      <c r="U310" s="69">
        <f t="shared" si="67"/>
        <v>0</v>
      </c>
      <c r="V310" s="70">
        <f t="shared" si="68"/>
        <v>0</v>
      </c>
      <c r="W310" s="70">
        <f t="shared" si="69"/>
        <v>0</v>
      </c>
      <c r="X310" s="71">
        <f t="shared" si="70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1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6"/>
        <v>#REF!</v>
      </c>
      <c r="U311" s="69">
        <f t="shared" si="67"/>
        <v>0</v>
      </c>
      <c r="V311" s="70">
        <f t="shared" si="68"/>
        <v>0</v>
      </c>
      <c r="W311" s="70">
        <f t="shared" si="69"/>
        <v>0</v>
      </c>
      <c r="X311" s="71">
        <f t="shared" si="70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1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6"/>
        <v>#REF!</v>
      </c>
      <c r="U312" s="69">
        <f t="shared" si="67"/>
        <v>0</v>
      </c>
      <c r="V312" s="70">
        <f t="shared" si="68"/>
        <v>0</v>
      </c>
      <c r="W312" s="70">
        <f t="shared" si="69"/>
        <v>0</v>
      </c>
      <c r="X312" s="71">
        <f t="shared" si="70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1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6"/>
        <v>#REF!</v>
      </c>
      <c r="U313" s="69">
        <f t="shared" si="67"/>
        <v>0</v>
      </c>
      <c r="V313" s="70">
        <f t="shared" si="68"/>
        <v>0</v>
      </c>
      <c r="W313" s="70">
        <f t="shared" si="69"/>
        <v>0</v>
      </c>
      <c r="X313" s="71">
        <f t="shared" si="70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1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6"/>
        <v>#REF!</v>
      </c>
      <c r="U314" s="69">
        <f t="shared" si="67"/>
        <v>0</v>
      </c>
      <c r="V314" s="70">
        <f t="shared" si="68"/>
        <v>0</v>
      </c>
      <c r="W314" s="70">
        <f t="shared" si="69"/>
        <v>0</v>
      </c>
      <c r="X314" s="71">
        <f t="shared" si="70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1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6"/>
        <v>#REF!</v>
      </c>
      <c r="U315" s="69">
        <f t="shared" si="67"/>
        <v>0</v>
      </c>
      <c r="V315" s="70">
        <f t="shared" si="68"/>
        <v>0</v>
      </c>
      <c r="W315" s="70">
        <f t="shared" si="69"/>
        <v>0</v>
      </c>
      <c r="X315" s="71">
        <f t="shared" si="70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1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6"/>
        <v>#REF!</v>
      </c>
      <c r="U316" s="69">
        <f t="shared" si="67"/>
        <v>0</v>
      </c>
      <c r="V316" s="70">
        <f t="shared" si="68"/>
        <v>0</v>
      </c>
      <c r="W316" s="70">
        <f t="shared" si="69"/>
        <v>0</v>
      </c>
      <c r="X316" s="71">
        <f t="shared" si="70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1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6"/>
        <v>#REF!</v>
      </c>
      <c r="U317" s="69">
        <f t="shared" si="67"/>
        <v>0</v>
      </c>
      <c r="V317" s="70">
        <f t="shared" si="68"/>
        <v>0</v>
      </c>
      <c r="W317" s="70">
        <f t="shared" si="69"/>
        <v>0</v>
      </c>
      <c r="X317" s="71">
        <f t="shared" si="70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1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6"/>
        <v>#REF!</v>
      </c>
      <c r="U318" s="69">
        <f t="shared" si="67"/>
        <v>0</v>
      </c>
      <c r="V318" s="70">
        <f t="shared" si="68"/>
        <v>0</v>
      </c>
      <c r="W318" s="70">
        <f t="shared" si="69"/>
        <v>0</v>
      </c>
      <c r="X318" s="71">
        <f t="shared" si="70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1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6"/>
        <v>#REF!</v>
      </c>
      <c r="U319" s="69">
        <f t="shared" si="67"/>
        <v>0</v>
      </c>
      <c r="V319" s="70">
        <f t="shared" si="68"/>
        <v>0</v>
      </c>
      <c r="W319" s="70">
        <f t="shared" si="69"/>
        <v>0</v>
      </c>
      <c r="X319" s="71">
        <f t="shared" si="70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1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6"/>
        <v>#REF!</v>
      </c>
      <c r="U320" s="69">
        <f t="shared" si="67"/>
        <v>0</v>
      </c>
      <c r="V320" s="70">
        <f t="shared" si="68"/>
        <v>0</v>
      </c>
      <c r="W320" s="70">
        <f t="shared" si="69"/>
        <v>0</v>
      </c>
      <c r="X320" s="71">
        <f t="shared" si="70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1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6"/>
        <v>#REF!</v>
      </c>
      <c r="U321" s="69">
        <f t="shared" si="67"/>
        <v>0</v>
      </c>
      <c r="V321" s="70">
        <f t="shared" si="68"/>
        <v>0</v>
      </c>
      <c r="W321" s="70">
        <f t="shared" si="69"/>
        <v>0</v>
      </c>
      <c r="X321" s="71">
        <f t="shared" si="70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1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6"/>
        <v>#REF!</v>
      </c>
      <c r="U322" s="69">
        <f t="shared" si="67"/>
        <v>0</v>
      </c>
      <c r="V322" s="70">
        <f t="shared" si="68"/>
        <v>0</v>
      </c>
      <c r="W322" s="70">
        <f t="shared" si="69"/>
        <v>0</v>
      </c>
      <c r="X322" s="71">
        <f t="shared" si="70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1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6"/>
        <v>#REF!</v>
      </c>
      <c r="U323" s="69">
        <f t="shared" si="67"/>
        <v>0</v>
      </c>
      <c r="V323" s="70">
        <f t="shared" si="68"/>
        <v>0</v>
      </c>
      <c r="W323" s="70">
        <f t="shared" si="69"/>
        <v>0</v>
      </c>
      <c r="X323" s="71">
        <f t="shared" si="70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1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6"/>
        <v>#REF!</v>
      </c>
      <c r="U324" s="69">
        <f t="shared" si="67"/>
        <v>0</v>
      </c>
      <c r="V324" s="70">
        <f t="shared" si="68"/>
        <v>0</v>
      </c>
      <c r="W324" s="70">
        <f t="shared" si="69"/>
        <v>0</v>
      </c>
      <c r="X324" s="71">
        <f t="shared" si="70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1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6"/>
        <v>#REF!</v>
      </c>
      <c r="U325" s="69">
        <f t="shared" si="67"/>
        <v>0</v>
      </c>
      <c r="V325" s="70">
        <f t="shared" si="68"/>
        <v>0</v>
      </c>
      <c r="W325" s="70">
        <f t="shared" si="69"/>
        <v>0</v>
      </c>
      <c r="X325" s="71">
        <f t="shared" si="70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1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6"/>
        <v>#REF!</v>
      </c>
      <c r="U326" s="69">
        <f t="shared" si="67"/>
        <v>0</v>
      </c>
      <c r="V326" s="70">
        <f t="shared" si="68"/>
        <v>0</v>
      </c>
      <c r="W326" s="70">
        <f t="shared" si="69"/>
        <v>0</v>
      </c>
      <c r="X326" s="71">
        <f t="shared" si="70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1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6"/>
        <v>#REF!</v>
      </c>
      <c r="U327" s="69">
        <f t="shared" si="67"/>
        <v>0</v>
      </c>
      <c r="V327" s="70">
        <f t="shared" si="68"/>
        <v>0</v>
      </c>
      <c r="W327" s="70">
        <f t="shared" si="69"/>
        <v>0</v>
      </c>
      <c r="X327" s="71">
        <f t="shared" si="70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1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6"/>
        <v>#REF!</v>
      </c>
      <c r="U328" s="69">
        <f t="shared" si="67"/>
        <v>0</v>
      </c>
      <c r="V328" s="70">
        <f t="shared" si="68"/>
        <v>0</v>
      </c>
      <c r="W328" s="70">
        <f t="shared" si="69"/>
        <v>0</v>
      </c>
      <c r="X328" s="71">
        <f t="shared" si="70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1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6"/>
        <v>#REF!</v>
      </c>
      <c r="U329" s="69">
        <f t="shared" si="67"/>
        <v>0</v>
      </c>
      <c r="V329" s="70">
        <f t="shared" si="68"/>
        <v>0</v>
      </c>
      <c r="W329" s="70">
        <f t="shared" si="69"/>
        <v>0</v>
      </c>
      <c r="X329" s="71">
        <f t="shared" si="70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1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6"/>
        <v>#REF!</v>
      </c>
      <c r="U330" s="69">
        <f t="shared" si="67"/>
        <v>0</v>
      </c>
      <c r="V330" s="70">
        <f t="shared" si="68"/>
        <v>0</v>
      </c>
      <c r="W330" s="70">
        <f t="shared" si="69"/>
        <v>0</v>
      </c>
      <c r="X330" s="71">
        <f t="shared" si="70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1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6"/>
        <v>#REF!</v>
      </c>
      <c r="U331" s="69">
        <f t="shared" si="67"/>
        <v>0</v>
      </c>
      <c r="V331" s="70">
        <f t="shared" si="68"/>
        <v>0</v>
      </c>
      <c r="W331" s="70">
        <f t="shared" si="69"/>
        <v>0</v>
      </c>
      <c r="X331" s="71">
        <f t="shared" si="70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1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6"/>
        <v>#REF!</v>
      </c>
      <c r="U332" s="69">
        <f t="shared" si="67"/>
        <v>0</v>
      </c>
      <c r="V332" s="70">
        <f t="shared" si="68"/>
        <v>0</v>
      </c>
      <c r="W332" s="70">
        <f t="shared" si="69"/>
        <v>0</v>
      </c>
      <c r="X332" s="71">
        <f t="shared" si="70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1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6"/>
        <v>#REF!</v>
      </c>
      <c r="U333" s="69">
        <f t="shared" si="67"/>
        <v>0</v>
      </c>
      <c r="V333" s="70">
        <f t="shared" si="68"/>
        <v>0</v>
      </c>
      <c r="W333" s="70">
        <f t="shared" si="69"/>
        <v>0</v>
      </c>
      <c r="X333" s="71">
        <f t="shared" si="70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1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6"/>
        <v>#REF!</v>
      </c>
      <c r="U334" s="69">
        <f t="shared" si="67"/>
        <v>0</v>
      </c>
      <c r="V334" s="70">
        <f t="shared" si="68"/>
        <v>0</v>
      </c>
      <c r="W334" s="70">
        <f t="shared" si="69"/>
        <v>0</v>
      </c>
      <c r="X334" s="71">
        <f t="shared" si="70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1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6"/>
        <v>#REF!</v>
      </c>
      <c r="U335" s="69">
        <f t="shared" si="67"/>
        <v>0</v>
      </c>
      <c r="V335" s="70">
        <f t="shared" si="68"/>
        <v>0</v>
      </c>
      <c r="W335" s="70">
        <f t="shared" si="69"/>
        <v>0</v>
      </c>
      <c r="X335" s="71">
        <f t="shared" si="70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1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6"/>
        <v>#REF!</v>
      </c>
      <c r="U336" s="69">
        <f t="shared" si="67"/>
        <v>0</v>
      </c>
      <c r="V336" s="70">
        <f t="shared" si="68"/>
        <v>0</v>
      </c>
      <c r="W336" s="70">
        <f t="shared" si="69"/>
        <v>0</v>
      </c>
      <c r="X336" s="71">
        <f t="shared" si="70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1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6"/>
        <v>#REF!</v>
      </c>
      <c r="U337" s="69">
        <f t="shared" si="67"/>
        <v>0</v>
      </c>
      <c r="V337" s="70">
        <f t="shared" si="68"/>
        <v>0</v>
      </c>
      <c r="W337" s="70">
        <f t="shared" si="69"/>
        <v>0</v>
      </c>
      <c r="X337" s="71">
        <f t="shared" si="70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1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6"/>
        <v>#REF!</v>
      </c>
      <c r="U338" s="69">
        <f t="shared" si="67"/>
        <v>0</v>
      </c>
      <c r="V338" s="70">
        <f t="shared" si="68"/>
        <v>0</v>
      </c>
      <c r="W338" s="70">
        <f t="shared" si="69"/>
        <v>0</v>
      </c>
      <c r="X338" s="71">
        <f t="shared" si="70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1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6"/>
        <v>#REF!</v>
      </c>
      <c r="U339" s="69">
        <f t="shared" si="67"/>
        <v>0</v>
      </c>
      <c r="V339" s="70">
        <f t="shared" si="68"/>
        <v>0</v>
      </c>
      <c r="W339" s="70">
        <f t="shared" si="69"/>
        <v>0</v>
      </c>
      <c r="X339" s="71">
        <f t="shared" si="70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1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6"/>
        <v>#REF!</v>
      </c>
      <c r="U340" s="69">
        <f t="shared" si="67"/>
        <v>0</v>
      </c>
      <c r="V340" s="70">
        <f t="shared" si="68"/>
        <v>0</v>
      </c>
      <c r="W340" s="70">
        <f t="shared" si="69"/>
        <v>0</v>
      </c>
      <c r="X340" s="71">
        <f t="shared" si="70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1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2">SUM(Q341:S341)</f>
        <v>#REF!</v>
      </c>
      <c r="U341" s="69">
        <f t="shared" ref="U341:U404" si="73">SUM(C341:E341)*$U$3</f>
        <v>0</v>
      </c>
      <c r="V341" s="70">
        <f t="shared" ref="V341:V404" si="74">SUM(F341:H341)*$V$3</f>
        <v>0</v>
      </c>
      <c r="W341" s="70">
        <f t="shared" ref="W341:W404" si="75">SUM(I341:K341)*$W$3</f>
        <v>0</v>
      </c>
      <c r="X341" s="71">
        <f t="shared" ref="X341:X404" si="76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7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2"/>
        <v>#REF!</v>
      </c>
      <c r="U342" s="69">
        <f t="shared" si="73"/>
        <v>0</v>
      </c>
      <c r="V342" s="70">
        <f t="shared" si="74"/>
        <v>0</v>
      </c>
      <c r="W342" s="70">
        <f t="shared" si="75"/>
        <v>0</v>
      </c>
      <c r="X342" s="71">
        <f t="shared" si="76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7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2"/>
        <v>#REF!</v>
      </c>
      <c r="U343" s="69">
        <f t="shared" si="73"/>
        <v>0</v>
      </c>
      <c r="V343" s="70">
        <f t="shared" si="74"/>
        <v>0</v>
      </c>
      <c r="W343" s="70">
        <f t="shared" si="75"/>
        <v>0</v>
      </c>
      <c r="X343" s="71">
        <f t="shared" si="76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7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2"/>
        <v>#REF!</v>
      </c>
      <c r="U344" s="69">
        <f t="shared" si="73"/>
        <v>0</v>
      </c>
      <c r="V344" s="70">
        <f t="shared" si="74"/>
        <v>0</v>
      </c>
      <c r="W344" s="70">
        <f t="shared" si="75"/>
        <v>0</v>
      </c>
      <c r="X344" s="71">
        <f t="shared" si="76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7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2"/>
        <v>#REF!</v>
      </c>
      <c r="U345" s="69">
        <f t="shared" si="73"/>
        <v>0</v>
      </c>
      <c r="V345" s="70">
        <f t="shared" si="74"/>
        <v>0</v>
      </c>
      <c r="W345" s="70">
        <f t="shared" si="75"/>
        <v>0</v>
      </c>
      <c r="X345" s="71">
        <f t="shared" si="76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7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2"/>
        <v>#REF!</v>
      </c>
      <c r="U346" s="69">
        <f t="shared" si="73"/>
        <v>0</v>
      </c>
      <c r="V346" s="70">
        <f t="shared" si="74"/>
        <v>0</v>
      </c>
      <c r="W346" s="70">
        <f t="shared" si="75"/>
        <v>0</v>
      </c>
      <c r="X346" s="71">
        <f t="shared" si="76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7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2"/>
        <v>#REF!</v>
      </c>
      <c r="U347" s="69">
        <f t="shared" si="73"/>
        <v>0</v>
      </c>
      <c r="V347" s="70">
        <f t="shared" si="74"/>
        <v>0</v>
      </c>
      <c r="W347" s="70">
        <f t="shared" si="75"/>
        <v>0</v>
      </c>
      <c r="X347" s="71">
        <f t="shared" si="76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7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2"/>
        <v>#REF!</v>
      </c>
      <c r="U348" s="69">
        <f t="shared" si="73"/>
        <v>0</v>
      </c>
      <c r="V348" s="70">
        <f t="shared" si="74"/>
        <v>0</v>
      </c>
      <c r="W348" s="70">
        <f t="shared" si="75"/>
        <v>0</v>
      </c>
      <c r="X348" s="71">
        <f t="shared" si="76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7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2"/>
        <v>#REF!</v>
      </c>
      <c r="U349" s="69">
        <f t="shared" si="73"/>
        <v>0</v>
      </c>
      <c r="V349" s="70">
        <f t="shared" si="74"/>
        <v>0</v>
      </c>
      <c r="W349" s="70">
        <f t="shared" si="75"/>
        <v>0</v>
      </c>
      <c r="X349" s="71">
        <f t="shared" si="76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7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2"/>
        <v>#REF!</v>
      </c>
      <c r="U350" s="69">
        <f t="shared" si="73"/>
        <v>0</v>
      </c>
      <c r="V350" s="70">
        <f t="shared" si="74"/>
        <v>0</v>
      </c>
      <c r="W350" s="70">
        <f t="shared" si="75"/>
        <v>0</v>
      </c>
      <c r="X350" s="71">
        <f t="shared" si="76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7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2"/>
        <v>#REF!</v>
      </c>
      <c r="U351" s="69">
        <f t="shared" si="73"/>
        <v>0</v>
      </c>
      <c r="V351" s="70">
        <f t="shared" si="74"/>
        <v>0</v>
      </c>
      <c r="W351" s="70">
        <f t="shared" si="75"/>
        <v>0</v>
      </c>
      <c r="X351" s="71">
        <f t="shared" si="76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7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2"/>
        <v>#REF!</v>
      </c>
      <c r="U352" s="69">
        <f t="shared" si="73"/>
        <v>0</v>
      </c>
      <c r="V352" s="70">
        <f t="shared" si="74"/>
        <v>0</v>
      </c>
      <c r="W352" s="70">
        <f t="shared" si="75"/>
        <v>0</v>
      </c>
      <c r="X352" s="71">
        <f t="shared" si="76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7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2"/>
        <v>#REF!</v>
      </c>
      <c r="U353" s="69">
        <f t="shared" si="73"/>
        <v>0</v>
      </c>
      <c r="V353" s="70">
        <f t="shared" si="74"/>
        <v>0</v>
      </c>
      <c r="W353" s="70">
        <f t="shared" si="75"/>
        <v>0</v>
      </c>
      <c r="X353" s="71">
        <f t="shared" si="76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7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2"/>
        <v>#REF!</v>
      </c>
      <c r="U354" s="69">
        <f t="shared" si="73"/>
        <v>0</v>
      </c>
      <c r="V354" s="70">
        <f t="shared" si="74"/>
        <v>0</v>
      </c>
      <c r="W354" s="70">
        <f t="shared" si="75"/>
        <v>0</v>
      </c>
      <c r="X354" s="71">
        <f t="shared" si="76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7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2"/>
        <v>#REF!</v>
      </c>
      <c r="U355" s="69">
        <f t="shared" si="73"/>
        <v>0</v>
      </c>
      <c r="V355" s="70">
        <f t="shared" si="74"/>
        <v>0</v>
      </c>
      <c r="W355" s="70">
        <f t="shared" si="75"/>
        <v>0</v>
      </c>
      <c r="X355" s="71">
        <f t="shared" si="76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7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2"/>
        <v>#REF!</v>
      </c>
      <c r="U356" s="69">
        <f t="shared" si="73"/>
        <v>0</v>
      </c>
      <c r="V356" s="70">
        <f t="shared" si="74"/>
        <v>0</v>
      </c>
      <c r="W356" s="70">
        <f t="shared" si="75"/>
        <v>0</v>
      </c>
      <c r="X356" s="71">
        <f t="shared" si="76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7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2"/>
        <v>#REF!</v>
      </c>
      <c r="U357" s="69">
        <f t="shared" si="73"/>
        <v>0</v>
      </c>
      <c r="V357" s="70">
        <f t="shared" si="74"/>
        <v>0</v>
      </c>
      <c r="W357" s="70">
        <f t="shared" si="75"/>
        <v>0</v>
      </c>
      <c r="X357" s="71">
        <f t="shared" si="76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7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2"/>
        <v>#REF!</v>
      </c>
      <c r="U358" s="69">
        <f t="shared" si="73"/>
        <v>0</v>
      </c>
      <c r="V358" s="70">
        <f t="shared" si="74"/>
        <v>0</v>
      </c>
      <c r="W358" s="70">
        <f t="shared" si="75"/>
        <v>0</v>
      </c>
      <c r="X358" s="71">
        <f t="shared" si="76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7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2"/>
        <v>#REF!</v>
      </c>
      <c r="U359" s="69">
        <f t="shared" si="73"/>
        <v>0</v>
      </c>
      <c r="V359" s="70">
        <f t="shared" si="74"/>
        <v>0</v>
      </c>
      <c r="W359" s="70">
        <f t="shared" si="75"/>
        <v>0</v>
      </c>
      <c r="X359" s="71">
        <f t="shared" si="76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7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2"/>
        <v>#REF!</v>
      </c>
      <c r="U360" s="69">
        <f t="shared" si="73"/>
        <v>0</v>
      </c>
      <c r="V360" s="70">
        <f t="shared" si="74"/>
        <v>0</v>
      </c>
      <c r="W360" s="70">
        <f t="shared" si="75"/>
        <v>0</v>
      </c>
      <c r="X360" s="71">
        <f t="shared" si="76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7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2"/>
        <v>#REF!</v>
      </c>
      <c r="U361" s="69">
        <f t="shared" si="73"/>
        <v>0</v>
      </c>
      <c r="V361" s="70">
        <f t="shared" si="74"/>
        <v>0</v>
      </c>
      <c r="W361" s="70">
        <f t="shared" si="75"/>
        <v>0</v>
      </c>
      <c r="X361" s="71">
        <f t="shared" si="76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7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2"/>
        <v>#REF!</v>
      </c>
      <c r="U362" s="69">
        <f t="shared" si="73"/>
        <v>0</v>
      </c>
      <c r="V362" s="70">
        <f t="shared" si="74"/>
        <v>0</v>
      </c>
      <c r="W362" s="70">
        <f t="shared" si="75"/>
        <v>0</v>
      </c>
      <c r="X362" s="71">
        <f t="shared" si="76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7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2"/>
        <v>#REF!</v>
      </c>
      <c r="U363" s="69">
        <f t="shared" si="73"/>
        <v>0</v>
      </c>
      <c r="V363" s="70">
        <f t="shared" si="74"/>
        <v>0</v>
      </c>
      <c r="W363" s="70">
        <f t="shared" si="75"/>
        <v>0</v>
      </c>
      <c r="X363" s="71">
        <f t="shared" si="76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7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2"/>
        <v>#REF!</v>
      </c>
      <c r="U364" s="69">
        <f t="shared" si="73"/>
        <v>0</v>
      </c>
      <c r="V364" s="70">
        <f t="shared" si="74"/>
        <v>0</v>
      </c>
      <c r="W364" s="70">
        <f t="shared" si="75"/>
        <v>0</v>
      </c>
      <c r="X364" s="71">
        <f t="shared" si="76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7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2"/>
        <v>#REF!</v>
      </c>
      <c r="U365" s="69">
        <f t="shared" si="73"/>
        <v>0</v>
      </c>
      <c r="V365" s="70">
        <f t="shared" si="74"/>
        <v>0</v>
      </c>
      <c r="W365" s="70">
        <f t="shared" si="75"/>
        <v>0</v>
      </c>
      <c r="X365" s="71">
        <f t="shared" si="76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7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2"/>
        <v>#REF!</v>
      </c>
      <c r="U366" s="69">
        <f t="shared" si="73"/>
        <v>0</v>
      </c>
      <c r="V366" s="70">
        <f t="shared" si="74"/>
        <v>0</v>
      </c>
      <c r="W366" s="70">
        <f t="shared" si="75"/>
        <v>0</v>
      </c>
      <c r="X366" s="71">
        <f t="shared" si="76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7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2"/>
        <v>#REF!</v>
      </c>
      <c r="U367" s="69">
        <f t="shared" si="73"/>
        <v>0</v>
      </c>
      <c r="V367" s="70">
        <f t="shared" si="74"/>
        <v>0</v>
      </c>
      <c r="W367" s="70">
        <f t="shared" si="75"/>
        <v>0</v>
      </c>
      <c r="X367" s="71">
        <f t="shared" si="76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7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2"/>
        <v>#REF!</v>
      </c>
      <c r="U368" s="69">
        <f t="shared" si="73"/>
        <v>0</v>
      </c>
      <c r="V368" s="70">
        <f t="shared" si="74"/>
        <v>0</v>
      </c>
      <c r="W368" s="70">
        <f t="shared" si="75"/>
        <v>0</v>
      </c>
      <c r="X368" s="71">
        <f t="shared" si="76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7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2"/>
        <v>#REF!</v>
      </c>
      <c r="U369" s="69">
        <f t="shared" si="73"/>
        <v>0</v>
      </c>
      <c r="V369" s="70">
        <f t="shared" si="74"/>
        <v>0</v>
      </c>
      <c r="W369" s="70">
        <f t="shared" si="75"/>
        <v>0</v>
      </c>
      <c r="X369" s="71">
        <f t="shared" si="76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7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2"/>
        <v>#REF!</v>
      </c>
      <c r="U370" s="69">
        <f t="shared" si="73"/>
        <v>0</v>
      </c>
      <c r="V370" s="70">
        <f t="shared" si="74"/>
        <v>0</v>
      </c>
      <c r="W370" s="70">
        <f t="shared" si="75"/>
        <v>0</v>
      </c>
      <c r="X370" s="71">
        <f t="shared" si="76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7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2"/>
        <v>#REF!</v>
      </c>
      <c r="U371" s="69">
        <f t="shared" si="73"/>
        <v>0</v>
      </c>
      <c r="V371" s="70">
        <f t="shared" si="74"/>
        <v>0</v>
      </c>
      <c r="W371" s="70">
        <f t="shared" si="75"/>
        <v>0</v>
      </c>
      <c r="X371" s="71">
        <f t="shared" si="76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7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2"/>
        <v>#REF!</v>
      </c>
      <c r="U372" s="69">
        <f t="shared" si="73"/>
        <v>0</v>
      </c>
      <c r="V372" s="70">
        <f t="shared" si="74"/>
        <v>0</v>
      </c>
      <c r="W372" s="70">
        <f t="shared" si="75"/>
        <v>0</v>
      </c>
      <c r="X372" s="71">
        <f t="shared" si="76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7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2"/>
        <v>#REF!</v>
      </c>
      <c r="U373" s="69">
        <f t="shared" si="73"/>
        <v>0</v>
      </c>
      <c r="V373" s="70">
        <f t="shared" si="74"/>
        <v>0</v>
      </c>
      <c r="W373" s="70">
        <f t="shared" si="75"/>
        <v>0</v>
      </c>
      <c r="X373" s="71">
        <f t="shared" si="76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7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2"/>
        <v>#REF!</v>
      </c>
      <c r="U374" s="69">
        <f t="shared" si="73"/>
        <v>0</v>
      </c>
      <c r="V374" s="70">
        <f t="shared" si="74"/>
        <v>0</v>
      </c>
      <c r="W374" s="70">
        <f t="shared" si="75"/>
        <v>0</v>
      </c>
      <c r="X374" s="71">
        <f t="shared" si="76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7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2"/>
        <v>#REF!</v>
      </c>
      <c r="U375" s="69">
        <f t="shared" si="73"/>
        <v>0</v>
      </c>
      <c r="V375" s="70">
        <f t="shared" si="74"/>
        <v>0</v>
      </c>
      <c r="W375" s="70">
        <f t="shared" si="75"/>
        <v>0</v>
      </c>
      <c r="X375" s="71">
        <f t="shared" si="76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7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2"/>
        <v>#REF!</v>
      </c>
      <c r="U376" s="69">
        <f t="shared" si="73"/>
        <v>0</v>
      </c>
      <c r="V376" s="70">
        <f t="shared" si="74"/>
        <v>0</v>
      </c>
      <c r="W376" s="70">
        <f t="shared" si="75"/>
        <v>0</v>
      </c>
      <c r="X376" s="71">
        <f t="shared" si="76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7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2"/>
        <v>#REF!</v>
      </c>
      <c r="U377" s="69">
        <f t="shared" si="73"/>
        <v>0</v>
      </c>
      <c r="V377" s="70">
        <f t="shared" si="74"/>
        <v>0</v>
      </c>
      <c r="W377" s="70">
        <f t="shared" si="75"/>
        <v>0</v>
      </c>
      <c r="X377" s="71">
        <f t="shared" si="76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7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2"/>
        <v>#REF!</v>
      </c>
      <c r="U378" s="69">
        <f t="shared" si="73"/>
        <v>0</v>
      </c>
      <c r="V378" s="70">
        <f t="shared" si="74"/>
        <v>0</v>
      </c>
      <c r="W378" s="70">
        <f t="shared" si="75"/>
        <v>0</v>
      </c>
      <c r="X378" s="71">
        <f t="shared" si="76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7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2"/>
        <v>#REF!</v>
      </c>
      <c r="U379" s="69">
        <f t="shared" si="73"/>
        <v>0</v>
      </c>
      <c r="V379" s="70">
        <f t="shared" si="74"/>
        <v>0</v>
      </c>
      <c r="W379" s="70">
        <f t="shared" si="75"/>
        <v>0</v>
      </c>
      <c r="X379" s="71">
        <f t="shared" si="76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7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2"/>
        <v>#REF!</v>
      </c>
      <c r="U380" s="69">
        <f t="shared" si="73"/>
        <v>0</v>
      </c>
      <c r="V380" s="70">
        <f t="shared" si="74"/>
        <v>0</v>
      </c>
      <c r="W380" s="70">
        <f t="shared" si="75"/>
        <v>0</v>
      </c>
      <c r="X380" s="71">
        <f t="shared" si="76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7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2"/>
        <v>#REF!</v>
      </c>
      <c r="U381" s="69">
        <f t="shared" si="73"/>
        <v>0</v>
      </c>
      <c r="V381" s="70">
        <f t="shared" si="74"/>
        <v>0</v>
      </c>
      <c r="W381" s="70">
        <f t="shared" si="75"/>
        <v>0</v>
      </c>
      <c r="X381" s="71">
        <f t="shared" si="76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7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2"/>
        <v>#REF!</v>
      </c>
      <c r="U382" s="69">
        <f t="shared" si="73"/>
        <v>0</v>
      </c>
      <c r="V382" s="70">
        <f t="shared" si="74"/>
        <v>0</v>
      </c>
      <c r="W382" s="70">
        <f t="shared" si="75"/>
        <v>0</v>
      </c>
      <c r="X382" s="71">
        <f t="shared" si="76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7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2"/>
        <v>#REF!</v>
      </c>
      <c r="U383" s="69">
        <f t="shared" si="73"/>
        <v>0</v>
      </c>
      <c r="V383" s="70">
        <f t="shared" si="74"/>
        <v>0</v>
      </c>
      <c r="W383" s="70">
        <f t="shared" si="75"/>
        <v>0</v>
      </c>
      <c r="X383" s="71">
        <f t="shared" si="76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7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2"/>
        <v>#REF!</v>
      </c>
      <c r="U384" s="69">
        <f t="shared" si="73"/>
        <v>0</v>
      </c>
      <c r="V384" s="70">
        <f t="shared" si="74"/>
        <v>0</v>
      </c>
      <c r="W384" s="70">
        <f t="shared" si="75"/>
        <v>0</v>
      </c>
      <c r="X384" s="71">
        <f t="shared" si="76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7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2"/>
        <v>#REF!</v>
      </c>
      <c r="U385" s="69">
        <f t="shared" si="73"/>
        <v>0</v>
      </c>
      <c r="V385" s="70">
        <f t="shared" si="74"/>
        <v>0</v>
      </c>
      <c r="W385" s="70">
        <f t="shared" si="75"/>
        <v>0</v>
      </c>
      <c r="X385" s="71">
        <f t="shared" si="76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7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2"/>
        <v>#REF!</v>
      </c>
      <c r="U386" s="69">
        <f t="shared" si="73"/>
        <v>0</v>
      </c>
      <c r="V386" s="70">
        <f t="shared" si="74"/>
        <v>0</v>
      </c>
      <c r="W386" s="70">
        <f t="shared" si="75"/>
        <v>0</v>
      </c>
      <c r="X386" s="71">
        <f t="shared" si="76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7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2"/>
        <v>#REF!</v>
      </c>
      <c r="U387" s="69">
        <f t="shared" si="73"/>
        <v>0</v>
      </c>
      <c r="V387" s="70">
        <f t="shared" si="74"/>
        <v>0</v>
      </c>
      <c r="W387" s="70">
        <f t="shared" si="75"/>
        <v>0</v>
      </c>
      <c r="X387" s="71">
        <f t="shared" si="76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7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2"/>
        <v>#REF!</v>
      </c>
      <c r="U388" s="69">
        <f t="shared" si="73"/>
        <v>0</v>
      </c>
      <c r="V388" s="70">
        <f t="shared" si="74"/>
        <v>0</v>
      </c>
      <c r="W388" s="70">
        <f t="shared" si="75"/>
        <v>0</v>
      </c>
      <c r="X388" s="71">
        <f t="shared" si="76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7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2"/>
        <v>#REF!</v>
      </c>
      <c r="U389" s="69">
        <f t="shared" si="73"/>
        <v>0</v>
      </c>
      <c r="V389" s="70">
        <f t="shared" si="74"/>
        <v>0</v>
      </c>
      <c r="W389" s="70">
        <f t="shared" si="75"/>
        <v>0</v>
      </c>
      <c r="X389" s="71">
        <f t="shared" si="76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7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2"/>
        <v>#REF!</v>
      </c>
      <c r="U390" s="69">
        <f t="shared" si="73"/>
        <v>0</v>
      </c>
      <c r="V390" s="70">
        <f t="shared" si="74"/>
        <v>0</v>
      </c>
      <c r="W390" s="70">
        <f t="shared" si="75"/>
        <v>0</v>
      </c>
      <c r="X390" s="71">
        <f t="shared" si="76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7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2"/>
        <v>#REF!</v>
      </c>
      <c r="U391" s="69">
        <f t="shared" si="73"/>
        <v>0</v>
      </c>
      <c r="V391" s="70">
        <f t="shared" si="74"/>
        <v>0</v>
      </c>
      <c r="W391" s="70">
        <f t="shared" si="75"/>
        <v>0</v>
      </c>
      <c r="X391" s="71">
        <f t="shared" si="76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7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2"/>
        <v>#REF!</v>
      </c>
      <c r="U392" s="69">
        <f t="shared" si="73"/>
        <v>0</v>
      </c>
      <c r="V392" s="70">
        <f t="shared" si="74"/>
        <v>0</v>
      </c>
      <c r="W392" s="70">
        <f t="shared" si="75"/>
        <v>0</v>
      </c>
      <c r="X392" s="71">
        <f t="shared" si="76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7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2"/>
        <v>#REF!</v>
      </c>
      <c r="U393" s="69">
        <f t="shared" si="73"/>
        <v>0</v>
      </c>
      <c r="V393" s="70">
        <f t="shared" si="74"/>
        <v>0</v>
      </c>
      <c r="W393" s="70">
        <f t="shared" si="75"/>
        <v>0</v>
      </c>
      <c r="X393" s="71">
        <f t="shared" si="76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7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2"/>
        <v>#REF!</v>
      </c>
      <c r="U394" s="69">
        <f t="shared" si="73"/>
        <v>0</v>
      </c>
      <c r="V394" s="70">
        <f t="shared" si="74"/>
        <v>0</v>
      </c>
      <c r="W394" s="70">
        <f t="shared" si="75"/>
        <v>0</v>
      </c>
      <c r="X394" s="71">
        <f t="shared" si="76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7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2"/>
        <v>#REF!</v>
      </c>
      <c r="U395" s="69">
        <f t="shared" si="73"/>
        <v>0</v>
      </c>
      <c r="V395" s="70">
        <f t="shared" si="74"/>
        <v>0</v>
      </c>
      <c r="W395" s="70">
        <f t="shared" si="75"/>
        <v>0</v>
      </c>
      <c r="X395" s="71">
        <f t="shared" si="76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7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2"/>
        <v>#REF!</v>
      </c>
      <c r="U396" s="69">
        <f t="shared" si="73"/>
        <v>0</v>
      </c>
      <c r="V396" s="70">
        <f t="shared" si="74"/>
        <v>0</v>
      </c>
      <c r="W396" s="70">
        <f t="shared" si="75"/>
        <v>0</v>
      </c>
      <c r="X396" s="71">
        <f t="shared" si="76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7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2"/>
        <v>#REF!</v>
      </c>
      <c r="U397" s="69">
        <f t="shared" si="73"/>
        <v>0</v>
      </c>
      <c r="V397" s="70">
        <f t="shared" si="74"/>
        <v>0</v>
      </c>
      <c r="W397" s="70">
        <f t="shared" si="75"/>
        <v>0</v>
      </c>
      <c r="X397" s="71">
        <f t="shared" si="76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7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2"/>
        <v>#REF!</v>
      </c>
      <c r="U398" s="69">
        <f t="shared" si="73"/>
        <v>0</v>
      </c>
      <c r="V398" s="70">
        <f t="shared" si="74"/>
        <v>0</v>
      </c>
      <c r="W398" s="70">
        <f t="shared" si="75"/>
        <v>0</v>
      </c>
      <c r="X398" s="71">
        <f t="shared" si="76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7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2"/>
        <v>#REF!</v>
      </c>
      <c r="U399" s="69">
        <f t="shared" si="73"/>
        <v>0</v>
      </c>
      <c r="V399" s="70">
        <f t="shared" si="74"/>
        <v>0</v>
      </c>
      <c r="W399" s="70">
        <f t="shared" si="75"/>
        <v>0</v>
      </c>
      <c r="X399" s="71">
        <f t="shared" si="76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7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2"/>
        <v>#REF!</v>
      </c>
      <c r="U400" s="69">
        <f t="shared" si="73"/>
        <v>0</v>
      </c>
      <c r="V400" s="70">
        <f t="shared" si="74"/>
        <v>0</v>
      </c>
      <c r="W400" s="70">
        <f t="shared" si="75"/>
        <v>0</v>
      </c>
      <c r="X400" s="71">
        <f t="shared" si="76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7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2"/>
        <v>#REF!</v>
      </c>
      <c r="U401" s="69">
        <f t="shared" si="73"/>
        <v>0</v>
      </c>
      <c r="V401" s="70">
        <f t="shared" si="74"/>
        <v>0</v>
      </c>
      <c r="W401" s="70">
        <f t="shared" si="75"/>
        <v>0</v>
      </c>
      <c r="X401" s="71">
        <f t="shared" si="76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7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2"/>
        <v>#REF!</v>
      </c>
      <c r="U402" s="69">
        <f t="shared" si="73"/>
        <v>0</v>
      </c>
      <c r="V402" s="70">
        <f t="shared" si="74"/>
        <v>0</v>
      </c>
      <c r="W402" s="70">
        <f t="shared" si="75"/>
        <v>0</v>
      </c>
      <c r="X402" s="71">
        <f t="shared" si="76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7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2"/>
        <v>#REF!</v>
      </c>
      <c r="U403" s="69">
        <f t="shared" si="73"/>
        <v>0</v>
      </c>
      <c r="V403" s="70">
        <f t="shared" si="74"/>
        <v>0</v>
      </c>
      <c r="W403" s="70">
        <f t="shared" si="75"/>
        <v>0</v>
      </c>
      <c r="X403" s="71">
        <f t="shared" si="76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7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2"/>
        <v>#REF!</v>
      </c>
      <c r="U404" s="69">
        <f t="shared" si="73"/>
        <v>0</v>
      </c>
      <c r="V404" s="70">
        <f t="shared" si="74"/>
        <v>0</v>
      </c>
      <c r="W404" s="70">
        <f t="shared" si="75"/>
        <v>0</v>
      </c>
      <c r="X404" s="71">
        <f t="shared" si="76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7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8">SUM(Q405:S405)</f>
        <v>#REF!</v>
      </c>
      <c r="U405" s="69">
        <f t="shared" ref="U405:U468" si="79">SUM(C405:E405)*$U$3</f>
        <v>0</v>
      </c>
      <c r="V405" s="70">
        <f t="shared" ref="V405:V468" si="80">SUM(F405:H405)*$V$3</f>
        <v>0</v>
      </c>
      <c r="W405" s="70">
        <f t="shared" ref="W405:W468" si="81">SUM(I405:K405)*$W$3</f>
        <v>0</v>
      </c>
      <c r="X405" s="71">
        <f t="shared" ref="X405:X468" si="82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3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8"/>
        <v>#REF!</v>
      </c>
      <c r="U406" s="69">
        <f t="shared" si="79"/>
        <v>0</v>
      </c>
      <c r="V406" s="70">
        <f t="shared" si="80"/>
        <v>0</v>
      </c>
      <c r="W406" s="70">
        <f t="shared" si="81"/>
        <v>0</v>
      </c>
      <c r="X406" s="71">
        <f t="shared" si="82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3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8"/>
        <v>#REF!</v>
      </c>
      <c r="U407" s="69">
        <f t="shared" si="79"/>
        <v>0</v>
      </c>
      <c r="V407" s="70">
        <f t="shared" si="80"/>
        <v>0</v>
      </c>
      <c r="W407" s="70">
        <f t="shared" si="81"/>
        <v>0</v>
      </c>
      <c r="X407" s="71">
        <f t="shared" si="82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3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8"/>
        <v>#REF!</v>
      </c>
      <c r="U408" s="69">
        <f t="shared" si="79"/>
        <v>0</v>
      </c>
      <c r="V408" s="70">
        <f t="shared" si="80"/>
        <v>0</v>
      </c>
      <c r="W408" s="70">
        <f t="shared" si="81"/>
        <v>0</v>
      </c>
      <c r="X408" s="71">
        <f t="shared" si="82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3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8"/>
        <v>#REF!</v>
      </c>
      <c r="U409" s="69">
        <f t="shared" si="79"/>
        <v>0</v>
      </c>
      <c r="V409" s="70">
        <f t="shared" si="80"/>
        <v>0</v>
      </c>
      <c r="W409" s="70">
        <f t="shared" si="81"/>
        <v>0</v>
      </c>
      <c r="X409" s="71">
        <f t="shared" si="82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3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8"/>
        <v>#REF!</v>
      </c>
      <c r="U410" s="69">
        <f t="shared" si="79"/>
        <v>0</v>
      </c>
      <c r="V410" s="70">
        <f t="shared" si="80"/>
        <v>0</v>
      </c>
      <c r="W410" s="70">
        <f t="shared" si="81"/>
        <v>0</v>
      </c>
      <c r="X410" s="71">
        <f t="shared" si="82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3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8"/>
        <v>#REF!</v>
      </c>
      <c r="U411" s="69">
        <f t="shared" si="79"/>
        <v>0</v>
      </c>
      <c r="V411" s="70">
        <f t="shared" si="80"/>
        <v>0</v>
      </c>
      <c r="W411" s="70">
        <f t="shared" si="81"/>
        <v>0</v>
      </c>
      <c r="X411" s="71">
        <f t="shared" si="82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3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8"/>
        <v>#REF!</v>
      </c>
      <c r="U412" s="69">
        <f t="shared" si="79"/>
        <v>0</v>
      </c>
      <c r="V412" s="70">
        <f t="shared" si="80"/>
        <v>0</v>
      </c>
      <c r="W412" s="70">
        <f t="shared" si="81"/>
        <v>0</v>
      </c>
      <c r="X412" s="71">
        <f t="shared" si="82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3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8"/>
        <v>#REF!</v>
      </c>
      <c r="U413" s="69">
        <f t="shared" si="79"/>
        <v>0</v>
      </c>
      <c r="V413" s="70">
        <f t="shared" si="80"/>
        <v>0</v>
      </c>
      <c r="W413" s="70">
        <f t="shared" si="81"/>
        <v>0</v>
      </c>
      <c r="X413" s="71">
        <f t="shared" si="82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3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8"/>
        <v>#REF!</v>
      </c>
      <c r="U414" s="69">
        <f t="shared" si="79"/>
        <v>0</v>
      </c>
      <c r="V414" s="70">
        <f t="shared" si="80"/>
        <v>0</v>
      </c>
      <c r="W414" s="70">
        <f t="shared" si="81"/>
        <v>0</v>
      </c>
      <c r="X414" s="71">
        <f t="shared" si="82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3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8"/>
        <v>#REF!</v>
      </c>
      <c r="U415" s="69">
        <f t="shared" si="79"/>
        <v>0</v>
      </c>
      <c r="V415" s="70">
        <f t="shared" si="80"/>
        <v>0</v>
      </c>
      <c r="W415" s="70">
        <f t="shared" si="81"/>
        <v>0</v>
      </c>
      <c r="X415" s="71">
        <f t="shared" si="82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3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8"/>
        <v>#REF!</v>
      </c>
      <c r="U416" s="69">
        <f t="shared" si="79"/>
        <v>0</v>
      </c>
      <c r="V416" s="70">
        <f t="shared" si="80"/>
        <v>0</v>
      </c>
      <c r="W416" s="70">
        <f t="shared" si="81"/>
        <v>0</v>
      </c>
      <c r="X416" s="71">
        <f t="shared" si="82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3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8"/>
        <v>#REF!</v>
      </c>
      <c r="U417" s="69">
        <f t="shared" si="79"/>
        <v>0</v>
      </c>
      <c r="V417" s="70">
        <f t="shared" si="80"/>
        <v>0</v>
      </c>
      <c r="W417" s="70">
        <f t="shared" si="81"/>
        <v>0</v>
      </c>
      <c r="X417" s="71">
        <f t="shared" si="82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3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8"/>
        <v>#REF!</v>
      </c>
      <c r="U418" s="69">
        <f t="shared" si="79"/>
        <v>0</v>
      </c>
      <c r="V418" s="70">
        <f t="shared" si="80"/>
        <v>0</v>
      </c>
      <c r="W418" s="70">
        <f t="shared" si="81"/>
        <v>0</v>
      </c>
      <c r="X418" s="71">
        <f t="shared" si="82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3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8"/>
        <v>#REF!</v>
      </c>
      <c r="U419" s="69">
        <f t="shared" si="79"/>
        <v>0</v>
      </c>
      <c r="V419" s="70">
        <f t="shared" si="80"/>
        <v>0</v>
      </c>
      <c r="W419" s="70">
        <f t="shared" si="81"/>
        <v>0</v>
      </c>
      <c r="X419" s="71">
        <f t="shared" si="82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3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8"/>
        <v>#REF!</v>
      </c>
      <c r="U420" s="69">
        <f t="shared" si="79"/>
        <v>0</v>
      </c>
      <c r="V420" s="70">
        <f t="shared" si="80"/>
        <v>0</v>
      </c>
      <c r="W420" s="70">
        <f t="shared" si="81"/>
        <v>0</v>
      </c>
      <c r="X420" s="71">
        <f t="shared" si="82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3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8"/>
        <v>#REF!</v>
      </c>
      <c r="U421" s="69">
        <f t="shared" si="79"/>
        <v>0</v>
      </c>
      <c r="V421" s="70">
        <f t="shared" si="80"/>
        <v>0</v>
      </c>
      <c r="W421" s="70">
        <f t="shared" si="81"/>
        <v>0</v>
      </c>
      <c r="X421" s="71">
        <f t="shared" si="82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3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8"/>
        <v>#REF!</v>
      </c>
      <c r="U422" s="69">
        <f t="shared" si="79"/>
        <v>0</v>
      </c>
      <c r="V422" s="70">
        <f t="shared" si="80"/>
        <v>0</v>
      </c>
      <c r="W422" s="70">
        <f t="shared" si="81"/>
        <v>0</v>
      </c>
      <c r="X422" s="71">
        <f t="shared" si="82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3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8"/>
        <v>#REF!</v>
      </c>
      <c r="U423" s="69">
        <f t="shared" si="79"/>
        <v>0</v>
      </c>
      <c r="V423" s="70">
        <f t="shared" si="80"/>
        <v>0</v>
      </c>
      <c r="W423" s="70">
        <f t="shared" si="81"/>
        <v>0</v>
      </c>
      <c r="X423" s="71">
        <f t="shared" si="82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3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8"/>
        <v>#REF!</v>
      </c>
      <c r="U424" s="69">
        <f t="shared" si="79"/>
        <v>0</v>
      </c>
      <c r="V424" s="70">
        <f t="shared" si="80"/>
        <v>0</v>
      </c>
      <c r="W424" s="70">
        <f t="shared" si="81"/>
        <v>0</v>
      </c>
      <c r="X424" s="71">
        <f t="shared" si="82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3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8"/>
        <v>#REF!</v>
      </c>
      <c r="U425" s="69">
        <f t="shared" si="79"/>
        <v>0</v>
      </c>
      <c r="V425" s="70">
        <f t="shared" si="80"/>
        <v>0</v>
      </c>
      <c r="W425" s="70">
        <f t="shared" si="81"/>
        <v>0</v>
      </c>
      <c r="X425" s="71">
        <f t="shared" si="82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3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8"/>
        <v>#REF!</v>
      </c>
      <c r="U426" s="69">
        <f t="shared" si="79"/>
        <v>0</v>
      </c>
      <c r="V426" s="70">
        <f t="shared" si="80"/>
        <v>0</v>
      </c>
      <c r="W426" s="70">
        <f t="shared" si="81"/>
        <v>0</v>
      </c>
      <c r="X426" s="71">
        <f t="shared" si="82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3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8"/>
        <v>#REF!</v>
      </c>
      <c r="U427" s="69">
        <f t="shared" si="79"/>
        <v>0</v>
      </c>
      <c r="V427" s="70">
        <f t="shared" si="80"/>
        <v>0</v>
      </c>
      <c r="W427" s="70">
        <f t="shared" si="81"/>
        <v>0</v>
      </c>
      <c r="X427" s="71">
        <f t="shared" si="82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3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8"/>
        <v>#REF!</v>
      </c>
      <c r="U428" s="69">
        <f t="shared" si="79"/>
        <v>0</v>
      </c>
      <c r="V428" s="70">
        <f t="shared" si="80"/>
        <v>0</v>
      </c>
      <c r="W428" s="70">
        <f t="shared" si="81"/>
        <v>0</v>
      </c>
      <c r="X428" s="71">
        <f t="shared" si="82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3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8"/>
        <v>#REF!</v>
      </c>
      <c r="U429" s="69">
        <f t="shared" si="79"/>
        <v>0</v>
      </c>
      <c r="V429" s="70">
        <f t="shared" si="80"/>
        <v>0</v>
      </c>
      <c r="W429" s="70">
        <f t="shared" si="81"/>
        <v>0</v>
      </c>
      <c r="X429" s="71">
        <f t="shared" si="82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3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8"/>
        <v>#REF!</v>
      </c>
      <c r="U430" s="69">
        <f t="shared" si="79"/>
        <v>0</v>
      </c>
      <c r="V430" s="70">
        <f t="shared" si="80"/>
        <v>0</v>
      </c>
      <c r="W430" s="70">
        <f t="shared" si="81"/>
        <v>0</v>
      </c>
      <c r="X430" s="71">
        <f t="shared" si="82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3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8"/>
        <v>#REF!</v>
      </c>
      <c r="U431" s="69">
        <f t="shared" si="79"/>
        <v>0</v>
      </c>
      <c r="V431" s="70">
        <f t="shared" si="80"/>
        <v>0</v>
      </c>
      <c r="W431" s="70">
        <f t="shared" si="81"/>
        <v>0</v>
      </c>
      <c r="X431" s="71">
        <f t="shared" si="82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3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8"/>
        <v>#REF!</v>
      </c>
      <c r="U432" s="69">
        <f t="shared" si="79"/>
        <v>0</v>
      </c>
      <c r="V432" s="70">
        <f t="shared" si="80"/>
        <v>0</v>
      </c>
      <c r="W432" s="70">
        <f t="shared" si="81"/>
        <v>0</v>
      </c>
      <c r="X432" s="71">
        <f t="shared" si="82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3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8"/>
        <v>#REF!</v>
      </c>
      <c r="U433" s="69">
        <f t="shared" si="79"/>
        <v>0</v>
      </c>
      <c r="V433" s="70">
        <f t="shared" si="80"/>
        <v>0</v>
      </c>
      <c r="W433" s="70">
        <f t="shared" si="81"/>
        <v>0</v>
      </c>
      <c r="X433" s="71">
        <f t="shared" si="82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3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8"/>
        <v>#REF!</v>
      </c>
      <c r="U434" s="69">
        <f t="shared" si="79"/>
        <v>0</v>
      </c>
      <c r="V434" s="70">
        <f t="shared" si="80"/>
        <v>0</v>
      </c>
      <c r="W434" s="70">
        <f t="shared" si="81"/>
        <v>0</v>
      </c>
      <c r="X434" s="71">
        <f t="shared" si="82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3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8"/>
        <v>#REF!</v>
      </c>
      <c r="U435" s="69">
        <f t="shared" si="79"/>
        <v>0</v>
      </c>
      <c r="V435" s="70">
        <f t="shared" si="80"/>
        <v>0</v>
      </c>
      <c r="W435" s="70">
        <f t="shared" si="81"/>
        <v>0</v>
      </c>
      <c r="X435" s="71">
        <f t="shared" si="82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3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8"/>
        <v>#REF!</v>
      </c>
      <c r="U436" s="69">
        <f t="shared" si="79"/>
        <v>0</v>
      </c>
      <c r="V436" s="70">
        <f t="shared" si="80"/>
        <v>0</v>
      </c>
      <c r="W436" s="70">
        <f t="shared" si="81"/>
        <v>0</v>
      </c>
      <c r="X436" s="71">
        <f t="shared" si="82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3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8"/>
        <v>#REF!</v>
      </c>
      <c r="U437" s="69">
        <f t="shared" si="79"/>
        <v>0</v>
      </c>
      <c r="V437" s="70">
        <f t="shared" si="80"/>
        <v>0</v>
      </c>
      <c r="W437" s="70">
        <f t="shared" si="81"/>
        <v>0</v>
      </c>
      <c r="X437" s="71">
        <f t="shared" si="82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3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8"/>
        <v>#REF!</v>
      </c>
      <c r="U438" s="69">
        <f t="shared" si="79"/>
        <v>0</v>
      </c>
      <c r="V438" s="70">
        <f t="shared" si="80"/>
        <v>0</v>
      </c>
      <c r="W438" s="70">
        <f t="shared" si="81"/>
        <v>0</v>
      </c>
      <c r="X438" s="71">
        <f t="shared" si="82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3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8"/>
        <v>#REF!</v>
      </c>
      <c r="U439" s="69">
        <f t="shared" si="79"/>
        <v>0</v>
      </c>
      <c r="V439" s="70">
        <f t="shared" si="80"/>
        <v>0</v>
      </c>
      <c r="W439" s="70">
        <f t="shared" si="81"/>
        <v>0</v>
      </c>
      <c r="X439" s="71">
        <f t="shared" si="82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3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8"/>
        <v>#REF!</v>
      </c>
      <c r="U440" s="69">
        <f t="shared" si="79"/>
        <v>0</v>
      </c>
      <c r="V440" s="70">
        <f t="shared" si="80"/>
        <v>0</v>
      </c>
      <c r="W440" s="70">
        <f t="shared" si="81"/>
        <v>0</v>
      </c>
      <c r="X440" s="71">
        <f t="shared" si="82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3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8"/>
        <v>#REF!</v>
      </c>
      <c r="U441" s="69">
        <f t="shared" si="79"/>
        <v>0</v>
      </c>
      <c r="V441" s="70">
        <f t="shared" si="80"/>
        <v>0</v>
      </c>
      <c r="W441" s="70">
        <f t="shared" si="81"/>
        <v>0</v>
      </c>
      <c r="X441" s="71">
        <f t="shared" si="82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3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8"/>
        <v>#REF!</v>
      </c>
      <c r="U442" s="69">
        <f t="shared" si="79"/>
        <v>0</v>
      </c>
      <c r="V442" s="70">
        <f t="shared" si="80"/>
        <v>0</v>
      </c>
      <c r="W442" s="70">
        <f t="shared" si="81"/>
        <v>0</v>
      </c>
      <c r="X442" s="71">
        <f t="shared" si="82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3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8"/>
        <v>#REF!</v>
      </c>
      <c r="U443" s="69">
        <f t="shared" si="79"/>
        <v>0</v>
      </c>
      <c r="V443" s="70">
        <f t="shared" si="80"/>
        <v>0</v>
      </c>
      <c r="W443" s="70">
        <f t="shared" si="81"/>
        <v>0</v>
      </c>
      <c r="X443" s="71">
        <f t="shared" si="82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3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8"/>
        <v>#REF!</v>
      </c>
      <c r="U444" s="69">
        <f t="shared" si="79"/>
        <v>0</v>
      </c>
      <c r="V444" s="70">
        <f t="shared" si="80"/>
        <v>0</v>
      </c>
      <c r="W444" s="70">
        <f t="shared" si="81"/>
        <v>0</v>
      </c>
      <c r="X444" s="71">
        <f t="shared" si="82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3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8"/>
        <v>#REF!</v>
      </c>
      <c r="U445" s="69">
        <f t="shared" si="79"/>
        <v>0</v>
      </c>
      <c r="V445" s="70">
        <f t="shared" si="80"/>
        <v>0</v>
      </c>
      <c r="W445" s="70">
        <f t="shared" si="81"/>
        <v>0</v>
      </c>
      <c r="X445" s="71">
        <f t="shared" si="82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3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8"/>
        <v>#REF!</v>
      </c>
      <c r="U446" s="69">
        <f t="shared" si="79"/>
        <v>0</v>
      </c>
      <c r="V446" s="70">
        <f t="shared" si="80"/>
        <v>0</v>
      </c>
      <c r="W446" s="70">
        <f t="shared" si="81"/>
        <v>0</v>
      </c>
      <c r="X446" s="71">
        <f t="shared" si="82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3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8"/>
        <v>#REF!</v>
      </c>
      <c r="U447" s="69">
        <f t="shared" si="79"/>
        <v>0</v>
      </c>
      <c r="V447" s="70">
        <f t="shared" si="80"/>
        <v>0</v>
      </c>
      <c r="W447" s="70">
        <f t="shared" si="81"/>
        <v>0</v>
      </c>
      <c r="X447" s="71">
        <f t="shared" si="82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3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8"/>
        <v>#REF!</v>
      </c>
      <c r="U448" s="69">
        <f t="shared" si="79"/>
        <v>0</v>
      </c>
      <c r="V448" s="70">
        <f t="shared" si="80"/>
        <v>0</v>
      </c>
      <c r="W448" s="70">
        <f t="shared" si="81"/>
        <v>0</v>
      </c>
      <c r="X448" s="71">
        <f t="shared" si="82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3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8"/>
        <v>#REF!</v>
      </c>
      <c r="U449" s="69">
        <f t="shared" si="79"/>
        <v>0</v>
      </c>
      <c r="V449" s="70">
        <f t="shared" si="80"/>
        <v>0</v>
      </c>
      <c r="W449" s="70">
        <f t="shared" si="81"/>
        <v>0</v>
      </c>
      <c r="X449" s="71">
        <f t="shared" si="82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3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8"/>
        <v>#REF!</v>
      </c>
      <c r="U450" s="69">
        <f t="shared" si="79"/>
        <v>0</v>
      </c>
      <c r="V450" s="70">
        <f t="shared" si="80"/>
        <v>0</v>
      </c>
      <c r="W450" s="70">
        <f t="shared" si="81"/>
        <v>0</v>
      </c>
      <c r="X450" s="71">
        <f t="shared" si="82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3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8"/>
        <v>#REF!</v>
      </c>
      <c r="U451" s="69">
        <f t="shared" si="79"/>
        <v>0</v>
      </c>
      <c r="V451" s="70">
        <f t="shared" si="80"/>
        <v>0</v>
      </c>
      <c r="W451" s="70">
        <f t="shared" si="81"/>
        <v>0</v>
      </c>
      <c r="X451" s="71">
        <f t="shared" si="82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3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8"/>
        <v>#REF!</v>
      </c>
      <c r="U452" s="69">
        <f t="shared" si="79"/>
        <v>0</v>
      </c>
      <c r="V452" s="70">
        <f t="shared" si="80"/>
        <v>0</v>
      </c>
      <c r="W452" s="70">
        <f t="shared" si="81"/>
        <v>0</v>
      </c>
      <c r="X452" s="71">
        <f t="shared" si="82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3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8"/>
        <v>#REF!</v>
      </c>
      <c r="U453" s="69">
        <f t="shared" si="79"/>
        <v>0</v>
      </c>
      <c r="V453" s="70">
        <f t="shared" si="80"/>
        <v>0</v>
      </c>
      <c r="W453" s="70">
        <f t="shared" si="81"/>
        <v>0</v>
      </c>
      <c r="X453" s="71">
        <f t="shared" si="82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3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8"/>
        <v>#REF!</v>
      </c>
      <c r="U454" s="69">
        <f t="shared" si="79"/>
        <v>0</v>
      </c>
      <c r="V454" s="70">
        <f t="shared" si="80"/>
        <v>0</v>
      </c>
      <c r="W454" s="70">
        <f t="shared" si="81"/>
        <v>0</v>
      </c>
      <c r="X454" s="71">
        <f t="shared" si="82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3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8"/>
        <v>#REF!</v>
      </c>
      <c r="U455" s="69">
        <f t="shared" si="79"/>
        <v>0</v>
      </c>
      <c r="V455" s="70">
        <f t="shared" si="80"/>
        <v>0</v>
      </c>
      <c r="W455" s="70">
        <f t="shared" si="81"/>
        <v>0</v>
      </c>
      <c r="X455" s="71">
        <f t="shared" si="82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3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8"/>
        <v>#REF!</v>
      </c>
      <c r="U456" s="69">
        <f t="shared" si="79"/>
        <v>0</v>
      </c>
      <c r="V456" s="70">
        <f t="shared" si="80"/>
        <v>0</v>
      </c>
      <c r="W456" s="70">
        <f t="shared" si="81"/>
        <v>0</v>
      </c>
      <c r="X456" s="71">
        <f t="shared" si="82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3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8"/>
        <v>#REF!</v>
      </c>
      <c r="U457" s="69">
        <f t="shared" si="79"/>
        <v>0</v>
      </c>
      <c r="V457" s="70">
        <f t="shared" si="80"/>
        <v>0</v>
      </c>
      <c r="W457" s="70">
        <f t="shared" si="81"/>
        <v>0</v>
      </c>
      <c r="X457" s="71">
        <f t="shared" si="82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3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8"/>
        <v>#REF!</v>
      </c>
      <c r="U458" s="69">
        <f t="shared" si="79"/>
        <v>0</v>
      </c>
      <c r="V458" s="70">
        <f t="shared" si="80"/>
        <v>0</v>
      </c>
      <c r="W458" s="70">
        <f t="shared" si="81"/>
        <v>0</v>
      </c>
      <c r="X458" s="71">
        <f t="shared" si="82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3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8"/>
        <v>#REF!</v>
      </c>
      <c r="U459" s="69">
        <f t="shared" si="79"/>
        <v>0</v>
      </c>
      <c r="V459" s="70">
        <f t="shared" si="80"/>
        <v>0</v>
      </c>
      <c r="W459" s="70">
        <f t="shared" si="81"/>
        <v>0</v>
      </c>
      <c r="X459" s="71">
        <f t="shared" si="82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3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8"/>
        <v>#REF!</v>
      </c>
      <c r="U460" s="69">
        <f t="shared" si="79"/>
        <v>0</v>
      </c>
      <c r="V460" s="70">
        <f t="shared" si="80"/>
        <v>0</v>
      </c>
      <c r="W460" s="70">
        <f t="shared" si="81"/>
        <v>0</v>
      </c>
      <c r="X460" s="71">
        <f t="shared" si="82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3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8"/>
        <v>#REF!</v>
      </c>
      <c r="U461" s="69">
        <f t="shared" si="79"/>
        <v>0</v>
      </c>
      <c r="V461" s="70">
        <f t="shared" si="80"/>
        <v>0</v>
      </c>
      <c r="W461" s="70">
        <f t="shared" si="81"/>
        <v>0</v>
      </c>
      <c r="X461" s="71">
        <f t="shared" si="82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3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8"/>
        <v>#REF!</v>
      </c>
      <c r="U462" s="69">
        <f t="shared" si="79"/>
        <v>0</v>
      </c>
      <c r="V462" s="70">
        <f t="shared" si="80"/>
        <v>0</v>
      </c>
      <c r="W462" s="70">
        <f t="shared" si="81"/>
        <v>0</v>
      </c>
      <c r="X462" s="71">
        <f t="shared" si="82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3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8"/>
        <v>#REF!</v>
      </c>
      <c r="U463" s="69">
        <f t="shared" si="79"/>
        <v>0</v>
      </c>
      <c r="V463" s="70">
        <f t="shared" si="80"/>
        <v>0</v>
      </c>
      <c r="W463" s="70">
        <f t="shared" si="81"/>
        <v>0</v>
      </c>
      <c r="X463" s="71">
        <f t="shared" si="82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3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8"/>
        <v>#REF!</v>
      </c>
      <c r="U464" s="69">
        <f t="shared" si="79"/>
        <v>0</v>
      </c>
      <c r="V464" s="70">
        <f t="shared" si="80"/>
        <v>0</v>
      </c>
      <c r="W464" s="70">
        <f t="shared" si="81"/>
        <v>0</v>
      </c>
      <c r="X464" s="71">
        <f t="shared" si="82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3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8"/>
        <v>#REF!</v>
      </c>
      <c r="U465" s="69">
        <f t="shared" si="79"/>
        <v>0</v>
      </c>
      <c r="V465" s="70">
        <f t="shared" si="80"/>
        <v>0</v>
      </c>
      <c r="W465" s="70">
        <f t="shared" si="81"/>
        <v>0</v>
      </c>
      <c r="X465" s="71">
        <f t="shared" si="82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3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8"/>
        <v>#REF!</v>
      </c>
      <c r="U466" s="69">
        <f t="shared" si="79"/>
        <v>0</v>
      </c>
      <c r="V466" s="70">
        <f t="shared" si="80"/>
        <v>0</v>
      </c>
      <c r="W466" s="70">
        <f t="shared" si="81"/>
        <v>0</v>
      </c>
      <c r="X466" s="71">
        <f t="shared" si="82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3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8"/>
        <v>#REF!</v>
      </c>
      <c r="U467" s="69">
        <f t="shared" si="79"/>
        <v>0</v>
      </c>
      <c r="V467" s="70">
        <f t="shared" si="80"/>
        <v>0</v>
      </c>
      <c r="W467" s="70">
        <f t="shared" si="81"/>
        <v>0</v>
      </c>
      <c r="X467" s="71">
        <f t="shared" si="82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3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8"/>
        <v>#REF!</v>
      </c>
      <c r="U468" s="69">
        <f t="shared" si="79"/>
        <v>0</v>
      </c>
      <c r="V468" s="70">
        <f t="shared" si="80"/>
        <v>0</v>
      </c>
      <c r="W468" s="70">
        <f t="shared" si="81"/>
        <v>0</v>
      </c>
      <c r="X468" s="71">
        <f t="shared" si="82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3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4">SUM(Q469:S469)</f>
        <v>#REF!</v>
      </c>
      <c r="U469" s="69">
        <f t="shared" ref="U469:U500" si="85">SUM(C469:E469)*$U$3</f>
        <v>0</v>
      </c>
      <c r="V469" s="70">
        <f t="shared" ref="V469:V500" si="86">SUM(F469:H469)*$V$3</f>
        <v>0</v>
      </c>
      <c r="W469" s="70">
        <f t="shared" ref="W469:W500" si="87">SUM(I469:K469)*$W$3</f>
        <v>0</v>
      </c>
      <c r="X469" s="71">
        <f t="shared" ref="X469:X500" si="88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9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4"/>
        <v>#REF!</v>
      </c>
      <c r="U470" s="69">
        <f t="shared" si="85"/>
        <v>0</v>
      </c>
      <c r="V470" s="70">
        <f t="shared" si="86"/>
        <v>0</v>
      </c>
      <c r="W470" s="70">
        <f t="shared" si="87"/>
        <v>0</v>
      </c>
      <c r="X470" s="71">
        <f t="shared" si="88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9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4"/>
        <v>#REF!</v>
      </c>
      <c r="U471" s="69">
        <f t="shared" si="85"/>
        <v>0</v>
      </c>
      <c r="V471" s="70">
        <f t="shared" si="86"/>
        <v>0</v>
      </c>
      <c r="W471" s="70">
        <f t="shared" si="87"/>
        <v>0</v>
      </c>
      <c r="X471" s="71">
        <f t="shared" si="88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9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4"/>
        <v>#REF!</v>
      </c>
      <c r="U472" s="69">
        <f t="shared" si="85"/>
        <v>0</v>
      </c>
      <c r="V472" s="70">
        <f t="shared" si="86"/>
        <v>0</v>
      </c>
      <c r="W472" s="70">
        <f t="shared" si="87"/>
        <v>0</v>
      </c>
      <c r="X472" s="71">
        <f t="shared" si="88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9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4"/>
        <v>#REF!</v>
      </c>
      <c r="U473" s="69">
        <f t="shared" si="85"/>
        <v>0</v>
      </c>
      <c r="V473" s="70">
        <f t="shared" si="86"/>
        <v>0</v>
      </c>
      <c r="W473" s="70">
        <f t="shared" si="87"/>
        <v>0</v>
      </c>
      <c r="X473" s="71">
        <f t="shared" si="88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9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4"/>
        <v>#REF!</v>
      </c>
      <c r="U474" s="69">
        <f t="shared" si="85"/>
        <v>0</v>
      </c>
      <c r="V474" s="70">
        <f t="shared" si="86"/>
        <v>0</v>
      </c>
      <c r="W474" s="70">
        <f t="shared" si="87"/>
        <v>0</v>
      </c>
      <c r="X474" s="71">
        <f t="shared" si="88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9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4"/>
        <v>#REF!</v>
      </c>
      <c r="U475" s="69">
        <f t="shared" si="85"/>
        <v>0</v>
      </c>
      <c r="V475" s="70">
        <f t="shared" si="86"/>
        <v>0</v>
      </c>
      <c r="W475" s="70">
        <f t="shared" si="87"/>
        <v>0</v>
      </c>
      <c r="X475" s="71">
        <f t="shared" si="88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9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4"/>
        <v>#REF!</v>
      </c>
      <c r="U476" s="69">
        <f t="shared" si="85"/>
        <v>0</v>
      </c>
      <c r="V476" s="70">
        <f t="shared" si="86"/>
        <v>0</v>
      </c>
      <c r="W476" s="70">
        <f t="shared" si="87"/>
        <v>0</v>
      </c>
      <c r="X476" s="71">
        <f t="shared" si="88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9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4"/>
        <v>#REF!</v>
      </c>
      <c r="U477" s="69">
        <f t="shared" si="85"/>
        <v>0</v>
      </c>
      <c r="V477" s="70">
        <f t="shared" si="86"/>
        <v>0</v>
      </c>
      <c r="W477" s="70">
        <f t="shared" si="87"/>
        <v>0</v>
      </c>
      <c r="X477" s="71">
        <f t="shared" si="88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9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4"/>
        <v>#REF!</v>
      </c>
      <c r="U478" s="69">
        <f t="shared" si="85"/>
        <v>0</v>
      </c>
      <c r="V478" s="70">
        <f t="shared" si="86"/>
        <v>0</v>
      </c>
      <c r="W478" s="70">
        <f t="shared" si="87"/>
        <v>0</v>
      </c>
      <c r="X478" s="71">
        <f t="shared" si="88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9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4"/>
        <v>#REF!</v>
      </c>
      <c r="U479" s="69">
        <f t="shared" si="85"/>
        <v>0</v>
      </c>
      <c r="V479" s="70">
        <f t="shared" si="86"/>
        <v>0</v>
      </c>
      <c r="W479" s="70">
        <f t="shared" si="87"/>
        <v>0</v>
      </c>
      <c r="X479" s="71">
        <f t="shared" si="88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9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4"/>
        <v>#REF!</v>
      </c>
      <c r="U480" s="69">
        <f t="shared" si="85"/>
        <v>0</v>
      </c>
      <c r="V480" s="70">
        <f t="shared" si="86"/>
        <v>0</v>
      </c>
      <c r="W480" s="70">
        <f t="shared" si="87"/>
        <v>0</v>
      </c>
      <c r="X480" s="71">
        <f t="shared" si="88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9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4"/>
        <v>#REF!</v>
      </c>
      <c r="U481" s="69">
        <f t="shared" si="85"/>
        <v>0</v>
      </c>
      <c r="V481" s="70">
        <f t="shared" si="86"/>
        <v>0</v>
      </c>
      <c r="W481" s="70">
        <f t="shared" si="87"/>
        <v>0</v>
      </c>
      <c r="X481" s="71">
        <f t="shared" si="88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9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4"/>
        <v>#REF!</v>
      </c>
      <c r="U482" s="69">
        <f t="shared" si="85"/>
        <v>0</v>
      </c>
      <c r="V482" s="70">
        <f t="shared" si="86"/>
        <v>0</v>
      </c>
      <c r="W482" s="70">
        <f t="shared" si="87"/>
        <v>0</v>
      </c>
      <c r="X482" s="71">
        <f t="shared" si="88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9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4"/>
        <v>#REF!</v>
      </c>
      <c r="U483" s="69">
        <f t="shared" si="85"/>
        <v>0</v>
      </c>
      <c r="V483" s="70">
        <f t="shared" si="86"/>
        <v>0</v>
      </c>
      <c r="W483" s="70">
        <f t="shared" si="87"/>
        <v>0</v>
      </c>
      <c r="X483" s="71">
        <f t="shared" si="88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9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4"/>
        <v>#REF!</v>
      </c>
      <c r="U484" s="69">
        <f t="shared" si="85"/>
        <v>0</v>
      </c>
      <c r="V484" s="70">
        <f t="shared" si="86"/>
        <v>0</v>
      </c>
      <c r="W484" s="70">
        <f t="shared" si="87"/>
        <v>0</v>
      </c>
      <c r="X484" s="71">
        <f t="shared" si="88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9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4"/>
        <v>#REF!</v>
      </c>
      <c r="U485" s="69">
        <f t="shared" si="85"/>
        <v>0</v>
      </c>
      <c r="V485" s="70">
        <f t="shared" si="86"/>
        <v>0</v>
      </c>
      <c r="W485" s="70">
        <f t="shared" si="87"/>
        <v>0</v>
      </c>
      <c r="X485" s="71">
        <f t="shared" si="88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9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4"/>
        <v>#REF!</v>
      </c>
      <c r="U486" s="69">
        <f t="shared" si="85"/>
        <v>0</v>
      </c>
      <c r="V486" s="70">
        <f t="shared" si="86"/>
        <v>0</v>
      </c>
      <c r="W486" s="70">
        <f t="shared" si="87"/>
        <v>0</v>
      </c>
      <c r="X486" s="71">
        <f t="shared" si="88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9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4"/>
        <v>#REF!</v>
      </c>
      <c r="U487" s="69">
        <f t="shared" si="85"/>
        <v>0</v>
      </c>
      <c r="V487" s="70">
        <f t="shared" si="86"/>
        <v>0</v>
      </c>
      <c r="W487" s="70">
        <f t="shared" si="87"/>
        <v>0</v>
      </c>
      <c r="X487" s="71">
        <f t="shared" si="88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9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4"/>
        <v>#REF!</v>
      </c>
      <c r="U488" s="69">
        <f t="shared" si="85"/>
        <v>0</v>
      </c>
      <c r="V488" s="70">
        <f t="shared" si="86"/>
        <v>0</v>
      </c>
      <c r="W488" s="70">
        <f t="shared" si="87"/>
        <v>0</v>
      </c>
      <c r="X488" s="71">
        <f t="shared" si="88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9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4"/>
        <v>#REF!</v>
      </c>
      <c r="U489" s="69">
        <f t="shared" si="85"/>
        <v>0</v>
      </c>
      <c r="V489" s="70">
        <f t="shared" si="86"/>
        <v>0</v>
      </c>
      <c r="W489" s="70">
        <f t="shared" si="87"/>
        <v>0</v>
      </c>
      <c r="X489" s="71">
        <f t="shared" si="88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9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4"/>
        <v>#REF!</v>
      </c>
      <c r="U490" s="69">
        <f t="shared" si="85"/>
        <v>0</v>
      </c>
      <c r="V490" s="70">
        <f t="shared" si="86"/>
        <v>0</v>
      </c>
      <c r="W490" s="70">
        <f t="shared" si="87"/>
        <v>0</v>
      </c>
      <c r="X490" s="71">
        <f t="shared" si="88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9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4"/>
        <v>#REF!</v>
      </c>
      <c r="U491" s="69">
        <f t="shared" si="85"/>
        <v>0</v>
      </c>
      <c r="V491" s="70">
        <f t="shared" si="86"/>
        <v>0</v>
      </c>
      <c r="W491" s="70">
        <f t="shared" si="87"/>
        <v>0</v>
      </c>
      <c r="X491" s="71">
        <f t="shared" si="88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9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4"/>
        <v>#REF!</v>
      </c>
      <c r="U492" s="69">
        <f t="shared" si="85"/>
        <v>0</v>
      </c>
      <c r="V492" s="70">
        <f t="shared" si="86"/>
        <v>0</v>
      </c>
      <c r="W492" s="70">
        <f t="shared" si="87"/>
        <v>0</v>
      </c>
      <c r="X492" s="71">
        <f t="shared" si="88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9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4"/>
        <v>#REF!</v>
      </c>
      <c r="U493" s="69">
        <f t="shared" si="85"/>
        <v>0</v>
      </c>
      <c r="V493" s="70">
        <f t="shared" si="86"/>
        <v>0</v>
      </c>
      <c r="W493" s="70">
        <f t="shared" si="87"/>
        <v>0</v>
      </c>
      <c r="X493" s="71">
        <f t="shared" si="88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9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4"/>
        <v>#REF!</v>
      </c>
      <c r="U494" s="69">
        <f t="shared" si="85"/>
        <v>0</v>
      </c>
      <c r="V494" s="70">
        <f t="shared" si="86"/>
        <v>0</v>
      </c>
      <c r="W494" s="70">
        <f t="shared" si="87"/>
        <v>0</v>
      </c>
      <c r="X494" s="71">
        <f t="shared" si="88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9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4"/>
        <v>#REF!</v>
      </c>
      <c r="U495" s="69">
        <f t="shared" si="85"/>
        <v>0</v>
      </c>
      <c r="V495" s="70">
        <f t="shared" si="86"/>
        <v>0</v>
      </c>
      <c r="W495" s="70">
        <f t="shared" si="87"/>
        <v>0</v>
      </c>
      <c r="X495" s="71">
        <f t="shared" si="88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9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4"/>
        <v>#REF!</v>
      </c>
      <c r="U496" s="69">
        <f t="shared" si="85"/>
        <v>0</v>
      </c>
      <c r="V496" s="70">
        <f t="shared" si="86"/>
        <v>0</v>
      </c>
      <c r="W496" s="70">
        <f t="shared" si="87"/>
        <v>0</v>
      </c>
      <c r="X496" s="71">
        <f t="shared" si="88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9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4"/>
        <v>#REF!</v>
      </c>
      <c r="U497" s="69">
        <f t="shared" si="85"/>
        <v>0</v>
      </c>
      <c r="V497" s="70">
        <f t="shared" si="86"/>
        <v>0</v>
      </c>
      <c r="W497" s="70">
        <f t="shared" si="87"/>
        <v>0</v>
      </c>
      <c r="X497" s="71">
        <f t="shared" si="88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9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4"/>
        <v>#REF!</v>
      </c>
      <c r="U498" s="69">
        <f t="shared" si="85"/>
        <v>0</v>
      </c>
      <c r="V498" s="70">
        <f t="shared" si="86"/>
        <v>0</v>
      </c>
      <c r="W498" s="70">
        <f t="shared" si="87"/>
        <v>0</v>
      </c>
      <c r="X498" s="71">
        <f t="shared" si="88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9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4"/>
        <v>#REF!</v>
      </c>
      <c r="U499" s="69">
        <f t="shared" si="85"/>
        <v>0</v>
      </c>
      <c r="V499" s="70">
        <f t="shared" si="86"/>
        <v>0</v>
      </c>
      <c r="W499" s="70">
        <f t="shared" si="87"/>
        <v>0</v>
      </c>
      <c r="X499" s="71">
        <f t="shared" si="88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9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4"/>
        <v>#REF!</v>
      </c>
      <c r="U500" s="72">
        <f t="shared" si="85"/>
        <v>0</v>
      </c>
      <c r="V500" s="73">
        <f t="shared" si="86"/>
        <v>0</v>
      </c>
      <c r="W500" s="73">
        <f t="shared" si="87"/>
        <v>0</v>
      </c>
      <c r="X500" s="74">
        <f t="shared" si="88"/>
        <v>0</v>
      </c>
    </row>
  </sheetData>
  <mergeCells count="22">
    <mergeCell ref="Z3:AD3"/>
    <mergeCell ref="Q4:T4"/>
    <mergeCell ref="U4:X4"/>
    <mergeCell ref="Z4:AB4"/>
    <mergeCell ref="A2:E2"/>
    <mergeCell ref="A3:A5"/>
    <mergeCell ref="Y3:Y5"/>
    <mergeCell ref="L3:N4"/>
    <mergeCell ref="O3:P4"/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="121" workbookViewId="0">
      <pane xSplit="2" ySplit="4" topLeftCell="C9" activePane="bottomRight" state="frozen"/>
      <selection activeCell="B11" sqref="B11"/>
      <selection pane="topRight" activeCell="B11" sqref="B11"/>
      <selection pane="bottomLeft" activeCell="B11" sqref="B11"/>
      <selection pane="bottomRight"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12">
        <v>46235</v>
      </c>
      <c r="B2" s="312"/>
      <c r="C2" s="312"/>
      <c r="D2" s="312"/>
      <c r="E2" s="312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>
        <v>40</v>
      </c>
      <c r="D6" s="29"/>
      <c r="E6" s="35"/>
      <c r="F6" s="33"/>
      <c r="G6" s="29"/>
      <c r="H6" s="57"/>
      <c r="I6" s="33">
        <v>40</v>
      </c>
      <c r="J6" s="29">
        <v>80</v>
      </c>
      <c r="K6" s="35">
        <v>40</v>
      </c>
      <c r="L6" s="36">
        <f t="shared" ref="L6:L16" si="0">SUM(C6:K6)/40</f>
        <v>5</v>
      </c>
      <c r="M6" s="86">
        <f t="shared" ref="M6:M15" si="1">SUMPRODUCT($C$4:$K$4,$C6:$K6)</f>
        <v>13191.6</v>
      </c>
      <c r="N6" s="57">
        <f t="shared" ref="N6:N15" si="2">SUMPRODUCT($C$3:$K$3,$C6:$K6)/1000</f>
        <v>21.6</v>
      </c>
      <c r="O6" s="218">
        <f t="shared" ref="O6:O12" si="3">SUM(F6:H6)/20</f>
        <v>0</v>
      </c>
      <c r="P6" s="41">
        <f t="shared" ref="P6:P12" si="4">SUM(I6:K6)/20</f>
        <v>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0</v>
      </c>
      <c r="AH6" s="97">
        <f t="shared" ref="AH6:AH16" si="14">SUM(E6:G6)/40</f>
        <v>0</v>
      </c>
      <c r="AJ6" s="164">
        <f t="shared" ref="AJ6:AJ15" si="15">AF6/SUM(AF6:AH6)</f>
        <v>1</v>
      </c>
      <c r="AK6" s="154">
        <f t="shared" ref="AK6:AK16" si="16">AG6/SUM(AF6:AH6)</f>
        <v>0</v>
      </c>
      <c r="AL6" s="165">
        <f t="shared" ref="AL6:AL16" si="17">AH6/SUM(AF6:AH6)</f>
        <v>0</v>
      </c>
    </row>
    <row r="7" spans="1:38" x14ac:dyDescent="0.3">
      <c r="A7" s="30">
        <v>2</v>
      </c>
      <c r="B7" s="111" t="s">
        <v>88</v>
      </c>
      <c r="C7" s="107">
        <v>132</v>
      </c>
      <c r="D7" s="29"/>
      <c r="E7" s="35"/>
      <c r="F7" s="33">
        <v>35</v>
      </c>
      <c r="G7" s="29">
        <v>20</v>
      </c>
      <c r="H7" s="57">
        <v>0</v>
      </c>
      <c r="I7" s="33">
        <v>64</v>
      </c>
      <c r="J7" s="29">
        <v>53</v>
      </c>
      <c r="K7" s="35">
        <v>55</v>
      </c>
      <c r="L7" s="36">
        <f t="shared" si="0"/>
        <v>8.9749999999999996</v>
      </c>
      <c r="M7" s="86">
        <f t="shared" si="1"/>
        <v>20557.877499999999</v>
      </c>
      <c r="N7" s="57">
        <f t="shared" si="2"/>
        <v>32.409999999999997</v>
      </c>
      <c r="O7" s="218">
        <f t="shared" si="3"/>
        <v>2.75</v>
      </c>
      <c r="P7" s="41">
        <f t="shared" si="4"/>
        <v>8.6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4.62</v>
      </c>
      <c r="V7" s="70">
        <f t="shared" si="7"/>
        <v>0</v>
      </c>
      <c r="W7" s="70">
        <f t="shared" si="8"/>
        <v>0</v>
      </c>
      <c r="X7" s="71">
        <f t="shared" si="9"/>
        <v>4.62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3.3</v>
      </c>
      <c r="AG7" s="94">
        <f t="shared" si="13"/>
        <v>1.375</v>
      </c>
      <c r="AH7" s="97">
        <f t="shared" si="14"/>
        <v>1.375</v>
      </c>
      <c r="AJ7" s="164">
        <f t="shared" si="15"/>
        <v>0.54545454545454541</v>
      </c>
      <c r="AK7" s="154">
        <f t="shared" si="16"/>
        <v>0.22727272727272729</v>
      </c>
      <c r="AL7" s="165">
        <f t="shared" si="17"/>
        <v>0.22727272727272729</v>
      </c>
    </row>
    <row r="8" spans="1:38" x14ac:dyDescent="0.3">
      <c r="A8" s="30">
        <v>3</v>
      </c>
      <c r="B8" s="111" t="s">
        <v>95</v>
      </c>
      <c r="C8" s="107">
        <v>80</v>
      </c>
      <c r="D8" s="29"/>
      <c r="E8" s="35"/>
      <c r="F8" s="33">
        <v>40</v>
      </c>
      <c r="G8" s="29">
        <v>20</v>
      </c>
      <c r="H8" s="57">
        <v>0</v>
      </c>
      <c r="I8" s="33">
        <v>124</v>
      </c>
      <c r="J8" s="29">
        <v>124</v>
      </c>
      <c r="K8" s="35">
        <v>92</v>
      </c>
      <c r="L8" s="36">
        <f t="shared" si="0"/>
        <v>12</v>
      </c>
      <c r="M8" s="86">
        <f t="shared" si="1"/>
        <v>30983.750000000004</v>
      </c>
      <c r="N8" s="57">
        <f t="shared" si="2"/>
        <v>49.8</v>
      </c>
      <c r="O8" s="218">
        <f t="shared" si="3"/>
        <v>3</v>
      </c>
      <c r="P8" s="41">
        <f t="shared" si="4"/>
        <v>17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2.8000000000000003</v>
      </c>
      <c r="V8" s="70">
        <f t="shared" si="7"/>
        <v>0</v>
      </c>
      <c r="W8" s="70">
        <f t="shared" si="8"/>
        <v>0</v>
      </c>
      <c r="X8" s="71">
        <f t="shared" si="9"/>
        <v>2.8000000000000003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</v>
      </c>
      <c r="AG8" s="94">
        <f t="shared" si="13"/>
        <v>1.5</v>
      </c>
      <c r="AH8" s="97">
        <f t="shared" si="14"/>
        <v>1.5</v>
      </c>
      <c r="AJ8" s="164">
        <f t="shared" si="15"/>
        <v>0.4</v>
      </c>
      <c r="AK8" s="154">
        <f t="shared" si="16"/>
        <v>0.3</v>
      </c>
      <c r="AL8" s="165">
        <f t="shared" si="17"/>
        <v>0.3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218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64" t="e">
        <f t="shared" si="15"/>
        <v>#DIV/0!</v>
      </c>
      <c r="AK9" s="154" t="e">
        <f t="shared" si="16"/>
        <v>#DIV/0!</v>
      </c>
      <c r="AL9" s="165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218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90</v>
      </c>
      <c r="C11" s="107">
        <v>40</v>
      </c>
      <c r="D11" s="29"/>
      <c r="E11" s="35"/>
      <c r="F11" s="33">
        <v>40</v>
      </c>
      <c r="G11" s="29">
        <v>40</v>
      </c>
      <c r="H11" s="57">
        <v>40</v>
      </c>
      <c r="I11" s="33">
        <v>40</v>
      </c>
      <c r="J11" s="29">
        <v>40</v>
      </c>
      <c r="K11" s="35">
        <v>40</v>
      </c>
      <c r="L11" s="36">
        <f t="shared" si="0"/>
        <v>7</v>
      </c>
      <c r="M11" s="86">
        <f t="shared" si="1"/>
        <v>16581.5</v>
      </c>
      <c r="N11" s="57">
        <f t="shared" si="2"/>
        <v>25.2</v>
      </c>
      <c r="O11" s="218">
        <f t="shared" si="3"/>
        <v>6</v>
      </c>
      <c r="P11" s="41">
        <f t="shared" si="4"/>
        <v>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1.4000000000000001</v>
      </c>
      <c r="V11" s="70">
        <f t="shared" si="7"/>
        <v>0</v>
      </c>
      <c r="W11" s="70">
        <f t="shared" si="8"/>
        <v>0</v>
      </c>
      <c r="X11" s="71">
        <f t="shared" si="9"/>
        <v>1.4000000000000001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1</v>
      </c>
      <c r="AG11" s="94">
        <f t="shared" si="13"/>
        <v>3</v>
      </c>
      <c r="AH11" s="97">
        <f t="shared" si="14"/>
        <v>2</v>
      </c>
      <c r="AJ11" s="164">
        <f t="shared" si="15"/>
        <v>0.16666666666666666</v>
      </c>
      <c r="AK11" s="154">
        <f t="shared" si="16"/>
        <v>0.5</v>
      </c>
      <c r="AL11" s="165">
        <f t="shared" si="17"/>
        <v>0.33333333333333331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218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64" t="e">
        <f t="shared" si="15"/>
        <v>#DIV/0!</v>
      </c>
      <c r="AK12" s="154" t="e">
        <f t="shared" si="16"/>
        <v>#DIV/0!</v>
      </c>
      <c r="AL12" s="165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292</v>
      </c>
      <c r="D16" s="51">
        <f t="shared" si="34"/>
        <v>0</v>
      </c>
      <c r="E16" s="53">
        <f t="shared" si="34"/>
        <v>0</v>
      </c>
      <c r="F16" s="113">
        <f t="shared" si="34"/>
        <v>115</v>
      </c>
      <c r="G16" s="51">
        <f t="shared" si="34"/>
        <v>80</v>
      </c>
      <c r="H16" s="53">
        <f t="shared" si="34"/>
        <v>40</v>
      </c>
      <c r="I16" s="113">
        <f t="shared" si="34"/>
        <v>268</v>
      </c>
      <c r="J16" s="51">
        <f t="shared" si="34"/>
        <v>297</v>
      </c>
      <c r="K16" s="53">
        <f t="shared" si="34"/>
        <v>227</v>
      </c>
      <c r="L16" s="50">
        <f t="shared" si="0"/>
        <v>32.975000000000001</v>
      </c>
      <c r="M16" s="88">
        <f t="shared" ref="M16:AA16" si="35">SUM(M6:M15)</f>
        <v>81314.727500000008</v>
      </c>
      <c r="N16" s="53">
        <f t="shared" si="35"/>
        <v>129.01</v>
      </c>
      <c r="O16" s="113">
        <f t="shared" si="35"/>
        <v>11.75</v>
      </c>
      <c r="P16" s="52">
        <f t="shared" si="35"/>
        <v>39.6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10.220000000000001</v>
      </c>
      <c r="V16" s="67">
        <f t="shared" si="35"/>
        <v>0</v>
      </c>
      <c r="W16" s="67">
        <f t="shared" si="35"/>
        <v>0</v>
      </c>
      <c r="X16" s="68">
        <f t="shared" si="35"/>
        <v>10.220000000000001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7.3</v>
      </c>
      <c r="AG16" s="103">
        <f t="shared" si="13"/>
        <v>5.875</v>
      </c>
      <c r="AH16" s="104">
        <f t="shared" si="14"/>
        <v>4.875</v>
      </c>
      <c r="AJ16" s="161">
        <f t="shared" ref="AJ16" si="37">AF16/SUM(AF16:AH16)</f>
        <v>0.40443213296398889</v>
      </c>
      <c r="AK16" s="162">
        <f t="shared" si="16"/>
        <v>0.32548476454293629</v>
      </c>
      <c r="AL16" s="163">
        <f t="shared" si="17"/>
        <v>0.27008310249307477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55" t="s">
        <v>49</v>
      </c>
      <c r="B19" s="257" t="s">
        <v>43</v>
      </c>
      <c r="C19" s="324" t="s">
        <v>40</v>
      </c>
      <c r="D19" s="319"/>
      <c r="E19" s="319"/>
      <c r="F19" s="319" t="s">
        <v>41</v>
      </c>
      <c r="G19" s="319"/>
      <c r="H19" s="319"/>
      <c r="I19" s="319" t="s">
        <v>42</v>
      </c>
      <c r="J19" s="319"/>
      <c r="K19" s="319"/>
      <c r="L19" s="325" t="s">
        <v>48</v>
      </c>
      <c r="M19" s="325"/>
      <c r="N19" s="326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22"/>
      <c r="B20" s="323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I19:K19"/>
    <mergeCell ref="A3:A5"/>
    <mergeCell ref="O3:P3"/>
    <mergeCell ref="A16:B16"/>
    <mergeCell ref="A19:A20"/>
    <mergeCell ref="B19:B20"/>
    <mergeCell ref="C19:E19"/>
    <mergeCell ref="F19:H19"/>
    <mergeCell ref="L19:N19"/>
    <mergeCell ref="Q19:T19"/>
    <mergeCell ref="U19:X19"/>
    <mergeCell ref="L3:N3"/>
    <mergeCell ref="L4:N4"/>
    <mergeCell ref="U4:X4"/>
    <mergeCell ref="Q4:T4"/>
    <mergeCell ref="A2:E2"/>
    <mergeCell ref="AF4:AH4"/>
    <mergeCell ref="AC4:AC5"/>
    <mergeCell ref="AD4:AD5"/>
    <mergeCell ref="AJ4:AL4"/>
    <mergeCell ref="Y3:Y5"/>
    <mergeCell ref="Z4:AB4"/>
    <mergeCell ref="Z3:AD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296">
        <v>46236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0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  <c r="Y19" s="28">
        <v>865</v>
      </c>
      <c r="Z19" s="28">
        <v>1740</v>
      </c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1214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  <c r="Y21" s="28">
        <v>120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  <c r="Y22" s="28">
        <v>3939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  <c r="Y23" s="28">
        <f>Y22/40</f>
        <v>98.474999999999994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topLeftCell="A2" workbookViewId="0">
      <selection activeCell="B11" sqref="B11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296">
        <v>46237</v>
      </c>
      <c r="B2" s="296"/>
      <c r="C2" s="296"/>
      <c r="D2" s="296"/>
      <c r="E2" s="296"/>
      <c r="U2" s="81"/>
    </row>
    <row r="3" spans="1:38" ht="13.5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3.5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3.5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>
        <v>120</v>
      </c>
      <c r="D6" s="29"/>
      <c r="E6" s="35"/>
      <c r="F6" s="33">
        <v>80</v>
      </c>
      <c r="G6" s="29">
        <v>73</v>
      </c>
      <c r="H6" s="57">
        <v>0</v>
      </c>
      <c r="I6" s="33">
        <v>110</v>
      </c>
      <c r="J6" s="29">
        <v>110</v>
      </c>
      <c r="K6" s="35">
        <v>160</v>
      </c>
      <c r="L6" s="36">
        <f t="shared" ref="L6:L16" si="0">SUM(C6:K6)/40</f>
        <v>16.324999999999999</v>
      </c>
      <c r="M6" s="86">
        <f t="shared" ref="M6:M15" si="1">SUMPRODUCT($C$4:$K$4,$C6:$K6)</f>
        <v>40337.5625</v>
      </c>
      <c r="N6" s="57">
        <f t="shared" ref="N6:N15" si="2">SUMPRODUCT($C$3:$K$3,$C6:$K6)/1000</f>
        <v>63.51</v>
      </c>
      <c r="O6" s="42">
        <f t="shared" ref="O6:O12" si="3">SUM(F6:H6)/20</f>
        <v>7.65</v>
      </c>
      <c r="P6" s="41">
        <f t="shared" ref="P6:P12" si="4">SUM(I6:K6)/20</f>
        <v>19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4.2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4481.9513888888887</v>
      </c>
      <c r="AD6" s="35"/>
      <c r="AF6" s="96">
        <f t="shared" ref="AF6:AF16" si="12">SUM(C6:E6)/40</f>
        <v>3</v>
      </c>
      <c r="AG6" s="94">
        <f t="shared" ref="AG6:AG16" si="13">SUM(F6:H6)/40</f>
        <v>3.8250000000000002</v>
      </c>
      <c r="AH6" s="97">
        <f t="shared" ref="AH6:AH16" si="14">SUM(E6:G6)/40</f>
        <v>3.8250000000000002</v>
      </c>
      <c r="AJ6" s="154">
        <f t="shared" ref="AJ6:AJ15" si="15">AF6/SUM(AF6:AH6)</f>
        <v>0.28169014084507044</v>
      </c>
      <c r="AK6" s="154">
        <f t="shared" ref="AK6:AK16" si="16">AG6/SUM(AF6:AH6)</f>
        <v>0.35915492957746481</v>
      </c>
      <c r="AL6" s="154">
        <f t="shared" ref="AL6:AL16" si="17">AH6/SUM(AF6:AH6)</f>
        <v>0.35915492957746481</v>
      </c>
    </row>
    <row r="7" spans="1:38" x14ac:dyDescent="0.3">
      <c r="A7" s="30">
        <v>2</v>
      </c>
      <c r="B7" s="111" t="s">
        <v>88</v>
      </c>
      <c r="C7" s="107">
        <v>135</v>
      </c>
      <c r="D7" s="29"/>
      <c r="E7" s="35"/>
      <c r="F7" s="33">
        <v>64</v>
      </c>
      <c r="G7" s="29">
        <v>40</v>
      </c>
      <c r="H7" s="57">
        <v>0</v>
      </c>
      <c r="I7" s="33">
        <v>80</v>
      </c>
      <c r="J7" s="29">
        <v>65</v>
      </c>
      <c r="K7" s="35">
        <v>75</v>
      </c>
      <c r="L7" s="36">
        <f t="shared" si="0"/>
        <v>11.475</v>
      </c>
      <c r="M7" s="86">
        <f t="shared" si="1"/>
        <v>26732.949999999997</v>
      </c>
      <c r="N7" s="57">
        <f t="shared" si="2"/>
        <v>41.78</v>
      </c>
      <c r="O7" s="42">
        <f t="shared" si="3"/>
        <v>5.2</v>
      </c>
      <c r="P7" s="41">
        <f t="shared" si="4"/>
        <v>11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4.7250000000000005</v>
      </c>
      <c r="V7" s="70">
        <f t="shared" si="7"/>
        <v>0</v>
      </c>
      <c r="W7" s="70">
        <f t="shared" si="8"/>
        <v>0</v>
      </c>
      <c r="X7" s="71">
        <f t="shared" si="9"/>
        <v>4.7250000000000005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3.375</v>
      </c>
      <c r="AG7" s="94">
        <f t="shared" si="13"/>
        <v>2.6</v>
      </c>
      <c r="AH7" s="97">
        <f t="shared" si="14"/>
        <v>2.6</v>
      </c>
      <c r="AJ7" s="154">
        <f t="shared" si="15"/>
        <v>0.39358600583090381</v>
      </c>
      <c r="AK7" s="154">
        <f t="shared" si="16"/>
        <v>0.30320699708454812</v>
      </c>
      <c r="AL7" s="154">
        <f t="shared" si="17"/>
        <v>0.30320699708454812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255</v>
      </c>
      <c r="D16" s="51">
        <f t="shared" si="34"/>
        <v>0</v>
      </c>
      <c r="E16" s="53">
        <f t="shared" si="34"/>
        <v>0</v>
      </c>
      <c r="F16" s="113">
        <f t="shared" si="34"/>
        <v>144</v>
      </c>
      <c r="G16" s="51">
        <f t="shared" si="34"/>
        <v>113</v>
      </c>
      <c r="H16" s="53">
        <f t="shared" si="34"/>
        <v>0</v>
      </c>
      <c r="I16" s="113">
        <f t="shared" si="34"/>
        <v>190</v>
      </c>
      <c r="J16" s="51">
        <f t="shared" si="34"/>
        <v>175</v>
      </c>
      <c r="K16" s="53">
        <f t="shared" si="34"/>
        <v>235</v>
      </c>
      <c r="L16" s="50">
        <f t="shared" si="0"/>
        <v>27.8</v>
      </c>
      <c r="M16" s="88">
        <f t="shared" ref="M16:AA16" si="35">SUM(M6:M15)</f>
        <v>67070.512499999997</v>
      </c>
      <c r="N16" s="53">
        <f t="shared" si="35"/>
        <v>105.28999999999999</v>
      </c>
      <c r="O16" s="113">
        <f t="shared" si="35"/>
        <v>12.850000000000001</v>
      </c>
      <c r="P16" s="52">
        <f t="shared" si="35"/>
        <v>30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8.9250000000000007</v>
      </c>
      <c r="V16" s="67">
        <f t="shared" si="35"/>
        <v>0</v>
      </c>
      <c r="W16" s="67">
        <f t="shared" si="35"/>
        <v>0</v>
      </c>
      <c r="X16" s="68">
        <f t="shared" si="35"/>
        <v>8.9250000000000007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7452.2791666666662</v>
      </c>
      <c r="AD16" s="43">
        <f>SUM(AD6:AD15)</f>
        <v>0</v>
      </c>
      <c r="AF16" s="102">
        <f t="shared" si="12"/>
        <v>6.375</v>
      </c>
      <c r="AG16" s="103">
        <f t="shared" si="13"/>
        <v>6.4249999999999998</v>
      </c>
      <c r="AH16" s="104">
        <f t="shared" si="14"/>
        <v>6.4249999999999998</v>
      </c>
      <c r="AJ16" s="155">
        <f t="shared" ref="AJ16" si="37">AF16/SUM(AF16:AH16)</f>
        <v>0.33159947984395316</v>
      </c>
      <c r="AK16" s="155">
        <f t="shared" si="16"/>
        <v>0.33420026007802339</v>
      </c>
      <c r="AL16" s="155">
        <f t="shared" si="17"/>
        <v>0.33420026007802339</v>
      </c>
    </row>
    <row r="17" spans="1:27" x14ac:dyDescent="0.3">
      <c r="A17" s="55"/>
      <c r="B17" s="55"/>
      <c r="C17" s="55">
        <f>C16/40</f>
        <v>6.375</v>
      </c>
      <c r="D17" s="55">
        <f t="shared" ref="D17:K17" si="38">D16/40</f>
        <v>0</v>
      </c>
      <c r="E17" s="55">
        <f t="shared" si="38"/>
        <v>0</v>
      </c>
      <c r="F17" s="55">
        <f t="shared" si="38"/>
        <v>3.6</v>
      </c>
      <c r="G17" s="55">
        <f t="shared" si="38"/>
        <v>2.8250000000000002</v>
      </c>
      <c r="H17" s="55">
        <f t="shared" si="38"/>
        <v>0</v>
      </c>
      <c r="I17" s="55">
        <f t="shared" si="38"/>
        <v>4.75</v>
      </c>
      <c r="J17" s="55">
        <f t="shared" si="38"/>
        <v>4.375</v>
      </c>
      <c r="K17" s="55">
        <f t="shared" si="38"/>
        <v>5.875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46238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>
        <v>212</v>
      </c>
      <c r="D6" s="29"/>
      <c r="E6" s="35"/>
      <c r="F6" s="33">
        <v>92</v>
      </c>
      <c r="G6" s="29">
        <v>92</v>
      </c>
      <c r="H6" s="57">
        <v>0</v>
      </c>
      <c r="I6" s="33">
        <v>180</v>
      </c>
      <c r="J6" s="29">
        <v>150</v>
      </c>
      <c r="K6" s="35">
        <v>180</v>
      </c>
      <c r="L6" s="36">
        <f t="shared" ref="L6:L16" si="0">SUM(C6:K6)/40</f>
        <v>22.65</v>
      </c>
      <c r="M6" s="86">
        <f t="shared" ref="M6:M15" si="1">SUMPRODUCT($C$4:$K$4,$C6:$K6)</f>
        <v>55016.259999999995</v>
      </c>
      <c r="N6" s="57">
        <f t="shared" ref="N6:N15" si="2">SUMPRODUCT($C$3:$K$3,$C6:$K6)/1000</f>
        <v>86.8</v>
      </c>
      <c r="O6" s="42">
        <f t="shared" ref="O6:O12" si="3">SUM(F6:H6)/20</f>
        <v>9.1999999999999993</v>
      </c>
      <c r="P6" s="41">
        <f t="shared" ref="P6:P12" si="4">SUM(I6:K6)/20</f>
        <v>25.5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7.4200000000000008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7.4200000000000008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5.3</v>
      </c>
      <c r="AG6" s="94">
        <f t="shared" ref="AG6:AG16" si="13">SUM(F6:H6)/40</f>
        <v>4.5999999999999996</v>
      </c>
      <c r="AH6" s="97">
        <f t="shared" ref="AH6:AH16" si="14">SUM(E6:G6)/40</f>
        <v>4.5999999999999996</v>
      </c>
      <c r="AJ6" s="154">
        <f t="shared" ref="AJ6:AJ15" si="15">AF6/SUM(AF6:AH6)</f>
        <v>0.36551724137931035</v>
      </c>
      <c r="AK6" s="154">
        <f t="shared" ref="AK6:AK16" si="16">AG6/SUM(AF6:AH6)</f>
        <v>0.31724137931034485</v>
      </c>
      <c r="AL6" s="154">
        <f t="shared" ref="AL6:AL16" si="17">AH6/SUM(AF6:AH6)</f>
        <v>0.31724137931034485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>
        <v>80</v>
      </c>
      <c r="D8" s="29"/>
      <c r="E8" s="35"/>
      <c r="F8" s="33">
        <v>0</v>
      </c>
      <c r="G8" s="29">
        <v>0</v>
      </c>
      <c r="H8" s="57">
        <v>0</v>
      </c>
      <c r="I8" s="33">
        <v>60</v>
      </c>
      <c r="J8" s="29">
        <v>20</v>
      </c>
      <c r="K8" s="35">
        <v>40</v>
      </c>
      <c r="L8" s="36">
        <f t="shared" si="0"/>
        <v>5</v>
      </c>
      <c r="M8" s="86">
        <f t="shared" si="1"/>
        <v>11855.2</v>
      </c>
      <c r="N8" s="57">
        <f t="shared" si="2"/>
        <v>19.2</v>
      </c>
      <c r="O8" s="42">
        <f t="shared" si="3"/>
        <v>0</v>
      </c>
      <c r="P8" s="41">
        <f t="shared" si="4"/>
        <v>6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2.8000000000000003</v>
      </c>
      <c r="V8" s="70">
        <f t="shared" si="7"/>
        <v>0</v>
      </c>
      <c r="W8" s="70">
        <f t="shared" si="8"/>
        <v>0</v>
      </c>
      <c r="X8" s="71">
        <f t="shared" si="9"/>
        <v>2.8000000000000003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0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0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292</v>
      </c>
      <c r="D16" s="51">
        <f t="shared" si="34"/>
        <v>0</v>
      </c>
      <c r="E16" s="53">
        <f t="shared" si="34"/>
        <v>0</v>
      </c>
      <c r="F16" s="113">
        <f t="shared" si="34"/>
        <v>92</v>
      </c>
      <c r="G16" s="51">
        <f t="shared" si="34"/>
        <v>92</v>
      </c>
      <c r="H16" s="53">
        <f t="shared" si="34"/>
        <v>0</v>
      </c>
      <c r="I16" s="113">
        <f t="shared" si="34"/>
        <v>240</v>
      </c>
      <c r="J16" s="51">
        <f t="shared" si="34"/>
        <v>170</v>
      </c>
      <c r="K16" s="53">
        <f t="shared" si="34"/>
        <v>220</v>
      </c>
      <c r="L16" s="50">
        <f t="shared" si="0"/>
        <v>27.65</v>
      </c>
      <c r="M16" s="88">
        <f t="shared" ref="M16:AA16" si="35">SUM(M6:M15)</f>
        <v>66871.459999999992</v>
      </c>
      <c r="N16" s="53">
        <f t="shared" si="35"/>
        <v>106</v>
      </c>
      <c r="O16" s="113">
        <f t="shared" si="35"/>
        <v>9.1999999999999993</v>
      </c>
      <c r="P16" s="52">
        <f t="shared" si="35"/>
        <v>31.5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10.220000000000001</v>
      </c>
      <c r="V16" s="67">
        <f t="shared" si="35"/>
        <v>0</v>
      </c>
      <c r="W16" s="67">
        <f t="shared" si="35"/>
        <v>0</v>
      </c>
      <c r="X16" s="68">
        <f t="shared" si="35"/>
        <v>10.220000000000001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4776.5328571428563</v>
      </c>
      <c r="AD16" s="43">
        <f>SUM(AD6:AD15)</f>
        <v>0</v>
      </c>
      <c r="AF16" s="102">
        <f t="shared" si="12"/>
        <v>7.3</v>
      </c>
      <c r="AG16" s="103">
        <f t="shared" si="13"/>
        <v>4.5999999999999996</v>
      </c>
      <c r="AH16" s="104">
        <f t="shared" si="14"/>
        <v>4.5999999999999996</v>
      </c>
      <c r="AJ16" s="155">
        <f t="shared" ref="AJ16" si="37">AF16/SUM(AF16:AH16)</f>
        <v>0.44242424242424239</v>
      </c>
      <c r="AK16" s="155">
        <f t="shared" si="16"/>
        <v>0.27878787878787875</v>
      </c>
      <c r="AL16" s="155">
        <f t="shared" si="17"/>
        <v>0.27878787878787875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5.363281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46239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>
        <v>200</v>
      </c>
      <c r="D6" s="29"/>
      <c r="E6" s="35"/>
      <c r="F6" s="33">
        <v>70</v>
      </c>
      <c r="G6" s="29">
        <v>50</v>
      </c>
      <c r="H6" s="57">
        <v>0</v>
      </c>
      <c r="I6" s="33">
        <v>205</v>
      </c>
      <c r="J6" s="29">
        <v>210</v>
      </c>
      <c r="K6" s="35">
        <v>165</v>
      </c>
      <c r="L6" s="36">
        <f t="shared" ref="L6:L16" si="0">SUM(C6:K6)/40</f>
        <v>22.5</v>
      </c>
      <c r="M6" s="86">
        <f t="shared" ref="M6:M15" si="1">SUMPRODUCT($C$4:$K$4,$C6:$K6)</f>
        <v>56272.7</v>
      </c>
      <c r="N6" s="57">
        <f t="shared" ref="N6:N15" si="2">SUMPRODUCT($C$3:$K$3,$C6:$K6)/1000</f>
        <v>90</v>
      </c>
      <c r="O6" s="42">
        <f t="shared" ref="O6:O12" si="3">SUM(F6:H6)/20</f>
        <v>6</v>
      </c>
      <c r="P6" s="41">
        <f t="shared" ref="P6:P12" si="4">SUM(I6:K6)/20</f>
        <v>29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7.0000000000000009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7.0000000000000009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5</v>
      </c>
      <c r="AG6" s="94">
        <f t="shared" ref="AG6:AG16" si="13">SUM(F6:H6)/40</f>
        <v>3</v>
      </c>
      <c r="AH6" s="97">
        <f t="shared" ref="AH6:AH16" si="14">SUM(E6:G6)/40</f>
        <v>3</v>
      </c>
      <c r="AJ6" s="154">
        <f t="shared" ref="AJ6:AJ15" si="15">AF6/SUM(AF6:AH6)</f>
        <v>0.45454545454545453</v>
      </c>
      <c r="AK6" s="154">
        <f t="shared" ref="AK6:AK16" si="16">AG6/SUM(AF6:AH6)</f>
        <v>0.27272727272727271</v>
      </c>
      <c r="AL6" s="154">
        <f t="shared" ref="AL6:AL16" si="17">AH6/SUM(AF6:AH6)</f>
        <v>0.27272727272727271</v>
      </c>
    </row>
    <row r="7" spans="1:38" x14ac:dyDescent="0.3">
      <c r="A7" s="30">
        <v>2</v>
      </c>
      <c r="B7" s="111" t="s">
        <v>88</v>
      </c>
      <c r="C7" s="107">
        <v>75</v>
      </c>
      <c r="D7" s="29"/>
      <c r="E7" s="35"/>
      <c r="F7" s="33">
        <v>50</v>
      </c>
      <c r="G7" s="29">
        <v>50</v>
      </c>
      <c r="H7" s="57">
        <v>0</v>
      </c>
      <c r="I7" s="33">
        <v>170</v>
      </c>
      <c r="J7" s="29">
        <v>200</v>
      </c>
      <c r="K7" s="35">
        <v>250</v>
      </c>
      <c r="L7" s="36">
        <f t="shared" si="0"/>
        <v>19.875</v>
      </c>
      <c r="M7" s="86">
        <f t="shared" si="1"/>
        <v>53225.3</v>
      </c>
      <c r="N7" s="57">
        <f t="shared" si="2"/>
        <v>85.9</v>
      </c>
      <c r="O7" s="42">
        <f t="shared" si="3"/>
        <v>5</v>
      </c>
      <c r="P7" s="41">
        <f t="shared" si="4"/>
        <v>31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2.6250000000000004</v>
      </c>
      <c r="V7" s="70">
        <f t="shared" si="7"/>
        <v>0</v>
      </c>
      <c r="W7" s="70">
        <f t="shared" si="8"/>
        <v>0</v>
      </c>
      <c r="X7" s="71">
        <f t="shared" si="9"/>
        <v>2.6250000000000004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1.875</v>
      </c>
      <c r="AG7" s="94">
        <f t="shared" si="13"/>
        <v>2.5</v>
      </c>
      <c r="AH7" s="97">
        <f t="shared" si="14"/>
        <v>2.5</v>
      </c>
      <c r="AJ7" s="154">
        <f t="shared" si="15"/>
        <v>0.27272727272727271</v>
      </c>
      <c r="AK7" s="154">
        <f t="shared" si="16"/>
        <v>0.36363636363636365</v>
      </c>
      <c r="AL7" s="154">
        <f t="shared" si="17"/>
        <v>0.36363636363636365</v>
      </c>
    </row>
    <row r="8" spans="1:38" x14ac:dyDescent="0.3">
      <c r="A8" s="30">
        <v>3</v>
      </c>
      <c r="B8" s="111" t="s">
        <v>95</v>
      </c>
      <c r="C8" s="107">
        <v>172</v>
      </c>
      <c r="D8" s="29"/>
      <c r="E8" s="35"/>
      <c r="F8" s="33">
        <v>20</v>
      </c>
      <c r="G8" s="29">
        <v>20</v>
      </c>
      <c r="H8" s="57">
        <v>0</v>
      </c>
      <c r="I8" s="33">
        <v>92</v>
      </c>
      <c r="J8" s="29">
        <v>80</v>
      </c>
      <c r="K8" s="35">
        <v>98</v>
      </c>
      <c r="L8" s="36">
        <f t="shared" si="0"/>
        <v>12.05</v>
      </c>
      <c r="M8" s="86">
        <f t="shared" si="1"/>
        <v>28458.860000000004</v>
      </c>
      <c r="N8" s="57">
        <f t="shared" si="2"/>
        <v>45.52</v>
      </c>
      <c r="O8" s="42">
        <f t="shared" si="3"/>
        <v>2</v>
      </c>
      <c r="P8" s="41">
        <f t="shared" si="4"/>
        <v>13.5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6.0200000000000005</v>
      </c>
      <c r="V8" s="70">
        <f t="shared" si="7"/>
        <v>0</v>
      </c>
      <c r="W8" s="70">
        <f t="shared" si="8"/>
        <v>0</v>
      </c>
      <c r="X8" s="71">
        <f t="shared" si="9"/>
        <v>6.0200000000000005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3557.3575000000005</v>
      </c>
      <c r="AD8" s="35"/>
      <c r="AF8" s="96">
        <f t="shared" si="12"/>
        <v>4.3</v>
      </c>
      <c r="AG8" s="94">
        <f t="shared" si="13"/>
        <v>1</v>
      </c>
      <c r="AH8" s="97">
        <f t="shared" si="14"/>
        <v>1</v>
      </c>
      <c r="AJ8" s="154">
        <f t="shared" si="15"/>
        <v>0.68253968253968256</v>
      </c>
      <c r="AK8" s="154">
        <f t="shared" si="16"/>
        <v>0.15873015873015872</v>
      </c>
      <c r="AL8" s="154">
        <f t="shared" si="17"/>
        <v>0.15873015873015872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120</v>
      </c>
      <c r="G11" s="29">
        <v>120</v>
      </c>
      <c r="H11" s="57">
        <v>240</v>
      </c>
      <c r="I11" s="33">
        <v>200</v>
      </c>
      <c r="J11" s="29">
        <v>240</v>
      </c>
      <c r="K11" s="35">
        <v>240</v>
      </c>
      <c r="L11" s="36">
        <f t="shared" si="0"/>
        <v>29</v>
      </c>
      <c r="M11" s="86">
        <f t="shared" si="1"/>
        <v>74577.2</v>
      </c>
      <c r="N11" s="57">
        <f t="shared" si="2"/>
        <v>115.2</v>
      </c>
      <c r="O11" s="42">
        <f t="shared" si="3"/>
        <v>24</v>
      </c>
      <c r="P11" s="41">
        <f t="shared" si="4"/>
        <v>34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12</v>
      </c>
      <c r="AH11" s="97">
        <f t="shared" si="14"/>
        <v>6</v>
      </c>
      <c r="AJ11" s="154">
        <f t="shared" si="15"/>
        <v>0</v>
      </c>
      <c r="AK11" s="154">
        <f t="shared" si="16"/>
        <v>0.66666666666666663</v>
      </c>
      <c r="AL11" s="154">
        <f t="shared" si="17"/>
        <v>0.33333333333333331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447</v>
      </c>
      <c r="D16" s="51">
        <f t="shared" si="34"/>
        <v>0</v>
      </c>
      <c r="E16" s="53">
        <f t="shared" si="34"/>
        <v>0</v>
      </c>
      <c r="F16" s="113">
        <f t="shared" si="34"/>
        <v>260</v>
      </c>
      <c r="G16" s="51">
        <f t="shared" si="34"/>
        <v>240</v>
      </c>
      <c r="H16" s="53">
        <f t="shared" si="34"/>
        <v>240</v>
      </c>
      <c r="I16" s="113">
        <f t="shared" si="34"/>
        <v>667</v>
      </c>
      <c r="J16" s="51">
        <f t="shared" si="34"/>
        <v>730</v>
      </c>
      <c r="K16" s="53">
        <f t="shared" si="34"/>
        <v>753</v>
      </c>
      <c r="L16" s="50">
        <f t="shared" si="0"/>
        <v>83.424999999999997</v>
      </c>
      <c r="M16" s="88">
        <f t="shared" ref="M16:AA16" si="35">SUM(M6:M15)</f>
        <v>212534.06</v>
      </c>
      <c r="N16" s="53">
        <f t="shared" si="35"/>
        <v>336.62</v>
      </c>
      <c r="O16" s="113">
        <f t="shared" si="35"/>
        <v>37</v>
      </c>
      <c r="P16" s="52">
        <f t="shared" si="35"/>
        <v>107.5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15.645000000000003</v>
      </c>
      <c r="V16" s="67">
        <f t="shared" si="35"/>
        <v>0</v>
      </c>
      <c r="W16" s="67">
        <f t="shared" si="35"/>
        <v>0</v>
      </c>
      <c r="X16" s="68">
        <f t="shared" si="35"/>
        <v>15.645000000000003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26566.7575</v>
      </c>
      <c r="AD16" s="43">
        <f>SUM(AD6:AD15)</f>
        <v>0</v>
      </c>
      <c r="AF16" s="102">
        <f t="shared" si="12"/>
        <v>11.175000000000001</v>
      </c>
      <c r="AG16" s="103">
        <f t="shared" si="13"/>
        <v>18.5</v>
      </c>
      <c r="AH16" s="104">
        <f t="shared" si="14"/>
        <v>12.5</v>
      </c>
      <c r="AJ16" s="155">
        <f t="shared" ref="AJ16" si="37">AF16/SUM(AF16:AH16)</f>
        <v>0.26496739774748079</v>
      </c>
      <c r="AK16" s="155">
        <f t="shared" si="16"/>
        <v>0.43864848844101961</v>
      </c>
      <c r="AL16" s="155">
        <f t="shared" si="17"/>
        <v>0.29638411381149971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46240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>
        <v>96</v>
      </c>
      <c r="D6" s="29"/>
      <c r="E6" s="35"/>
      <c r="F6" s="33">
        <v>26</v>
      </c>
      <c r="G6" s="29">
        <v>26</v>
      </c>
      <c r="H6" s="57">
        <v>0</v>
      </c>
      <c r="I6" s="33">
        <v>41</v>
      </c>
      <c r="J6" s="29">
        <v>26</v>
      </c>
      <c r="K6" s="35">
        <v>81</v>
      </c>
      <c r="L6" s="36">
        <f t="shared" ref="L6:L16" si="0">SUM(C6:K6)/40</f>
        <v>7.4</v>
      </c>
      <c r="M6" s="86">
        <f t="shared" ref="M6:M15" si="1">SUMPRODUCT($C$4:$K$4,$C6:$K6)</f>
        <v>17244.849999999999</v>
      </c>
      <c r="N6" s="57">
        <f t="shared" ref="N6:N15" si="2">SUMPRODUCT($C$3:$K$3,$C6:$K6)/1000</f>
        <v>27.16</v>
      </c>
      <c r="O6" s="42">
        <f t="shared" ref="O6:O12" si="3">SUM(F6:H6)/20</f>
        <v>2.6</v>
      </c>
      <c r="P6" s="41">
        <f t="shared" ref="P6:P12" si="4">SUM(I6:K6)/20</f>
        <v>7.4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3.3600000000000003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3.3600000000000003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1437.0708333333332</v>
      </c>
      <c r="AD6" s="35"/>
      <c r="AF6" s="96">
        <f t="shared" ref="AF6:AF16" si="12">SUM(C6:E6)/40</f>
        <v>2.4</v>
      </c>
      <c r="AG6" s="94">
        <f t="shared" ref="AG6:AG16" si="13">SUM(F6:H6)/40</f>
        <v>1.3</v>
      </c>
      <c r="AH6" s="97">
        <f t="shared" ref="AH6:AH16" si="14">SUM(E6:G6)/40</f>
        <v>1.3</v>
      </c>
      <c r="AJ6" s="154">
        <f t="shared" ref="AJ6:AJ15" si="15">AF6/SUM(AF6:AH6)</f>
        <v>0.48</v>
      </c>
      <c r="AK6" s="154">
        <f t="shared" ref="AK6:AK16" si="16">AG6/SUM(AF6:AH6)</f>
        <v>0.26</v>
      </c>
      <c r="AL6" s="154">
        <f t="shared" ref="AL6:AL16" si="17">AH6/SUM(AF6:AH6)</f>
        <v>0.26</v>
      </c>
    </row>
    <row r="7" spans="1:38" x14ac:dyDescent="0.3">
      <c r="A7" s="30">
        <v>2</v>
      </c>
      <c r="B7" s="111" t="s">
        <v>88</v>
      </c>
      <c r="C7" s="107">
        <v>126</v>
      </c>
      <c r="D7" s="29"/>
      <c r="E7" s="35"/>
      <c r="F7" s="33">
        <v>96</v>
      </c>
      <c r="G7" s="29">
        <v>76</v>
      </c>
      <c r="H7" s="57">
        <v>0</v>
      </c>
      <c r="I7" s="33">
        <v>78</v>
      </c>
      <c r="J7" s="29">
        <v>73</v>
      </c>
      <c r="K7" s="35">
        <v>78</v>
      </c>
      <c r="L7" s="36">
        <f t="shared" si="0"/>
        <v>13.175000000000001</v>
      </c>
      <c r="M7" s="86">
        <f t="shared" si="1"/>
        <v>30601.090000000004</v>
      </c>
      <c r="N7" s="57">
        <f t="shared" si="2"/>
        <v>47.08</v>
      </c>
      <c r="O7" s="42">
        <f t="shared" si="3"/>
        <v>8.6</v>
      </c>
      <c r="P7" s="41">
        <f t="shared" si="4"/>
        <v>11.45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4.41</v>
      </c>
      <c r="V7" s="70">
        <f t="shared" si="7"/>
        <v>0</v>
      </c>
      <c r="W7" s="70">
        <f t="shared" si="8"/>
        <v>0</v>
      </c>
      <c r="X7" s="71">
        <f t="shared" si="9"/>
        <v>4.41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3.15</v>
      </c>
      <c r="AG7" s="94">
        <f t="shared" si="13"/>
        <v>4.3</v>
      </c>
      <c r="AH7" s="97">
        <f t="shared" si="14"/>
        <v>4.3</v>
      </c>
      <c r="AJ7" s="154">
        <f t="shared" si="15"/>
        <v>0.26808510638297872</v>
      </c>
      <c r="AK7" s="154">
        <f t="shared" si="16"/>
        <v>0.36595744680851061</v>
      </c>
      <c r="AL7" s="154">
        <f t="shared" si="17"/>
        <v>0.36595744680851061</v>
      </c>
    </row>
    <row r="8" spans="1:38" x14ac:dyDescent="0.3">
      <c r="A8" s="30">
        <v>3</v>
      </c>
      <c r="B8" s="111" t="s">
        <v>95</v>
      </c>
      <c r="C8" s="107">
        <v>120</v>
      </c>
      <c r="D8" s="29"/>
      <c r="E8" s="35"/>
      <c r="F8" s="33">
        <v>10</v>
      </c>
      <c r="G8" s="29">
        <v>0</v>
      </c>
      <c r="H8" s="57">
        <v>0</v>
      </c>
      <c r="I8" s="33">
        <v>98</v>
      </c>
      <c r="J8" s="29">
        <v>33</v>
      </c>
      <c r="K8" s="35">
        <v>78</v>
      </c>
      <c r="L8" s="36">
        <f t="shared" si="0"/>
        <v>8.4749999999999996</v>
      </c>
      <c r="M8" s="86">
        <f t="shared" si="1"/>
        <v>20413.985000000001</v>
      </c>
      <c r="N8" s="57">
        <f t="shared" si="2"/>
        <v>32.979999999999997</v>
      </c>
      <c r="O8" s="42">
        <f t="shared" si="3"/>
        <v>0.5</v>
      </c>
      <c r="P8" s="41">
        <f t="shared" si="4"/>
        <v>10.45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4.2</v>
      </c>
      <c r="V8" s="70">
        <f t="shared" si="7"/>
        <v>0</v>
      </c>
      <c r="W8" s="70">
        <f t="shared" si="8"/>
        <v>0</v>
      </c>
      <c r="X8" s="71">
        <f t="shared" si="9"/>
        <v>4.2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</v>
      </c>
      <c r="AG8" s="94">
        <f t="shared" si="13"/>
        <v>0.25</v>
      </c>
      <c r="AH8" s="97">
        <f t="shared" si="14"/>
        <v>0.25</v>
      </c>
      <c r="AJ8" s="154">
        <f t="shared" si="15"/>
        <v>0.8571428571428571</v>
      </c>
      <c r="AK8" s="154">
        <f t="shared" si="16"/>
        <v>7.1428571428571425E-2</v>
      </c>
      <c r="AL8" s="154">
        <f t="shared" si="17"/>
        <v>7.1428571428571425E-2</v>
      </c>
    </row>
    <row r="9" spans="1:38" x14ac:dyDescent="0.3">
      <c r="A9" s="30">
        <v>4</v>
      </c>
      <c r="B9" s="111" t="s">
        <v>102</v>
      </c>
      <c r="C9" s="107">
        <v>12</v>
      </c>
      <c r="D9" s="29"/>
      <c r="E9" s="35"/>
      <c r="F9" s="33"/>
      <c r="G9" s="29"/>
      <c r="H9" s="57"/>
      <c r="I9" s="33"/>
      <c r="J9" s="29"/>
      <c r="K9" s="35"/>
      <c r="L9" s="36">
        <f t="shared" si="0"/>
        <v>0.3</v>
      </c>
      <c r="M9" s="86">
        <f t="shared" si="1"/>
        <v>470.76000000000005</v>
      </c>
      <c r="N9" s="57">
        <f t="shared" si="2"/>
        <v>0.72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0.42000000000000004</v>
      </c>
      <c r="V9" s="70">
        <f t="shared" si="7"/>
        <v>0</v>
      </c>
      <c r="W9" s="70">
        <f t="shared" si="8"/>
        <v>0</v>
      </c>
      <c r="X9" s="71">
        <f t="shared" si="9"/>
        <v>0.42000000000000004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0.3</v>
      </c>
      <c r="AG9" s="94">
        <f t="shared" si="13"/>
        <v>0</v>
      </c>
      <c r="AH9" s="97">
        <f t="shared" si="14"/>
        <v>0</v>
      </c>
      <c r="AJ9" s="154">
        <f t="shared" si="15"/>
        <v>1</v>
      </c>
      <c r="AK9" s="154">
        <f t="shared" si="16"/>
        <v>0</v>
      </c>
      <c r="AL9" s="154">
        <f t="shared" si="17"/>
        <v>0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280</v>
      </c>
      <c r="D11" s="29"/>
      <c r="E11" s="35"/>
      <c r="F11" s="33">
        <v>638</v>
      </c>
      <c r="G11" s="29">
        <v>480</v>
      </c>
      <c r="H11" s="57">
        <v>679</v>
      </c>
      <c r="I11" s="33">
        <v>760</v>
      </c>
      <c r="J11" s="29">
        <v>640</v>
      </c>
      <c r="K11" s="35">
        <v>1078</v>
      </c>
      <c r="L11" s="36">
        <f t="shared" si="0"/>
        <v>113.875</v>
      </c>
      <c r="M11" s="86">
        <f t="shared" si="1"/>
        <v>285261.4325</v>
      </c>
      <c r="N11" s="57">
        <f t="shared" si="2"/>
        <v>439.95</v>
      </c>
      <c r="O11" s="42">
        <f t="shared" si="3"/>
        <v>89.85</v>
      </c>
      <c r="P11" s="41">
        <f t="shared" si="4"/>
        <v>123.9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9.8000000000000007</v>
      </c>
      <c r="V11" s="70">
        <f t="shared" si="7"/>
        <v>0</v>
      </c>
      <c r="W11" s="70">
        <f t="shared" si="8"/>
        <v>0</v>
      </c>
      <c r="X11" s="71">
        <f t="shared" si="9"/>
        <v>9.8000000000000007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7</v>
      </c>
      <c r="AG11" s="94">
        <f t="shared" si="13"/>
        <v>44.924999999999997</v>
      </c>
      <c r="AH11" s="97">
        <f t="shared" si="14"/>
        <v>27.95</v>
      </c>
      <c r="AJ11" s="154">
        <f t="shared" si="15"/>
        <v>8.7636932707355245E-2</v>
      </c>
      <c r="AK11" s="154">
        <f t="shared" si="16"/>
        <v>0.5624413145539906</v>
      </c>
      <c r="AL11" s="154">
        <f t="shared" si="17"/>
        <v>0.34992175273865411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>
        <v>1600</v>
      </c>
      <c r="D14" s="29"/>
      <c r="E14" s="35"/>
      <c r="F14" s="33"/>
      <c r="G14" s="29"/>
      <c r="H14" s="57"/>
      <c r="I14" s="33">
        <v>600</v>
      </c>
      <c r="J14" s="29">
        <v>800</v>
      </c>
      <c r="K14" s="35">
        <v>1000</v>
      </c>
      <c r="L14" s="36">
        <f t="shared" ref="L14:L15" si="28">SUM(C14:K14)/40</f>
        <v>100</v>
      </c>
      <c r="M14" s="86">
        <f t="shared" si="1"/>
        <v>237104</v>
      </c>
      <c r="N14" s="57">
        <f t="shared" si="2"/>
        <v>384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56.000000000000007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56.000000000000007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2234</v>
      </c>
      <c r="D16" s="51">
        <f t="shared" si="34"/>
        <v>0</v>
      </c>
      <c r="E16" s="53">
        <f t="shared" si="34"/>
        <v>0</v>
      </c>
      <c r="F16" s="113">
        <f t="shared" si="34"/>
        <v>770</v>
      </c>
      <c r="G16" s="51">
        <f t="shared" si="34"/>
        <v>582</v>
      </c>
      <c r="H16" s="53">
        <f t="shared" si="34"/>
        <v>679</v>
      </c>
      <c r="I16" s="113">
        <f t="shared" si="34"/>
        <v>1577</v>
      </c>
      <c r="J16" s="51">
        <f t="shared" si="34"/>
        <v>1572</v>
      </c>
      <c r="K16" s="53">
        <f t="shared" si="34"/>
        <v>2315</v>
      </c>
      <c r="L16" s="50">
        <f t="shared" si="0"/>
        <v>243.22499999999999</v>
      </c>
      <c r="M16" s="88">
        <f t="shared" ref="M16:AA16" si="35">SUM(M6:M15)</f>
        <v>591096.11749999993</v>
      </c>
      <c r="N16" s="53">
        <f t="shared" si="35"/>
        <v>931.89</v>
      </c>
      <c r="O16" s="113">
        <f t="shared" si="35"/>
        <v>101.55</v>
      </c>
      <c r="P16" s="52">
        <f t="shared" si="35"/>
        <v>153.20000000000002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78.190000000000012</v>
      </c>
      <c r="V16" s="67">
        <f t="shared" si="35"/>
        <v>0</v>
      </c>
      <c r="W16" s="67">
        <f t="shared" si="35"/>
        <v>0</v>
      </c>
      <c r="X16" s="68">
        <f t="shared" si="35"/>
        <v>78.190000000000012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49258.009791666664</v>
      </c>
      <c r="AD16" s="43">
        <f>SUM(AD6:AD15)</f>
        <v>0</v>
      </c>
      <c r="AF16" s="102">
        <f t="shared" si="12"/>
        <v>55.85</v>
      </c>
      <c r="AG16" s="103">
        <f t="shared" si="13"/>
        <v>50.774999999999999</v>
      </c>
      <c r="AH16" s="104">
        <f t="shared" si="14"/>
        <v>33.799999999999997</v>
      </c>
      <c r="AJ16" s="155">
        <f t="shared" ref="AJ16" si="37">AF16/SUM(AF16:AH16)</f>
        <v>0.39772120348940715</v>
      </c>
      <c r="AK16" s="155">
        <f t="shared" si="16"/>
        <v>0.36158091507922374</v>
      </c>
      <c r="AL16" s="155">
        <f t="shared" si="17"/>
        <v>0.24069788143136903</v>
      </c>
    </row>
    <row r="17" spans="1:27" x14ac:dyDescent="0.3">
      <c r="A17" s="55"/>
      <c r="B17" s="55"/>
      <c r="C17" s="55">
        <f>C16/40</f>
        <v>55.85</v>
      </c>
      <c r="D17" s="55">
        <f t="shared" ref="D17:K17" si="38">D16/40</f>
        <v>0</v>
      </c>
      <c r="E17" s="55">
        <f t="shared" si="38"/>
        <v>0</v>
      </c>
      <c r="F17" s="55">
        <f t="shared" si="38"/>
        <v>19.25</v>
      </c>
      <c r="G17" s="55">
        <f t="shared" si="38"/>
        <v>14.55</v>
      </c>
      <c r="H17" s="55">
        <f t="shared" si="38"/>
        <v>16.975000000000001</v>
      </c>
      <c r="I17" s="55">
        <f t="shared" si="38"/>
        <v>39.424999999999997</v>
      </c>
      <c r="J17" s="55">
        <f t="shared" si="38"/>
        <v>39.299999999999997</v>
      </c>
      <c r="K17" s="55">
        <f t="shared" si="38"/>
        <v>57.875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46241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217" t="s">
        <v>59</v>
      </c>
      <c r="C5" s="92" t="s">
        <v>87</v>
      </c>
      <c r="D5" s="93" t="s">
        <v>45</v>
      </c>
      <c r="E5" s="101" t="s">
        <v>86</v>
      </c>
      <c r="F5" s="119" t="s">
        <v>86</v>
      </c>
      <c r="G5" s="93" t="s">
        <v>45</v>
      </c>
      <c r="H5" s="101" t="s">
        <v>87</v>
      </c>
      <c r="I5" s="119" t="s">
        <v>86</v>
      </c>
      <c r="J5" s="93" t="s">
        <v>45</v>
      </c>
      <c r="K5" s="101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101</v>
      </c>
      <c r="C6" s="233">
        <v>142</v>
      </c>
      <c r="D6" s="233"/>
      <c r="E6" s="233"/>
      <c r="F6" s="233">
        <v>20</v>
      </c>
      <c r="G6" s="233">
        <v>60</v>
      </c>
      <c r="H6" s="233">
        <v>0</v>
      </c>
      <c r="I6" s="233">
        <v>117</v>
      </c>
      <c r="J6" s="233">
        <v>106</v>
      </c>
      <c r="K6" s="233">
        <v>297</v>
      </c>
      <c r="L6" s="115">
        <f t="shared" ref="L6:L16" si="0">SUM(C6:K6)/40</f>
        <v>18.55</v>
      </c>
      <c r="M6" s="86">
        <f t="shared" ref="M6:M15" si="1">SUMPRODUCT($C$4:$K$4,$C6:$K6)</f>
        <v>47540.460000000006</v>
      </c>
      <c r="N6" s="57">
        <f t="shared" ref="N6:N15" si="2">SUMPRODUCT($C$3:$K$3,$C6:$K6)/1000</f>
        <v>76.52</v>
      </c>
      <c r="O6" s="42">
        <f t="shared" ref="O6:O12" si="3">SUM(F6:H6)/20</f>
        <v>4</v>
      </c>
      <c r="P6" s="41">
        <f t="shared" ref="P6:P12" si="4">SUM(I6:K6)/20</f>
        <v>26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4.9700000000000006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4.9700000000000006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3.55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0.47019867549668876</v>
      </c>
      <c r="AK6" s="154">
        <f t="shared" ref="AK6:AK16" si="16">AG6/SUM(AF6:AH6)</f>
        <v>0.26490066225165565</v>
      </c>
      <c r="AL6" s="154">
        <f t="shared" ref="AL6:AL16" si="17">AH6/SUM(AF6:AH6)</f>
        <v>0.26490066225165565</v>
      </c>
    </row>
    <row r="7" spans="1:38" ht="14.5" x14ac:dyDescent="0.3">
      <c r="A7" s="32">
        <v>2</v>
      </c>
      <c r="B7" s="232" t="s">
        <v>88</v>
      </c>
      <c r="C7" s="233"/>
      <c r="D7" s="233"/>
      <c r="E7" s="233"/>
      <c r="F7" s="233"/>
      <c r="G7" s="233"/>
      <c r="H7" s="233"/>
      <c r="I7" s="233"/>
      <c r="J7" s="233"/>
      <c r="K7" s="233"/>
      <c r="L7" s="115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ht="14.5" x14ac:dyDescent="0.3">
      <c r="A8" s="32">
        <v>3</v>
      </c>
      <c r="B8" s="232" t="s">
        <v>95</v>
      </c>
      <c r="C8" s="233">
        <v>20</v>
      </c>
      <c r="D8" s="233"/>
      <c r="E8" s="233"/>
      <c r="F8" s="233">
        <v>0</v>
      </c>
      <c r="G8" s="233">
        <v>0</v>
      </c>
      <c r="H8" s="233">
        <v>0</v>
      </c>
      <c r="I8" s="233">
        <v>35</v>
      </c>
      <c r="J8" s="233">
        <v>15</v>
      </c>
      <c r="K8" s="233">
        <v>90</v>
      </c>
      <c r="L8" s="115">
        <f t="shared" si="0"/>
        <v>4</v>
      </c>
      <c r="M8" s="86">
        <f t="shared" si="1"/>
        <v>10954.2</v>
      </c>
      <c r="N8" s="57">
        <f t="shared" si="2"/>
        <v>18</v>
      </c>
      <c r="O8" s="42">
        <f t="shared" si="3"/>
        <v>0</v>
      </c>
      <c r="P8" s="41">
        <f t="shared" si="4"/>
        <v>7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0.70000000000000007</v>
      </c>
      <c r="V8" s="70">
        <f t="shared" si="7"/>
        <v>0</v>
      </c>
      <c r="W8" s="70">
        <f t="shared" si="8"/>
        <v>0</v>
      </c>
      <c r="X8" s="71">
        <f t="shared" si="9"/>
        <v>0.70000000000000007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0.5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2">
        <v>4</v>
      </c>
      <c r="B9" s="232" t="s">
        <v>102</v>
      </c>
      <c r="C9" s="29">
        <v>98</v>
      </c>
      <c r="D9" s="29"/>
      <c r="E9" s="29"/>
      <c r="F9" s="29">
        <v>18</v>
      </c>
      <c r="G9" s="29">
        <v>18</v>
      </c>
      <c r="H9" s="34">
        <v>18</v>
      </c>
      <c r="I9" s="29">
        <v>24</v>
      </c>
      <c r="J9" s="29">
        <v>16</v>
      </c>
      <c r="K9" s="29">
        <v>18</v>
      </c>
      <c r="L9" s="115">
        <f t="shared" si="0"/>
        <v>5.25</v>
      </c>
      <c r="M9" s="86">
        <f t="shared" si="1"/>
        <v>10890.635</v>
      </c>
      <c r="N9" s="57">
        <f t="shared" si="2"/>
        <v>16.62</v>
      </c>
      <c r="O9" s="42">
        <f t="shared" si="3"/>
        <v>2.7</v>
      </c>
      <c r="P9" s="41">
        <f t="shared" si="4"/>
        <v>2.9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3.43</v>
      </c>
      <c r="V9" s="70">
        <f t="shared" si="7"/>
        <v>0</v>
      </c>
      <c r="W9" s="70">
        <f t="shared" si="8"/>
        <v>0</v>
      </c>
      <c r="X9" s="71">
        <f t="shared" si="9"/>
        <v>3.43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2.4500000000000002</v>
      </c>
      <c r="AG9" s="94">
        <f t="shared" si="13"/>
        <v>1.35</v>
      </c>
      <c r="AH9" s="97">
        <f t="shared" si="14"/>
        <v>0.9</v>
      </c>
      <c r="AJ9" s="154">
        <f t="shared" si="15"/>
        <v>0.52127659574468088</v>
      </c>
      <c r="AK9" s="154">
        <f t="shared" si="16"/>
        <v>0.28723404255319152</v>
      </c>
      <c r="AL9" s="154">
        <f t="shared" si="17"/>
        <v>0.19148936170212766</v>
      </c>
    </row>
    <row r="10" spans="1:38" x14ac:dyDescent="0.3">
      <c r="A10" s="32">
        <v>5</v>
      </c>
      <c r="B10" s="232" t="s">
        <v>104</v>
      </c>
      <c r="C10" s="29"/>
      <c r="D10" s="29"/>
      <c r="E10" s="29"/>
      <c r="F10" s="29"/>
      <c r="G10" s="29"/>
      <c r="H10" s="34"/>
      <c r="I10" s="29"/>
      <c r="J10" s="29"/>
      <c r="K10" s="29"/>
      <c r="L10" s="115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2">
        <v>6</v>
      </c>
      <c r="B11" s="232" t="s">
        <v>90</v>
      </c>
      <c r="C11" s="29">
        <v>3</v>
      </c>
      <c r="D11" s="29"/>
      <c r="E11" s="29"/>
      <c r="F11" s="29">
        <f>281-40</f>
        <v>241</v>
      </c>
      <c r="G11" s="29">
        <v>403</v>
      </c>
      <c r="H11" s="34">
        <v>161</v>
      </c>
      <c r="I11" s="29">
        <f>383-20</f>
        <v>363</v>
      </c>
      <c r="J11" s="29">
        <f>281-20</f>
        <v>261</v>
      </c>
      <c r="K11" s="29">
        <f>561-20</f>
        <v>541</v>
      </c>
      <c r="L11" s="115">
        <f t="shared" si="0"/>
        <v>49.325000000000003</v>
      </c>
      <c r="M11" s="86">
        <f t="shared" si="1"/>
        <v>126975.60250000001</v>
      </c>
      <c r="N11" s="57">
        <f t="shared" si="2"/>
        <v>196.33</v>
      </c>
      <c r="O11" s="42">
        <f t="shared" si="3"/>
        <v>40.25</v>
      </c>
      <c r="P11" s="41">
        <f t="shared" si="4"/>
        <v>58.25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0.10500000000000001</v>
      </c>
      <c r="V11" s="70">
        <f t="shared" si="7"/>
        <v>0</v>
      </c>
      <c r="W11" s="70">
        <f t="shared" si="8"/>
        <v>0</v>
      </c>
      <c r="X11" s="71">
        <f t="shared" si="9"/>
        <v>0.10500000000000001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7.4999999999999997E-2</v>
      </c>
      <c r="AG11" s="94">
        <f t="shared" si="13"/>
        <v>20.125</v>
      </c>
      <c r="AH11" s="97">
        <f t="shared" si="14"/>
        <v>16.100000000000001</v>
      </c>
      <c r="AJ11" s="154">
        <f t="shared" si="15"/>
        <v>2.0661157024793389E-3</v>
      </c>
      <c r="AK11" s="154">
        <f t="shared" si="16"/>
        <v>0.55440771349862261</v>
      </c>
      <c r="AL11" s="154">
        <f t="shared" si="17"/>
        <v>0.44352617079889817</v>
      </c>
    </row>
    <row r="12" spans="1:38" x14ac:dyDescent="0.3">
      <c r="A12" s="32">
        <v>7</v>
      </c>
      <c r="B12" s="232" t="s">
        <v>91</v>
      </c>
      <c r="C12" s="29"/>
      <c r="D12" s="29"/>
      <c r="E12" s="29"/>
      <c r="F12" s="29"/>
      <c r="G12" s="29"/>
      <c r="H12" s="34"/>
      <c r="I12" s="29"/>
      <c r="J12" s="29"/>
      <c r="K12" s="29"/>
      <c r="L12" s="115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2">
        <v>8</v>
      </c>
      <c r="B13" s="232" t="s">
        <v>94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93</v>
      </c>
      <c r="C14" s="29"/>
      <c r="D14" s="29"/>
      <c r="E14" s="29"/>
      <c r="F14" s="29"/>
      <c r="G14" s="29"/>
      <c r="H14" s="34"/>
      <c r="I14" s="29"/>
      <c r="J14" s="29"/>
      <c r="K14" s="29"/>
      <c r="L14" s="115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99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327"/>
      <c r="C16" s="228">
        <f t="shared" ref="C16:K16" si="34">SUM(C6:C15)</f>
        <v>263</v>
      </c>
      <c r="D16" s="229">
        <f t="shared" si="34"/>
        <v>0</v>
      </c>
      <c r="E16" s="230">
        <f t="shared" si="34"/>
        <v>0</v>
      </c>
      <c r="F16" s="231">
        <f t="shared" si="34"/>
        <v>279</v>
      </c>
      <c r="G16" s="229">
        <f t="shared" si="34"/>
        <v>481</v>
      </c>
      <c r="H16" s="230">
        <f t="shared" si="34"/>
        <v>179</v>
      </c>
      <c r="I16" s="231">
        <f t="shared" si="34"/>
        <v>539</v>
      </c>
      <c r="J16" s="229">
        <f t="shared" si="34"/>
        <v>398</v>
      </c>
      <c r="K16" s="230">
        <f t="shared" si="34"/>
        <v>946</v>
      </c>
      <c r="L16" s="50">
        <f t="shared" si="0"/>
        <v>77.125</v>
      </c>
      <c r="M16" s="88">
        <f t="shared" ref="M16:AA16" si="35">SUM(M6:M15)</f>
        <v>196360.89750000002</v>
      </c>
      <c r="N16" s="53">
        <f t="shared" si="35"/>
        <v>307.47000000000003</v>
      </c>
      <c r="O16" s="113">
        <f t="shared" si="35"/>
        <v>46.95</v>
      </c>
      <c r="P16" s="52">
        <f t="shared" si="35"/>
        <v>94.15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9.2050000000000018</v>
      </c>
      <c r="V16" s="67">
        <f t="shared" si="35"/>
        <v>0</v>
      </c>
      <c r="W16" s="67">
        <f t="shared" si="35"/>
        <v>0</v>
      </c>
      <c r="X16" s="68">
        <f t="shared" si="35"/>
        <v>9.2050000000000018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6.5750000000000002</v>
      </c>
      <c r="AG16" s="103">
        <f t="shared" si="13"/>
        <v>23.475000000000001</v>
      </c>
      <c r="AH16" s="104">
        <f t="shared" si="14"/>
        <v>19</v>
      </c>
      <c r="AJ16" s="155">
        <f t="shared" ref="AJ16" si="37">AF16/SUM(AF16:AH16)</f>
        <v>0.1340468909276249</v>
      </c>
      <c r="AK16" s="155">
        <f t="shared" si="16"/>
        <v>0.47859327217125386</v>
      </c>
      <c r="AL16" s="155">
        <f t="shared" si="17"/>
        <v>0.3873598369011213</v>
      </c>
    </row>
    <row r="17" spans="1:27" x14ac:dyDescent="0.3">
      <c r="A17" s="55"/>
      <c r="B17" s="55"/>
      <c r="C17" s="55">
        <f>C16/40</f>
        <v>6.5750000000000002</v>
      </c>
      <c r="D17" s="55">
        <f t="shared" ref="D17:K17" si="38">D16/40</f>
        <v>0</v>
      </c>
      <c r="E17" s="55">
        <f t="shared" si="38"/>
        <v>0</v>
      </c>
      <c r="F17" s="55">
        <f t="shared" si="38"/>
        <v>6.9749999999999996</v>
      </c>
      <c r="G17" s="55">
        <f t="shared" si="38"/>
        <v>12.025</v>
      </c>
      <c r="H17" s="55">
        <f t="shared" si="38"/>
        <v>4.4749999999999996</v>
      </c>
      <c r="I17" s="55">
        <f t="shared" si="38"/>
        <v>13.475</v>
      </c>
      <c r="J17" s="55">
        <f t="shared" si="38"/>
        <v>9.9499999999999993</v>
      </c>
      <c r="K17" s="55">
        <f t="shared" si="38"/>
        <v>23.65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topLeftCell="A3" workbookViewId="0">
      <selection activeCell="B11" sqref="B11"/>
    </sheetView>
  </sheetViews>
  <sheetFormatPr defaultColWidth="8.7265625" defaultRowHeight="13" x14ac:dyDescent="0.3"/>
  <cols>
    <col min="1" max="1" width="2.54296875" style="28" bestFit="1" customWidth="1"/>
    <col min="2" max="2" width="11.54296875" style="28" bestFit="1" customWidth="1"/>
    <col min="3" max="4" width="4.453125" style="28" bestFit="1" customWidth="1"/>
    <col min="5" max="5" width="5.26953125" style="28" bestFit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46211</v>
      </c>
      <c r="B2" s="296"/>
      <c r="C2" s="296"/>
      <c r="D2" s="296"/>
      <c r="E2" s="296"/>
      <c r="U2" s="81"/>
    </row>
    <row r="3" spans="1:38" ht="13.5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3.5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3.5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>
        <v>12</v>
      </c>
      <c r="D7" s="29"/>
      <c r="E7" s="35"/>
      <c r="F7" s="33">
        <v>54</v>
      </c>
      <c r="G7" s="29">
        <v>16</v>
      </c>
      <c r="H7" s="57">
        <v>136</v>
      </c>
      <c r="I7" s="33">
        <v>91</v>
      </c>
      <c r="J7" s="29">
        <v>116</v>
      </c>
      <c r="K7" s="35">
        <v>59</v>
      </c>
      <c r="L7" s="36">
        <f t="shared" si="0"/>
        <v>12.1</v>
      </c>
      <c r="M7" s="86">
        <f t="shared" si="1"/>
        <v>30600.275000000001</v>
      </c>
      <c r="N7" s="57">
        <f t="shared" si="2"/>
        <v>47.06</v>
      </c>
      <c r="O7" s="42">
        <f t="shared" si="3"/>
        <v>10.3</v>
      </c>
      <c r="P7" s="41">
        <f t="shared" si="4"/>
        <v>13.3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0.42000000000000004</v>
      </c>
      <c r="V7" s="70">
        <f t="shared" si="7"/>
        <v>0</v>
      </c>
      <c r="W7" s="70">
        <f t="shared" si="8"/>
        <v>0</v>
      </c>
      <c r="X7" s="71">
        <f t="shared" si="9"/>
        <v>0.42000000000000004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2781.8431818181821</v>
      </c>
      <c r="AD7" s="35"/>
      <c r="AF7" s="96">
        <f t="shared" si="12"/>
        <v>0.3</v>
      </c>
      <c r="AG7" s="94">
        <f t="shared" si="13"/>
        <v>5.15</v>
      </c>
      <c r="AH7" s="97">
        <f t="shared" si="14"/>
        <v>1.75</v>
      </c>
      <c r="AJ7" s="154">
        <f t="shared" si="15"/>
        <v>4.1666666666666664E-2</v>
      </c>
      <c r="AK7" s="154">
        <f t="shared" si="16"/>
        <v>0.71527777777777779</v>
      </c>
      <c r="AL7" s="154">
        <f t="shared" si="17"/>
        <v>0.24305555555555555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>
        <v>16</v>
      </c>
      <c r="D9" s="29"/>
      <c r="E9" s="35"/>
      <c r="F9" s="33">
        <v>21</v>
      </c>
      <c r="G9" s="29">
        <v>21</v>
      </c>
      <c r="H9" s="57">
        <v>22</v>
      </c>
      <c r="I9" s="33">
        <v>15</v>
      </c>
      <c r="J9" s="29">
        <v>10</v>
      </c>
      <c r="K9" s="35">
        <v>15</v>
      </c>
      <c r="L9" s="36">
        <f t="shared" si="0"/>
        <v>3</v>
      </c>
      <c r="M9" s="86">
        <f t="shared" si="1"/>
        <v>6890.8799999999992</v>
      </c>
      <c r="N9" s="57">
        <f t="shared" si="2"/>
        <v>10.24</v>
      </c>
      <c r="O9" s="42">
        <f t="shared" si="3"/>
        <v>3.2</v>
      </c>
      <c r="P9" s="41">
        <f t="shared" si="4"/>
        <v>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0.56000000000000005</v>
      </c>
      <c r="V9" s="70">
        <f t="shared" si="7"/>
        <v>0</v>
      </c>
      <c r="W9" s="70">
        <f t="shared" si="8"/>
        <v>0</v>
      </c>
      <c r="X9" s="71">
        <f t="shared" si="9"/>
        <v>0.56000000000000005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0.4</v>
      </c>
      <c r="AG9" s="94">
        <f t="shared" si="13"/>
        <v>1.6</v>
      </c>
      <c r="AH9" s="97">
        <f t="shared" si="14"/>
        <v>1.05</v>
      </c>
      <c r="AJ9" s="154">
        <f t="shared" si="15"/>
        <v>0.13114754098360656</v>
      </c>
      <c r="AK9" s="154">
        <f t="shared" si="16"/>
        <v>0.52459016393442626</v>
      </c>
      <c r="AL9" s="154">
        <f t="shared" si="17"/>
        <v>0.34426229508196726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120</v>
      </c>
      <c r="D11" s="29"/>
      <c r="E11" s="35"/>
      <c r="F11" s="33">
        <v>864</v>
      </c>
      <c r="G11" s="29">
        <v>1004</v>
      </c>
      <c r="H11" s="57">
        <v>3399</v>
      </c>
      <c r="I11" s="33">
        <v>1158</v>
      </c>
      <c r="J11" s="29">
        <v>1436</v>
      </c>
      <c r="K11" s="35">
        <v>2720</v>
      </c>
      <c r="L11" s="36">
        <f t="shared" si="0"/>
        <v>267.52499999999998</v>
      </c>
      <c r="M11" s="86">
        <f t="shared" si="1"/>
        <v>667036.54749999999</v>
      </c>
      <c r="N11" s="57">
        <f t="shared" si="2"/>
        <v>1013.57</v>
      </c>
      <c r="O11" s="42">
        <f t="shared" si="3"/>
        <v>263.35000000000002</v>
      </c>
      <c r="P11" s="41">
        <f t="shared" si="4"/>
        <v>265.7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4.2</v>
      </c>
      <c r="V11" s="70">
        <f t="shared" si="7"/>
        <v>0</v>
      </c>
      <c r="W11" s="70">
        <f t="shared" si="8"/>
        <v>0</v>
      </c>
      <c r="X11" s="71">
        <f t="shared" si="9"/>
        <v>4.2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3</v>
      </c>
      <c r="AG11" s="94">
        <f t="shared" si="13"/>
        <v>131.67500000000001</v>
      </c>
      <c r="AH11" s="97">
        <f t="shared" si="14"/>
        <v>46.7</v>
      </c>
      <c r="AJ11" s="154">
        <f t="shared" si="15"/>
        <v>1.6540317022742935E-2</v>
      </c>
      <c r="AK11" s="154">
        <f t="shared" si="16"/>
        <v>0.72598208132322539</v>
      </c>
      <c r="AL11" s="154">
        <f t="shared" si="17"/>
        <v>0.25747760165403172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148</v>
      </c>
      <c r="D16" s="51">
        <f t="shared" si="34"/>
        <v>0</v>
      </c>
      <c r="E16" s="53">
        <f t="shared" si="34"/>
        <v>0</v>
      </c>
      <c r="F16" s="113">
        <f t="shared" si="34"/>
        <v>939</v>
      </c>
      <c r="G16" s="51">
        <f t="shared" si="34"/>
        <v>1041</v>
      </c>
      <c r="H16" s="53">
        <f t="shared" si="34"/>
        <v>3557</v>
      </c>
      <c r="I16" s="113">
        <f t="shared" si="34"/>
        <v>1264</v>
      </c>
      <c r="J16" s="51">
        <f t="shared" si="34"/>
        <v>1562</v>
      </c>
      <c r="K16" s="53">
        <f t="shared" si="34"/>
        <v>2794</v>
      </c>
      <c r="L16" s="50">
        <f t="shared" si="0"/>
        <v>282.625</v>
      </c>
      <c r="M16" s="88">
        <f t="shared" ref="M16:AA16" si="35">SUM(M6:M15)</f>
        <v>704527.70250000001</v>
      </c>
      <c r="N16" s="53">
        <f t="shared" si="35"/>
        <v>1070.8700000000001</v>
      </c>
      <c r="O16" s="113">
        <f t="shared" si="35"/>
        <v>276.85000000000002</v>
      </c>
      <c r="P16" s="52">
        <f t="shared" si="35"/>
        <v>281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5.1800000000000006</v>
      </c>
      <c r="V16" s="67">
        <f t="shared" si="35"/>
        <v>0</v>
      </c>
      <c r="W16" s="67">
        <f t="shared" si="35"/>
        <v>0</v>
      </c>
      <c r="X16" s="68">
        <f t="shared" si="35"/>
        <v>5.1800000000000006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32023.986477272727</v>
      </c>
      <c r="AD16" s="43">
        <f>SUM(AD6:AD15)</f>
        <v>0</v>
      </c>
      <c r="AF16" s="102">
        <f t="shared" si="12"/>
        <v>3.7</v>
      </c>
      <c r="AG16" s="103">
        <f t="shared" si="13"/>
        <v>138.42500000000001</v>
      </c>
      <c r="AH16" s="104">
        <f t="shared" si="14"/>
        <v>49.5</v>
      </c>
      <c r="AJ16" s="155">
        <f t="shared" ref="AJ16" si="37">AF16/SUM(AF16:AH16)</f>
        <v>1.9308545335942597E-2</v>
      </c>
      <c r="AK16" s="155">
        <f t="shared" si="16"/>
        <v>0.7223744292237444</v>
      </c>
      <c r="AL16" s="155">
        <f t="shared" si="17"/>
        <v>0.2583170254403131</v>
      </c>
    </row>
    <row r="17" spans="1:27" x14ac:dyDescent="0.3">
      <c r="A17" s="55"/>
      <c r="B17" s="55"/>
      <c r="C17" s="55">
        <f>C16/40</f>
        <v>3.7</v>
      </c>
      <c r="D17" s="55">
        <f t="shared" ref="D17:K17" si="38">D16/40</f>
        <v>0</v>
      </c>
      <c r="E17" s="55">
        <f t="shared" si="38"/>
        <v>0</v>
      </c>
      <c r="F17" s="55">
        <f t="shared" si="38"/>
        <v>23.475000000000001</v>
      </c>
      <c r="G17" s="55">
        <f t="shared" si="38"/>
        <v>26.024999999999999</v>
      </c>
      <c r="H17" s="55">
        <f t="shared" si="38"/>
        <v>88.924999999999997</v>
      </c>
      <c r="I17" s="55">
        <f t="shared" si="38"/>
        <v>31.6</v>
      </c>
      <c r="J17" s="55">
        <f t="shared" si="38"/>
        <v>39.049999999999997</v>
      </c>
      <c r="K17" s="55">
        <f t="shared" si="38"/>
        <v>69.849999999999994</v>
      </c>
      <c r="L17" s="55"/>
      <c r="M17" s="55"/>
      <c r="N17" s="55">
        <f>80+275</f>
        <v>355</v>
      </c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  <c r="AA19" s="28">
        <v>11305</v>
      </c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AA20" s="28">
        <f>AA19/40</f>
        <v>282.625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46212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topLeftCell="A2"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46244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>
        <v>110</v>
      </c>
      <c r="D6" s="29"/>
      <c r="E6" s="35"/>
      <c r="F6" s="33">
        <v>80</v>
      </c>
      <c r="G6" s="29">
        <v>80</v>
      </c>
      <c r="H6" s="57">
        <v>0</v>
      </c>
      <c r="I6" s="33">
        <v>220</v>
      </c>
      <c r="J6" s="29">
        <v>220</v>
      </c>
      <c r="K6" s="35">
        <v>240</v>
      </c>
      <c r="L6" s="36">
        <f t="shared" ref="L6:L16" si="0">SUM(C6:K6)/40</f>
        <v>23.75</v>
      </c>
      <c r="M6" s="86">
        <f t="shared" ref="M6:M15" si="1">SUMPRODUCT($C$4:$K$4,$C6:$K6)</f>
        <v>62104.499999999993</v>
      </c>
      <c r="N6" s="57">
        <f t="shared" ref="N6:N15" si="2">SUMPRODUCT($C$3:$K$3,$C6:$K6)/1000</f>
        <v>99.4</v>
      </c>
      <c r="O6" s="42">
        <f t="shared" ref="O6:O12" si="3">SUM(F6:H6)/20</f>
        <v>8</v>
      </c>
      <c r="P6" s="41">
        <f t="shared" ref="P6:P12" si="4">SUM(I6:K6)/20</f>
        <v>34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3.8500000000000005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3.8500000000000005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2.75</v>
      </c>
      <c r="AG6" s="94">
        <f t="shared" ref="AG6:AG16" si="13">SUM(F6:H6)/40</f>
        <v>4</v>
      </c>
      <c r="AH6" s="97">
        <f t="shared" ref="AH6:AH16" si="14">SUM(E6:G6)/40</f>
        <v>4</v>
      </c>
      <c r="AJ6" s="154">
        <f t="shared" ref="AJ6:AJ15" si="15">AF6/SUM(AF6:AH6)</f>
        <v>0.2558139534883721</v>
      </c>
      <c r="AK6" s="154">
        <f t="shared" ref="AK6:AK16" si="16">AG6/SUM(AF6:AH6)</f>
        <v>0.37209302325581395</v>
      </c>
      <c r="AL6" s="154">
        <f t="shared" ref="AL6:AL16" si="17">AH6/SUM(AF6:AH6)</f>
        <v>0.37209302325581395</v>
      </c>
    </row>
    <row r="7" spans="1:38" x14ac:dyDescent="0.3">
      <c r="A7" s="30">
        <v>2</v>
      </c>
      <c r="B7" s="111" t="s">
        <v>88</v>
      </c>
      <c r="C7" s="107">
        <v>90</v>
      </c>
      <c r="D7" s="29"/>
      <c r="E7" s="35"/>
      <c r="F7" s="33">
        <v>60</v>
      </c>
      <c r="G7" s="29">
        <v>20</v>
      </c>
      <c r="H7" s="57">
        <v>0</v>
      </c>
      <c r="I7" s="33">
        <v>55</v>
      </c>
      <c r="J7" s="29">
        <v>55</v>
      </c>
      <c r="K7" s="35">
        <v>50</v>
      </c>
      <c r="L7" s="36">
        <f t="shared" si="0"/>
        <v>8.25</v>
      </c>
      <c r="M7" s="86">
        <f t="shared" si="1"/>
        <v>19350.100000000002</v>
      </c>
      <c r="N7" s="57">
        <f t="shared" si="2"/>
        <v>30.2</v>
      </c>
      <c r="O7" s="42">
        <f t="shared" si="3"/>
        <v>4</v>
      </c>
      <c r="P7" s="41">
        <f t="shared" si="4"/>
        <v>8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3.1500000000000004</v>
      </c>
      <c r="V7" s="70">
        <f t="shared" si="7"/>
        <v>0</v>
      </c>
      <c r="W7" s="70">
        <f t="shared" si="8"/>
        <v>0</v>
      </c>
      <c r="X7" s="71">
        <f t="shared" si="9"/>
        <v>3.1500000000000004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2.25</v>
      </c>
      <c r="AG7" s="94">
        <f t="shared" si="13"/>
        <v>2</v>
      </c>
      <c r="AH7" s="97">
        <f t="shared" si="14"/>
        <v>2</v>
      </c>
      <c r="AJ7" s="154">
        <f t="shared" si="15"/>
        <v>0.36</v>
      </c>
      <c r="AK7" s="154">
        <f t="shared" si="16"/>
        <v>0.32</v>
      </c>
      <c r="AL7" s="154">
        <f t="shared" si="17"/>
        <v>0.32</v>
      </c>
    </row>
    <row r="8" spans="1:38" x14ac:dyDescent="0.3">
      <c r="A8" s="30">
        <v>3</v>
      </c>
      <c r="B8" s="111" t="s">
        <v>95</v>
      </c>
      <c r="C8" s="107">
        <v>452</v>
      </c>
      <c r="D8" s="29"/>
      <c r="E8" s="35"/>
      <c r="F8" s="33">
        <v>292</v>
      </c>
      <c r="G8" s="29">
        <v>252</v>
      </c>
      <c r="H8" s="57">
        <v>0</v>
      </c>
      <c r="I8" s="33">
        <v>272</v>
      </c>
      <c r="J8" s="29">
        <v>264</v>
      </c>
      <c r="K8" s="35">
        <v>312</v>
      </c>
      <c r="L8" s="36">
        <f t="shared" si="0"/>
        <v>46.1</v>
      </c>
      <c r="M8" s="86">
        <f t="shared" si="1"/>
        <v>107870.28</v>
      </c>
      <c r="N8" s="57">
        <f t="shared" si="2"/>
        <v>166.96</v>
      </c>
      <c r="O8" s="42">
        <f t="shared" si="3"/>
        <v>27.2</v>
      </c>
      <c r="P8" s="41">
        <f t="shared" si="4"/>
        <v>42.4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15.820000000000002</v>
      </c>
      <c r="V8" s="70">
        <f t="shared" si="7"/>
        <v>0</v>
      </c>
      <c r="W8" s="70">
        <f t="shared" si="8"/>
        <v>0</v>
      </c>
      <c r="X8" s="71">
        <f t="shared" si="9"/>
        <v>15.820000000000002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11.3</v>
      </c>
      <c r="AG8" s="94">
        <f t="shared" si="13"/>
        <v>13.6</v>
      </c>
      <c r="AH8" s="97">
        <f t="shared" si="14"/>
        <v>13.6</v>
      </c>
      <c r="AJ8" s="154">
        <f t="shared" si="15"/>
        <v>0.29350649350649355</v>
      </c>
      <c r="AK8" s="154">
        <f t="shared" si="16"/>
        <v>0.35324675324675325</v>
      </c>
      <c r="AL8" s="154">
        <f t="shared" si="17"/>
        <v>0.35324675324675325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f>200+10</f>
        <v>210</v>
      </c>
      <c r="G11" s="29">
        <f>440+20</f>
        <v>460</v>
      </c>
      <c r="H11" s="57">
        <f>760+10</f>
        <v>770</v>
      </c>
      <c r="I11" s="33">
        <v>400</v>
      </c>
      <c r="J11" s="29">
        <v>520</v>
      </c>
      <c r="K11" s="35">
        <v>800</v>
      </c>
      <c r="L11" s="36">
        <f t="shared" si="0"/>
        <v>79</v>
      </c>
      <c r="M11" s="86">
        <f t="shared" si="1"/>
        <v>200486.8</v>
      </c>
      <c r="N11" s="57">
        <f t="shared" si="2"/>
        <v>307.2</v>
      </c>
      <c r="O11" s="42">
        <f t="shared" si="3"/>
        <v>72</v>
      </c>
      <c r="P11" s="41">
        <f t="shared" si="4"/>
        <v>86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36</v>
      </c>
      <c r="AH11" s="97">
        <f t="shared" si="14"/>
        <v>16.75</v>
      </c>
      <c r="AJ11" s="154">
        <f t="shared" si="15"/>
        <v>0</v>
      </c>
      <c r="AK11" s="154">
        <f t="shared" si="16"/>
        <v>0.68246445497630337</v>
      </c>
      <c r="AL11" s="154">
        <f t="shared" si="17"/>
        <v>0.31753554502369669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652</v>
      </c>
      <c r="D16" s="51">
        <f t="shared" si="34"/>
        <v>0</v>
      </c>
      <c r="E16" s="53">
        <f t="shared" si="34"/>
        <v>0</v>
      </c>
      <c r="F16" s="113">
        <f t="shared" si="34"/>
        <v>642</v>
      </c>
      <c r="G16" s="51">
        <f t="shared" si="34"/>
        <v>812</v>
      </c>
      <c r="H16" s="53">
        <f t="shared" si="34"/>
        <v>770</v>
      </c>
      <c r="I16" s="113">
        <f t="shared" si="34"/>
        <v>947</v>
      </c>
      <c r="J16" s="51">
        <f t="shared" si="34"/>
        <v>1059</v>
      </c>
      <c r="K16" s="53">
        <f t="shared" si="34"/>
        <v>1402</v>
      </c>
      <c r="L16" s="50">
        <f t="shared" si="0"/>
        <v>157.1</v>
      </c>
      <c r="M16" s="88">
        <f t="shared" ref="M16:AA16" si="35">SUM(M6:M15)</f>
        <v>389811.68</v>
      </c>
      <c r="N16" s="53">
        <f t="shared" si="35"/>
        <v>603.76</v>
      </c>
      <c r="O16" s="113">
        <f t="shared" si="35"/>
        <v>111.2</v>
      </c>
      <c r="P16" s="52">
        <f t="shared" si="35"/>
        <v>170.4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22.820000000000004</v>
      </c>
      <c r="V16" s="67">
        <f t="shared" si="35"/>
        <v>0</v>
      </c>
      <c r="W16" s="67">
        <f t="shared" si="35"/>
        <v>0</v>
      </c>
      <c r="X16" s="68">
        <f t="shared" si="35"/>
        <v>22.820000000000004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16.3</v>
      </c>
      <c r="AG16" s="103">
        <f t="shared" si="13"/>
        <v>55.6</v>
      </c>
      <c r="AH16" s="104">
        <f t="shared" si="14"/>
        <v>36.35</v>
      </c>
      <c r="AJ16" s="155">
        <f t="shared" ref="AJ16" si="37">AF16/SUM(AF16:AH16)</f>
        <v>0.15057736720554274</v>
      </c>
      <c r="AK16" s="155">
        <f t="shared" si="16"/>
        <v>0.51362586605080829</v>
      </c>
      <c r="AL16" s="155">
        <f t="shared" si="17"/>
        <v>0.335796766743649</v>
      </c>
    </row>
    <row r="17" spans="1:27" x14ac:dyDescent="0.3">
      <c r="A17" s="55"/>
      <c r="B17" s="55"/>
      <c r="C17" s="55">
        <f>C16/40</f>
        <v>16.3</v>
      </c>
      <c r="D17" s="55">
        <f t="shared" ref="D17:K17" si="38">D16/40</f>
        <v>0</v>
      </c>
      <c r="E17" s="55">
        <f t="shared" si="38"/>
        <v>0</v>
      </c>
      <c r="F17" s="55">
        <f t="shared" si="38"/>
        <v>16.05</v>
      </c>
      <c r="G17" s="55">
        <f t="shared" si="38"/>
        <v>20.3</v>
      </c>
      <c r="H17" s="55">
        <f t="shared" si="38"/>
        <v>19.25</v>
      </c>
      <c r="I17" s="55">
        <f t="shared" si="38"/>
        <v>23.675000000000001</v>
      </c>
      <c r="J17" s="55">
        <f t="shared" si="38"/>
        <v>26.475000000000001</v>
      </c>
      <c r="K17" s="55">
        <f t="shared" si="38"/>
        <v>35.049999999999997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tabSelected="1" topLeftCell="A2" workbookViewId="0">
      <selection activeCell="Q18" sqref="Q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46214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>
        <v>196</v>
      </c>
      <c r="D6" s="29"/>
      <c r="E6" s="35"/>
      <c r="F6" s="33">
        <v>56</v>
      </c>
      <c r="G6" s="29">
        <v>53</v>
      </c>
      <c r="H6" s="57"/>
      <c r="I6" s="33">
        <v>58</v>
      </c>
      <c r="J6" s="29">
        <v>53</v>
      </c>
      <c r="K6" s="35">
        <v>56</v>
      </c>
      <c r="L6" s="36">
        <f t="shared" ref="L6:L16" si="0">SUM(C6:K6)/40</f>
        <v>11.8</v>
      </c>
      <c r="M6" s="86">
        <f t="shared" ref="M6:M15" si="1">SUMPRODUCT($C$4:$K$4,$C6:$K6)</f>
        <v>25538.372500000001</v>
      </c>
      <c r="N6" s="57">
        <f t="shared" ref="N6:N15" si="2">SUMPRODUCT($C$3:$K$3,$C6:$K6)/1000</f>
        <v>39.43</v>
      </c>
      <c r="O6" s="42">
        <f t="shared" ref="O6:O12" si="3">SUM(F6:H6)/20</f>
        <v>5.45</v>
      </c>
      <c r="P6" s="41">
        <f t="shared" ref="P6:P12" si="4">SUM(I6:K6)/20</f>
        <v>8.35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6.86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6.86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4.9000000000000004</v>
      </c>
      <c r="AG6" s="94">
        <f t="shared" ref="AG6:AG16" si="13">SUM(F6:H6)/40</f>
        <v>2.7250000000000001</v>
      </c>
      <c r="AH6" s="97">
        <f t="shared" ref="AH6:AH16" si="14">SUM(E6:G6)/40</f>
        <v>2.7250000000000001</v>
      </c>
      <c r="AJ6" s="154">
        <f t="shared" ref="AJ6:AJ15" si="15">AF6/SUM(AF6:AH6)</f>
        <v>0.4734299516908213</v>
      </c>
      <c r="AK6" s="154">
        <f t="shared" ref="AK6:AK16" si="16">AG6/SUM(AF6:AH6)</f>
        <v>0.26328502415458938</v>
      </c>
      <c r="AL6" s="154">
        <f t="shared" ref="AL6:AL16" si="17">AH6/SUM(AF6:AH6)</f>
        <v>0.26328502415458938</v>
      </c>
    </row>
    <row r="7" spans="1:38" x14ac:dyDescent="0.3">
      <c r="A7" s="30">
        <v>2</v>
      </c>
      <c r="B7" s="111" t="s">
        <v>88</v>
      </c>
      <c r="C7" s="107">
        <v>12</v>
      </c>
      <c r="D7" s="29"/>
      <c r="E7" s="35"/>
      <c r="F7" s="33">
        <v>19</v>
      </c>
      <c r="G7" s="29">
        <v>18</v>
      </c>
      <c r="H7" s="57">
        <v>21</v>
      </c>
      <c r="I7" s="33">
        <v>146</v>
      </c>
      <c r="J7" s="29">
        <v>86</v>
      </c>
      <c r="K7" s="35">
        <v>186</v>
      </c>
      <c r="L7" s="36">
        <f t="shared" si="0"/>
        <v>12.2</v>
      </c>
      <c r="M7" s="86">
        <f t="shared" si="1"/>
        <v>33877.105000000003</v>
      </c>
      <c r="N7" s="57">
        <f t="shared" si="2"/>
        <v>54.94</v>
      </c>
      <c r="O7" s="42">
        <f t="shared" si="3"/>
        <v>2.9</v>
      </c>
      <c r="P7" s="41">
        <f t="shared" si="4"/>
        <v>20.9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0.42000000000000004</v>
      </c>
      <c r="V7" s="70">
        <f t="shared" si="7"/>
        <v>0</v>
      </c>
      <c r="W7" s="70">
        <f t="shared" si="8"/>
        <v>0</v>
      </c>
      <c r="X7" s="71">
        <f t="shared" si="9"/>
        <v>0.42000000000000004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0.3</v>
      </c>
      <c r="AG7" s="94">
        <f t="shared" si="13"/>
        <v>1.45</v>
      </c>
      <c r="AH7" s="97">
        <f t="shared" si="14"/>
        <v>0.92500000000000004</v>
      </c>
      <c r="AJ7" s="154">
        <f t="shared" si="15"/>
        <v>0.11214953271028037</v>
      </c>
      <c r="AK7" s="154">
        <f t="shared" si="16"/>
        <v>0.5420560747663552</v>
      </c>
      <c r="AL7" s="154">
        <f t="shared" si="17"/>
        <v>0.34579439252336452</v>
      </c>
    </row>
    <row r="8" spans="1:38" x14ac:dyDescent="0.3">
      <c r="A8" s="30">
        <v>3</v>
      </c>
      <c r="B8" s="111" t="s">
        <v>95</v>
      </c>
      <c r="C8" s="107">
        <v>160</v>
      </c>
      <c r="D8" s="29"/>
      <c r="E8" s="35"/>
      <c r="F8" s="33">
        <v>72</v>
      </c>
      <c r="G8" s="29">
        <v>72</v>
      </c>
      <c r="H8" s="57">
        <v>0</v>
      </c>
      <c r="I8" s="33">
        <v>200</v>
      </c>
      <c r="J8" s="29">
        <v>40</v>
      </c>
      <c r="K8" s="35">
        <v>180</v>
      </c>
      <c r="L8" s="36">
        <f t="shared" si="0"/>
        <v>18.100000000000001</v>
      </c>
      <c r="M8" s="86">
        <f t="shared" si="1"/>
        <v>44340.2</v>
      </c>
      <c r="N8" s="57">
        <f t="shared" si="2"/>
        <v>70.08</v>
      </c>
      <c r="O8" s="42">
        <f t="shared" si="3"/>
        <v>7.2</v>
      </c>
      <c r="P8" s="41">
        <f t="shared" si="4"/>
        <v>21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5.6000000000000005</v>
      </c>
      <c r="V8" s="70">
        <f t="shared" si="7"/>
        <v>0</v>
      </c>
      <c r="W8" s="70">
        <f t="shared" si="8"/>
        <v>0</v>
      </c>
      <c r="X8" s="71">
        <f t="shared" si="9"/>
        <v>5.6000000000000005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4</v>
      </c>
      <c r="AG8" s="94">
        <f t="shared" si="13"/>
        <v>3.6</v>
      </c>
      <c r="AH8" s="97">
        <f t="shared" si="14"/>
        <v>3.6</v>
      </c>
      <c r="AJ8" s="154">
        <f t="shared" si="15"/>
        <v>0.35714285714285715</v>
      </c>
      <c r="AK8" s="154">
        <f t="shared" si="16"/>
        <v>0.32142857142857145</v>
      </c>
      <c r="AL8" s="154">
        <f t="shared" si="17"/>
        <v>0.32142857142857145</v>
      </c>
    </row>
    <row r="9" spans="1:38" x14ac:dyDescent="0.3">
      <c r="A9" s="30">
        <v>4</v>
      </c>
      <c r="B9" s="111" t="s">
        <v>102</v>
      </c>
      <c r="C9" s="107">
        <v>84</v>
      </c>
      <c r="D9" s="29"/>
      <c r="E9" s="35"/>
      <c r="F9" s="33">
        <v>74</v>
      </c>
      <c r="G9" s="29">
        <v>74</v>
      </c>
      <c r="H9" s="57">
        <v>74</v>
      </c>
      <c r="I9" s="33"/>
      <c r="J9" s="29"/>
      <c r="K9" s="35"/>
      <c r="L9" s="36">
        <f t="shared" si="0"/>
        <v>7.65</v>
      </c>
      <c r="M9" s="86">
        <f t="shared" si="1"/>
        <v>14941.995000000001</v>
      </c>
      <c r="N9" s="57">
        <f t="shared" si="2"/>
        <v>20.58</v>
      </c>
      <c r="O9" s="42">
        <f t="shared" si="3"/>
        <v>11.1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2.9400000000000004</v>
      </c>
      <c r="V9" s="70">
        <f t="shared" si="7"/>
        <v>0</v>
      </c>
      <c r="W9" s="70">
        <f t="shared" si="8"/>
        <v>0</v>
      </c>
      <c r="X9" s="71">
        <f t="shared" si="9"/>
        <v>2.9400000000000004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2.1</v>
      </c>
      <c r="AG9" s="94">
        <f t="shared" si="13"/>
        <v>5.55</v>
      </c>
      <c r="AH9" s="97">
        <f t="shared" si="14"/>
        <v>3.7</v>
      </c>
      <c r="AJ9" s="154">
        <f t="shared" si="15"/>
        <v>0.18502202643171806</v>
      </c>
      <c r="AK9" s="154">
        <f t="shared" si="16"/>
        <v>0.48898678414096908</v>
      </c>
      <c r="AL9" s="154">
        <f t="shared" si="17"/>
        <v>0.32599118942731276</v>
      </c>
    </row>
    <row r="10" spans="1:38" x14ac:dyDescent="0.3">
      <c r="A10" s="30">
        <v>5</v>
      </c>
      <c r="B10" s="111" t="s">
        <v>104</v>
      </c>
      <c r="C10" s="107">
        <v>20</v>
      </c>
      <c r="D10" s="29"/>
      <c r="E10" s="35"/>
      <c r="F10" s="33">
        <v>0</v>
      </c>
      <c r="G10" s="29">
        <v>0</v>
      </c>
      <c r="H10" s="57"/>
      <c r="I10" s="33">
        <v>10</v>
      </c>
      <c r="J10" s="29">
        <v>10</v>
      </c>
      <c r="K10" s="35">
        <v>20</v>
      </c>
      <c r="L10" s="36">
        <f t="shared" ref="L10" si="18">SUM(C10:K10)/40</f>
        <v>1.5</v>
      </c>
      <c r="M10" s="86">
        <f t="shared" si="1"/>
        <v>3690.2</v>
      </c>
      <c r="N10" s="57">
        <f t="shared" si="2"/>
        <v>6</v>
      </c>
      <c r="O10" s="42">
        <f t="shared" ref="O10" si="19">SUM(F10:H10)/20</f>
        <v>0</v>
      </c>
      <c r="P10" s="41">
        <f t="shared" ref="P10" si="20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0.70000000000000007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0.70000000000000007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0.5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79</v>
      </c>
      <c r="G11" s="29">
        <v>120</v>
      </c>
      <c r="H11" s="57">
        <v>120</v>
      </c>
      <c r="I11" s="33">
        <v>160</v>
      </c>
      <c r="J11" s="29">
        <v>200</v>
      </c>
      <c r="K11" s="35">
        <v>160</v>
      </c>
      <c r="L11" s="36">
        <f t="shared" si="0"/>
        <v>20.975000000000001</v>
      </c>
      <c r="M11" s="86">
        <f t="shared" si="1"/>
        <v>54508.337500000001</v>
      </c>
      <c r="N11" s="57">
        <f t="shared" si="2"/>
        <v>84.73</v>
      </c>
      <c r="O11" s="42">
        <f t="shared" si="3"/>
        <v>15.95</v>
      </c>
      <c r="P11" s="41">
        <f t="shared" si="4"/>
        <v>26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7.9749999999999996</v>
      </c>
      <c r="AH11" s="97">
        <f t="shared" si="14"/>
        <v>4.9749999999999996</v>
      </c>
      <c r="AJ11" s="154">
        <f t="shared" si="15"/>
        <v>0</v>
      </c>
      <c r="AK11" s="154">
        <f t="shared" si="16"/>
        <v>0.61583011583011582</v>
      </c>
      <c r="AL11" s="154">
        <f t="shared" si="17"/>
        <v>0.38416988416988418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472</v>
      </c>
      <c r="D16" s="51">
        <f t="shared" si="34"/>
        <v>0</v>
      </c>
      <c r="E16" s="53">
        <f t="shared" si="34"/>
        <v>0</v>
      </c>
      <c r="F16" s="113">
        <f t="shared" si="34"/>
        <v>300</v>
      </c>
      <c r="G16" s="51">
        <f t="shared" si="34"/>
        <v>337</v>
      </c>
      <c r="H16" s="53">
        <f t="shared" si="34"/>
        <v>215</v>
      </c>
      <c r="I16" s="113">
        <f t="shared" si="34"/>
        <v>574</v>
      </c>
      <c r="J16" s="51">
        <f t="shared" si="34"/>
        <v>389</v>
      </c>
      <c r="K16" s="53">
        <f t="shared" si="34"/>
        <v>602</v>
      </c>
      <c r="L16" s="50">
        <f t="shared" si="0"/>
        <v>72.224999999999994</v>
      </c>
      <c r="M16" s="88">
        <f t="shared" ref="M16:AA16" si="35">SUM(M6:M15)</f>
        <v>176896.21</v>
      </c>
      <c r="N16" s="53">
        <f t="shared" si="35"/>
        <v>275.76</v>
      </c>
      <c r="O16" s="113">
        <f t="shared" si="35"/>
        <v>42.599999999999994</v>
      </c>
      <c r="P16" s="52">
        <f t="shared" si="35"/>
        <v>78.25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16.52</v>
      </c>
      <c r="V16" s="67">
        <f t="shared" si="35"/>
        <v>0</v>
      </c>
      <c r="W16" s="67">
        <f t="shared" si="35"/>
        <v>0</v>
      </c>
      <c r="X16" s="68">
        <f t="shared" si="35"/>
        <v>16.52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11.8</v>
      </c>
      <c r="AG16" s="103">
        <f t="shared" si="13"/>
        <v>21.3</v>
      </c>
      <c r="AH16" s="104">
        <f t="shared" si="14"/>
        <v>15.925000000000001</v>
      </c>
      <c r="AJ16" s="155">
        <f t="shared" ref="AJ16" si="37">AF16/SUM(AF16:AH16)</f>
        <v>0.24069352371239161</v>
      </c>
      <c r="AK16" s="155">
        <f t="shared" si="16"/>
        <v>0.43447220805711367</v>
      </c>
      <c r="AL16" s="155">
        <f t="shared" si="17"/>
        <v>0.3248342682304946</v>
      </c>
    </row>
    <row r="17" spans="1:27" x14ac:dyDescent="0.3">
      <c r="A17" s="55"/>
      <c r="B17" s="55"/>
      <c r="C17" s="55">
        <f>C16/40</f>
        <v>11.8</v>
      </c>
      <c r="D17" s="55">
        <f t="shared" ref="D17:K17" si="38">D16/40</f>
        <v>0</v>
      </c>
      <c r="E17" s="55">
        <f t="shared" si="38"/>
        <v>0</v>
      </c>
      <c r="F17" s="55">
        <f t="shared" si="38"/>
        <v>7.5</v>
      </c>
      <c r="G17" s="55">
        <f t="shared" si="38"/>
        <v>8.4250000000000007</v>
      </c>
      <c r="H17" s="55">
        <f t="shared" si="38"/>
        <v>5.375</v>
      </c>
      <c r="I17" s="55">
        <f t="shared" si="38"/>
        <v>14.35</v>
      </c>
      <c r="J17" s="55">
        <f t="shared" si="38"/>
        <v>9.7249999999999996</v>
      </c>
      <c r="K17" s="55">
        <f t="shared" si="38"/>
        <v>15.05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46166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46216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si="0"/>
        <v>0</v>
      </c>
      <c r="M10" s="86">
        <f t="shared" si="1"/>
        <v>0</v>
      </c>
      <c r="N10" s="57">
        <f t="shared" si="2"/>
        <v>0</v>
      </c>
      <c r="O10" s="42">
        <f t="shared" ref="O10" si="18">SUM(F10:H10)/20</f>
        <v>0</v>
      </c>
      <c r="P10" s="41">
        <f t="shared" ref="P10" si="19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0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0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3">SUM(C6:C15)</f>
        <v>0</v>
      </c>
      <c r="D16" s="51">
        <f t="shared" si="33"/>
        <v>0</v>
      </c>
      <c r="E16" s="53">
        <f t="shared" si="33"/>
        <v>0</v>
      </c>
      <c r="F16" s="113">
        <f t="shared" si="33"/>
        <v>0</v>
      </c>
      <c r="G16" s="51">
        <f t="shared" si="33"/>
        <v>0</v>
      </c>
      <c r="H16" s="53">
        <f t="shared" si="33"/>
        <v>0</v>
      </c>
      <c r="I16" s="113">
        <f t="shared" si="33"/>
        <v>0</v>
      </c>
      <c r="J16" s="51">
        <f t="shared" si="33"/>
        <v>0</v>
      </c>
      <c r="K16" s="53">
        <f t="shared" si="33"/>
        <v>0</v>
      </c>
      <c r="L16" s="50">
        <f t="shared" si="0"/>
        <v>0</v>
      </c>
      <c r="M16" s="88">
        <f t="shared" ref="M16:AA16" si="34">SUM(M6:M15)</f>
        <v>0</v>
      </c>
      <c r="N16" s="53">
        <f t="shared" si="34"/>
        <v>0</v>
      </c>
      <c r="O16" s="113">
        <f t="shared" si="34"/>
        <v>0</v>
      </c>
      <c r="P16" s="52">
        <f t="shared" si="34"/>
        <v>0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0</v>
      </c>
      <c r="V16" s="67">
        <f t="shared" si="34"/>
        <v>0</v>
      </c>
      <c r="W16" s="67">
        <f t="shared" si="34"/>
        <v>0</v>
      </c>
      <c r="X16" s="68">
        <f t="shared" si="34"/>
        <v>0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6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46217</v>
      </c>
      <c r="B2" s="296"/>
      <c r="C2" s="296"/>
      <c r="D2" s="296"/>
      <c r="E2" s="296"/>
      <c r="K2" s="28" t="s">
        <v>100</v>
      </c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227"/>
      <c r="D6" s="227"/>
      <c r="E6" s="227"/>
      <c r="F6" s="227"/>
      <c r="G6" s="227"/>
      <c r="H6" s="227"/>
      <c r="I6" s="227"/>
      <c r="J6" s="227"/>
      <c r="K6" s="227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27"/>
      <c r="D7" s="227"/>
      <c r="E7" s="227"/>
      <c r="F7" s="227"/>
      <c r="G7" s="227"/>
      <c r="H7" s="227"/>
      <c r="I7" s="227"/>
      <c r="J7" s="227"/>
      <c r="K7" s="227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27"/>
      <c r="D8" s="227"/>
      <c r="E8" s="227"/>
      <c r="F8" s="227"/>
      <c r="G8" s="227"/>
      <c r="H8" s="227"/>
      <c r="I8" s="227"/>
      <c r="J8" s="227"/>
      <c r="K8" s="227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227"/>
      <c r="D9" s="227"/>
      <c r="E9" s="227"/>
      <c r="F9" s="227"/>
      <c r="G9" s="227"/>
      <c r="H9" s="227"/>
      <c r="I9" s="227"/>
      <c r="J9" s="227"/>
      <c r="K9" s="227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227"/>
      <c r="D10" s="227"/>
      <c r="E10" s="227"/>
      <c r="F10" s="227"/>
      <c r="G10" s="227"/>
      <c r="H10" s="227"/>
      <c r="I10" s="227"/>
      <c r="J10" s="227"/>
      <c r="K10" s="227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27"/>
      <c r="D11" s="227"/>
      <c r="E11" s="227"/>
      <c r="F11" s="227"/>
      <c r="G11" s="227"/>
      <c r="H11" s="227"/>
      <c r="I11" s="227"/>
      <c r="J11" s="227"/>
      <c r="K11" s="227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2:AL500"/>
  <sheetViews>
    <sheetView topLeftCell="A2"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46218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topLeftCell="A2"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46166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46190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L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>
        <f t="shared" si="38"/>
        <v>0</v>
      </c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topLeftCell="A2"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46221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46192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46223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46224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46225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46226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46227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46228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46166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46230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97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46231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46232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46233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46234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238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B11" sqref="B11"/>
    </sheetView>
  </sheetViews>
  <sheetFormatPr defaultRowHeight="14.5" x14ac:dyDescent="0.35"/>
  <sheetData>
    <row r="5" spans="1:16" x14ac:dyDescent="0.35">
      <c r="C5" t="s">
        <v>87</v>
      </c>
      <c r="E5" t="s">
        <v>86</v>
      </c>
      <c r="F5" t="s">
        <v>86</v>
      </c>
      <c r="H5" t="s">
        <v>87</v>
      </c>
      <c r="I5" t="s">
        <v>86</v>
      </c>
      <c r="K5" t="s">
        <v>87</v>
      </c>
    </row>
    <row r="6" spans="1:16" x14ac:dyDescent="0.35">
      <c r="A6">
        <v>1</v>
      </c>
      <c r="B6" t="s">
        <v>101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88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95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102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104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89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95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96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2026-08-12T07:38:14Z</dcterms:modified>
</cp:coreProperties>
</file>