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AB709768-F381-4A5E-BBD8-31B7D810E299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<sst xmlns="http://schemas.openxmlformats.org/spreadsheetml/2006/main" count="2196" uniqueCount="105">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</sst>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9">
        <v>46174</v>
      </c>
      <c r="B2" s="279"/>
      <c r="C2" s="173" t="s">
        <v>65</v>
      </c>
      <c r="D2" s="280" t="s">
        <v>66</v>
      </c>
      <c r="E2" s="280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1" t="s">
        <v>84</v>
      </c>
      <c r="B3" s="282"/>
      <c r="C3" s="282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3" t="s">
        <v>70</v>
      </c>
      <c r="B4" s="273" t="s">
        <v>49</v>
      </c>
      <c r="C4" s="275" t="s">
        <v>85</v>
      </c>
      <c r="D4" s="277" t="s">
        <v>4</v>
      </c>
      <c r="E4" s="278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74"/>
      <c r="B5" s="274"/>
      <c r="C5" s="276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127.05</v>
      </c>
      <c r="I8" s="195">
        <f t="shared" si="0"/>
        <v>0.25409999999999999</v>
      </c>
      <c r="J8" s="188">
        <f t="shared" si="1"/>
        <v>372.95</v>
      </c>
      <c r="K8" s="189">
        <f t="shared" si="2"/>
        <v>127.05</v>
      </c>
      <c r="L8" s="196">
        <f t="shared" si="3"/>
        <v>14.917999999999999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88.075000000000003</v>
      </c>
      <c r="I9" s="195">
        <f t="shared" si="0"/>
        <v>0.17615</v>
      </c>
      <c r="J9" s="188">
        <f t="shared" si="1"/>
        <v>411.92500000000001</v>
      </c>
      <c r="K9" s="189">
        <f t="shared" si="2"/>
        <v>88.075000000000003</v>
      </c>
      <c r="L9" s="196">
        <f t="shared" si="3"/>
        <v>16.477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61.274999999999999</v>
      </c>
      <c r="I11" s="195">
        <f t="shared" si="0"/>
        <v>0.12254999999999999</v>
      </c>
      <c r="J11" s="188">
        <f t="shared" si="1"/>
        <v>438.72500000000002</v>
      </c>
      <c r="K11" s="189">
        <f t="shared" si="2"/>
        <v>61.274999999999999</v>
      </c>
      <c r="L11" s="196">
        <f t="shared" si="3"/>
        <v>17.548999999999999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773.82500000000005</v>
      </c>
      <c r="I13" s="195">
        <f t="shared" si="0"/>
        <v>1.5476500000000002</v>
      </c>
      <c r="J13" s="188">
        <f t="shared" si="1"/>
        <v>-273.82500000000005</v>
      </c>
      <c r="K13" s="189">
        <f t="shared" si="2"/>
        <v>773.82500000000005</v>
      </c>
      <c r="L13" s="196">
        <f t="shared" si="3"/>
        <v>-10.953000000000001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3" t="s">
        <v>70</v>
      </c>
      <c r="B22" s="273" t="s">
        <v>49</v>
      </c>
      <c r="C22" s="275" t="s">
        <v>85</v>
      </c>
      <c r="D22" s="277" t="s">
        <v>79</v>
      </c>
      <c r="E22" s="278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74"/>
      <c r="B23" s="274"/>
      <c r="C23" s="276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N18" sqref="N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1">
        <f ca="1">TODAY()-1</f>
        <v>46311</v>
      </c>
      <c r="B2" s="301"/>
      <c r="C2" s="301"/>
      <c r="D2" s="301"/>
      <c r="E2" s="301"/>
      <c r="F2" s="28" t="s">
        <v>95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7" t="s">
        <v>48</v>
      </c>
      <c r="M3" s="308"/>
      <c r="N3" s="309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0"/>
      <c r="M4" s="311"/>
      <c r="N4" s="312"/>
      <c r="O4" s="315"/>
      <c r="P4" s="31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480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468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880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1108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689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1457</v>
      </c>
      <c r="L6" s="36">
        <f t="shared" ref="L6:L16" si="0">SUM(C6:K6)/40</f>
        <v>127.05</v>
      </c>
      <c r="M6" s="86">
        <f t="shared" ref="M6:M15" si="1">SUMPRODUCT($C$4:$K$4,$C6:$K6)</f>
        <v>332272.01</v>
      </c>
      <c r="N6" s="57">
        <f t="shared" ref="N6:N15" si="2">SUMPRODUCT($C$3:$K$3,$C6:$K6)/1000</f>
        <v>518.44000000000005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45.7</v>
      </c>
      <c r="AH6" s="97">
        <f t="shared" ref="AH6:AH16" si="12">SUM(E6:G6)/40</f>
        <v>23.7</v>
      </c>
      <c r="AJ6" s="154">
        <f t="shared" ref="AJ6:AJ15" si="13">AF6/SUM(AF6:AH6)</f>
        <v>0</v>
      </c>
      <c r="AK6" s="154">
        <f t="shared" ref="AK6:AK16" si="14">AG6/SUM(AF6:AH6)</f>
        <v>0.65850144092219021</v>
      </c>
      <c r="AL6" s="154">
        <f t="shared" ref="AL6:AL16" si="15">AH6/SUM(AF6:AH6)</f>
        <v>0.34149855907780974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331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286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492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972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593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849</v>
      </c>
      <c r="L7" s="36">
        <f t="shared" si="0"/>
        <v>88.075000000000003</v>
      </c>
      <c r="M7" s="86">
        <f t="shared" si="1"/>
        <v>233533.8725</v>
      </c>
      <c r="N7" s="57">
        <f t="shared" si="2"/>
        <v>367.31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27.725000000000001</v>
      </c>
      <c r="AH7" s="97">
        <f t="shared" si="12"/>
        <v>15.425000000000001</v>
      </c>
      <c r="AJ7" s="154">
        <f t="shared" si="13"/>
        <v>0</v>
      </c>
      <c r="AK7" s="154">
        <f t="shared" si="14"/>
        <v>0.64252607184241017</v>
      </c>
      <c r="AL7" s="154">
        <f t="shared" si="15"/>
        <v>0.35747392815758977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206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113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169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686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502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775</v>
      </c>
      <c r="L9" s="36">
        <f t="shared" si="0"/>
        <v>61.274999999999999</v>
      </c>
      <c r="M9" s="86">
        <f t="shared" si="1"/>
        <v>168194.02</v>
      </c>
      <c r="N9" s="57">
        <f t="shared" si="2"/>
        <v>269.72000000000003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12.2</v>
      </c>
      <c r="AH9" s="97">
        <f t="shared" si="12"/>
        <v>7.9749999999999996</v>
      </c>
      <c r="AJ9" s="154">
        <f t="shared" si="13"/>
        <v>0</v>
      </c>
      <c r="AK9" s="154">
        <f t="shared" si="14"/>
        <v>0.60470879801734823</v>
      </c>
      <c r="AL9" s="154">
        <f t="shared" si="15"/>
        <v>0.39529120198265183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351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384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596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602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375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488</v>
      </c>
      <c r="L10" s="36">
        <f t="shared" ref="L10" si="16">SUM(C10:K10)/40</f>
        <v>69.900000000000006</v>
      </c>
      <c r="M10" s="86">
        <f t="shared" si="1"/>
        <v>176245.1875</v>
      </c>
      <c r="N10" s="57">
        <f t="shared" si="2"/>
        <v>268.97000000000003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3647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3465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5133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5516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5494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7698</v>
      </c>
      <c r="L12" s="36">
        <f t="shared" si="0"/>
        <v>773.82500000000005</v>
      </c>
      <c r="M12" s="86">
        <f t="shared" si="1"/>
        <v>2001352.4324999999</v>
      </c>
      <c r="N12" s="57">
        <f t="shared" si="2"/>
        <v>3102.11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306.125</v>
      </c>
      <c r="AH12" s="97">
        <f t="shared" si="12"/>
        <v>177.8</v>
      </c>
      <c r="AJ12" s="154">
        <f t="shared" si="13"/>
        <v>0</v>
      </c>
      <c r="AK12" s="154">
        <f t="shared" si="14"/>
        <v>0.63258769437412821</v>
      </c>
      <c r="AL12" s="154">
        <f t="shared" si="15"/>
        <v>0.36741230562587179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3" t="s">
        <v>48</v>
      </c>
      <c r="B16" s="284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6314</v>
      </c>
      <c r="G16" s="51">
        <f t="shared" si="38"/>
        <v>5391</v>
      </c>
      <c r="H16" s="53">
        <f t="shared" si="38"/>
        <v>8128</v>
      </c>
      <c r="I16" s="113">
        <f t="shared" si="38"/>
        <v>16364</v>
      </c>
      <c r="J16" s="51">
        <f t="shared" si="38"/>
        <v>14316</v>
      </c>
      <c r="K16" s="53">
        <f t="shared" si="38"/>
        <v>19265</v>
      </c>
      <c r="L16" s="50">
        <f t="shared" si="0"/>
        <v>1744.45</v>
      </c>
      <c r="M16" s="88">
        <f t="shared" ref="M16:AA16" si="39">SUM(M6:M15)</f>
        <v>4668493.5625</v>
      </c>
      <c r="N16" s="53">
        <f t="shared" si="39"/>
        <v>7381.71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495.82499999999999</v>
      </c>
      <c r="AH16" s="104">
        <f t="shared" si="12"/>
        <v>292.625</v>
      </c>
      <c r="AJ16" s="155">
        <f t="shared" ref="AJ16" si="40">AF16/SUM(AF16:AH16)</f>
        <v>0</v>
      </c>
      <c r="AK16" s="155">
        <f t="shared" si="14"/>
        <v>0.62886042234764405</v>
      </c>
      <c r="AL16" s="155">
        <f t="shared" si="15"/>
        <v>0.37113957765235589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157.85</v>
      </c>
      <c r="G17" s="55">
        <f t="shared" si="41"/>
        <v>134.77500000000001</v>
      </c>
      <c r="H17" s="55">
        <f t="shared" si="41"/>
        <v>203.2</v>
      </c>
      <c r="I17" s="55">
        <f t="shared" si="41"/>
        <v>409.1</v>
      </c>
      <c r="J17" s="55">
        <f t="shared" si="41"/>
        <v>357.9</v>
      </c>
      <c r="K17" s="55">
        <f t="shared" si="41"/>
        <v>481.625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7">
        <f ca="1">Ttl!A2</f>
        <v>46311</v>
      </c>
      <c r="B2" s="317"/>
      <c r="C2" s="317"/>
      <c r="D2" s="317"/>
      <c r="E2" s="317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29" t="s">
        <v>40</v>
      </c>
      <c r="D19" s="324"/>
      <c r="E19" s="324"/>
      <c r="F19" s="324" t="s">
        <v>41</v>
      </c>
      <c r="G19" s="324"/>
      <c r="H19" s="324"/>
      <c r="I19" s="324" t="s">
        <v>42</v>
      </c>
      <c r="J19" s="324"/>
      <c r="K19" s="324"/>
      <c r="L19" s="330" t="s">
        <v>48</v>
      </c>
      <c r="M19" s="330"/>
      <c r="N19" s="331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7"/>
      <c r="B20" s="328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332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333"/>
      <c r="D6" s="334"/>
      <c r="E6" s="335"/>
      <c r="F6" s="336"/>
      <c r="G6" s="334"/>
      <c r="H6" s="337"/>
      <c r="I6" s="336"/>
      <c r="J6" s="334"/>
      <c r="K6" s="3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333"/>
      <c r="D7" s="334"/>
      <c r="E7" s="335"/>
      <c r="F7" s="336"/>
      <c r="G7" s="334"/>
      <c r="H7" s="337"/>
      <c r="I7" s="336"/>
      <c r="J7" s="334"/>
      <c r="K7" s="3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333"/>
      <c r="D8" s="334"/>
      <c r="E8" s="335"/>
      <c r="F8" s="336"/>
      <c r="G8" s="334"/>
      <c r="H8" s="337"/>
      <c r="I8" s="336"/>
      <c r="J8" s="334"/>
      <c r="K8" s="3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333"/>
      <c r="D9" s="334"/>
      <c r="E9" s="335"/>
      <c r="F9" s="336"/>
      <c r="G9" s="334"/>
      <c r="H9" s="337"/>
      <c r="I9" s="336"/>
      <c r="J9" s="334"/>
      <c r="K9" s="3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333"/>
      <c r="D10" s="334"/>
      <c r="E10" s="335"/>
      <c r="F10" s="336"/>
      <c r="G10" s="334"/>
      <c r="H10" s="337"/>
      <c r="I10" s="336"/>
      <c r="J10" s="334"/>
      <c r="K10" s="3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333"/>
      <c r="D11" s="334"/>
      <c r="E11" s="335"/>
      <c r="F11" s="336"/>
      <c r="G11" s="334"/>
      <c r="H11" s="337"/>
      <c r="I11" s="336"/>
      <c r="J11" s="334"/>
      <c r="K11" s="3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333"/>
      <c r="D12" s="334"/>
      <c r="E12" s="335"/>
      <c r="F12" s="336"/>
      <c r="G12" s="334"/>
      <c r="H12" s="337"/>
      <c r="I12" s="336"/>
      <c r="J12" s="334"/>
      <c r="K12" s="3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333"/>
      <c r="D13" s="334"/>
      <c r="E13" s="335"/>
      <c r="F13" s="336"/>
      <c r="G13" s="334"/>
      <c r="H13" s="337"/>
      <c r="I13" s="336"/>
      <c r="J13" s="334"/>
      <c r="K13" s="3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333"/>
      <c r="D14" s="334"/>
      <c r="E14" s="335"/>
      <c r="F14" s="336"/>
      <c r="G14" s="334"/>
      <c r="H14" s="337"/>
      <c r="I14" s="336"/>
      <c r="J14" s="334"/>
      <c r="K14" s="3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46311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2026-10-17T05:25:47Z</dcterms:modified>
</cp:coreProperties>
</file>