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118613E6-E544-427E-8372-DD714923789E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8" l="1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<sst xmlns="http://schemas.openxmlformats.org/spreadsheetml/2006/main" count="2196" uniqueCount="105">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</sst>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9">
        <v>46174</v>
      </c>
      <c r="B2" s="279"/>
      <c r="C2" s="173" t="s">
        <v>65</v>
      </c>
      <c r="D2" s="280" t="s">
        <v>66</v>
      </c>
      <c r="E2" s="280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1" t="s">
        <v>84</v>
      </c>
      <c r="B3" s="282"/>
      <c r="C3" s="282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3" t="s">
        <v>70</v>
      </c>
      <c r="B4" s="273" t="s">
        <v>49</v>
      </c>
      <c r="C4" s="275" t="s">
        <v>85</v>
      </c>
      <c r="D4" s="277" t="s">
        <v>4</v>
      </c>
      <c r="E4" s="278"/>
      <c r="F4" s="156" t="s">
        <v>71</v>
      </c>
      <c r="G4" s="263" t="s">
        <v>72</v>
      </c>
      <c r="H4" s="264"/>
      <c r="I4" s="264"/>
      <c r="J4" s="264"/>
      <c r="K4" s="265"/>
      <c r="L4" s="266"/>
    </row>
    <row r="5" spans="1:12" ht="15" customHeight="1" thickBot="1" x14ac:dyDescent="0.35">
      <c r="A5" s="274"/>
      <c r="B5" s="274"/>
      <c r="C5" s="276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173.85</v>
      </c>
      <c r="I8" s="195">
        <f t="shared" si="0"/>
        <v>0.34770000000000001</v>
      </c>
      <c r="J8" s="188">
        <f t="shared" si="1"/>
        <v>326.14999999999998</v>
      </c>
      <c r="K8" s="189">
        <f t="shared" si="2"/>
        <v>173.85</v>
      </c>
      <c r="L8" s="196">
        <f t="shared" si="3"/>
        <v>13.045999999999999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123.95</v>
      </c>
      <c r="I9" s="195">
        <f t="shared" si="0"/>
        <v>0.24790000000000001</v>
      </c>
      <c r="J9" s="188">
        <f t="shared" si="1"/>
        <v>376.05</v>
      </c>
      <c r="K9" s="189">
        <f t="shared" si="2"/>
        <v>123.95</v>
      </c>
      <c r="L9" s="196">
        <f t="shared" si="3"/>
        <v>15.042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156.9</v>
      </c>
      <c r="I10" s="195">
        <f t="shared" si="0"/>
        <v>0.31380000000000002</v>
      </c>
      <c r="J10" s="188">
        <f t="shared" si="1"/>
        <v>343.1</v>
      </c>
      <c r="K10" s="189">
        <f t="shared" si="2"/>
        <v>156.9</v>
      </c>
      <c r="L10" s="196">
        <f t="shared" si="3"/>
        <v>13.724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37.85</v>
      </c>
      <c r="I11" s="195">
        <f t="shared" si="0"/>
        <v>7.5700000000000003E-2</v>
      </c>
      <c r="J11" s="188">
        <f t="shared" si="1"/>
        <v>462.15</v>
      </c>
      <c r="K11" s="189">
        <f t="shared" si="2"/>
        <v>37.85</v>
      </c>
      <c r="L11" s="196">
        <f t="shared" si="3"/>
        <v>18.486000000000001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844.6</v>
      </c>
      <c r="I12" s="195">
        <f t="shared" si="0"/>
        <v>0.14076666666666668</v>
      </c>
      <c r="J12" s="188">
        <f t="shared" si="1"/>
        <v>5155.3999999999996</v>
      </c>
      <c r="K12" s="189">
        <f t="shared" si="2"/>
        <v>844.6</v>
      </c>
      <c r="L12" s="196">
        <f t="shared" si="3"/>
        <v>206.21599999999998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0.97499999999999998</v>
      </c>
      <c r="I18" s="200" t="e">
        <f t="shared" si="0"/>
        <v>#DIV/0!</v>
      </c>
      <c r="J18" s="201">
        <f t="shared" si="1"/>
        <v>-0.97499999999999998</v>
      </c>
      <c r="K18" s="202">
        <f t="shared" si="2"/>
        <v>0.97499999999999998</v>
      </c>
      <c r="L18" s="203">
        <f t="shared" si="3"/>
        <v>-3.9E-2</v>
      </c>
    </row>
    <row r="19" spans="1:12" ht="15" thickBot="1" x14ac:dyDescent="0.35">
      <c r="A19" s="267" t="s">
        <v>48</v>
      </c>
      <c r="B19" s="268"/>
      <c r="C19" s="26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3" t="s">
        <v>70</v>
      </c>
      <c r="B22" s="273" t="s">
        <v>49</v>
      </c>
      <c r="C22" s="275" t="s">
        <v>85</v>
      </c>
      <c r="D22" s="277" t="s">
        <v>79</v>
      </c>
      <c r="E22" s="278"/>
      <c r="F22" s="156" t="s">
        <v>71</v>
      </c>
      <c r="G22" s="260" t="s">
        <v>80</v>
      </c>
      <c r="H22" s="261"/>
      <c r="I22" s="261"/>
      <c r="J22" s="261"/>
      <c r="K22" s="262"/>
      <c r="L22" s="262"/>
    </row>
    <row r="23" spans="1:12" ht="13.5" customHeight="1" thickBot="1" x14ac:dyDescent="0.35">
      <c r="A23" s="274"/>
      <c r="B23" s="274"/>
      <c r="C23" s="276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7" t="s">
        <v>48</v>
      </c>
      <c r="B34" s="268"/>
      <c r="C34" s="269"/>
      <c r="D34" s="270"/>
      <c r="E34" s="271"/>
      <c r="F34" s="27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topLeftCell="B1" workbookViewId="0">
      <selection activeCell="P17" sqref="P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1">
        <f ca="1">TODAY()-2</f>
        <v>46251</v>
      </c>
      <c r="B2" s="301"/>
      <c r="C2" s="301"/>
      <c r="D2" s="301"/>
      <c r="E2" s="301"/>
      <c r="F2" s="28" t="s">
        <v>98</v>
      </c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7" t="s">
        <v>48</v>
      </c>
      <c r="M3" s="308"/>
      <c r="N3" s="309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0"/>
      <c r="M4" s="311"/>
      <c r="N4" s="312"/>
      <c r="O4" s="315"/>
      <c r="P4" s="31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1635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637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657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1296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1203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1526</v>
      </c>
      <c r="L6" s="36">
        <f t="shared" ref="L6:L16" si="0">SUM(C6:K6)/40</f>
        <v>173.85</v>
      </c>
      <c r="M6" s="86">
        <f t="shared" ref="M6:M15" si="1">SUMPRODUCT($C$4:$K$4,$C6:$K6)</f>
        <v>424403.52500000002</v>
      </c>
      <c r="N6" s="57">
        <f t="shared" ref="N6:N15" si="2">SUMPRODUCT($C$3:$K$3,$C6:$K6)/1000</f>
        <v>671.68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57.225000000000009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57.225000000000009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40.875</v>
      </c>
      <c r="AG6" s="94">
        <f t="shared" ref="AG6:AG16" si="11">SUM(F6:H6)/40</f>
        <v>32.35</v>
      </c>
      <c r="AH6" s="97">
        <f t="shared" ref="AH6:AH16" si="12">SUM(E6:G6)/40</f>
        <v>32.35</v>
      </c>
      <c r="AJ6" s="154">
        <f t="shared" ref="AJ6:AJ15" si="13">AF6/SUM(AF6:AH6)</f>
        <v>0.38716552214065836</v>
      </c>
      <c r="AK6" s="154">
        <f t="shared" ref="AK6:AK16" si="14">AG6/SUM(AF6:AH6)</f>
        <v>0.30641723892967088</v>
      </c>
      <c r="AL6" s="154">
        <f t="shared" ref="AL6:AL16" si="15">AH6/SUM(AF6:AH6)</f>
        <v>0.30641723892967088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788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528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399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287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981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882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1093</v>
      </c>
      <c r="L7" s="36">
        <f t="shared" si="0"/>
        <v>123.95</v>
      </c>
      <c r="M7" s="86">
        <f t="shared" si="1"/>
        <v>309326.55499999999</v>
      </c>
      <c r="N7" s="57">
        <f t="shared" si="2"/>
        <v>486.98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27.580000000000002</v>
      </c>
      <c r="V7" s="70">
        <f t="shared" si="5"/>
        <v>0</v>
      </c>
      <c r="W7" s="70">
        <f t="shared" si="6"/>
        <v>0</v>
      </c>
      <c r="X7" s="71">
        <f t="shared" si="7"/>
        <v>27.580000000000002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19.7</v>
      </c>
      <c r="AG7" s="94">
        <f t="shared" si="11"/>
        <v>30.35</v>
      </c>
      <c r="AH7" s="97">
        <f t="shared" si="12"/>
        <v>23.175000000000001</v>
      </c>
      <c r="AJ7" s="154">
        <f t="shared" si="13"/>
        <v>0.26903379993171733</v>
      </c>
      <c r="AK7" s="154">
        <f t="shared" si="14"/>
        <v>0.41447593035165592</v>
      </c>
      <c r="AL7" s="154">
        <f t="shared" si="15"/>
        <v>0.31649026971662686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1578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454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384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1395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1020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1445</v>
      </c>
      <c r="L8" s="36">
        <f t="shared" si="0"/>
        <v>156.9</v>
      </c>
      <c r="M8" s="86">
        <f t="shared" si="1"/>
        <v>386258.91499999998</v>
      </c>
      <c r="N8" s="57">
        <f t="shared" si="2"/>
        <v>616.54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55.230000000000004</v>
      </c>
      <c r="V8" s="70">
        <f t="shared" si="5"/>
        <v>0</v>
      </c>
      <c r="W8" s="70">
        <f t="shared" si="6"/>
        <v>0</v>
      </c>
      <c r="X8" s="71">
        <f t="shared" si="7"/>
        <v>55.230000000000004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39.450000000000003</v>
      </c>
      <c r="AG8" s="94">
        <f t="shared" si="11"/>
        <v>20.95</v>
      </c>
      <c r="AH8" s="97">
        <f t="shared" si="12"/>
        <v>20.95</v>
      </c>
      <c r="AJ8" s="154">
        <f t="shared" si="13"/>
        <v>0.48494161032575289</v>
      </c>
      <c r="AK8" s="154">
        <f t="shared" si="14"/>
        <v>0.2575291948371235</v>
      </c>
      <c r="AL8" s="154">
        <f t="shared" si="15"/>
        <v>0.2575291948371235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612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198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209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199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107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100</v>
      </c>
      <c r="L9" s="36">
        <f t="shared" si="0"/>
        <v>37.85</v>
      </c>
      <c r="M9" s="86">
        <f t="shared" si="1"/>
        <v>77302.475000000006</v>
      </c>
      <c r="N9" s="57">
        <f t="shared" si="2"/>
        <v>114.66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21.42</v>
      </c>
      <c r="V9" s="70">
        <f t="shared" si="5"/>
        <v>0</v>
      </c>
      <c r="W9" s="70">
        <f t="shared" si="6"/>
        <v>0</v>
      </c>
      <c r="X9" s="71">
        <f t="shared" si="7"/>
        <v>21.42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15.3</v>
      </c>
      <c r="AG9" s="94">
        <f t="shared" si="11"/>
        <v>15.15</v>
      </c>
      <c r="AH9" s="97">
        <f t="shared" si="12"/>
        <v>10.175000000000001</v>
      </c>
      <c r="AJ9" s="154">
        <f t="shared" si="13"/>
        <v>0.37661538461538463</v>
      </c>
      <c r="AK9" s="154">
        <f t="shared" si="14"/>
        <v>0.37292307692307691</v>
      </c>
      <c r="AL9" s="154">
        <f t="shared" si="15"/>
        <v>0.25046153846153846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84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109</v>
      </c>
      <c r="L10" s="36">
        <f t="shared" ref="L10" si="16">SUM(C10:K10)/40</f>
        <v>11.3</v>
      </c>
      <c r="M10" s="86">
        <f t="shared" si="1"/>
        <v>27964.050000000003</v>
      </c>
      <c r="N10" s="57">
        <f t="shared" si="2"/>
        <v>45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4.3400000000000007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4.3400000000000007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643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3450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3729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7182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5189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5439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8152</v>
      </c>
      <c r="L11" s="36">
        <f t="shared" si="0"/>
        <v>844.6</v>
      </c>
      <c r="M11" s="86">
        <f t="shared" si="1"/>
        <v>2142818.0525000002</v>
      </c>
      <c r="N11" s="57">
        <f t="shared" si="2"/>
        <v>3297.45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22.505000000000003</v>
      </c>
      <c r="V11" s="70">
        <f t="shared" si="5"/>
        <v>0</v>
      </c>
      <c r="W11" s="70">
        <f t="shared" si="6"/>
        <v>0</v>
      </c>
      <c r="X11" s="71">
        <f t="shared" si="7"/>
        <v>22.505000000000003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16.074999999999999</v>
      </c>
      <c r="AG11" s="94">
        <f t="shared" si="11"/>
        <v>359.02499999999998</v>
      </c>
      <c r="AH11" s="97">
        <f t="shared" si="12"/>
        <v>179.47499999999999</v>
      </c>
      <c r="AJ11" s="154">
        <f t="shared" si="13"/>
        <v>2.8986160573412075E-2</v>
      </c>
      <c r="AK11" s="154">
        <f t="shared" si="14"/>
        <v>0.64738763918315834</v>
      </c>
      <c r="AL11" s="154">
        <f t="shared" si="15"/>
        <v>0.3236262002434297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12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12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15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0.97499999999999998</v>
      </c>
      <c r="M15" s="87">
        <f t="shared" si="1"/>
        <v>2189.91</v>
      </c>
      <c r="N15" s="58">
        <f t="shared" si="2"/>
        <v>3.36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0.42000000000000004</v>
      </c>
      <c r="V15" s="73">
        <f t="shared" si="5"/>
        <v>0</v>
      </c>
      <c r="W15" s="73">
        <f t="shared" si="6"/>
        <v>0</v>
      </c>
      <c r="X15" s="74">
        <f t="shared" si="7"/>
        <v>0.42000000000000004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0.3</v>
      </c>
      <c r="AG15" s="99">
        <f t="shared" si="11"/>
        <v>0.3</v>
      </c>
      <c r="AH15" s="100">
        <f t="shared" si="12"/>
        <v>0.3</v>
      </c>
      <c r="AJ15" s="154">
        <f t="shared" si="13"/>
        <v>0.33333333333333337</v>
      </c>
      <c r="AK15" s="154">
        <f t="shared" si="14"/>
        <v>0.33333333333333337</v>
      </c>
      <c r="AL15" s="154">
        <f t="shared" si="15"/>
        <v>0.33333333333333337</v>
      </c>
    </row>
    <row r="16" spans="1:38" ht="13.5" thickBot="1" x14ac:dyDescent="0.35">
      <c r="A16" s="283" t="s">
        <v>48</v>
      </c>
      <c r="B16" s="284"/>
      <c r="C16" s="50">
        <f t="shared" ref="C16:K16" si="38">SUM(C6:C15)</f>
        <v>10992</v>
      </c>
      <c r="D16" s="51">
        <f t="shared" si="38"/>
        <v>0</v>
      </c>
      <c r="E16" s="53">
        <f t="shared" si="38"/>
        <v>0</v>
      </c>
      <c r="F16" s="113">
        <f t="shared" si="38"/>
        <v>6883</v>
      </c>
      <c r="G16" s="51">
        <f t="shared" si="38"/>
        <v>7006</v>
      </c>
      <c r="H16" s="53">
        <f t="shared" si="38"/>
        <v>8472</v>
      </c>
      <c r="I16" s="113">
        <f t="shared" si="38"/>
        <v>13682</v>
      </c>
      <c r="J16" s="51">
        <f t="shared" si="38"/>
        <v>12717</v>
      </c>
      <c r="K16" s="53">
        <f t="shared" si="38"/>
        <v>18225</v>
      </c>
      <c r="L16" s="50">
        <f t="shared" si="0"/>
        <v>1949.425</v>
      </c>
      <c r="M16" s="88">
        <f t="shared" ref="M16:AA16" si="39">SUM(M6:M15)</f>
        <v>4845817.4825000009</v>
      </c>
      <c r="N16" s="53">
        <f t="shared" si="39"/>
        <v>7579.6699999999992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384.72000000000008</v>
      </c>
      <c r="V16" s="67">
        <f t="shared" si="39"/>
        <v>0</v>
      </c>
      <c r="W16" s="67">
        <f t="shared" si="39"/>
        <v>0</v>
      </c>
      <c r="X16" s="68">
        <f t="shared" si="39"/>
        <v>384.72000000000008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274.8</v>
      </c>
      <c r="AG16" s="103">
        <f t="shared" si="11"/>
        <v>559.02499999999998</v>
      </c>
      <c r="AH16" s="104">
        <f t="shared" si="12"/>
        <v>347.22500000000002</v>
      </c>
      <c r="AJ16" s="155">
        <f t="shared" ref="AJ16" si="40">AF16/SUM(AF16:AH16)</f>
        <v>0.23267431522797508</v>
      </c>
      <c r="AK16" s="155">
        <f t="shared" si="14"/>
        <v>0.47332881757757916</v>
      </c>
      <c r="AL16" s="155">
        <f t="shared" si="15"/>
        <v>0.29399686719444562</v>
      </c>
    </row>
    <row r="17" spans="1:28" x14ac:dyDescent="0.3">
      <c r="A17" s="55"/>
      <c r="B17" s="55"/>
      <c r="C17" s="55">
        <f>C16/40</f>
        <v>274.8</v>
      </c>
      <c r="D17" s="55">
        <f t="shared" ref="D17:K17" si="41">D16/40</f>
        <v>0</v>
      </c>
      <c r="E17" s="55">
        <f t="shared" si="41"/>
        <v>0</v>
      </c>
      <c r="F17" s="55">
        <f t="shared" si="41"/>
        <v>172.07499999999999</v>
      </c>
      <c r="G17" s="55">
        <f t="shared" si="41"/>
        <v>175.15</v>
      </c>
      <c r="H17" s="55">
        <f t="shared" si="41"/>
        <v>211.8</v>
      </c>
      <c r="I17" s="55">
        <f t="shared" si="41"/>
        <v>342.05</v>
      </c>
      <c r="J17" s="55">
        <f t="shared" si="41"/>
        <v>317.92500000000001</v>
      </c>
      <c r="K17" s="55">
        <f t="shared" si="41"/>
        <v>455.625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7">
        <v>46235</v>
      </c>
      <c r="B2" s="317"/>
      <c r="C2" s="317"/>
      <c r="D2" s="317"/>
      <c r="E2" s="317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0" t="s">
        <v>49</v>
      </c>
      <c r="B19" s="262" t="s">
        <v>43</v>
      </c>
      <c r="C19" s="329" t="s">
        <v>40</v>
      </c>
      <c r="D19" s="324"/>
      <c r="E19" s="324"/>
      <c r="F19" s="324" t="s">
        <v>41</v>
      </c>
      <c r="G19" s="324"/>
      <c r="H19" s="324"/>
      <c r="I19" s="324" t="s">
        <v>42</v>
      </c>
      <c r="J19" s="324"/>
      <c r="K19" s="324"/>
      <c r="L19" s="330" t="s">
        <v>48</v>
      </c>
      <c r="M19" s="330"/>
      <c r="N19" s="331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7"/>
      <c r="B20" s="328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1">
        <v>46236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1">
        <v>46237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332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46211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46247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46217</v>
      </c>
      <c r="B2" s="301"/>
      <c r="C2" s="301"/>
      <c r="D2" s="301"/>
      <c r="E2" s="301"/>
      <c r="K2" s="28" t="s">
        <v>99</v>
      </c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46166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="130" zoomScaleNormal="13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46190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46192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46223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46225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46227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46166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46233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2026-08-19T10:59:17Z</dcterms:modified>
</cp:coreProperties>
</file>