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381E9BA-86FC-4702-96FF-0AD334F34BF8}" xr6:coauthVersionLast="47" xr6:coauthVersionMax="47" xr10:uidLastSave="{00000000-0000-0000-0000-000000000000}"/>
  <bookViews>
    <workbookView xWindow="-110" yWindow="-110" windowWidth="19420" windowHeight="10420" tabRatio="950" firstSheet="1" activeTab="3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6" l="1"/>
  <c r="A2" i="33"/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<sst xmlns="http://schemas.openxmlformats.org/spreadsheetml/2006/main" count="2196" uniqueCount="105">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</sst>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350.625</v>
      </c>
      <c r="I8" s="195">
        <f t="shared" si="0"/>
        <v>0.70125000000000004</v>
      </c>
      <c r="J8" s="188">
        <f t="shared" si="1"/>
        <v>149.375</v>
      </c>
      <c r="K8" s="189">
        <f t="shared" si="2"/>
        <v>350.625</v>
      </c>
      <c r="L8" s="196">
        <f t="shared" si="3"/>
        <v>5.9749999999999996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233.5</v>
      </c>
      <c r="I9" s="195">
        <f t="shared" si="0"/>
        <v>0.46700000000000003</v>
      </c>
      <c r="J9" s="188">
        <f t="shared" si="1"/>
        <v>266.5</v>
      </c>
      <c r="K9" s="189">
        <f t="shared" si="2"/>
        <v>233.5</v>
      </c>
      <c r="L9" s="196">
        <f t="shared" si="3"/>
        <v>10.66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293</v>
      </c>
      <c r="I10" s="195">
        <f t="shared" si="0"/>
        <v>0.58599999999999997</v>
      </c>
      <c r="J10" s="188">
        <f t="shared" si="1"/>
        <v>207</v>
      </c>
      <c r="K10" s="189">
        <f t="shared" si="2"/>
        <v>293</v>
      </c>
      <c r="L10" s="196">
        <f t="shared" si="3"/>
        <v>8.2799999999999994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104.375</v>
      </c>
      <c r="I11" s="195">
        <f t="shared" si="0"/>
        <v>0.20874999999999999</v>
      </c>
      <c r="J11" s="188">
        <f t="shared" si="1"/>
        <v>395.625</v>
      </c>
      <c r="K11" s="189">
        <f t="shared" si="2"/>
        <v>104.375</v>
      </c>
      <c r="L11" s="196">
        <f t="shared" si="3"/>
        <v>15.824999999999999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1688.4749999999999</v>
      </c>
      <c r="I12" s="195">
        <f t="shared" si="0"/>
        <v>0.28141250000000001</v>
      </c>
      <c r="J12" s="188">
        <f t="shared" si="1"/>
        <v>4311.5249999999996</v>
      </c>
      <c r="K12" s="189">
        <f t="shared" si="2"/>
        <v>1688.4749999999999</v>
      </c>
      <c r="L12" s="196">
        <f t="shared" si="3"/>
        <v>172.46099999999998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1000</v>
      </c>
      <c r="I13" s="195">
        <f t="shared" si="0"/>
        <v>2</v>
      </c>
      <c r="J13" s="188">
        <f t="shared" si="1"/>
        <v>-500</v>
      </c>
      <c r="K13" s="189">
        <f t="shared" si="2"/>
        <v>1000</v>
      </c>
      <c r="L13" s="196">
        <f t="shared" si="3"/>
        <v>-20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R17" sqref="R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46266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4000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1205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1126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429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2340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1980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2945</v>
      </c>
      <c r="L6" s="36">
        <f t="shared" ref="L6:L16" si="0">SUM(C6:K6)/40</f>
        <v>350.625</v>
      </c>
      <c r="M6" s="86">
        <f t="shared" ref="M6:M15" si="1">SUMPRODUCT($C$4:$K$4,$C6:$K6)</f>
        <v>829446.10000000009</v>
      </c>
      <c r="N6" s="57">
        <f t="shared" ref="N6:N15" si="2">SUMPRODUCT($C$3:$K$3,$C6:$K6)/1000</f>
        <v>1305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140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140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100</v>
      </c>
      <c r="AG6" s="94">
        <f t="shared" ref="AG6:AG16" si="11">SUM(F6:H6)/40</f>
        <v>69</v>
      </c>
      <c r="AH6" s="97">
        <f t="shared" ref="AH6:AH16" si="12">SUM(E6:G6)/40</f>
        <v>58.274999999999999</v>
      </c>
      <c r="AJ6" s="154">
        <f t="shared" ref="AJ6:AJ15" si="13">AF6/SUM(AF6:AH6)</f>
        <v>0.43999560004399957</v>
      </c>
      <c r="AK6" s="154">
        <f t="shared" ref="AK6:AK16" si="14">AG6/SUM(AF6:AH6)</f>
        <v>0.30359696403035968</v>
      </c>
      <c r="AL6" s="154">
        <f t="shared" ref="AL6:AL16" si="15">AH6/SUM(AF6:AH6)</f>
        <v>0.25640743592564075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1402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841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863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679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1796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1596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2163</v>
      </c>
      <c r="L7" s="36">
        <f t="shared" si="0"/>
        <v>233.5</v>
      </c>
      <c r="M7" s="86">
        <f t="shared" si="1"/>
        <v>583533.79749999999</v>
      </c>
      <c r="N7" s="57">
        <f t="shared" si="2"/>
        <v>917.53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49.070000000000007</v>
      </c>
      <c r="V7" s="70">
        <f t="shared" si="5"/>
        <v>0</v>
      </c>
      <c r="W7" s="70">
        <f t="shared" si="6"/>
        <v>0</v>
      </c>
      <c r="X7" s="71">
        <f t="shared" si="7"/>
        <v>49.070000000000007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35.049999999999997</v>
      </c>
      <c r="AG7" s="94">
        <f t="shared" si="11"/>
        <v>59.575000000000003</v>
      </c>
      <c r="AH7" s="97">
        <f t="shared" si="12"/>
        <v>42.6</v>
      </c>
      <c r="AJ7" s="154">
        <f t="shared" si="13"/>
        <v>0.25541993077063219</v>
      </c>
      <c r="AK7" s="154">
        <f t="shared" si="14"/>
        <v>0.43414100929130994</v>
      </c>
      <c r="AL7" s="154">
        <f t="shared" si="15"/>
        <v>0.31043905993805798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3691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765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683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357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2343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1734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2147</v>
      </c>
      <c r="L8" s="36">
        <f t="shared" si="0"/>
        <v>293</v>
      </c>
      <c r="M8" s="86">
        <f t="shared" si="1"/>
        <v>691604.10249999992</v>
      </c>
      <c r="N8" s="57">
        <f t="shared" si="2"/>
        <v>1094.69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129.185</v>
      </c>
      <c r="V8" s="70">
        <f t="shared" si="5"/>
        <v>0</v>
      </c>
      <c r="W8" s="70">
        <f t="shared" si="6"/>
        <v>0</v>
      </c>
      <c r="X8" s="71">
        <f t="shared" si="7"/>
        <v>129.185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92.275000000000006</v>
      </c>
      <c r="AG8" s="94">
        <f t="shared" si="11"/>
        <v>45.125</v>
      </c>
      <c r="AH8" s="97">
        <f t="shared" si="12"/>
        <v>36.200000000000003</v>
      </c>
      <c r="AJ8" s="154">
        <f t="shared" si="13"/>
        <v>0.53153801843317972</v>
      </c>
      <c r="AK8" s="154">
        <f t="shared" si="14"/>
        <v>0.2599366359447004</v>
      </c>
      <c r="AL8" s="154">
        <f t="shared" si="15"/>
        <v>0.2085253456221198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1238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584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572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448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482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386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465</v>
      </c>
      <c r="L9" s="36">
        <f t="shared" si="0"/>
        <v>104.375</v>
      </c>
      <c r="M9" s="86">
        <f t="shared" si="1"/>
        <v>229545.71000000002</v>
      </c>
      <c r="N9" s="57">
        <f t="shared" si="2"/>
        <v>346.52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43.330000000000005</v>
      </c>
      <c r="V9" s="70">
        <f t="shared" si="5"/>
        <v>0</v>
      </c>
      <c r="W9" s="70">
        <f t="shared" si="6"/>
        <v>0</v>
      </c>
      <c r="X9" s="71">
        <f t="shared" si="7"/>
        <v>43.330000000000005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30.95</v>
      </c>
      <c r="AG9" s="94">
        <f t="shared" si="11"/>
        <v>40.1</v>
      </c>
      <c r="AH9" s="97">
        <f t="shared" si="12"/>
        <v>28.9</v>
      </c>
      <c r="AJ9" s="154">
        <f t="shared" si="13"/>
        <v>0.30965482741370687</v>
      </c>
      <c r="AK9" s="154">
        <f t="shared" si="14"/>
        <v>0.40120060030015015</v>
      </c>
      <c r="AL9" s="154">
        <f t="shared" si="15"/>
        <v>0.2891445722861431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845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81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366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53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359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318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347</v>
      </c>
      <c r="L10" s="36">
        <f t="shared" ref="L10" si="16">SUM(C10:K10)/40</f>
        <v>59.225000000000001</v>
      </c>
      <c r="M10" s="86">
        <f t="shared" si="1"/>
        <v>133763.96000000002</v>
      </c>
      <c r="N10" s="57">
        <f t="shared" si="2"/>
        <v>208.58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29.575000000000003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29.575000000000003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1404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6848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7329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13537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10288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10187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17946</v>
      </c>
      <c r="L11" s="36">
        <f t="shared" si="0"/>
        <v>1688.4749999999999</v>
      </c>
      <c r="M11" s="86">
        <f t="shared" si="1"/>
        <v>4299926.085</v>
      </c>
      <c r="N11" s="57">
        <f t="shared" si="2"/>
        <v>6634.74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49.140000000000008</v>
      </c>
      <c r="V11" s="70">
        <f t="shared" si="5"/>
        <v>0</v>
      </c>
      <c r="W11" s="70">
        <f t="shared" si="6"/>
        <v>0</v>
      </c>
      <c r="X11" s="71">
        <f t="shared" si="7"/>
        <v>49.140000000000008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35.1</v>
      </c>
      <c r="AG11" s="94">
        <f t="shared" si="11"/>
        <v>692.85</v>
      </c>
      <c r="AH11" s="97">
        <f t="shared" si="12"/>
        <v>354.42500000000001</v>
      </c>
      <c r="AJ11" s="154">
        <f t="shared" si="13"/>
        <v>3.2428686915348191E-2</v>
      </c>
      <c r="AK11" s="154">
        <f t="shared" si="14"/>
        <v>0.64012010624783466</v>
      </c>
      <c r="AL11" s="154">
        <f t="shared" si="15"/>
        <v>0.32745120683681722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2800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2800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2400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7600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9600</v>
      </c>
      <c r="L12" s="36">
        <f t="shared" si="0"/>
        <v>1000</v>
      </c>
      <c r="M12" s="86">
        <f t="shared" si="1"/>
        <v>2543720</v>
      </c>
      <c r="N12" s="57">
        <f t="shared" si="2"/>
        <v>4040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200</v>
      </c>
      <c r="AH12" s="97">
        <f t="shared" si="12"/>
        <v>140</v>
      </c>
      <c r="AJ12" s="154">
        <f t="shared" si="13"/>
        <v>0.30612244897959184</v>
      </c>
      <c r="AK12" s="154">
        <f t="shared" si="14"/>
        <v>0.40816326530612246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20261</v>
      </c>
      <c r="D16" s="51">
        <f t="shared" si="38"/>
        <v>0</v>
      </c>
      <c r="E16" s="53">
        <f t="shared" si="38"/>
        <v>0</v>
      </c>
      <c r="F16" s="113">
        <f t="shared" si="38"/>
        <v>13124</v>
      </c>
      <c r="G16" s="51">
        <f t="shared" si="38"/>
        <v>13773</v>
      </c>
      <c r="H16" s="53">
        <f t="shared" si="38"/>
        <v>17903</v>
      </c>
      <c r="I16" s="113">
        <f t="shared" si="38"/>
        <v>27046</v>
      </c>
      <c r="J16" s="51">
        <f t="shared" si="38"/>
        <v>24611</v>
      </c>
      <c r="K16" s="53">
        <f t="shared" si="38"/>
        <v>36633</v>
      </c>
      <c r="L16" s="50">
        <f t="shared" si="0"/>
        <v>3833.7750000000001</v>
      </c>
      <c r="M16" s="88">
        <f t="shared" ref="M16:AA16" si="39">SUM(M6:M15)</f>
        <v>9558544.629999999</v>
      </c>
      <c r="N16" s="53">
        <f t="shared" si="39"/>
        <v>14946.46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709.13499999999999</v>
      </c>
      <c r="V16" s="67">
        <f t="shared" si="39"/>
        <v>0</v>
      </c>
      <c r="W16" s="67">
        <f t="shared" si="39"/>
        <v>0</v>
      </c>
      <c r="X16" s="68">
        <f t="shared" si="39"/>
        <v>709.13499999999999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506.52499999999998</v>
      </c>
      <c r="AG16" s="103">
        <f t="shared" si="11"/>
        <v>1120</v>
      </c>
      <c r="AH16" s="104">
        <f t="shared" si="12"/>
        <v>672.42499999999995</v>
      </c>
      <c r="AJ16" s="155">
        <f t="shared" ref="AJ16" si="40">AF16/SUM(AF16:AH16)</f>
        <v>0.22032884577742012</v>
      </c>
      <c r="AK16" s="155">
        <f t="shared" si="14"/>
        <v>0.48717892951129865</v>
      </c>
      <c r="AL16" s="155">
        <f t="shared" si="15"/>
        <v>0.29249222471128122</v>
      </c>
    </row>
    <row r="17" spans="1:28" x14ac:dyDescent="0.3">
      <c r="A17" s="55"/>
      <c r="B17" s="55"/>
      <c r="C17" s="55">
        <f>C16/40</f>
        <v>506.52499999999998</v>
      </c>
      <c r="D17" s="55">
        <f t="shared" ref="D17:K17" si="41">D16/40</f>
        <v>0</v>
      </c>
      <c r="E17" s="55">
        <f t="shared" si="41"/>
        <v>0</v>
      </c>
      <c r="F17" s="55">
        <f t="shared" si="41"/>
        <v>328.1</v>
      </c>
      <c r="G17" s="55">
        <f t="shared" si="41"/>
        <v>344.32499999999999</v>
      </c>
      <c r="H17" s="55">
        <f t="shared" si="41"/>
        <v>447.57499999999999</v>
      </c>
      <c r="I17" s="55">
        <f t="shared" si="41"/>
        <v>676.15</v>
      </c>
      <c r="J17" s="55">
        <f t="shared" si="41"/>
        <v>615.27499999999998</v>
      </c>
      <c r="K17" s="55">
        <f t="shared" si="41"/>
        <v>915.82500000000005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46235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46236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C8" sqref="C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46237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46211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99</v>
      </c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6" sqref="C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80</v>
      </c>
      <c r="G6" s="29">
        <v>60</v>
      </c>
      <c r="H6" s="57">
        <v>0</v>
      </c>
      <c r="I6" s="33">
        <v>95</v>
      </c>
      <c r="J6" s="29">
        <v>50</v>
      </c>
      <c r="K6" s="35">
        <v>75</v>
      </c>
      <c r="L6" s="36">
        <f t="shared" ref="L6:L16" si="0">SUM(C6:K6)/40</f>
        <v>13</v>
      </c>
      <c r="M6" s="86">
        <f t="shared" ref="M6:M15" si="1">SUMPRODUCT($C$4:$K$4,$C6:$K6)</f>
        <v>29602.350000000002</v>
      </c>
      <c r="N6" s="57">
        <f t="shared" ref="N6:N15" si="2">SUMPRODUCT($C$3:$K$3,$C6:$K6)/1000</f>
        <v>45.8</v>
      </c>
      <c r="O6" s="42">
        <f t="shared" ref="O6:O12" si="3">SUM(F6:H6)/20</f>
        <v>7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3.5</v>
      </c>
      <c r="AH6" s="97">
        <f t="shared" ref="AH6:AH16" si="14">SUM(E6:G6)/40</f>
        <v>3.5</v>
      </c>
      <c r="AJ6" s="154">
        <f t="shared" ref="AJ6:AJ15" si="15">AF6/SUM(AF6:AH6)</f>
        <v>0.36363636363636365</v>
      </c>
      <c r="AK6" s="154">
        <f t="shared" ref="AK6:AK16" si="16">AG6/SUM(AF6:AH6)</f>
        <v>0.31818181818181818</v>
      </c>
      <c r="AL6" s="154">
        <f t="shared" ref="AL6:AL16" si="17">AH6/SUM(AF6:AH6)</f>
        <v>0.31818181818181818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50</v>
      </c>
      <c r="K7" s="35">
        <v>80</v>
      </c>
      <c r="L7" s="36">
        <f t="shared" si="0"/>
        <v>9</v>
      </c>
      <c r="M7" s="86">
        <f t="shared" si="1"/>
        <v>22392.7</v>
      </c>
      <c r="N7" s="57">
        <f t="shared" si="2"/>
        <v>34.799999999999997</v>
      </c>
      <c r="O7" s="42">
        <f t="shared" si="3"/>
        <v>6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</v>
      </c>
      <c r="AH7" s="97">
        <f t="shared" si="14"/>
        <v>2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200</v>
      </c>
      <c r="D8" s="29"/>
      <c r="E8" s="35"/>
      <c r="F8" s="33"/>
      <c r="G8" s="29"/>
      <c r="H8" s="57"/>
      <c r="I8" s="33">
        <v>15</v>
      </c>
      <c r="J8" s="29">
        <v>15</v>
      </c>
      <c r="K8" s="35">
        <v>10</v>
      </c>
      <c r="L8" s="36">
        <f t="shared" si="0"/>
        <v>6</v>
      </c>
      <c r="M8" s="86">
        <f t="shared" si="1"/>
        <v>10751.6</v>
      </c>
      <c r="N8" s="57">
        <f t="shared" si="2"/>
        <v>16.8</v>
      </c>
      <c r="O8" s="42">
        <f t="shared" si="3"/>
        <v>0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132</v>
      </c>
      <c r="G9" s="29">
        <v>122</v>
      </c>
      <c r="H9" s="57">
        <v>62</v>
      </c>
      <c r="I9" s="33">
        <v>101</v>
      </c>
      <c r="J9" s="29">
        <v>30</v>
      </c>
      <c r="K9" s="35">
        <v>41</v>
      </c>
      <c r="L9" s="36">
        <f t="shared" si="0"/>
        <v>15.2</v>
      </c>
      <c r="M9" s="86">
        <f t="shared" si="1"/>
        <v>33779.83</v>
      </c>
      <c r="N9" s="57">
        <f t="shared" si="2"/>
        <v>49.96</v>
      </c>
      <c r="O9" s="42">
        <f t="shared" si="3"/>
        <v>15.8</v>
      </c>
      <c r="P9" s="41">
        <f t="shared" si="4"/>
        <v>8.6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7.9</v>
      </c>
      <c r="AH9" s="97">
        <f t="shared" si="14"/>
        <v>6.35</v>
      </c>
      <c r="AJ9" s="154">
        <f t="shared" si="15"/>
        <v>0.17391304347826086</v>
      </c>
      <c r="AK9" s="154">
        <f t="shared" si="16"/>
        <v>0.45797101449275363</v>
      </c>
      <c r="AL9" s="154">
        <f t="shared" si="17"/>
        <v>0.36811594202898551</v>
      </c>
    </row>
    <row r="10" spans="1:38" x14ac:dyDescent="0.3">
      <c r="A10" s="30">
        <v>5</v>
      </c>
      <c r="B10" s="111" t="s">
        <v>104</v>
      </c>
      <c r="C10" s="107">
        <v>107</v>
      </c>
      <c r="D10" s="29"/>
      <c r="E10" s="35"/>
      <c r="F10" s="33">
        <v>10</v>
      </c>
      <c r="G10" s="29">
        <v>106</v>
      </c>
      <c r="H10" s="57">
        <v>15</v>
      </c>
      <c r="I10" s="33">
        <v>51</v>
      </c>
      <c r="J10" s="29">
        <v>40</v>
      </c>
      <c r="K10" s="35">
        <v>40</v>
      </c>
      <c r="L10" s="36">
        <f t="shared" ref="L10" si="18">SUM(C10:K10)/40</f>
        <v>9.2249999999999996</v>
      </c>
      <c r="M10" s="86">
        <f t="shared" si="1"/>
        <v>20586.037499999999</v>
      </c>
      <c r="N10" s="57">
        <f t="shared" si="2"/>
        <v>31.31</v>
      </c>
      <c r="O10" s="42">
        <f t="shared" ref="O10" si="19">SUM(F10:H10)/20</f>
        <v>6.55</v>
      </c>
      <c r="P10" s="41">
        <f t="shared" ref="P10" si="20">SUM(I10:K10)/20</f>
        <v>6.55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3.7450000000000006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3.7450000000000006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160</v>
      </c>
      <c r="D11" s="29"/>
      <c r="E11" s="35"/>
      <c r="F11" s="33">
        <v>360</v>
      </c>
      <c r="G11" s="29">
        <v>320</v>
      </c>
      <c r="H11" s="57">
        <v>402</v>
      </c>
      <c r="I11" s="33">
        <v>720</v>
      </c>
      <c r="J11" s="29">
        <v>560</v>
      </c>
      <c r="K11" s="35">
        <v>1000</v>
      </c>
      <c r="L11" s="36">
        <f t="shared" si="0"/>
        <v>88.05</v>
      </c>
      <c r="M11" s="86">
        <f t="shared" si="1"/>
        <v>228660.42500000002</v>
      </c>
      <c r="N11" s="57">
        <f t="shared" si="2"/>
        <v>358.94</v>
      </c>
      <c r="O11" s="42">
        <f t="shared" si="3"/>
        <v>54.1</v>
      </c>
      <c r="P11" s="41">
        <f t="shared" si="4"/>
        <v>114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5.6000000000000005</v>
      </c>
      <c r="V11" s="70">
        <f t="shared" si="7"/>
        <v>0</v>
      </c>
      <c r="W11" s="70">
        <f t="shared" si="8"/>
        <v>0</v>
      </c>
      <c r="X11" s="71">
        <f t="shared" si="9"/>
        <v>5.6000000000000005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4</v>
      </c>
      <c r="AG11" s="94">
        <f t="shared" si="13"/>
        <v>27.05</v>
      </c>
      <c r="AH11" s="97">
        <f t="shared" si="14"/>
        <v>17</v>
      </c>
      <c r="AJ11" s="154">
        <f t="shared" si="15"/>
        <v>8.3246618106139439E-2</v>
      </c>
      <c r="AK11" s="154">
        <f t="shared" si="16"/>
        <v>0.56295525494276799</v>
      </c>
      <c r="AL11" s="154">
        <f t="shared" si="17"/>
        <v>0.35379812695109264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787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648</v>
      </c>
      <c r="H16" s="53">
        <f t="shared" si="34"/>
        <v>519</v>
      </c>
      <c r="I16" s="113">
        <f t="shared" si="34"/>
        <v>1052</v>
      </c>
      <c r="J16" s="51">
        <f t="shared" si="34"/>
        <v>745</v>
      </c>
      <c r="K16" s="53">
        <f t="shared" si="34"/>
        <v>1246</v>
      </c>
      <c r="L16" s="50">
        <f t="shared" si="0"/>
        <v>140.47499999999999</v>
      </c>
      <c r="M16" s="88">
        <f t="shared" ref="M16:AA16" si="35">SUM(M6:M15)</f>
        <v>345772.9425</v>
      </c>
      <c r="N16" s="53">
        <f t="shared" si="35"/>
        <v>537.61</v>
      </c>
      <c r="O16" s="113">
        <f t="shared" si="35"/>
        <v>89.45</v>
      </c>
      <c r="P16" s="52">
        <f t="shared" si="35"/>
        <v>152.15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27.545000000000005</v>
      </c>
      <c r="V16" s="67">
        <f t="shared" si="35"/>
        <v>0</v>
      </c>
      <c r="W16" s="67">
        <f t="shared" si="35"/>
        <v>0</v>
      </c>
      <c r="X16" s="68">
        <f t="shared" si="35"/>
        <v>27.545000000000005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19.675000000000001</v>
      </c>
      <c r="AG16" s="103">
        <f t="shared" si="13"/>
        <v>44.725000000000001</v>
      </c>
      <c r="AH16" s="104">
        <f t="shared" si="14"/>
        <v>31.75</v>
      </c>
      <c r="AJ16" s="155">
        <f t="shared" ref="AJ16" si="37">AF16/SUM(AF16:AH16)</f>
        <v>0.2046281851274051</v>
      </c>
      <c r="AK16" s="155">
        <f t="shared" si="16"/>
        <v>0.46515860634425377</v>
      </c>
      <c r="AL16" s="155">
        <f t="shared" si="17"/>
        <v>0.33021320852834113</v>
      </c>
    </row>
    <row r="17" spans="1:27" x14ac:dyDescent="0.3">
      <c r="A17" s="55"/>
      <c r="B17" s="55"/>
      <c r="C17" s="55">
        <f>C16/40</f>
        <v>19.675000000000001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15.55</v>
      </c>
      <c r="G17" s="55">
        <f t="shared" si="38"/>
        <v>16.2</v>
      </c>
      <c r="H17" s="55">
        <f t="shared" si="38"/>
        <v>12.975</v>
      </c>
      <c r="I17" s="55">
        <f t="shared" si="38"/>
        <v>26.3</v>
      </c>
      <c r="J17" s="55">
        <f t="shared" si="38"/>
        <v>18.625</v>
      </c>
      <c r="K17" s="55">
        <f t="shared" si="38"/>
        <v>31.15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0</v>
      </c>
      <c r="D6" s="29"/>
      <c r="E6" s="35"/>
      <c r="F6" s="33">
        <v>30</v>
      </c>
      <c r="G6" s="29">
        <v>20</v>
      </c>
      <c r="H6" s="57">
        <v>10</v>
      </c>
      <c r="I6" s="33">
        <v>95</v>
      </c>
      <c r="J6" s="29">
        <v>55</v>
      </c>
      <c r="K6" s="35">
        <v>105</v>
      </c>
      <c r="L6" s="36">
        <f t="shared" ref="L6:L16" si="0">SUM(C6:K6)/40</f>
        <v>7.875</v>
      </c>
      <c r="M6" s="86">
        <f t="shared" ref="M6:M15" si="1">SUMPRODUCT($C$4:$K$4,$C6:$K6)</f>
        <v>21670.95</v>
      </c>
      <c r="N6" s="57">
        <f t="shared" ref="N6:N15" si="2">SUMPRODUCT($C$3:$K$3,$C6:$K6)/1000</f>
        <v>34.799999999999997</v>
      </c>
      <c r="O6" s="42">
        <f t="shared" ref="O6:O12" si="3">SUM(F6:H6)/20</f>
        <v>3</v>
      </c>
      <c r="P6" s="41">
        <f t="shared" ref="P6:P12" si="4">SUM(I6:K6)/20</f>
        <v>12.75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1.5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0.54545454545454541</v>
      </c>
      <c r="AL6" s="154">
        <f t="shared" ref="AL6:AL16" si="17">AH6/SUM(AF6:AH6)</f>
        <v>0.45454545454545453</v>
      </c>
    </row>
    <row r="7" spans="1:38" x14ac:dyDescent="0.3">
      <c r="A7" s="30">
        <v>2</v>
      </c>
      <c r="B7" s="111" t="s">
        <v>88</v>
      </c>
      <c r="C7" s="107">
        <v>60</v>
      </c>
      <c r="D7" s="29"/>
      <c r="E7" s="35"/>
      <c r="F7" s="33">
        <v>45</v>
      </c>
      <c r="G7" s="29">
        <v>35</v>
      </c>
      <c r="H7" s="57">
        <v>0</v>
      </c>
      <c r="I7" s="33">
        <v>80</v>
      </c>
      <c r="J7" s="29">
        <v>60</v>
      </c>
      <c r="K7" s="35">
        <v>60</v>
      </c>
      <c r="L7" s="36">
        <f t="shared" si="0"/>
        <v>8.5</v>
      </c>
      <c r="M7" s="86">
        <f t="shared" si="1"/>
        <v>21078.800000000003</v>
      </c>
      <c r="N7" s="57">
        <f t="shared" si="2"/>
        <v>33.200000000000003</v>
      </c>
      <c r="O7" s="42">
        <f t="shared" si="3"/>
        <v>4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2</v>
      </c>
      <c r="AH7" s="97">
        <f t="shared" si="14"/>
        <v>2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152</v>
      </c>
      <c r="D8" s="29"/>
      <c r="E8" s="35"/>
      <c r="F8" s="33">
        <v>11</v>
      </c>
      <c r="G8" s="29">
        <v>11</v>
      </c>
      <c r="H8" s="57">
        <v>5</v>
      </c>
      <c r="I8" s="33">
        <v>6</v>
      </c>
      <c r="J8" s="29">
        <v>6</v>
      </c>
      <c r="K8" s="35">
        <v>6</v>
      </c>
      <c r="L8" s="36">
        <f t="shared" si="0"/>
        <v>4.9249999999999998</v>
      </c>
      <c r="M8" s="86">
        <f t="shared" si="1"/>
        <v>8686.9675000000007</v>
      </c>
      <c r="N8" s="57">
        <f t="shared" si="2"/>
        <v>13.17</v>
      </c>
      <c r="O8" s="42">
        <f t="shared" si="3"/>
        <v>1.35</v>
      </c>
      <c r="P8" s="41">
        <f t="shared" si="4"/>
        <v>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5.32</v>
      </c>
      <c r="V8" s="70">
        <f t="shared" si="7"/>
        <v>0</v>
      </c>
      <c r="W8" s="70">
        <f t="shared" si="8"/>
        <v>0</v>
      </c>
      <c r="X8" s="71">
        <f t="shared" si="9"/>
        <v>5.32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</v>
      </c>
      <c r="AG8" s="94">
        <f t="shared" si="13"/>
        <v>0.67500000000000004</v>
      </c>
      <c r="AH8" s="97">
        <f t="shared" si="14"/>
        <v>0.55000000000000004</v>
      </c>
      <c r="AJ8" s="154">
        <f t="shared" si="15"/>
        <v>0.75621890547263682</v>
      </c>
      <c r="AK8" s="154">
        <f t="shared" si="16"/>
        <v>0.13432835820895525</v>
      </c>
      <c r="AL8" s="154">
        <f t="shared" si="17"/>
        <v>0.10945273631840798</v>
      </c>
    </row>
    <row r="9" spans="1:38" x14ac:dyDescent="0.3">
      <c r="A9" s="30">
        <v>4</v>
      </c>
      <c r="B9" s="111" t="s">
        <v>101</v>
      </c>
      <c r="C9" s="107">
        <v>18</v>
      </c>
      <c r="D9" s="29"/>
      <c r="E9" s="35"/>
      <c r="F9" s="33">
        <v>12</v>
      </c>
      <c r="G9" s="29">
        <v>24</v>
      </c>
      <c r="H9" s="57">
        <v>12</v>
      </c>
      <c r="I9" s="33">
        <v>39</v>
      </c>
      <c r="J9" s="29">
        <v>28</v>
      </c>
      <c r="K9" s="35">
        <v>39</v>
      </c>
      <c r="L9" s="36">
        <f t="shared" si="0"/>
        <v>4.3</v>
      </c>
      <c r="M9" s="86">
        <f t="shared" si="1"/>
        <v>10924.18</v>
      </c>
      <c r="N9" s="57">
        <f t="shared" si="2"/>
        <v>17.16</v>
      </c>
      <c r="O9" s="42">
        <f t="shared" si="3"/>
        <v>2.4</v>
      </c>
      <c r="P9" s="41">
        <f t="shared" si="4"/>
        <v>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0.63000000000000012</v>
      </c>
      <c r="V9" s="70">
        <f t="shared" si="7"/>
        <v>0</v>
      </c>
      <c r="W9" s="70">
        <f t="shared" si="8"/>
        <v>0</v>
      </c>
      <c r="X9" s="71">
        <f t="shared" si="9"/>
        <v>0.63000000000000012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0.45</v>
      </c>
      <c r="AG9" s="94">
        <f t="shared" si="13"/>
        <v>1.2</v>
      </c>
      <c r="AH9" s="97">
        <f t="shared" si="14"/>
        <v>0.9</v>
      </c>
      <c r="AJ9" s="154">
        <f t="shared" si="15"/>
        <v>0.17647058823529413</v>
      </c>
      <c r="AK9" s="154">
        <f t="shared" si="16"/>
        <v>0.47058823529411764</v>
      </c>
      <c r="AL9" s="154">
        <f t="shared" si="17"/>
        <v>0.35294117647058826</v>
      </c>
    </row>
    <row r="10" spans="1:38" x14ac:dyDescent="0.3">
      <c r="A10" s="30">
        <v>5</v>
      </c>
      <c r="B10" s="111" t="s">
        <v>103</v>
      </c>
      <c r="C10" s="107">
        <v>26</v>
      </c>
      <c r="D10" s="29"/>
      <c r="E10" s="35"/>
      <c r="F10" s="33">
        <v>12</v>
      </c>
      <c r="G10" s="29">
        <v>20</v>
      </c>
      <c r="H10" s="57">
        <v>12</v>
      </c>
      <c r="I10" s="33">
        <v>20</v>
      </c>
      <c r="J10" s="29">
        <v>6</v>
      </c>
      <c r="K10" s="35">
        <v>12</v>
      </c>
      <c r="L10" s="36">
        <f t="shared" ref="L10" si="18">SUM(C10:K10)/40</f>
        <v>2.7</v>
      </c>
      <c r="M10" s="86">
        <f t="shared" si="1"/>
        <v>6088.6500000000005</v>
      </c>
      <c r="N10" s="57">
        <f t="shared" si="2"/>
        <v>9.1999999999999993</v>
      </c>
      <c r="O10" s="42">
        <f t="shared" ref="O10" si="19">SUM(F10:H10)/20</f>
        <v>2.2000000000000002</v>
      </c>
      <c r="P10" s="41">
        <f t="shared" ref="P10" si="20">SUM(I10:K10)/20</f>
        <v>1.9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0.91000000000000014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0.91000000000000014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280</v>
      </c>
      <c r="H11" s="57">
        <v>120</v>
      </c>
      <c r="I11" s="33">
        <v>280</v>
      </c>
      <c r="J11" s="29">
        <v>240</v>
      </c>
      <c r="K11" s="35">
        <v>480</v>
      </c>
      <c r="L11" s="36">
        <f t="shared" si="0"/>
        <v>39</v>
      </c>
      <c r="M11" s="86">
        <f t="shared" si="1"/>
        <v>102018.99999999999</v>
      </c>
      <c r="N11" s="57">
        <f t="shared" si="2"/>
        <v>159.19999999999999</v>
      </c>
      <c r="O11" s="42">
        <f t="shared" si="3"/>
        <v>28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11</v>
      </c>
      <c r="AJ11" s="154">
        <f t="shared" si="15"/>
        <v>0</v>
      </c>
      <c r="AK11" s="154">
        <f t="shared" si="16"/>
        <v>0.56000000000000005</v>
      </c>
      <c r="AL11" s="154">
        <f t="shared" si="17"/>
        <v>0.44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256</v>
      </c>
      <c r="D16" s="51">
        <f t="shared" si="34"/>
        <v>0</v>
      </c>
      <c r="E16" s="53">
        <f t="shared" si="34"/>
        <v>0</v>
      </c>
      <c r="F16" s="113">
        <f t="shared" si="34"/>
        <v>270</v>
      </c>
      <c r="G16" s="51">
        <f t="shared" si="34"/>
        <v>390</v>
      </c>
      <c r="H16" s="53">
        <f t="shared" si="34"/>
        <v>159</v>
      </c>
      <c r="I16" s="113">
        <f t="shared" si="34"/>
        <v>520</v>
      </c>
      <c r="J16" s="51">
        <f t="shared" si="34"/>
        <v>395</v>
      </c>
      <c r="K16" s="53">
        <f t="shared" si="34"/>
        <v>702</v>
      </c>
      <c r="L16" s="50">
        <f t="shared" si="0"/>
        <v>67.3</v>
      </c>
      <c r="M16" s="88">
        <f t="shared" ref="M16:AA16" si="35">SUM(M6:M15)</f>
        <v>170468.54749999999</v>
      </c>
      <c r="N16" s="53">
        <f t="shared" si="35"/>
        <v>266.73</v>
      </c>
      <c r="O16" s="113">
        <f t="shared" si="35"/>
        <v>40.950000000000003</v>
      </c>
      <c r="P16" s="52">
        <f t="shared" si="35"/>
        <v>80.849999999999994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8.9600000000000009</v>
      </c>
      <c r="V16" s="67">
        <f t="shared" si="35"/>
        <v>0</v>
      </c>
      <c r="W16" s="67">
        <f t="shared" si="35"/>
        <v>0</v>
      </c>
      <c r="X16" s="68">
        <f t="shared" si="35"/>
        <v>8.9600000000000009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6.4</v>
      </c>
      <c r="AG16" s="103">
        <f t="shared" si="13"/>
        <v>20.475000000000001</v>
      </c>
      <c r="AH16" s="104">
        <f t="shared" si="14"/>
        <v>16.5</v>
      </c>
      <c r="AJ16" s="155">
        <f t="shared" ref="AJ16" si="37">AF16/SUM(AF16:AH16)</f>
        <v>0.14755043227665707</v>
      </c>
      <c r="AK16" s="155">
        <f t="shared" si="16"/>
        <v>0.47204610951008646</v>
      </c>
      <c r="AL16" s="155">
        <f t="shared" si="17"/>
        <v>0.3804034582132565</v>
      </c>
    </row>
    <row r="17" spans="1:27" x14ac:dyDescent="0.3">
      <c r="A17" s="55"/>
      <c r="B17" s="55"/>
      <c r="C17" s="55">
        <f>C16/40</f>
        <v>6.4</v>
      </c>
      <c r="D17" s="55">
        <f t="shared" ref="D17:K17" si="38">D16/40</f>
        <v>0</v>
      </c>
      <c r="E17" s="55">
        <f t="shared" si="38"/>
        <v>0</v>
      </c>
      <c r="F17" s="55">
        <f t="shared" si="38"/>
        <v>6.75</v>
      </c>
      <c r="G17" s="55">
        <f t="shared" si="38"/>
        <v>9.75</v>
      </c>
      <c r="H17" s="55">
        <f t="shared" si="38"/>
        <v>3.9750000000000001</v>
      </c>
      <c r="I17" s="55">
        <f t="shared" si="38"/>
        <v>13</v>
      </c>
      <c r="J17" s="55">
        <f t="shared" si="38"/>
        <v>9.875</v>
      </c>
      <c r="K17" s="55">
        <f t="shared" si="38"/>
        <v>17.55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39</v>
      </c>
      <c r="G6" s="29">
        <v>0</v>
      </c>
      <c r="H6" s="57">
        <v>0</v>
      </c>
      <c r="I6" s="33">
        <v>115</v>
      </c>
      <c r="J6" s="29">
        <v>80</v>
      </c>
      <c r="K6" s="35">
        <v>190</v>
      </c>
      <c r="L6" s="36">
        <f t="shared" ref="L6:L16" si="0">SUM(C6:K6)/40</f>
        <v>12.6</v>
      </c>
      <c r="M6" s="86">
        <f t="shared" ref="M6:M15" si="1">SUMPRODUCT($C$4:$K$4,$C6:$K6)</f>
        <v>33150.837500000001</v>
      </c>
      <c r="N6" s="57">
        <f t="shared" ref="N6:N15" si="2">SUMPRODUCT($C$3:$K$3,$C6:$K6)/1000</f>
        <v>53.73</v>
      </c>
      <c r="O6" s="42">
        <f t="shared" ref="O6:O12" si="3">SUM(F6:H6)/20</f>
        <v>1.95</v>
      </c>
      <c r="P6" s="41">
        <f t="shared" ref="P6:P12" si="4">SUM(I6:K6)/20</f>
        <v>19.25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0.97499999999999998</v>
      </c>
      <c r="AH6" s="97">
        <f t="shared" ref="AH6:AH16" si="14">SUM(E6:G6)/40</f>
        <v>0.97499999999999998</v>
      </c>
      <c r="AJ6" s="154">
        <f t="shared" ref="AJ6:AJ15" si="15">AF6/SUM(AF6:AH6)</f>
        <v>0.50632911392405056</v>
      </c>
      <c r="AK6" s="154">
        <f t="shared" ref="AK6:AK16" si="16">AG6/SUM(AF6:AH6)</f>
        <v>0.24683544303797467</v>
      </c>
      <c r="AL6" s="154">
        <f t="shared" ref="AL6:AL16" si="17">AH6/SUM(AF6:AH6)</f>
        <v>0.24683544303797467</v>
      </c>
    </row>
    <row r="7" spans="1:38" x14ac:dyDescent="0.3">
      <c r="A7" s="30">
        <v>2</v>
      </c>
      <c r="B7" s="111" t="s">
        <v>88</v>
      </c>
      <c r="C7" s="107">
        <v>160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58</v>
      </c>
      <c r="K7" s="35">
        <v>110</v>
      </c>
      <c r="L7" s="36">
        <f t="shared" si="0"/>
        <v>12.95</v>
      </c>
      <c r="M7" s="86">
        <f t="shared" si="1"/>
        <v>29860.620000000003</v>
      </c>
      <c r="N7" s="57">
        <f t="shared" si="2"/>
        <v>46.56</v>
      </c>
      <c r="O7" s="42">
        <f t="shared" si="3"/>
        <v>6</v>
      </c>
      <c r="P7" s="41">
        <f t="shared" si="4"/>
        <v>11.9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5.6000000000000005</v>
      </c>
      <c r="V7" s="70">
        <f t="shared" si="7"/>
        <v>0</v>
      </c>
      <c r="W7" s="70">
        <f t="shared" si="8"/>
        <v>0</v>
      </c>
      <c r="X7" s="71">
        <f t="shared" si="9"/>
        <v>5.6000000000000005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4</v>
      </c>
      <c r="AG7" s="94">
        <f t="shared" si="13"/>
        <v>3</v>
      </c>
      <c r="AH7" s="97">
        <f t="shared" si="14"/>
        <v>2</v>
      </c>
      <c r="AJ7" s="154">
        <f t="shared" si="15"/>
        <v>0.44444444444444442</v>
      </c>
      <c r="AK7" s="154">
        <f t="shared" si="16"/>
        <v>0.33333333333333331</v>
      </c>
      <c r="AL7" s="154">
        <f t="shared" si="17"/>
        <v>0.22222222222222221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12</v>
      </c>
      <c r="G8" s="29">
        <v>0</v>
      </c>
      <c r="H8" s="57">
        <v>40</v>
      </c>
      <c r="I8" s="33">
        <v>100</v>
      </c>
      <c r="J8" s="29">
        <v>100</v>
      </c>
      <c r="K8" s="35">
        <v>60</v>
      </c>
      <c r="L8" s="36">
        <f t="shared" si="0"/>
        <v>9.8000000000000007</v>
      </c>
      <c r="M8" s="86">
        <f t="shared" si="1"/>
        <v>24752.85</v>
      </c>
      <c r="N8" s="57">
        <f t="shared" si="2"/>
        <v>39.64</v>
      </c>
      <c r="O8" s="42">
        <f t="shared" si="3"/>
        <v>2.6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1.3</v>
      </c>
      <c r="AH8" s="97">
        <f t="shared" si="14"/>
        <v>0.3</v>
      </c>
      <c r="AJ8" s="154">
        <f t="shared" si="15"/>
        <v>0.55555555555555558</v>
      </c>
      <c r="AK8" s="154">
        <f t="shared" si="16"/>
        <v>0.36111111111111116</v>
      </c>
      <c r="AL8" s="154">
        <f t="shared" si="17"/>
        <v>8.3333333333333343E-2</v>
      </c>
    </row>
    <row r="9" spans="1:38" x14ac:dyDescent="0.3">
      <c r="A9" s="30">
        <v>4</v>
      </c>
      <c r="B9" s="111" t="s">
        <v>101</v>
      </c>
      <c r="C9" s="107">
        <v>64</v>
      </c>
      <c r="D9" s="29"/>
      <c r="E9" s="35"/>
      <c r="F9" s="33">
        <v>37</v>
      </c>
      <c r="G9" s="29">
        <v>32</v>
      </c>
      <c r="H9" s="57">
        <v>47</v>
      </c>
      <c r="I9" s="33">
        <v>36</v>
      </c>
      <c r="J9" s="29">
        <v>37</v>
      </c>
      <c r="K9" s="35">
        <v>65</v>
      </c>
      <c r="L9" s="36">
        <f t="shared" si="0"/>
        <v>7.95</v>
      </c>
      <c r="M9" s="86">
        <f t="shared" si="1"/>
        <v>18620.690000000002</v>
      </c>
      <c r="N9" s="57">
        <f t="shared" si="2"/>
        <v>28.52</v>
      </c>
      <c r="O9" s="42">
        <f t="shared" si="3"/>
        <v>5.8</v>
      </c>
      <c r="P9" s="41">
        <f t="shared" si="4"/>
        <v>6.9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2.9</v>
      </c>
      <c r="AH9" s="97">
        <f t="shared" si="14"/>
        <v>1.7250000000000001</v>
      </c>
      <c r="AJ9" s="154">
        <f t="shared" si="15"/>
        <v>0.25702811244979923</v>
      </c>
      <c r="AK9" s="154">
        <f t="shared" si="16"/>
        <v>0.46586345381526106</v>
      </c>
      <c r="AL9" s="154">
        <f t="shared" si="17"/>
        <v>0.27710843373493976</v>
      </c>
    </row>
    <row r="10" spans="1:38" x14ac:dyDescent="0.3">
      <c r="A10" s="30">
        <v>5</v>
      </c>
      <c r="B10" s="111" t="s">
        <v>104</v>
      </c>
      <c r="C10" s="107">
        <v>70</v>
      </c>
      <c r="D10" s="29"/>
      <c r="E10" s="35"/>
      <c r="F10" s="33">
        <v>10</v>
      </c>
      <c r="G10" s="29">
        <v>20</v>
      </c>
      <c r="H10" s="57">
        <v>0</v>
      </c>
      <c r="I10" s="33">
        <v>20</v>
      </c>
      <c r="J10" s="29">
        <v>10</v>
      </c>
      <c r="K10" s="35">
        <v>10</v>
      </c>
      <c r="L10" s="36">
        <f t="shared" ref="L10" si="18">SUM(C10:K10)/40</f>
        <v>3.5</v>
      </c>
      <c r="M10" s="86">
        <f t="shared" si="1"/>
        <v>7225.5749999999998</v>
      </c>
      <c r="N10" s="57">
        <f t="shared" si="2"/>
        <v>11.1</v>
      </c>
      <c r="O10" s="42">
        <f t="shared" ref="O10" si="19">SUM(F10:H10)/20</f>
        <v>1.5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199</v>
      </c>
      <c r="G11" s="29">
        <v>200</v>
      </c>
      <c r="H11" s="57">
        <v>320</v>
      </c>
      <c r="I11" s="33">
        <v>280</v>
      </c>
      <c r="J11" s="29">
        <v>280</v>
      </c>
      <c r="K11" s="35">
        <v>300</v>
      </c>
      <c r="L11" s="36">
        <f t="shared" si="0"/>
        <v>40.475000000000001</v>
      </c>
      <c r="M11" s="86">
        <f t="shared" si="1"/>
        <v>101760.1375</v>
      </c>
      <c r="N11" s="57">
        <f t="shared" si="2"/>
        <v>155.93</v>
      </c>
      <c r="O11" s="42">
        <f t="shared" si="3"/>
        <v>35.950000000000003</v>
      </c>
      <c r="P11" s="41">
        <f t="shared" si="4"/>
        <v>43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17.975000000000001</v>
      </c>
      <c r="AH11" s="97">
        <f t="shared" si="14"/>
        <v>9.9749999999999996</v>
      </c>
      <c r="AJ11" s="154">
        <f t="shared" si="15"/>
        <v>3.4542314335060442E-2</v>
      </c>
      <c r="AK11" s="154">
        <f t="shared" si="16"/>
        <v>0.62089810017271152</v>
      </c>
      <c r="AL11" s="154">
        <f t="shared" si="17"/>
        <v>0.34455958549222793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494</v>
      </c>
      <c r="D16" s="51">
        <f t="shared" si="34"/>
        <v>0</v>
      </c>
      <c r="E16" s="53">
        <f t="shared" si="34"/>
        <v>0</v>
      </c>
      <c r="F16" s="113">
        <f t="shared" si="34"/>
        <v>337</v>
      </c>
      <c r="G16" s="51">
        <f t="shared" si="34"/>
        <v>292</v>
      </c>
      <c r="H16" s="53">
        <f t="shared" si="34"/>
        <v>447</v>
      </c>
      <c r="I16" s="113">
        <f t="shared" si="34"/>
        <v>621</v>
      </c>
      <c r="J16" s="51">
        <f t="shared" si="34"/>
        <v>565</v>
      </c>
      <c r="K16" s="53">
        <f t="shared" si="34"/>
        <v>735</v>
      </c>
      <c r="L16" s="50">
        <f t="shared" si="0"/>
        <v>87.275000000000006</v>
      </c>
      <c r="M16" s="88">
        <f t="shared" ref="M16:AA16" si="35">SUM(M6:M15)</f>
        <v>215370.71</v>
      </c>
      <c r="N16" s="53">
        <f t="shared" si="35"/>
        <v>335.48</v>
      </c>
      <c r="O16" s="113">
        <f t="shared" si="35"/>
        <v>53.800000000000004</v>
      </c>
      <c r="P16" s="52">
        <f t="shared" si="35"/>
        <v>96.05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17.29</v>
      </c>
      <c r="V16" s="67">
        <f t="shared" si="35"/>
        <v>0</v>
      </c>
      <c r="W16" s="67">
        <f t="shared" si="35"/>
        <v>0</v>
      </c>
      <c r="X16" s="68">
        <f t="shared" si="35"/>
        <v>17.29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12.35</v>
      </c>
      <c r="AG16" s="103">
        <f t="shared" si="13"/>
        <v>26.9</v>
      </c>
      <c r="AH16" s="104">
        <f t="shared" si="14"/>
        <v>15.725</v>
      </c>
      <c r="AJ16" s="155">
        <f t="shared" ref="AJ16" si="37">AF16/SUM(AF16:AH16)</f>
        <v>0.2246475670759436</v>
      </c>
      <c r="AK16" s="155">
        <f t="shared" si="16"/>
        <v>0.4893133242382901</v>
      </c>
      <c r="AL16" s="155">
        <f t="shared" si="17"/>
        <v>0.28603910868576626</v>
      </c>
    </row>
    <row r="17" spans="1:27" x14ac:dyDescent="0.3">
      <c r="A17" s="55"/>
      <c r="B17" s="55"/>
      <c r="C17" s="55">
        <f>C16/40</f>
        <v>12.35</v>
      </c>
      <c r="D17" s="55">
        <f t="shared" ref="D17:K17" si="38">D16/40</f>
        <v>0</v>
      </c>
      <c r="E17" s="55">
        <f t="shared" si="38"/>
        <v>0</v>
      </c>
      <c r="F17" s="55">
        <f t="shared" si="38"/>
        <v>8.4250000000000007</v>
      </c>
      <c r="G17" s="55">
        <f t="shared" si="38"/>
        <v>7.3</v>
      </c>
      <c r="H17" s="55">
        <f t="shared" si="38"/>
        <v>11.175000000000001</v>
      </c>
      <c r="I17" s="55">
        <f t="shared" si="38"/>
        <v>15.525</v>
      </c>
      <c r="J17" s="55">
        <f t="shared" si="38"/>
        <v>14.125</v>
      </c>
      <c r="K17" s="55">
        <f t="shared" si="38"/>
        <v>18.375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40</v>
      </c>
      <c r="G6" s="29">
        <v>0</v>
      </c>
      <c r="H6" s="57">
        <v>0</v>
      </c>
      <c r="I6" s="33">
        <v>40</v>
      </c>
      <c r="J6" s="29">
        <v>40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19997.7</v>
      </c>
      <c r="N6" s="57">
        <f t="shared" ref="N6:N15" si="2">SUMPRODUCT($C$3:$K$3,$C6:$K6)/1000</f>
        <v>31.6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0.66666666666666663</v>
      </c>
      <c r="AK6" s="154">
        <f t="shared" ref="AK6:AK16" si="16">AG6/SUM(AF6:AH6)</f>
        <v>0.16666666666666666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42</v>
      </c>
      <c r="G7" s="29">
        <v>42</v>
      </c>
      <c r="H7" s="57">
        <v>40</v>
      </c>
      <c r="I7" s="33">
        <v>131</v>
      </c>
      <c r="J7" s="29">
        <v>99</v>
      </c>
      <c r="K7" s="35">
        <v>160</v>
      </c>
      <c r="L7" s="36">
        <f t="shared" si="0"/>
        <v>13.15</v>
      </c>
      <c r="M7" s="86">
        <f t="shared" si="1"/>
        <v>35305.71</v>
      </c>
      <c r="N7" s="57">
        <f t="shared" si="2"/>
        <v>56.2</v>
      </c>
      <c r="O7" s="42">
        <f t="shared" si="3"/>
        <v>6.2</v>
      </c>
      <c r="P7" s="41">
        <f t="shared" si="4"/>
        <v>19.5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3.1</v>
      </c>
      <c r="AH7" s="97">
        <f t="shared" si="14"/>
        <v>2.1</v>
      </c>
      <c r="AJ7" s="154">
        <f t="shared" si="15"/>
        <v>5.4545454545454543E-2</v>
      </c>
      <c r="AK7" s="154">
        <f t="shared" si="16"/>
        <v>0.5636363636363636</v>
      </c>
      <c r="AL7" s="154">
        <f t="shared" si="17"/>
        <v>0.38181818181818183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40</v>
      </c>
      <c r="I8" s="33">
        <v>73</v>
      </c>
      <c r="J8" s="29">
        <v>18</v>
      </c>
      <c r="K8" s="35">
        <v>25</v>
      </c>
      <c r="L8" s="36">
        <f t="shared" si="0"/>
        <v>6.2</v>
      </c>
      <c r="M8" s="86">
        <f t="shared" si="1"/>
        <v>14133.900000000001</v>
      </c>
      <c r="N8" s="57">
        <f t="shared" si="2"/>
        <v>22.24</v>
      </c>
      <c r="O8" s="42">
        <f t="shared" si="3"/>
        <v>2</v>
      </c>
      <c r="P8" s="41">
        <f t="shared" si="4"/>
        <v>5.8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1</v>
      </c>
      <c r="AH8" s="97">
        <f t="shared" si="14"/>
        <v>0</v>
      </c>
      <c r="AJ8" s="154">
        <f t="shared" si="15"/>
        <v>0.69696969696969691</v>
      </c>
      <c r="AK8" s="154">
        <f t="shared" si="16"/>
        <v>0.30303030303030304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53</v>
      </c>
      <c r="D9" s="29"/>
      <c r="E9" s="35"/>
      <c r="F9" s="33">
        <v>22</v>
      </c>
      <c r="G9" s="29">
        <v>21</v>
      </c>
      <c r="H9" s="57">
        <v>19</v>
      </c>
      <c r="I9" s="33">
        <v>15</v>
      </c>
      <c r="J9" s="29">
        <v>15</v>
      </c>
      <c r="K9" s="35">
        <v>15</v>
      </c>
      <c r="L9" s="36">
        <f t="shared" si="0"/>
        <v>4</v>
      </c>
      <c r="M9" s="86">
        <f t="shared" si="1"/>
        <v>8600.6650000000009</v>
      </c>
      <c r="N9" s="57">
        <f t="shared" si="2"/>
        <v>12.92</v>
      </c>
      <c r="O9" s="42">
        <f t="shared" si="3"/>
        <v>3.1</v>
      </c>
      <c r="P9" s="41">
        <f t="shared" si="4"/>
        <v>2.25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1.8550000000000002</v>
      </c>
      <c r="V9" s="70">
        <f t="shared" si="7"/>
        <v>0</v>
      </c>
      <c r="W9" s="70">
        <f t="shared" si="8"/>
        <v>0</v>
      </c>
      <c r="X9" s="71">
        <f t="shared" si="9"/>
        <v>1.8550000000000002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1.325</v>
      </c>
      <c r="AG9" s="94">
        <f t="shared" si="13"/>
        <v>1.55</v>
      </c>
      <c r="AH9" s="97">
        <f t="shared" si="14"/>
        <v>1.075</v>
      </c>
      <c r="AJ9" s="154">
        <f t="shared" si="15"/>
        <v>0.3354430379746835</v>
      </c>
      <c r="AK9" s="154">
        <f t="shared" si="16"/>
        <v>0.39240506329113922</v>
      </c>
      <c r="AL9" s="154">
        <f t="shared" si="17"/>
        <v>0.27215189873417717</v>
      </c>
    </row>
    <row r="10" spans="1:38" x14ac:dyDescent="0.3">
      <c r="A10" s="30">
        <v>5</v>
      </c>
      <c r="B10" s="111" t="s">
        <v>104</v>
      </c>
      <c r="C10" s="107">
        <v>3</v>
      </c>
      <c r="D10" s="29"/>
      <c r="E10" s="35"/>
      <c r="F10" s="33">
        <v>6</v>
      </c>
      <c r="G10" s="29">
        <v>12</v>
      </c>
      <c r="H10" s="57">
        <v>0</v>
      </c>
      <c r="I10" s="33">
        <v>22</v>
      </c>
      <c r="J10" s="29">
        <v>10</v>
      </c>
      <c r="K10" s="35">
        <v>0</v>
      </c>
      <c r="L10" s="36">
        <f t="shared" ref="L10" si="18">SUM(C10:K10)/40</f>
        <v>1.325</v>
      </c>
      <c r="M10" s="86">
        <f t="shared" si="1"/>
        <v>3386.4949999999999</v>
      </c>
      <c r="N10" s="57">
        <f t="shared" si="2"/>
        <v>5.28</v>
      </c>
      <c r="O10" s="42">
        <f t="shared" ref="O10" si="19">SUM(F10:H10)/20</f>
        <v>0.9</v>
      </c>
      <c r="P10" s="41">
        <f t="shared" ref="P10" si="20">SUM(I10:K10)/20</f>
        <v>1.6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0.10500000000000001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0.10500000000000001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f>160+41</f>
        <v>201</v>
      </c>
      <c r="D11" s="29"/>
      <c r="E11" s="35"/>
      <c r="F11" s="33">
        <v>200</v>
      </c>
      <c r="G11" s="29">
        <v>121</v>
      </c>
      <c r="H11" s="57">
        <v>440</v>
      </c>
      <c r="I11" s="33">
        <v>181</v>
      </c>
      <c r="J11" s="29">
        <v>140</v>
      </c>
      <c r="K11" s="35">
        <v>560</v>
      </c>
      <c r="L11" s="36">
        <f t="shared" si="0"/>
        <v>46.075000000000003</v>
      </c>
      <c r="M11" s="86">
        <f t="shared" si="1"/>
        <v>111805.0325</v>
      </c>
      <c r="N11" s="57">
        <f t="shared" si="2"/>
        <v>171.05</v>
      </c>
      <c r="O11" s="42">
        <f t="shared" si="3"/>
        <v>38.049999999999997</v>
      </c>
      <c r="P11" s="41">
        <f t="shared" si="4"/>
        <v>44.05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7.035000000000001</v>
      </c>
      <c r="V11" s="70">
        <f t="shared" si="7"/>
        <v>0</v>
      </c>
      <c r="W11" s="70">
        <f t="shared" si="8"/>
        <v>0</v>
      </c>
      <c r="X11" s="71">
        <f t="shared" si="9"/>
        <v>7.035000000000001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5.0250000000000004</v>
      </c>
      <c r="AG11" s="94">
        <f t="shared" si="13"/>
        <v>19.024999999999999</v>
      </c>
      <c r="AH11" s="97">
        <f t="shared" si="14"/>
        <v>8.0250000000000004</v>
      </c>
      <c r="AJ11" s="154">
        <f t="shared" si="15"/>
        <v>0.156664068589244</v>
      </c>
      <c r="AK11" s="154">
        <f t="shared" si="16"/>
        <v>0.59314107560405305</v>
      </c>
      <c r="AL11" s="154">
        <f t="shared" si="17"/>
        <v>0.25019485580670309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521</v>
      </c>
      <c r="D16" s="51">
        <f t="shared" si="34"/>
        <v>0</v>
      </c>
      <c r="E16" s="53">
        <f t="shared" si="34"/>
        <v>0</v>
      </c>
      <c r="F16" s="113">
        <f t="shared" si="34"/>
        <v>310</v>
      </c>
      <c r="G16" s="51">
        <f t="shared" si="34"/>
        <v>196</v>
      </c>
      <c r="H16" s="53">
        <f t="shared" si="34"/>
        <v>539</v>
      </c>
      <c r="I16" s="113">
        <f t="shared" si="34"/>
        <v>462</v>
      </c>
      <c r="J16" s="51">
        <f t="shared" si="34"/>
        <v>322</v>
      </c>
      <c r="K16" s="53">
        <f t="shared" si="34"/>
        <v>840</v>
      </c>
      <c r="L16" s="50">
        <f t="shared" si="0"/>
        <v>79.75</v>
      </c>
      <c r="M16" s="88">
        <f t="shared" ref="M16:AA16" si="35">SUM(M6:M15)</f>
        <v>193229.5025</v>
      </c>
      <c r="N16" s="53">
        <f t="shared" si="35"/>
        <v>299.29000000000002</v>
      </c>
      <c r="O16" s="113">
        <f t="shared" si="35"/>
        <v>52.25</v>
      </c>
      <c r="P16" s="52">
        <f t="shared" si="35"/>
        <v>81.199999999999989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18.235000000000003</v>
      </c>
      <c r="V16" s="67">
        <f t="shared" si="35"/>
        <v>0</v>
      </c>
      <c r="W16" s="67">
        <f t="shared" si="35"/>
        <v>0</v>
      </c>
      <c r="X16" s="68">
        <f t="shared" si="35"/>
        <v>18.235000000000003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13.025</v>
      </c>
      <c r="AG16" s="103">
        <f t="shared" si="13"/>
        <v>26.125</v>
      </c>
      <c r="AH16" s="104">
        <f t="shared" si="14"/>
        <v>12.65</v>
      </c>
      <c r="AJ16" s="155">
        <f t="shared" ref="AJ16" si="37">AF16/SUM(AF16:AH16)</f>
        <v>0.25144787644787647</v>
      </c>
      <c r="AK16" s="155">
        <f t="shared" si="16"/>
        <v>0.50434362934362942</v>
      </c>
      <c r="AL16" s="155">
        <f t="shared" si="17"/>
        <v>0.24420849420849422</v>
      </c>
    </row>
    <row r="17" spans="1:27" x14ac:dyDescent="0.3">
      <c r="A17" s="55"/>
      <c r="B17" s="55"/>
      <c r="C17" s="55">
        <f>C16/40</f>
        <v>13.025</v>
      </c>
      <c r="D17" s="55">
        <f t="shared" ref="D17:K17" si="38">D16/40</f>
        <v>0</v>
      </c>
      <c r="E17" s="55">
        <f t="shared" si="38"/>
        <v>0</v>
      </c>
      <c r="F17" s="55">
        <f t="shared" si="38"/>
        <v>7.75</v>
      </c>
      <c r="G17" s="55">
        <f t="shared" si="38"/>
        <v>4.9000000000000004</v>
      </c>
      <c r="H17" s="55">
        <f t="shared" si="38"/>
        <v>13.475</v>
      </c>
      <c r="I17" s="55">
        <f t="shared" si="38"/>
        <v>11.55</v>
      </c>
      <c r="J17" s="55">
        <f t="shared" si="38"/>
        <v>8.0500000000000007</v>
      </c>
      <c r="K17" s="55">
        <f t="shared" si="38"/>
        <v>21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" sqref="H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6" sqref="C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100</v>
      </c>
      <c r="D6" s="29"/>
      <c r="E6" s="35"/>
      <c r="F6" s="33">
        <v>20</v>
      </c>
      <c r="G6" s="29">
        <v>20</v>
      </c>
      <c r="H6" s="57">
        <v>40</v>
      </c>
      <c r="I6" s="33">
        <v>55</v>
      </c>
      <c r="J6" s="29">
        <v>10</v>
      </c>
      <c r="K6" s="35">
        <v>15</v>
      </c>
      <c r="L6" s="36">
        <f t="shared" ref="L6:L16" si="0">SUM(C6:K6)/40</f>
        <v>6.5</v>
      </c>
      <c r="M6" s="86">
        <f t="shared" ref="M6:M15" si="1">SUMPRODUCT($C$4:$K$4,$C6:$K6)</f>
        <v>13931.2</v>
      </c>
      <c r="N6" s="57">
        <f t="shared" ref="N6:N15" si="2">SUMPRODUCT($C$3:$K$3,$C6:$K6)/1000</f>
        <v>21.2</v>
      </c>
      <c r="O6" s="42">
        <f t="shared" ref="O6:O12" si="3">SUM(F6:H6)/20</f>
        <v>4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0.45454545454545453</v>
      </c>
      <c r="AK6" s="154">
        <f t="shared" ref="AK6:AK16" si="16">AG6/SUM(AF6:AH6)</f>
        <v>0.36363636363636365</v>
      </c>
      <c r="AL6" s="154">
        <f t="shared" ref="AL6:AL16" si="17">AH6/SUM(AF6:AH6)</f>
        <v>0.18181818181818182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0</v>
      </c>
      <c r="G7" s="29">
        <v>40</v>
      </c>
      <c r="H7" s="57">
        <v>40</v>
      </c>
      <c r="I7" s="33">
        <v>15</v>
      </c>
      <c r="J7" s="29">
        <v>15</v>
      </c>
      <c r="K7" s="35">
        <v>58</v>
      </c>
      <c r="L7" s="36">
        <f t="shared" si="0"/>
        <v>5.2</v>
      </c>
      <c r="M7" s="86">
        <f t="shared" si="1"/>
        <v>12158.52</v>
      </c>
      <c r="N7" s="57">
        <f t="shared" si="2"/>
        <v>18.559999999999999</v>
      </c>
      <c r="O7" s="42">
        <f t="shared" si="3"/>
        <v>4</v>
      </c>
      <c r="P7" s="41">
        <f t="shared" si="4"/>
        <v>4.4000000000000004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2</v>
      </c>
      <c r="AH7" s="97">
        <f t="shared" si="14"/>
        <v>1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0</v>
      </c>
      <c r="G8" s="29">
        <v>0</v>
      </c>
      <c r="H8" s="57">
        <v>0</v>
      </c>
      <c r="I8" s="33">
        <v>65</v>
      </c>
      <c r="J8" s="29">
        <v>63</v>
      </c>
      <c r="K8" s="35">
        <v>33</v>
      </c>
      <c r="L8" s="36">
        <f t="shared" si="0"/>
        <v>8.0250000000000004</v>
      </c>
      <c r="M8" s="86">
        <f t="shared" si="1"/>
        <v>17971.84</v>
      </c>
      <c r="N8" s="57">
        <f t="shared" si="2"/>
        <v>28.92</v>
      </c>
      <c r="O8" s="42">
        <f t="shared" si="3"/>
        <v>0</v>
      </c>
      <c r="P8" s="41">
        <f t="shared" si="4"/>
        <v>8.0500000000000007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58</v>
      </c>
      <c r="D9" s="29"/>
      <c r="E9" s="35"/>
      <c r="F9" s="33">
        <v>19</v>
      </c>
      <c r="G9" s="29">
        <v>10</v>
      </c>
      <c r="H9" s="57">
        <v>25</v>
      </c>
      <c r="I9" s="33">
        <v>21</v>
      </c>
      <c r="J9" s="29">
        <v>10</v>
      </c>
      <c r="K9" s="35">
        <v>21</v>
      </c>
      <c r="L9" s="36">
        <f t="shared" si="0"/>
        <v>4.0999999999999996</v>
      </c>
      <c r="M9" s="86">
        <f t="shared" si="1"/>
        <v>8885.5950000000012</v>
      </c>
      <c r="N9" s="57">
        <f t="shared" si="2"/>
        <v>13.5</v>
      </c>
      <c r="O9" s="42">
        <f t="shared" si="3"/>
        <v>2.7</v>
      </c>
      <c r="P9" s="41">
        <f t="shared" si="4"/>
        <v>2.6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2.0300000000000002</v>
      </c>
      <c r="V9" s="70">
        <f t="shared" si="7"/>
        <v>0</v>
      </c>
      <c r="W9" s="70">
        <f t="shared" si="8"/>
        <v>0</v>
      </c>
      <c r="X9" s="71">
        <f t="shared" si="9"/>
        <v>2.0300000000000002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1.45</v>
      </c>
      <c r="AG9" s="94">
        <f t="shared" si="13"/>
        <v>1.35</v>
      </c>
      <c r="AH9" s="97">
        <f t="shared" si="14"/>
        <v>0.72499999999999998</v>
      </c>
      <c r="AJ9" s="154">
        <f t="shared" si="15"/>
        <v>0.41134751773049644</v>
      </c>
      <c r="AK9" s="154">
        <f t="shared" si="16"/>
        <v>0.38297872340425537</v>
      </c>
      <c r="AL9" s="154">
        <f t="shared" si="17"/>
        <v>0.20567375886524822</v>
      </c>
    </row>
    <row r="10" spans="1:38" x14ac:dyDescent="0.3">
      <c r="A10" s="30">
        <v>5</v>
      </c>
      <c r="B10" s="111" t="s">
        <v>104</v>
      </c>
      <c r="C10" s="107">
        <v>140</v>
      </c>
      <c r="D10" s="29"/>
      <c r="E10" s="35"/>
      <c r="F10" s="33">
        <v>12</v>
      </c>
      <c r="G10" s="29">
        <v>48</v>
      </c>
      <c r="H10" s="57">
        <v>0</v>
      </c>
      <c r="I10" s="33">
        <v>27</v>
      </c>
      <c r="J10" s="29">
        <v>27</v>
      </c>
      <c r="K10" s="35">
        <v>22</v>
      </c>
      <c r="L10" s="36">
        <f t="shared" ref="L10" si="18">SUM(C10:K10)/40</f>
        <v>6.9</v>
      </c>
      <c r="M10" s="86">
        <f t="shared" si="1"/>
        <v>14160.590000000002</v>
      </c>
      <c r="N10" s="57">
        <f t="shared" si="2"/>
        <v>21.72</v>
      </c>
      <c r="O10" s="42">
        <f t="shared" ref="O10" si="19">SUM(F10:H10)/20</f>
        <v>3</v>
      </c>
      <c r="P10" s="41">
        <f t="shared" ref="P10" si="20">SUM(I10:K10)/20</f>
        <v>3.8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720</v>
      </c>
      <c r="G11" s="29">
        <v>1080</v>
      </c>
      <c r="H11" s="57">
        <v>1279</v>
      </c>
      <c r="I11" s="33">
        <v>1200</v>
      </c>
      <c r="J11" s="29">
        <v>1357</v>
      </c>
      <c r="K11" s="35">
        <v>2680</v>
      </c>
      <c r="L11" s="36">
        <f t="shared" si="0"/>
        <v>214.9</v>
      </c>
      <c r="M11" s="86">
        <f t="shared" si="1"/>
        <v>552932.11749999993</v>
      </c>
      <c r="N11" s="57">
        <f t="shared" si="2"/>
        <v>860.77</v>
      </c>
      <c r="O11" s="42">
        <f t="shared" si="3"/>
        <v>153.94999999999999</v>
      </c>
      <c r="P11" s="41">
        <f t="shared" si="4"/>
        <v>261.85000000000002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76.974999999999994</v>
      </c>
      <c r="AH11" s="97">
        <f t="shared" si="14"/>
        <v>45</v>
      </c>
      <c r="AJ11" s="154">
        <f t="shared" si="15"/>
        <v>5.4274084124830396E-2</v>
      </c>
      <c r="AK11" s="154">
        <f t="shared" si="16"/>
        <v>0.59682108935840272</v>
      </c>
      <c r="AL11" s="154">
        <f t="shared" si="17"/>
        <v>0.34890482651676685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778</v>
      </c>
      <c r="D16" s="51">
        <f t="shared" si="34"/>
        <v>0</v>
      </c>
      <c r="E16" s="53">
        <f t="shared" si="34"/>
        <v>0</v>
      </c>
      <c r="F16" s="113">
        <f t="shared" si="34"/>
        <v>771</v>
      </c>
      <c r="G16" s="51">
        <f t="shared" si="34"/>
        <v>1198</v>
      </c>
      <c r="H16" s="53">
        <f t="shared" si="34"/>
        <v>1384</v>
      </c>
      <c r="I16" s="113">
        <f t="shared" si="34"/>
        <v>1383</v>
      </c>
      <c r="J16" s="51">
        <f t="shared" si="34"/>
        <v>1482</v>
      </c>
      <c r="K16" s="53">
        <f t="shared" si="34"/>
        <v>2829</v>
      </c>
      <c r="L16" s="50">
        <f t="shared" si="0"/>
        <v>245.625</v>
      </c>
      <c r="M16" s="88">
        <f t="shared" ref="M16:AA16" si="35">SUM(M6:M15)</f>
        <v>620039.86249999993</v>
      </c>
      <c r="N16" s="53">
        <f t="shared" si="35"/>
        <v>964.67</v>
      </c>
      <c r="O16" s="113">
        <f t="shared" si="35"/>
        <v>167.64999999999998</v>
      </c>
      <c r="P16" s="52">
        <f t="shared" si="35"/>
        <v>284.70000000000005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27.23</v>
      </c>
      <c r="V16" s="67">
        <f t="shared" si="35"/>
        <v>0</v>
      </c>
      <c r="W16" s="67">
        <f t="shared" si="35"/>
        <v>0</v>
      </c>
      <c r="X16" s="68">
        <f t="shared" si="35"/>
        <v>27.23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19.45</v>
      </c>
      <c r="AG16" s="103">
        <f t="shared" si="13"/>
        <v>83.825000000000003</v>
      </c>
      <c r="AH16" s="104">
        <f t="shared" si="14"/>
        <v>49.225000000000001</v>
      </c>
      <c r="AJ16" s="155">
        <f t="shared" ref="AJ16" si="37">AF16/SUM(AF16:AH16)</f>
        <v>0.12754098360655738</v>
      </c>
      <c r="AK16" s="155">
        <f t="shared" si="16"/>
        <v>0.54967213114754099</v>
      </c>
      <c r="AL16" s="155">
        <f t="shared" si="17"/>
        <v>0.32278688524590166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60</v>
      </c>
      <c r="G6" s="29">
        <v>50</v>
      </c>
      <c r="H6" s="57">
        <v>0</v>
      </c>
      <c r="I6" s="33">
        <v>153</v>
      </c>
      <c r="J6" s="29">
        <v>38</v>
      </c>
      <c r="K6" s="35">
        <v>213</v>
      </c>
      <c r="L6" s="36">
        <f t="shared" ref="L6:L16" si="0">SUM(C6:K6)/40</f>
        <v>14.85</v>
      </c>
      <c r="M6" s="86">
        <f t="shared" ref="M6:M15" si="1">SUMPRODUCT($C$4:$K$4,$C6:$K6)</f>
        <v>38255.834999999999</v>
      </c>
      <c r="N6" s="57">
        <f t="shared" ref="N6:N15" si="2">SUMPRODUCT($C$3:$K$3,$C6:$K6)/1000</f>
        <v>60.98</v>
      </c>
      <c r="O6" s="42">
        <f t="shared" ref="O6:O12" si="3">SUM(F6:H6)/20</f>
        <v>5.5</v>
      </c>
      <c r="P6" s="41">
        <f t="shared" ref="P6:P12" si="4">SUM(I6:K6)/20</f>
        <v>20.2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2.75</v>
      </c>
      <c r="AH6" s="97">
        <f t="shared" ref="AH6:AH16" si="14">SUM(E6:G6)/40</f>
        <v>2.75</v>
      </c>
      <c r="AJ6" s="154">
        <f t="shared" ref="AJ6:AJ15" si="15">AF6/SUM(AF6:AH6)</f>
        <v>0.26666666666666666</v>
      </c>
      <c r="AK6" s="154">
        <f t="shared" ref="AK6:AK16" si="16">AG6/SUM(AF6:AH6)</f>
        <v>0.36666666666666664</v>
      </c>
      <c r="AL6" s="154">
        <f t="shared" ref="AL6:AL16" si="17">AH6/SUM(AF6:AH6)</f>
        <v>0.36666666666666664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239</v>
      </c>
      <c r="D8" s="29"/>
      <c r="E8" s="35"/>
      <c r="F8" s="33">
        <v>10</v>
      </c>
      <c r="G8" s="29">
        <v>10</v>
      </c>
      <c r="H8" s="57">
        <v>0</v>
      </c>
      <c r="I8" s="33">
        <v>111</v>
      </c>
      <c r="J8" s="29">
        <v>78</v>
      </c>
      <c r="K8" s="35">
        <v>40</v>
      </c>
      <c r="L8" s="36">
        <f t="shared" si="0"/>
        <v>12.2</v>
      </c>
      <c r="M8" s="86">
        <f t="shared" si="1"/>
        <v>27059.78</v>
      </c>
      <c r="N8" s="57">
        <f t="shared" si="2"/>
        <v>43.22</v>
      </c>
      <c r="O8" s="42">
        <f t="shared" si="3"/>
        <v>1</v>
      </c>
      <c r="P8" s="41">
        <f t="shared" si="4"/>
        <v>11.45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8.3650000000000002</v>
      </c>
      <c r="V8" s="70">
        <f t="shared" si="7"/>
        <v>0</v>
      </c>
      <c r="W8" s="70">
        <f t="shared" si="8"/>
        <v>0</v>
      </c>
      <c r="X8" s="71">
        <f t="shared" si="9"/>
        <v>8.3650000000000002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5.9749999999999996</v>
      </c>
      <c r="AG8" s="94">
        <f t="shared" si="13"/>
        <v>0.5</v>
      </c>
      <c r="AH8" s="97">
        <f t="shared" si="14"/>
        <v>0.5</v>
      </c>
      <c r="AJ8" s="154">
        <f t="shared" si="15"/>
        <v>0.85663082437275984</v>
      </c>
      <c r="AK8" s="154">
        <f t="shared" si="16"/>
        <v>7.1684587813620082E-2</v>
      </c>
      <c r="AL8" s="154">
        <f t="shared" si="17"/>
        <v>7.1684587813620082E-2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>
        <v>15</v>
      </c>
      <c r="G9" s="29">
        <v>10</v>
      </c>
      <c r="H9" s="57">
        <v>15</v>
      </c>
      <c r="I9" s="33"/>
      <c r="J9" s="29"/>
      <c r="K9" s="35"/>
      <c r="L9" s="36">
        <f t="shared" si="0"/>
        <v>1</v>
      </c>
      <c r="M9" s="86">
        <f t="shared" si="1"/>
        <v>2098.5</v>
      </c>
      <c r="N9" s="57">
        <f t="shared" si="2"/>
        <v>2.8</v>
      </c>
      <c r="O9" s="42">
        <f t="shared" si="3"/>
        <v>2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0.625</v>
      </c>
      <c r="AJ9" s="154">
        <f t="shared" si="15"/>
        <v>0</v>
      </c>
      <c r="AK9" s="154">
        <f t="shared" si="16"/>
        <v>0.61538461538461542</v>
      </c>
      <c r="AL9" s="154">
        <f t="shared" si="17"/>
        <v>0.38461538461538464</v>
      </c>
    </row>
    <row r="10" spans="1:38" x14ac:dyDescent="0.3">
      <c r="A10" s="30">
        <v>5</v>
      </c>
      <c r="B10" s="111" t="s">
        <v>104</v>
      </c>
      <c r="C10" s="107">
        <v>60</v>
      </c>
      <c r="D10" s="29"/>
      <c r="E10" s="35"/>
      <c r="F10" s="33">
        <v>0</v>
      </c>
      <c r="G10" s="29">
        <v>10</v>
      </c>
      <c r="H10" s="57">
        <v>12</v>
      </c>
      <c r="I10" s="33">
        <v>0</v>
      </c>
      <c r="J10" s="29">
        <v>0</v>
      </c>
      <c r="K10" s="35">
        <v>18</v>
      </c>
      <c r="L10" s="36">
        <f t="shared" ref="L10" si="18">SUM(C10:K10)/40</f>
        <v>2.5</v>
      </c>
      <c r="M10" s="86">
        <f t="shared" si="1"/>
        <v>4815.4950000000008</v>
      </c>
      <c r="N10" s="57">
        <f t="shared" si="2"/>
        <v>7.3</v>
      </c>
      <c r="O10" s="42">
        <f t="shared" ref="O10" si="19">SUM(F10:H10)/20</f>
        <v>1.1000000000000001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160</v>
      </c>
      <c r="H11" s="57">
        <v>600</v>
      </c>
      <c r="I11" s="33">
        <v>240</v>
      </c>
      <c r="J11" s="29">
        <v>100</v>
      </c>
      <c r="K11" s="35">
        <v>320</v>
      </c>
      <c r="L11" s="36">
        <f t="shared" si="0"/>
        <v>38.5</v>
      </c>
      <c r="M11" s="86">
        <f t="shared" si="1"/>
        <v>94109.400000000009</v>
      </c>
      <c r="N11" s="57">
        <f t="shared" si="2"/>
        <v>140.80000000000001</v>
      </c>
      <c r="O11" s="42">
        <f t="shared" si="3"/>
        <v>44</v>
      </c>
      <c r="P11" s="41">
        <f t="shared" si="4"/>
        <v>33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7</v>
      </c>
      <c r="AJ11" s="154">
        <f t="shared" si="15"/>
        <v>0</v>
      </c>
      <c r="AK11" s="154">
        <f t="shared" si="16"/>
        <v>0.75862068965517238</v>
      </c>
      <c r="AL11" s="154">
        <f t="shared" si="17"/>
        <v>0.2413793103448276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379</v>
      </c>
      <c r="D16" s="51">
        <f t="shared" si="34"/>
        <v>0</v>
      </c>
      <c r="E16" s="53">
        <f t="shared" si="34"/>
        <v>0</v>
      </c>
      <c r="F16" s="113">
        <f t="shared" si="34"/>
        <v>205</v>
      </c>
      <c r="G16" s="51">
        <f t="shared" si="34"/>
        <v>240</v>
      </c>
      <c r="H16" s="53">
        <f t="shared" si="34"/>
        <v>627</v>
      </c>
      <c r="I16" s="113">
        <f t="shared" si="34"/>
        <v>504</v>
      </c>
      <c r="J16" s="51">
        <f t="shared" si="34"/>
        <v>216</v>
      </c>
      <c r="K16" s="53">
        <f t="shared" si="34"/>
        <v>591</v>
      </c>
      <c r="L16" s="50">
        <f t="shared" si="0"/>
        <v>69.05</v>
      </c>
      <c r="M16" s="88">
        <f t="shared" ref="M16:AA16" si="35">SUM(M6:M15)</f>
        <v>166339.01</v>
      </c>
      <c r="N16" s="53">
        <f t="shared" si="35"/>
        <v>255.1</v>
      </c>
      <c r="O16" s="113">
        <f t="shared" si="35"/>
        <v>53.6</v>
      </c>
      <c r="P16" s="52">
        <f t="shared" si="35"/>
        <v>65.55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13.265000000000001</v>
      </c>
      <c r="V16" s="67">
        <f t="shared" si="35"/>
        <v>0</v>
      </c>
      <c r="W16" s="67">
        <f t="shared" si="35"/>
        <v>0</v>
      </c>
      <c r="X16" s="68">
        <f t="shared" si="35"/>
        <v>13.265000000000001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9.4749999999999996</v>
      </c>
      <c r="AG16" s="103">
        <f t="shared" si="13"/>
        <v>26.8</v>
      </c>
      <c r="AH16" s="104">
        <f t="shared" si="14"/>
        <v>11.125</v>
      </c>
      <c r="AJ16" s="155">
        <f t="shared" ref="AJ16" si="37">AF16/SUM(AF16:AH16)</f>
        <v>0.19989451476793249</v>
      </c>
      <c r="AK16" s="155">
        <f t="shared" si="16"/>
        <v>0.56540084388185652</v>
      </c>
      <c r="AL16" s="155">
        <f t="shared" si="17"/>
        <v>0.23470464135021099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E16" sqref="E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69</v>
      </c>
      <c r="G6" s="29">
        <v>69</v>
      </c>
      <c r="H6" s="57">
        <v>99</v>
      </c>
      <c r="I6" s="33">
        <v>65</v>
      </c>
      <c r="J6" s="29">
        <v>140</v>
      </c>
      <c r="K6" s="35">
        <v>155</v>
      </c>
      <c r="L6" s="36">
        <f t="shared" ref="L6:L16" si="0">SUM(C6:K6)/40</f>
        <v>16.925000000000001</v>
      </c>
      <c r="M6" s="86">
        <f t="shared" ref="M6:M15" si="1">SUMPRODUCT($C$4:$K$4,$C6:$K6)</f>
        <v>41722.412500000006</v>
      </c>
      <c r="N6" s="57">
        <f t="shared" ref="N6:N15" si="2">SUMPRODUCT($C$3:$K$3,$C6:$K6)/1000</f>
        <v>64.59</v>
      </c>
      <c r="O6" s="42">
        <f t="shared" ref="O6:O12" si="3">SUM(F6:H6)/20</f>
        <v>11.85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5.9249999999999998</v>
      </c>
      <c r="AH6" s="97">
        <f t="shared" ref="AH6:AH16" si="14">SUM(E6:G6)/40</f>
        <v>3.45</v>
      </c>
      <c r="AJ6" s="154">
        <f t="shared" ref="AJ6:AJ15" si="15">AF6/SUM(AF6:AH6)</f>
        <v>0.17582417582417584</v>
      </c>
      <c r="AK6" s="154">
        <f t="shared" ref="AK6:AK16" si="16">AG6/SUM(AF6:AH6)</f>
        <v>0.52087912087912092</v>
      </c>
      <c r="AL6" s="154">
        <f t="shared" ref="AL6:AL16" si="17">AH6/SUM(AF6:AH6)</f>
        <v>0.30329670329670333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0</v>
      </c>
      <c r="G7" s="29">
        <v>40</v>
      </c>
      <c r="H7" s="57">
        <v>40</v>
      </c>
      <c r="I7" s="33">
        <v>140</v>
      </c>
      <c r="J7" s="29">
        <v>164</v>
      </c>
      <c r="K7" s="35">
        <v>296</v>
      </c>
      <c r="L7" s="36">
        <f t="shared" si="0"/>
        <v>18</v>
      </c>
      <c r="M7" s="86">
        <f t="shared" si="1"/>
        <v>49350.2</v>
      </c>
      <c r="N7" s="57">
        <f t="shared" si="2"/>
        <v>80</v>
      </c>
      <c r="O7" s="42">
        <f t="shared" si="3"/>
        <v>4</v>
      </c>
      <c r="P7" s="41">
        <f t="shared" si="4"/>
        <v>30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2</v>
      </c>
      <c r="AH7" s="97">
        <f t="shared" si="14"/>
        <v>1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80</v>
      </c>
      <c r="K8" s="35">
        <v>80</v>
      </c>
      <c r="L8" s="36">
        <f t="shared" si="0"/>
        <v>6.5</v>
      </c>
      <c r="M8" s="86">
        <f t="shared" si="1"/>
        <v>17550</v>
      </c>
      <c r="N8" s="57">
        <f t="shared" si="2"/>
        <v>28.8</v>
      </c>
      <c r="O8" s="42">
        <f t="shared" si="3"/>
        <v>0</v>
      </c>
      <c r="P8" s="41">
        <f t="shared" si="4"/>
        <v>11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80</v>
      </c>
      <c r="D9" s="29"/>
      <c r="E9" s="35"/>
      <c r="F9" s="33">
        <v>0</v>
      </c>
      <c r="G9" s="29">
        <v>0</v>
      </c>
      <c r="H9" s="57">
        <v>0</v>
      </c>
      <c r="I9" s="33">
        <v>36</v>
      </c>
      <c r="J9" s="29">
        <v>52</v>
      </c>
      <c r="K9" s="35">
        <v>34</v>
      </c>
      <c r="L9" s="36">
        <f t="shared" si="0"/>
        <v>5.05</v>
      </c>
      <c r="M9" s="86">
        <f t="shared" si="1"/>
        <v>12000.480000000001</v>
      </c>
      <c r="N9" s="57">
        <f t="shared" si="2"/>
        <v>19.440000000000001</v>
      </c>
      <c r="O9" s="42">
        <f t="shared" si="3"/>
        <v>0</v>
      </c>
      <c r="P9" s="41">
        <f t="shared" si="4"/>
        <v>6.1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2.8000000000000003</v>
      </c>
      <c r="V9" s="70">
        <f t="shared" si="7"/>
        <v>0</v>
      </c>
      <c r="W9" s="70">
        <f t="shared" si="8"/>
        <v>0</v>
      </c>
      <c r="X9" s="71">
        <f t="shared" si="9"/>
        <v>2.8000000000000003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104</v>
      </c>
      <c r="C10" s="107">
        <v>120</v>
      </c>
      <c r="D10" s="29"/>
      <c r="E10" s="35"/>
      <c r="F10" s="33">
        <v>0</v>
      </c>
      <c r="G10" s="29">
        <v>80</v>
      </c>
      <c r="H10" s="57">
        <v>0</v>
      </c>
      <c r="I10" s="33">
        <v>40</v>
      </c>
      <c r="J10" s="29">
        <v>120</v>
      </c>
      <c r="K10" s="35">
        <v>80</v>
      </c>
      <c r="L10" s="36">
        <f t="shared" ref="L10" si="18">SUM(C10:K10)/40</f>
        <v>11</v>
      </c>
      <c r="M10" s="86">
        <f t="shared" si="1"/>
        <v>26338.2</v>
      </c>
      <c r="N10" s="57">
        <f t="shared" si="2"/>
        <v>41.6</v>
      </c>
      <c r="O10" s="42">
        <f t="shared" ref="O10" si="19">SUM(F10:H10)/20</f>
        <v>4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120</v>
      </c>
      <c r="H11" s="57">
        <v>120</v>
      </c>
      <c r="I11" s="33">
        <v>200</v>
      </c>
      <c r="J11" s="29">
        <v>200</v>
      </c>
      <c r="K11" s="35">
        <v>200</v>
      </c>
      <c r="L11" s="36">
        <f t="shared" si="0"/>
        <v>26</v>
      </c>
      <c r="M11" s="86">
        <f t="shared" si="1"/>
        <v>66667.5</v>
      </c>
      <c r="N11" s="57">
        <f t="shared" si="2"/>
        <v>102.8</v>
      </c>
      <c r="O11" s="42">
        <f t="shared" si="3"/>
        <v>22</v>
      </c>
      <c r="P11" s="41">
        <f t="shared" si="4"/>
        <v>30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11</v>
      </c>
      <c r="AH11" s="97">
        <f t="shared" si="14"/>
        <v>8</v>
      </c>
      <c r="AJ11" s="154">
        <f t="shared" si="15"/>
        <v>0</v>
      </c>
      <c r="AK11" s="154">
        <f t="shared" si="16"/>
        <v>0.57894736842105265</v>
      </c>
      <c r="AL11" s="154">
        <f t="shared" si="17"/>
        <v>0.42105263157894735</v>
      </c>
    </row>
    <row r="12" spans="1:38" x14ac:dyDescent="0.3">
      <c r="A12" s="30">
        <v>7</v>
      </c>
      <c r="B12" s="111" t="s">
        <v>91</v>
      </c>
      <c r="C12" s="107">
        <v>2000</v>
      </c>
      <c r="D12" s="29"/>
      <c r="E12" s="35"/>
      <c r="F12" s="33">
        <v>1200</v>
      </c>
      <c r="G12" s="29">
        <v>1200</v>
      </c>
      <c r="H12" s="57">
        <v>1600</v>
      </c>
      <c r="I12" s="33">
        <v>4800</v>
      </c>
      <c r="J12" s="29">
        <v>4400</v>
      </c>
      <c r="K12" s="35">
        <v>4800</v>
      </c>
      <c r="L12" s="36">
        <f t="shared" si="0"/>
        <v>500</v>
      </c>
      <c r="M12" s="86">
        <f t="shared" si="1"/>
        <v>1305270</v>
      </c>
      <c r="N12" s="57">
        <f t="shared" si="2"/>
        <v>2080</v>
      </c>
      <c r="O12" s="42">
        <f t="shared" si="3"/>
        <v>200</v>
      </c>
      <c r="P12" s="41">
        <f t="shared" si="4"/>
        <v>700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100</v>
      </c>
      <c r="AH12" s="97">
        <f t="shared" si="14"/>
        <v>60</v>
      </c>
      <c r="AJ12" s="154">
        <f t="shared" si="15"/>
        <v>0.23809523809523808</v>
      </c>
      <c r="AK12" s="154">
        <f t="shared" si="16"/>
        <v>0.47619047619047616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2360</v>
      </c>
      <c r="D16" s="51">
        <f t="shared" si="34"/>
        <v>0</v>
      </c>
      <c r="E16" s="53">
        <f t="shared" si="34"/>
        <v>0</v>
      </c>
      <c r="F16" s="113">
        <f t="shared" si="34"/>
        <v>1469</v>
      </c>
      <c r="G16" s="51">
        <f t="shared" si="34"/>
        <v>1509</v>
      </c>
      <c r="H16" s="53">
        <f t="shared" si="34"/>
        <v>1859</v>
      </c>
      <c r="I16" s="113">
        <f t="shared" si="34"/>
        <v>5341</v>
      </c>
      <c r="J16" s="51">
        <f t="shared" si="34"/>
        <v>5156</v>
      </c>
      <c r="K16" s="53">
        <f t="shared" si="34"/>
        <v>5645</v>
      </c>
      <c r="L16" s="50">
        <f t="shared" si="0"/>
        <v>583.47500000000002</v>
      </c>
      <c r="M16" s="88">
        <f t="shared" ref="M16:AA16" si="35">SUM(M6:M15)</f>
        <v>1518898.7925</v>
      </c>
      <c r="N16" s="53">
        <f t="shared" si="35"/>
        <v>2417.23</v>
      </c>
      <c r="O16" s="113">
        <f t="shared" si="35"/>
        <v>241.85</v>
      </c>
      <c r="P16" s="52">
        <f t="shared" si="35"/>
        <v>807.1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82.6</v>
      </c>
      <c r="V16" s="67">
        <f t="shared" si="35"/>
        <v>0</v>
      </c>
      <c r="W16" s="67">
        <f t="shared" si="35"/>
        <v>0</v>
      </c>
      <c r="X16" s="68">
        <f t="shared" si="35"/>
        <v>82.6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</v>
      </c>
      <c r="AG16" s="103">
        <f t="shared" si="13"/>
        <v>120.925</v>
      </c>
      <c r="AH16" s="104">
        <f t="shared" si="14"/>
        <v>74.45</v>
      </c>
      <c r="AJ16" s="155">
        <f t="shared" ref="AJ16" si="37">AF16/SUM(AF16:AH16)</f>
        <v>0.23194103194103194</v>
      </c>
      <c r="AK16" s="155">
        <f t="shared" si="16"/>
        <v>0.47538083538083536</v>
      </c>
      <c r="AL16" s="155">
        <f t="shared" si="17"/>
        <v>0.2926781326781327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K9" sqref="K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>
        <v>660</v>
      </c>
      <c r="D6" s="220"/>
      <c r="E6" s="222"/>
      <c r="F6" s="219">
        <v>140</v>
      </c>
      <c r="G6" s="220">
        <v>140</v>
      </c>
      <c r="H6" s="221">
        <v>200</v>
      </c>
      <c r="I6" s="219">
        <v>175</v>
      </c>
      <c r="J6" s="220">
        <v>210</v>
      </c>
      <c r="K6" s="222">
        <v>255</v>
      </c>
      <c r="L6" s="36">
        <f t="shared" ref="L6:L16" si="0">SUM(C6:K6)/40</f>
        <v>44.5</v>
      </c>
      <c r="M6" s="86">
        <f t="shared" ref="M6:M15" si="1">SUMPRODUCT($C$4:$K$4,$C6:$K6)</f>
        <v>97563.4</v>
      </c>
      <c r="N6" s="57">
        <f t="shared" ref="N6:N15" si="2">SUMPRODUCT($C$3:$K$3,$C6:$K6)/1000</f>
        <v>150</v>
      </c>
      <c r="O6" s="42">
        <f t="shared" ref="O6:O12" si="3">SUM(F6:H6)/20</f>
        <v>24</v>
      </c>
      <c r="P6" s="41">
        <f t="shared" ref="P6:P12" si="4">SUM(I6:K6)/20</f>
        <v>32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23.1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23.1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16.5</v>
      </c>
      <c r="AG6" s="94">
        <f t="shared" ref="AG6:AG16" si="13">SUM(F6:H6)/40</f>
        <v>12</v>
      </c>
      <c r="AH6" s="97">
        <f t="shared" ref="AH6:AH16" si="14">SUM(E6:G6)/40</f>
        <v>7</v>
      </c>
      <c r="AJ6" s="154">
        <f t="shared" ref="AJ6:AJ15" si="15">AF6/SUM(AF6:AH6)</f>
        <v>0.46478873239436619</v>
      </c>
      <c r="AK6" s="154">
        <f t="shared" ref="AK6:AK16" si="16">AG6/SUM(AF6:AH6)</f>
        <v>0.3380281690140845</v>
      </c>
      <c r="AL6" s="154">
        <f t="shared" ref="AL6:AL16" si="17">AH6/SUM(AF6:AH6)</f>
        <v>0.19718309859154928</v>
      </c>
    </row>
    <row r="7" spans="1:38" x14ac:dyDescent="0.3">
      <c r="A7" s="30">
        <v>2</v>
      </c>
      <c r="B7" s="111" t="s">
        <v>88</v>
      </c>
      <c r="C7" s="237">
        <v>70</v>
      </c>
      <c r="D7" s="220"/>
      <c r="E7" s="222"/>
      <c r="F7" s="219">
        <v>35</v>
      </c>
      <c r="G7" s="220">
        <v>75</v>
      </c>
      <c r="H7" s="221">
        <v>50</v>
      </c>
      <c r="I7" s="219">
        <v>65</v>
      </c>
      <c r="J7" s="220">
        <v>65</v>
      </c>
      <c r="K7" s="222">
        <v>110</v>
      </c>
      <c r="L7" s="36">
        <f t="shared" si="0"/>
        <v>11.75</v>
      </c>
      <c r="M7" s="86">
        <f t="shared" si="1"/>
        <v>28573.700000000004</v>
      </c>
      <c r="N7" s="57">
        <f t="shared" si="2"/>
        <v>44.2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</v>
      </c>
      <c r="AH7" s="97">
        <f t="shared" si="14"/>
        <v>2.75</v>
      </c>
      <c r="AJ7" s="154">
        <f t="shared" si="15"/>
        <v>0.20588235294117646</v>
      </c>
      <c r="AK7" s="154">
        <f t="shared" si="16"/>
        <v>0.47058823529411764</v>
      </c>
      <c r="AL7" s="154">
        <f t="shared" si="17"/>
        <v>0.3235294117647059</v>
      </c>
    </row>
    <row r="8" spans="1:38" x14ac:dyDescent="0.3">
      <c r="A8" s="30">
        <v>3</v>
      </c>
      <c r="B8" s="111" t="s">
        <v>95</v>
      </c>
      <c r="C8" s="237">
        <v>420</v>
      </c>
      <c r="D8" s="220"/>
      <c r="E8" s="222"/>
      <c r="F8" s="219">
        <v>272</v>
      </c>
      <c r="G8" s="220">
        <v>272</v>
      </c>
      <c r="H8" s="221">
        <v>272</v>
      </c>
      <c r="I8" s="219">
        <v>255</v>
      </c>
      <c r="J8" s="220">
        <v>215</v>
      </c>
      <c r="K8" s="222">
        <v>250</v>
      </c>
      <c r="L8" s="36">
        <f t="shared" si="0"/>
        <v>48.9</v>
      </c>
      <c r="M8" s="86">
        <f t="shared" si="1"/>
        <v>111586.8</v>
      </c>
      <c r="N8" s="57">
        <f t="shared" si="2"/>
        <v>168.72</v>
      </c>
      <c r="O8" s="42">
        <f t="shared" si="3"/>
        <v>40.799999999999997</v>
      </c>
      <c r="P8" s="41">
        <f t="shared" si="4"/>
        <v>36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14.700000000000001</v>
      </c>
      <c r="V8" s="70">
        <f t="shared" si="7"/>
        <v>0</v>
      </c>
      <c r="W8" s="70">
        <f t="shared" si="8"/>
        <v>0</v>
      </c>
      <c r="X8" s="71">
        <f t="shared" si="9"/>
        <v>14.700000000000001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10.5</v>
      </c>
      <c r="AG8" s="94">
        <f t="shared" si="13"/>
        <v>20.399999999999999</v>
      </c>
      <c r="AH8" s="97">
        <f t="shared" si="14"/>
        <v>13.6</v>
      </c>
      <c r="AJ8" s="154">
        <f t="shared" si="15"/>
        <v>0.23595505617977527</v>
      </c>
      <c r="AK8" s="154">
        <f t="shared" si="16"/>
        <v>0.45842696629213481</v>
      </c>
      <c r="AL8" s="154">
        <f t="shared" si="17"/>
        <v>0.30561797752808989</v>
      </c>
    </row>
    <row r="9" spans="1:38" x14ac:dyDescent="0.3">
      <c r="A9" s="30">
        <v>4</v>
      </c>
      <c r="B9" s="111" t="s">
        <v>101</v>
      </c>
      <c r="C9" s="237">
        <v>80</v>
      </c>
      <c r="D9" s="220"/>
      <c r="E9" s="222"/>
      <c r="F9" s="219">
        <v>95</v>
      </c>
      <c r="G9" s="220">
        <v>90</v>
      </c>
      <c r="H9" s="221">
        <v>15</v>
      </c>
      <c r="I9" s="219">
        <v>10</v>
      </c>
      <c r="J9" s="220">
        <v>15</v>
      </c>
      <c r="K9" s="222">
        <v>15</v>
      </c>
      <c r="L9" s="36">
        <f t="shared" si="0"/>
        <v>8</v>
      </c>
      <c r="M9" s="86">
        <f t="shared" si="1"/>
        <v>16536.5</v>
      </c>
      <c r="N9" s="57">
        <f t="shared" si="2"/>
        <v>23.6</v>
      </c>
      <c r="O9" s="42">
        <f t="shared" si="3"/>
        <v>10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2.8000000000000003</v>
      </c>
      <c r="V9" s="70">
        <f t="shared" si="7"/>
        <v>0</v>
      </c>
      <c r="W9" s="70">
        <f t="shared" si="8"/>
        <v>0</v>
      </c>
      <c r="X9" s="71">
        <f t="shared" si="9"/>
        <v>2.8000000000000003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</v>
      </c>
      <c r="AG9" s="94">
        <f t="shared" si="13"/>
        <v>5</v>
      </c>
      <c r="AH9" s="97">
        <f t="shared" si="14"/>
        <v>4.625</v>
      </c>
      <c r="AJ9" s="154">
        <f t="shared" si="15"/>
        <v>0.17204301075268819</v>
      </c>
      <c r="AK9" s="154">
        <f t="shared" si="16"/>
        <v>0.43010752688172044</v>
      </c>
      <c r="AL9" s="154">
        <f t="shared" si="17"/>
        <v>0.39784946236559138</v>
      </c>
    </row>
    <row r="10" spans="1:38" x14ac:dyDescent="0.3">
      <c r="A10" s="30">
        <v>5</v>
      </c>
      <c r="B10" s="111" t="s">
        <v>103</v>
      </c>
      <c r="C10" s="237">
        <v>50</v>
      </c>
      <c r="D10" s="220"/>
      <c r="E10" s="222"/>
      <c r="F10" s="219">
        <v>0</v>
      </c>
      <c r="G10" s="220">
        <v>16</v>
      </c>
      <c r="H10" s="221">
        <v>0</v>
      </c>
      <c r="I10" s="219">
        <v>27</v>
      </c>
      <c r="J10" s="220">
        <v>11</v>
      </c>
      <c r="K10" s="222">
        <v>16</v>
      </c>
      <c r="L10" s="36">
        <f t="shared" ref="L10" si="18">SUM(C10:K10)/40</f>
        <v>3</v>
      </c>
      <c r="M10" s="86">
        <f t="shared" si="1"/>
        <v>6723.46</v>
      </c>
      <c r="N10" s="57">
        <f t="shared" si="2"/>
        <v>10.6</v>
      </c>
      <c r="O10" s="42">
        <f t="shared" ref="O10" si="19">SUM(F10:H10)/20</f>
        <v>0.8</v>
      </c>
      <c r="P10" s="41">
        <f t="shared" ref="P10" si="20">SUM(I10:K10)/20</f>
        <v>2.7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1.7500000000000002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1.7500000000000002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>
        <v>80</v>
      </c>
      <c r="D11" s="220"/>
      <c r="E11" s="222"/>
      <c r="F11" s="219">
        <v>80</v>
      </c>
      <c r="G11" s="220">
        <v>80</v>
      </c>
      <c r="H11" s="221">
        <v>40</v>
      </c>
      <c r="I11" s="219">
        <v>80</v>
      </c>
      <c r="J11" s="220">
        <v>40</v>
      </c>
      <c r="K11" s="222">
        <v>80</v>
      </c>
      <c r="L11" s="36">
        <f t="shared" si="0"/>
        <v>12</v>
      </c>
      <c r="M11" s="86">
        <f t="shared" si="1"/>
        <v>28158.9</v>
      </c>
      <c r="N11" s="57">
        <f t="shared" si="2"/>
        <v>42.8</v>
      </c>
      <c r="O11" s="42">
        <f t="shared" si="3"/>
        <v>10</v>
      </c>
      <c r="P11" s="41">
        <f t="shared" si="4"/>
        <v>10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2.8000000000000003</v>
      </c>
      <c r="V11" s="70">
        <f t="shared" si="7"/>
        <v>0</v>
      </c>
      <c r="W11" s="70">
        <f t="shared" si="8"/>
        <v>0</v>
      </c>
      <c r="X11" s="71">
        <f t="shared" si="9"/>
        <v>2.8000000000000003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2</v>
      </c>
      <c r="AG11" s="94">
        <f t="shared" si="13"/>
        <v>5</v>
      </c>
      <c r="AH11" s="97">
        <f t="shared" si="14"/>
        <v>4</v>
      </c>
      <c r="AJ11" s="154">
        <f t="shared" si="15"/>
        <v>0.18181818181818182</v>
      </c>
      <c r="AK11" s="154">
        <f t="shared" si="16"/>
        <v>0.45454545454545453</v>
      </c>
      <c r="AL11" s="154">
        <f t="shared" si="17"/>
        <v>0.36363636363636365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1360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673</v>
      </c>
      <c r="H16" s="53">
        <f t="shared" si="34"/>
        <v>577</v>
      </c>
      <c r="I16" s="113">
        <f t="shared" si="34"/>
        <v>612</v>
      </c>
      <c r="J16" s="51">
        <f t="shared" si="34"/>
        <v>556</v>
      </c>
      <c r="K16" s="53">
        <f t="shared" si="34"/>
        <v>726</v>
      </c>
      <c r="L16" s="50">
        <f t="shared" si="0"/>
        <v>128.15</v>
      </c>
      <c r="M16" s="88">
        <f t="shared" ref="M16:AA16" si="35">SUM(M6:M15)</f>
        <v>289142.76</v>
      </c>
      <c r="N16" s="53">
        <f t="shared" si="35"/>
        <v>439.92</v>
      </c>
      <c r="O16" s="113">
        <f t="shared" si="35"/>
        <v>93.6</v>
      </c>
      <c r="P16" s="52">
        <f t="shared" si="35"/>
        <v>94.7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47.599999999999994</v>
      </c>
      <c r="V16" s="67">
        <f t="shared" si="35"/>
        <v>0</v>
      </c>
      <c r="W16" s="67">
        <f t="shared" si="35"/>
        <v>0</v>
      </c>
      <c r="X16" s="68">
        <f t="shared" si="35"/>
        <v>47.599999999999994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34</v>
      </c>
      <c r="AG16" s="103">
        <f t="shared" si="13"/>
        <v>46.8</v>
      </c>
      <c r="AH16" s="104">
        <f t="shared" si="14"/>
        <v>32.375</v>
      </c>
      <c r="AJ16" s="155">
        <f t="shared" ref="AJ16" si="37">AF16/SUM(AF16:AH16)</f>
        <v>0.30041970399823281</v>
      </c>
      <c r="AK16" s="155">
        <f t="shared" si="16"/>
        <v>0.41351888667992048</v>
      </c>
      <c r="AL16" s="155">
        <f t="shared" si="17"/>
        <v>0.2860614093218467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tabSelected="1" workbookViewId="0">
      <selection activeCell="AB20" sqref="AB2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693</v>
      </c>
      <c r="D6" s="29"/>
      <c r="E6" s="35"/>
      <c r="F6" s="33">
        <v>70</v>
      </c>
      <c r="G6" s="29">
        <v>70</v>
      </c>
      <c r="H6" s="57">
        <v>80</v>
      </c>
      <c r="I6" s="33">
        <v>103</v>
      </c>
      <c r="J6" s="29">
        <v>98</v>
      </c>
      <c r="K6" s="35">
        <v>193</v>
      </c>
      <c r="L6" s="36">
        <f t="shared" ref="L6:L16" si="0">SUM(C6:K6)/40</f>
        <v>32.674999999999997</v>
      </c>
      <c r="M6" s="86">
        <f t="shared" ref="M6:M15" si="1">SUMPRODUCT($C$4:$K$4,$C6:$K6)</f>
        <v>67348.3</v>
      </c>
      <c r="N6" s="57">
        <f t="shared" ref="N6:N15" si="2">SUMPRODUCT($C$3:$K$3,$C6:$K6)/1000</f>
        <v>104.26</v>
      </c>
      <c r="O6" s="42">
        <f t="shared" ref="O6:O12" si="3">SUM(F6:H6)/20</f>
        <v>11</v>
      </c>
      <c r="P6" s="41">
        <f t="shared" ref="P6:P12" si="4">SUM(I6:K6)/20</f>
        <v>19.7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24.255000000000003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24.255000000000003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17.324999999999999</v>
      </c>
      <c r="AG6" s="94">
        <f t="shared" ref="AG6:AG16" si="13">SUM(F6:H6)/40</f>
        <v>5.5</v>
      </c>
      <c r="AH6" s="97">
        <f t="shared" ref="AH6:AH16" si="14">SUM(E6:G6)/40</f>
        <v>3.5</v>
      </c>
      <c r="AJ6" s="154">
        <f t="shared" ref="AJ6:AJ15" si="15">AF6/SUM(AF6:AH6)</f>
        <v>0.65811965811965811</v>
      </c>
      <c r="AK6" s="154">
        <f t="shared" ref="AK6:AK16" si="16">AG6/SUM(AF6:AH6)</f>
        <v>0.20892687559354226</v>
      </c>
      <c r="AL6" s="154">
        <f t="shared" ref="AL6:AL16" si="17">AH6/SUM(AF6:AH6)</f>
        <v>0.13295346628679963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69</v>
      </c>
      <c r="G7" s="29">
        <v>50</v>
      </c>
      <c r="H7" s="57">
        <v>70</v>
      </c>
      <c r="I7" s="33">
        <v>59</v>
      </c>
      <c r="J7" s="29">
        <v>35</v>
      </c>
      <c r="K7" s="35">
        <v>45</v>
      </c>
      <c r="L7" s="36">
        <f t="shared" si="0"/>
        <v>9.1999999999999993</v>
      </c>
      <c r="M7" s="86">
        <f t="shared" si="1"/>
        <v>21581.572499999998</v>
      </c>
      <c r="N7" s="57">
        <f t="shared" si="2"/>
        <v>32.31</v>
      </c>
      <c r="O7" s="42">
        <f t="shared" si="3"/>
        <v>9.4499999999999993</v>
      </c>
      <c r="P7" s="41">
        <f t="shared" si="4"/>
        <v>6.95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4.7249999999999996</v>
      </c>
      <c r="AH7" s="97">
        <f t="shared" si="14"/>
        <v>2.9750000000000001</v>
      </c>
      <c r="AJ7" s="154">
        <f t="shared" si="15"/>
        <v>0.1149425287356322</v>
      </c>
      <c r="AK7" s="154">
        <f t="shared" si="16"/>
        <v>0.5431034482758621</v>
      </c>
      <c r="AL7" s="154">
        <f t="shared" si="17"/>
        <v>0.3419540229885058</v>
      </c>
    </row>
    <row r="8" spans="1:38" x14ac:dyDescent="0.3">
      <c r="A8" s="30">
        <v>3</v>
      </c>
      <c r="B8" s="111" t="s">
        <v>95</v>
      </c>
      <c r="C8" s="107">
        <v>318</v>
      </c>
      <c r="D8" s="29"/>
      <c r="E8" s="35"/>
      <c r="F8" s="33">
        <v>6</v>
      </c>
      <c r="G8" s="29">
        <v>6</v>
      </c>
      <c r="H8" s="57">
        <v>0</v>
      </c>
      <c r="I8" s="33">
        <v>90</v>
      </c>
      <c r="J8" s="29">
        <v>72</v>
      </c>
      <c r="K8" s="35">
        <v>72</v>
      </c>
      <c r="L8" s="36">
        <f t="shared" si="0"/>
        <v>14.1</v>
      </c>
      <c r="M8" s="86">
        <f t="shared" si="1"/>
        <v>30102.450000000004</v>
      </c>
      <c r="N8" s="57">
        <f t="shared" si="2"/>
        <v>48</v>
      </c>
      <c r="O8" s="42">
        <f t="shared" si="3"/>
        <v>0.6</v>
      </c>
      <c r="P8" s="41">
        <f t="shared" si="4"/>
        <v>11.7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11.13</v>
      </c>
      <c r="V8" s="70">
        <f t="shared" si="7"/>
        <v>0</v>
      </c>
      <c r="W8" s="70">
        <f t="shared" si="8"/>
        <v>0</v>
      </c>
      <c r="X8" s="71">
        <f t="shared" si="9"/>
        <v>11.13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7.95</v>
      </c>
      <c r="AG8" s="94">
        <f t="shared" si="13"/>
        <v>0.3</v>
      </c>
      <c r="AH8" s="97">
        <f t="shared" si="14"/>
        <v>0.3</v>
      </c>
      <c r="AJ8" s="154">
        <f t="shared" si="15"/>
        <v>0.92982456140350866</v>
      </c>
      <c r="AK8" s="154">
        <f t="shared" si="16"/>
        <v>3.5087719298245612E-2</v>
      </c>
      <c r="AL8" s="154">
        <f t="shared" si="17"/>
        <v>3.5087719298245612E-2</v>
      </c>
    </row>
    <row r="9" spans="1:38" x14ac:dyDescent="0.3">
      <c r="A9" s="30">
        <v>4</v>
      </c>
      <c r="B9" s="111" t="s">
        <v>101</v>
      </c>
      <c r="C9" s="107">
        <v>56</v>
      </c>
      <c r="D9" s="29"/>
      <c r="E9" s="35"/>
      <c r="F9" s="33">
        <v>12</v>
      </c>
      <c r="G9" s="29">
        <v>12</v>
      </c>
      <c r="H9" s="57">
        <v>12</v>
      </c>
      <c r="I9" s="33">
        <v>76</v>
      </c>
      <c r="J9" s="29">
        <v>72</v>
      </c>
      <c r="K9" s="35">
        <v>102</v>
      </c>
      <c r="L9" s="36">
        <f t="shared" si="0"/>
        <v>8.5500000000000007</v>
      </c>
      <c r="M9" s="86">
        <f t="shared" si="1"/>
        <v>22245.530000000002</v>
      </c>
      <c r="N9" s="57">
        <f t="shared" si="2"/>
        <v>35.880000000000003</v>
      </c>
      <c r="O9" s="42">
        <f t="shared" si="3"/>
        <v>1.8</v>
      </c>
      <c r="P9" s="41">
        <f t="shared" si="4"/>
        <v>12.5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1.9600000000000002</v>
      </c>
      <c r="V9" s="70">
        <f t="shared" si="7"/>
        <v>0</v>
      </c>
      <c r="W9" s="70">
        <f t="shared" si="8"/>
        <v>0</v>
      </c>
      <c r="X9" s="71">
        <f t="shared" si="9"/>
        <v>1.9600000000000002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1.4</v>
      </c>
      <c r="AG9" s="94">
        <f t="shared" si="13"/>
        <v>0.9</v>
      </c>
      <c r="AH9" s="97">
        <f t="shared" si="14"/>
        <v>0.6</v>
      </c>
      <c r="AJ9" s="154">
        <f t="shared" si="15"/>
        <v>0.48275862068965514</v>
      </c>
      <c r="AK9" s="154">
        <f t="shared" si="16"/>
        <v>0.31034482758620691</v>
      </c>
      <c r="AL9" s="154">
        <f t="shared" si="17"/>
        <v>0.20689655172413793</v>
      </c>
    </row>
    <row r="10" spans="1:38" x14ac:dyDescent="0.3">
      <c r="A10" s="30">
        <v>5</v>
      </c>
      <c r="B10" s="111" t="s">
        <v>104</v>
      </c>
      <c r="C10" s="107">
        <v>145</v>
      </c>
      <c r="D10" s="29"/>
      <c r="E10" s="35"/>
      <c r="F10" s="33">
        <v>15</v>
      </c>
      <c r="G10" s="29">
        <v>38</v>
      </c>
      <c r="H10" s="57">
        <v>10</v>
      </c>
      <c r="I10" s="33">
        <v>53</v>
      </c>
      <c r="J10" s="29">
        <v>10</v>
      </c>
      <c r="K10" s="35">
        <v>40</v>
      </c>
      <c r="L10" s="36">
        <f t="shared" ref="L10" si="18">SUM(C10:K10)/40</f>
        <v>7.7750000000000004</v>
      </c>
      <c r="M10" s="86">
        <f t="shared" si="1"/>
        <v>16475.407500000001</v>
      </c>
      <c r="N10" s="57">
        <f t="shared" si="2"/>
        <v>25.47</v>
      </c>
      <c r="O10" s="42">
        <f t="shared" ref="O10" si="19">SUM(F10:H10)/20</f>
        <v>3.15</v>
      </c>
      <c r="P10" s="41">
        <f t="shared" ref="P10" si="20">SUM(I10:K10)/20</f>
        <v>5.15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>
        <v>119</v>
      </c>
      <c r="H11" s="57">
        <v>200</v>
      </c>
      <c r="I11" s="33"/>
      <c r="J11" s="29">
        <v>79</v>
      </c>
      <c r="K11" s="35">
        <v>318</v>
      </c>
      <c r="L11" s="36">
        <f t="shared" si="0"/>
        <v>17.899999999999999</v>
      </c>
      <c r="M11" s="86">
        <f t="shared" si="1"/>
        <v>45573.6175</v>
      </c>
      <c r="N11" s="57">
        <f t="shared" si="2"/>
        <v>69.97</v>
      </c>
      <c r="O11" s="42">
        <f t="shared" si="3"/>
        <v>15.95</v>
      </c>
      <c r="P11" s="41">
        <f t="shared" si="4"/>
        <v>19.850000000000001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2.9750000000000001</v>
      </c>
      <c r="AJ11" s="154">
        <f t="shared" si="15"/>
        <v>0</v>
      </c>
      <c r="AK11" s="154">
        <f t="shared" si="16"/>
        <v>0.72831050228310501</v>
      </c>
      <c r="AL11" s="154">
        <f t="shared" si="17"/>
        <v>0.27168949771689499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1252</v>
      </c>
      <c r="D16" s="51">
        <f t="shared" si="34"/>
        <v>0</v>
      </c>
      <c r="E16" s="53">
        <f t="shared" si="34"/>
        <v>0</v>
      </c>
      <c r="F16" s="113">
        <f t="shared" si="34"/>
        <v>172</v>
      </c>
      <c r="G16" s="51">
        <f t="shared" si="34"/>
        <v>295</v>
      </c>
      <c r="H16" s="53">
        <f t="shared" si="34"/>
        <v>372</v>
      </c>
      <c r="I16" s="113">
        <f t="shared" si="34"/>
        <v>381</v>
      </c>
      <c r="J16" s="51">
        <f t="shared" si="34"/>
        <v>366</v>
      </c>
      <c r="K16" s="53">
        <f t="shared" si="34"/>
        <v>770</v>
      </c>
      <c r="L16" s="238">
        <f t="shared" si="0"/>
        <v>90.2</v>
      </c>
      <c r="M16" s="88">
        <f t="shared" ref="M16:AA16" si="35">SUM(M6:M15)</f>
        <v>203326.8775</v>
      </c>
      <c r="N16" s="53">
        <f t="shared" si="35"/>
        <v>315.89</v>
      </c>
      <c r="O16" s="113">
        <f t="shared" si="35"/>
        <v>41.95</v>
      </c>
      <c r="P16" s="52">
        <f t="shared" si="35"/>
        <v>75.849999999999994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43.820000000000007</v>
      </c>
      <c r="V16" s="67">
        <f t="shared" si="35"/>
        <v>0</v>
      </c>
      <c r="W16" s="67">
        <f t="shared" si="35"/>
        <v>0</v>
      </c>
      <c r="X16" s="68">
        <f t="shared" si="35"/>
        <v>43.820000000000007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31.3</v>
      </c>
      <c r="AG16" s="103">
        <f t="shared" si="13"/>
        <v>20.975000000000001</v>
      </c>
      <c r="AH16" s="104">
        <f t="shared" si="14"/>
        <v>11.675000000000001</v>
      </c>
      <c r="AJ16" s="155">
        <f t="shared" ref="AJ16" si="37">AF16/SUM(AF16:AH16)</f>
        <v>0.4894448788115715</v>
      </c>
      <c r="AK16" s="155">
        <f t="shared" si="16"/>
        <v>0.32799061767005472</v>
      </c>
      <c r="AL16" s="155">
        <f t="shared" si="17"/>
        <v>0.18256450351837372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2026-09-02T06:16:56Z</dcterms:modified>
</cp:coreProperties>
</file>