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7E3473A7-14B4-464F-8FAD-1C947D27A96F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<sst xmlns="http://schemas.openxmlformats.org/spreadsheetml/2006/main" count="2196" uniqueCount="105">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</sst>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7" fillId="0" borderId="22" xfId="0" applyFont="1" applyFill="1" applyBorder="1"/>
    <xf numFmtId="0" fontId="7" fillId="0" borderId="5" xfId="0" applyFont="1" applyFill="1" applyBorder="1"/>
    <xf numFmtId="0" fontId="7" fillId="0" borderId="29" xfId="0" applyFont="1" applyFill="1" applyBorder="1"/>
    <xf numFmtId="0" fontId="7" fillId="0" borderId="7" xfId="0" applyFont="1" applyFill="1" applyBorder="1"/>
    <xf numFmtId="0" fontId="7" fillId="0" borderId="29" xfId="0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4"/>
      <c r="B3" s="244"/>
      <c r="C3" s="244"/>
      <c r="D3" s="244"/>
      <c r="E3" s="244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</row>
    <row r="4" spans="1:29" ht="14.5" customHeight="1" x14ac:dyDescent="0.35">
      <c r="A4" s="246" t="s">
        <v>0</v>
      </c>
      <c r="B4" s="4" t="s">
        <v>1</v>
      </c>
      <c r="C4" s="4"/>
      <c r="D4" s="248" t="s">
        <v>2</v>
      </c>
      <c r="E4" s="250" t="s">
        <v>3</v>
      </c>
      <c r="F4" s="252" t="s">
        <v>4</v>
      </c>
      <c r="G4" s="252"/>
      <c r="H4" s="253" t="s">
        <v>5</v>
      </c>
      <c r="I4" s="253"/>
      <c r="J4" s="254" t="s">
        <v>6</v>
      </c>
      <c r="K4" s="255"/>
      <c r="L4" s="254" t="s">
        <v>7</v>
      </c>
      <c r="M4" s="255"/>
      <c r="N4" s="256" t="s">
        <v>8</v>
      </c>
      <c r="O4" s="256"/>
      <c r="P4" s="254" t="s">
        <v>9</v>
      </c>
      <c r="Q4" s="255"/>
      <c r="R4" s="254" t="s">
        <v>10</v>
      </c>
      <c r="S4" s="255"/>
      <c r="T4" s="257" t="s">
        <v>11</v>
      </c>
      <c r="U4" s="257"/>
      <c r="V4" s="258" t="s">
        <v>12</v>
      </c>
      <c r="W4" s="259"/>
      <c r="X4" s="258" t="s">
        <v>13</v>
      </c>
      <c r="Y4" s="259"/>
    </row>
    <row r="5" spans="1:29" ht="26.25" customHeight="1" thickBot="1" x14ac:dyDescent="0.4">
      <c r="A5" s="247"/>
      <c r="B5" s="6" t="s">
        <v>14</v>
      </c>
      <c r="C5" s="6" t="s">
        <v>2</v>
      </c>
      <c r="D5" s="249"/>
      <c r="E5" s="251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60">
        <v>46174</v>
      </c>
      <c r="B2" s="260"/>
      <c r="C2" s="173" t="s">
        <v>65</v>
      </c>
      <c r="D2" s="261" t="s">
        <v>66</v>
      </c>
      <c r="E2" s="261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62" t="s">
        <v>84</v>
      </c>
      <c r="B3" s="263"/>
      <c r="C3" s="263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4" t="s">
        <v>70</v>
      </c>
      <c r="B4" s="264" t="s">
        <v>49</v>
      </c>
      <c r="C4" s="266" t="s">
        <v>85</v>
      </c>
      <c r="D4" s="268" t="s">
        <v>4</v>
      </c>
      <c r="E4" s="269"/>
      <c r="F4" s="156" t="s">
        <v>71</v>
      </c>
      <c r="G4" s="273" t="s">
        <v>72</v>
      </c>
      <c r="H4" s="274"/>
      <c r="I4" s="274"/>
      <c r="J4" s="274"/>
      <c r="K4" s="275"/>
      <c r="L4" s="276"/>
    </row>
    <row r="5" spans="1:12" ht="15" customHeight="1" thickBot="1" x14ac:dyDescent="0.35">
      <c r="A5" s="265"/>
      <c r="B5" s="265"/>
      <c r="C5" s="267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113.6</v>
      </c>
      <c r="I8" s="195">
        <f t="shared" si="0"/>
        <v>0.22719999999999999</v>
      </c>
      <c r="J8" s="188">
        <f t="shared" si="1"/>
        <v>386.4</v>
      </c>
      <c r="K8" s="189">
        <f t="shared" si="2"/>
        <v>113.6</v>
      </c>
      <c r="L8" s="196">
        <f t="shared" si="3"/>
        <v>15.456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76.525000000000006</v>
      </c>
      <c r="I9" s="195">
        <f t="shared" si="0"/>
        <v>0.15305000000000002</v>
      </c>
      <c r="J9" s="188">
        <f t="shared" si="1"/>
        <v>423.47500000000002</v>
      </c>
      <c r="K9" s="189">
        <f t="shared" si="2"/>
        <v>76.525000000000006</v>
      </c>
      <c r="L9" s="196">
        <f t="shared" si="3"/>
        <v>16.939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60.125</v>
      </c>
      <c r="I11" s="195">
        <f t="shared" si="0"/>
        <v>0.12025</v>
      </c>
      <c r="J11" s="188">
        <f t="shared" si="1"/>
        <v>439.875</v>
      </c>
      <c r="K11" s="189">
        <f t="shared" si="2"/>
        <v>60.125</v>
      </c>
      <c r="L11" s="196">
        <f t="shared" si="3"/>
        <v>17.594999999999999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578.04999999999995</v>
      </c>
      <c r="I13" s="195">
        <f t="shared" si="0"/>
        <v>1.1560999999999999</v>
      </c>
      <c r="J13" s="188">
        <f t="shared" si="1"/>
        <v>-78.049999999999955</v>
      </c>
      <c r="K13" s="189">
        <f t="shared" si="2"/>
        <v>578.04999999999995</v>
      </c>
      <c r="L13" s="196">
        <f t="shared" si="3"/>
        <v>-3.1219999999999981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215</v>
      </c>
      <c r="I14" s="195">
        <f t="shared" si="0"/>
        <v>0.43</v>
      </c>
      <c r="J14" s="188">
        <f t="shared" si="1"/>
        <v>285</v>
      </c>
      <c r="K14" s="189">
        <f t="shared" si="2"/>
        <v>215</v>
      </c>
      <c r="L14" s="196">
        <f t="shared" si="3"/>
        <v>11.4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77" t="s">
        <v>48</v>
      </c>
      <c r="B19" s="278"/>
      <c r="C19" s="279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4" t="s">
        <v>70</v>
      </c>
      <c r="B22" s="264" t="s">
        <v>49</v>
      </c>
      <c r="C22" s="266" t="s">
        <v>85</v>
      </c>
      <c r="D22" s="268" t="s">
        <v>79</v>
      </c>
      <c r="E22" s="269"/>
      <c r="F22" s="156" t="s">
        <v>71</v>
      </c>
      <c r="G22" s="270" t="s">
        <v>80</v>
      </c>
      <c r="H22" s="271"/>
      <c r="I22" s="271"/>
      <c r="J22" s="271"/>
      <c r="K22" s="272"/>
      <c r="L22" s="272"/>
    </row>
    <row r="23" spans="1:12" ht="13.5" customHeight="1" thickBot="1" x14ac:dyDescent="0.35">
      <c r="A23" s="265"/>
      <c r="B23" s="265"/>
      <c r="C23" s="267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77" t="s">
        <v>48</v>
      </c>
      <c r="B34" s="278"/>
      <c r="C34" s="279"/>
      <c r="D34" s="280"/>
      <c r="E34" s="281"/>
      <c r="F34" s="282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L15" sqref="L15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2">
        <f ca="1">TODAY()-1</f>
        <v>46308</v>
      </c>
      <c r="B2" s="292"/>
      <c r="C2" s="292"/>
      <c r="D2" s="292"/>
      <c r="E2" s="292"/>
      <c r="F2" s="28" t="s">
        <v>95</v>
      </c>
      <c r="U2" s="81"/>
    </row>
    <row r="3" spans="1:38" ht="13.5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98" t="s">
        <v>48</v>
      </c>
      <c r="M3" s="299"/>
      <c r="N3" s="300"/>
      <c r="O3" s="304" t="s">
        <v>47</v>
      </c>
      <c r="P3" s="30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83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1"/>
      <c r="M4" s="302"/>
      <c r="N4" s="303"/>
      <c r="O4" s="306"/>
      <c r="P4" s="307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3.5" thickBot="1" x14ac:dyDescent="0.35">
      <c r="A5" s="294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424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412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804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973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609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1322</v>
      </c>
      <c r="L6" s="36">
        <f t="shared" ref="L6:L16" si="0">SUM(C6:K6)/40</f>
        <v>113.6</v>
      </c>
      <c r="M6" s="86">
        <f t="shared" ref="M6:M15" si="1">SUMPRODUCT($C$4:$K$4,$C6:$K6)</f>
        <v>296985.06</v>
      </c>
      <c r="N6" s="57">
        <f t="shared" ref="N6:N15" si="2">SUMPRODUCT($C$3:$K$3,$C6:$K6)/1000</f>
        <v>463.28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41</v>
      </c>
      <c r="AH6" s="97">
        <f t="shared" ref="AH6:AH16" si="12">SUM(E6:G6)/40</f>
        <v>20.9</v>
      </c>
      <c r="AJ6" s="154">
        <f t="shared" ref="AJ6:AJ15" si="13">AF6/SUM(AF6:AH6)</f>
        <v>0</v>
      </c>
      <c r="AK6" s="154">
        <f t="shared" ref="AK6:AK16" si="14">AG6/SUM(AF6:AH6)</f>
        <v>0.66235864297253633</v>
      </c>
      <c r="AL6" s="154">
        <f t="shared" ref="AL6:AL16" si="15">AH6/SUM(AF6:AH6)</f>
        <v>0.33764135702746362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306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267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457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832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505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694</v>
      </c>
      <c r="L7" s="36">
        <f t="shared" si="0"/>
        <v>76.525000000000006</v>
      </c>
      <c r="M7" s="86">
        <f t="shared" si="1"/>
        <v>201568.215</v>
      </c>
      <c r="N7" s="57">
        <f t="shared" si="2"/>
        <v>315.82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25.75</v>
      </c>
      <c r="AH7" s="97">
        <f t="shared" si="12"/>
        <v>14.324999999999999</v>
      </c>
      <c r="AJ7" s="154">
        <f t="shared" si="13"/>
        <v>0</v>
      </c>
      <c r="AK7" s="154">
        <f t="shared" si="14"/>
        <v>0.6425452276980661</v>
      </c>
      <c r="AL7" s="154">
        <f t="shared" si="15"/>
        <v>0.35745477230193384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206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113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169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646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502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769</v>
      </c>
      <c r="L9" s="36">
        <f t="shared" si="0"/>
        <v>60.125</v>
      </c>
      <c r="M9" s="86">
        <f t="shared" si="1"/>
        <v>164852.58000000002</v>
      </c>
      <c r="N9" s="57">
        <f t="shared" si="2"/>
        <v>264.2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12.2</v>
      </c>
      <c r="AH9" s="97">
        <f t="shared" si="12"/>
        <v>7.9749999999999996</v>
      </c>
      <c r="AJ9" s="154">
        <f t="shared" si="13"/>
        <v>0</v>
      </c>
      <c r="AK9" s="154">
        <f t="shared" si="14"/>
        <v>0.60470879801734823</v>
      </c>
      <c r="AL9" s="154">
        <f t="shared" si="15"/>
        <v>0.39529120198265183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287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384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596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528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338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415</v>
      </c>
      <c r="L10" s="36">
        <f t="shared" ref="L10" si="16">SUM(C10:K10)/40</f>
        <v>63.7</v>
      </c>
      <c r="M10" s="86">
        <f t="shared" si="1"/>
        <v>159521.82749999998</v>
      </c>
      <c r="N10" s="57">
        <f t="shared" si="2"/>
        <v>242.41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2971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2788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4051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3835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4057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5420</v>
      </c>
      <c r="L12" s="36">
        <f t="shared" si="0"/>
        <v>578.04999999999995</v>
      </c>
      <c r="M12" s="86">
        <f t="shared" si="1"/>
        <v>1481640.8049999999</v>
      </c>
      <c r="N12" s="57">
        <f t="shared" si="2"/>
        <v>2284.14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245.25</v>
      </c>
      <c r="AH12" s="97">
        <f t="shared" si="12"/>
        <v>143.97499999999999</v>
      </c>
      <c r="AJ12" s="154">
        <f t="shared" si="13"/>
        <v>0</v>
      </c>
      <c r="AK12" s="154">
        <f t="shared" si="14"/>
        <v>0.63009827220759196</v>
      </c>
      <c r="AL12" s="154">
        <f t="shared" si="15"/>
        <v>0.36990172779240793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600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3000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2000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3000</v>
      </c>
      <c r="L13" s="36">
        <f t="shared" si="0"/>
        <v>215</v>
      </c>
      <c r="M13" s="86">
        <f t="shared" si="1"/>
        <v>612597.5</v>
      </c>
      <c r="N13" s="57">
        <f t="shared" si="2"/>
        <v>1002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15</v>
      </c>
      <c r="AH13" s="97">
        <f t="shared" si="12"/>
        <v>15</v>
      </c>
      <c r="AJ13" s="154">
        <f t="shared" si="13"/>
        <v>0</v>
      </c>
      <c r="AK13" s="154">
        <f t="shared" si="14"/>
        <v>0.5</v>
      </c>
      <c r="AL13" s="154">
        <f t="shared" si="15"/>
        <v>0.5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308" t="s">
        <v>48</v>
      </c>
      <c r="B16" s="309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5293</v>
      </c>
      <c r="G16" s="51">
        <f t="shared" si="38"/>
        <v>4439</v>
      </c>
      <c r="H16" s="53">
        <f t="shared" si="38"/>
        <v>6735</v>
      </c>
      <c r="I16" s="113">
        <f t="shared" si="38"/>
        <v>11494</v>
      </c>
      <c r="J16" s="51">
        <f t="shared" si="38"/>
        <v>10274</v>
      </c>
      <c r="K16" s="53">
        <f t="shared" si="38"/>
        <v>13818</v>
      </c>
      <c r="L16" s="50">
        <f t="shared" si="0"/>
        <v>1301.325</v>
      </c>
      <c r="M16" s="88">
        <f t="shared" ref="M16:AA16" si="39">SUM(M6:M15)</f>
        <v>3448867.0274999999</v>
      </c>
      <c r="N16" s="53">
        <f t="shared" si="39"/>
        <v>5423.01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411.67500000000001</v>
      </c>
      <c r="AH16" s="104">
        <f t="shared" si="12"/>
        <v>243.3</v>
      </c>
      <c r="AJ16" s="155">
        <f t="shared" ref="AJ16" si="40">AF16/SUM(AF16:AH16)</f>
        <v>0</v>
      </c>
      <c r="AK16" s="155">
        <f t="shared" si="14"/>
        <v>0.62853544028398034</v>
      </c>
      <c r="AL16" s="155">
        <f t="shared" si="15"/>
        <v>0.37146455971601972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132.32499999999999</v>
      </c>
      <c r="G17" s="55">
        <f t="shared" si="41"/>
        <v>110.97499999999999</v>
      </c>
      <c r="H17" s="55">
        <f t="shared" si="41"/>
        <v>168.375</v>
      </c>
      <c r="I17" s="55">
        <f t="shared" si="41"/>
        <v>287.35000000000002</v>
      </c>
      <c r="J17" s="55">
        <f t="shared" si="41"/>
        <v>256.85000000000002</v>
      </c>
      <c r="K17" s="55">
        <f t="shared" si="41"/>
        <v>345.45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8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31">
        <f ca="1">Ttl!A2</f>
        <v>46308</v>
      </c>
      <c r="B2" s="331"/>
      <c r="C2" s="331"/>
      <c r="D2" s="331"/>
      <c r="E2" s="331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0" t="s">
        <v>49</v>
      </c>
      <c r="B19" s="272" t="s">
        <v>43</v>
      </c>
      <c r="C19" s="322" t="s">
        <v>40</v>
      </c>
      <c r="D19" s="317"/>
      <c r="E19" s="317"/>
      <c r="F19" s="317" t="s">
        <v>41</v>
      </c>
      <c r="G19" s="317"/>
      <c r="H19" s="317"/>
      <c r="I19" s="317" t="s">
        <v>42</v>
      </c>
      <c r="J19" s="317"/>
      <c r="K19" s="317"/>
      <c r="L19" s="323" t="s">
        <v>48</v>
      </c>
      <c r="M19" s="323"/>
      <c r="N19" s="324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20"/>
      <c r="B20" s="321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  <c r="Y19" s="28">
        <v>865</v>
      </c>
      <c r="Z19" s="28">
        <v>1740</v>
      </c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3.5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3.5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32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3.5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3.5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  <c r="AA19" s="28">
        <v>11305</v>
      </c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10</v>
      </c>
      <c r="H6" s="57">
        <v>20</v>
      </c>
      <c r="I6" s="33">
        <v>100</v>
      </c>
      <c r="J6" s="29">
        <v>50</v>
      </c>
      <c r="K6" s="35">
        <v>260</v>
      </c>
      <c r="L6" s="36">
        <f t="shared" ref="L6:L16" si="0">SUM(C6:K6)/40</f>
        <v>11.25</v>
      </c>
      <c r="M6" s="86">
        <f t="shared" ref="M6:M15" si="1">SUMPRODUCT($C$4:$K$4,$C6:$K6)</f>
        <v>31880.9</v>
      </c>
      <c r="N6" s="57">
        <f t="shared" ref="N6:N15" si="2">SUMPRODUCT($C$3:$K$3,$C6:$K6)/1000</f>
        <v>52</v>
      </c>
      <c r="O6" s="42">
        <f t="shared" ref="O6:O12" si="3">SUM(F6:H6)/20</f>
        <v>2</v>
      </c>
      <c r="P6" s="41">
        <f t="shared" ref="P6:P12" si="4">SUM(I6:K6)/20</f>
        <v>20.5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121</v>
      </c>
      <c r="J7" s="29">
        <v>111</v>
      </c>
      <c r="K7" s="35">
        <v>168</v>
      </c>
      <c r="L7" s="36">
        <f t="shared" si="0"/>
        <v>10</v>
      </c>
      <c r="M7" s="86">
        <f t="shared" si="1"/>
        <v>29056</v>
      </c>
      <c r="N7" s="57">
        <f t="shared" si="2"/>
        <v>48</v>
      </c>
      <c r="O7" s="42">
        <f t="shared" si="3"/>
        <v>0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0</v>
      </c>
      <c r="K8" s="35"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27</v>
      </c>
      <c r="G10" s="29">
        <v>10</v>
      </c>
      <c r="H10" s="57">
        <v>27</v>
      </c>
      <c r="I10" s="33">
        <v>30</v>
      </c>
      <c r="J10" s="29">
        <v>20</v>
      </c>
      <c r="K10" s="35">
        <v>30</v>
      </c>
      <c r="L10" s="36">
        <f t="shared" ref="L10" si="18">SUM(C10:K10)/40</f>
        <v>3.6</v>
      </c>
      <c r="M10" s="86">
        <f t="shared" si="1"/>
        <v>9168.7999999999993</v>
      </c>
      <c r="N10" s="57">
        <f t="shared" si="2"/>
        <v>14.08</v>
      </c>
      <c r="O10" s="42">
        <f t="shared" ref="O10" si="19">SUM(F10:H10)/20</f>
        <v>3.2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160</v>
      </c>
      <c r="H12" s="57">
        <v>80</v>
      </c>
      <c r="I12" s="33">
        <v>340</v>
      </c>
      <c r="J12" s="29">
        <v>300</v>
      </c>
      <c r="K12" s="35">
        <v>700</v>
      </c>
      <c r="L12" s="36">
        <f t="shared" si="0"/>
        <v>46.5</v>
      </c>
      <c r="M12" s="86">
        <f t="shared" si="1"/>
        <v>124618.1</v>
      </c>
      <c r="N12" s="57">
        <f t="shared" si="2"/>
        <v>197.2</v>
      </c>
      <c r="O12" s="42">
        <f t="shared" si="3"/>
        <v>26</v>
      </c>
      <c r="P12" s="41">
        <f t="shared" si="4"/>
        <v>67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13</v>
      </c>
      <c r="AH12" s="97">
        <f t="shared" si="14"/>
        <v>11</v>
      </c>
      <c r="AJ12" s="154">
        <f t="shared" si="15"/>
        <v>0</v>
      </c>
      <c r="AK12" s="154">
        <f t="shared" si="16"/>
        <v>0.54166666666666663</v>
      </c>
      <c r="AL12" s="154">
        <f t="shared" si="17"/>
        <v>0.45833333333333331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>
        <v>3000</v>
      </c>
      <c r="J13" s="29">
        <v>2000</v>
      </c>
      <c r="K13" s="35"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317</v>
      </c>
      <c r="G16" s="51">
        <f t="shared" si="34"/>
        <v>180</v>
      </c>
      <c r="H16" s="53">
        <f t="shared" si="34"/>
        <v>127</v>
      </c>
      <c r="I16" s="113">
        <f t="shared" si="34"/>
        <v>3591</v>
      </c>
      <c r="J16" s="51">
        <f t="shared" si="34"/>
        <v>2481</v>
      </c>
      <c r="K16" s="53">
        <f t="shared" si="34"/>
        <v>4158</v>
      </c>
      <c r="L16" s="50">
        <f t="shared" si="0"/>
        <v>271.35000000000002</v>
      </c>
      <c r="M16" s="88">
        <f t="shared" ref="M16:AA16" si="35">SUM(M6:M15)</f>
        <v>775843.8</v>
      </c>
      <c r="N16" s="53">
        <f t="shared" si="35"/>
        <v>1271.28</v>
      </c>
      <c r="O16" s="113">
        <f t="shared" si="35"/>
        <v>31.2</v>
      </c>
      <c r="P16" s="52">
        <f t="shared" si="35"/>
        <v>111.5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15.6</v>
      </c>
      <c r="AH16" s="104">
        <f t="shared" si="14"/>
        <v>12.425000000000001</v>
      </c>
      <c r="AJ16" s="155">
        <f t="shared" ref="AJ16" si="37">AF16/SUM(AF16:AH16)</f>
        <v>0</v>
      </c>
      <c r="AK16" s="155">
        <f t="shared" si="16"/>
        <v>0.55664585191793048</v>
      </c>
      <c r="AL16" s="155">
        <f t="shared" si="17"/>
        <v>0.44335414808206963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70</v>
      </c>
      <c r="H6" s="57">
        <v>90</v>
      </c>
      <c r="I6" s="33">
        <v>80</v>
      </c>
      <c r="J6" s="29">
        <v>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22114.9</v>
      </c>
      <c r="N6" s="57">
        <f t="shared" ref="N6:N15" si="2">SUMPRODUCT($C$3:$K$3,$C6:$K6)/1000</f>
        <v>33.200000000000003</v>
      </c>
      <c r="O6" s="42">
        <f t="shared" ref="O6:O12" si="3">SUM(F6:H6)/20</f>
        <v>10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2.75</v>
      </c>
      <c r="AJ6" s="154">
        <f t="shared" ref="AJ6:AJ15" si="15">AF6/SUM(AF6:AH6)</f>
        <v>0</v>
      </c>
      <c r="AK6" s="154">
        <f t="shared" ref="AK6:AK16" si="16">AG6/SUM(AF6:AH6)</f>
        <v>0.64516129032258063</v>
      </c>
      <c r="AL6" s="154">
        <f t="shared" ref="AL6:AL16" si="17">AH6/SUM(AF6:AH6)</f>
        <v>0.35483870967741937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35</v>
      </c>
      <c r="J7" s="29">
        <v>10</v>
      </c>
      <c r="K7" s="35">
        <v>75</v>
      </c>
      <c r="L7" s="36">
        <f t="shared" si="0"/>
        <v>4</v>
      </c>
      <c r="M7" s="86">
        <f t="shared" si="1"/>
        <v>10815.3</v>
      </c>
      <c r="N7" s="57">
        <f t="shared" si="2"/>
        <v>17.2</v>
      </c>
      <c r="O7" s="42">
        <f t="shared" si="3"/>
        <v>2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10</v>
      </c>
      <c r="G9" s="29">
        <v>10</v>
      </c>
      <c r="H9" s="57">
        <v>10</v>
      </c>
      <c r="I9" s="33">
        <v>89</v>
      </c>
      <c r="J9" s="29">
        <v>49</v>
      </c>
      <c r="K9" s="35">
        <v>64</v>
      </c>
      <c r="L9" s="36">
        <f t="shared" si="0"/>
        <v>5.8</v>
      </c>
      <c r="M9" s="86">
        <f t="shared" si="1"/>
        <v>16247.154999999999</v>
      </c>
      <c r="N9" s="57">
        <f t="shared" si="2"/>
        <v>26.34</v>
      </c>
      <c r="O9" s="42">
        <f t="shared" si="3"/>
        <v>1.5</v>
      </c>
      <c r="P9" s="41">
        <f t="shared" si="4"/>
        <v>10.1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0.75</v>
      </c>
      <c r="AH9" s="97">
        <f t="shared" si="14"/>
        <v>0.5</v>
      </c>
      <c r="AJ9" s="154">
        <f t="shared" si="15"/>
        <v>0</v>
      </c>
      <c r="AK9" s="154">
        <f t="shared" si="16"/>
        <v>0.6</v>
      </c>
      <c r="AL9" s="154">
        <f t="shared" si="17"/>
        <v>0.4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48</v>
      </c>
      <c r="G10" s="29">
        <v>33</v>
      </c>
      <c r="H10" s="57">
        <v>76</v>
      </c>
      <c r="I10" s="33">
        <v>13</v>
      </c>
      <c r="J10" s="29">
        <v>3</v>
      </c>
      <c r="K10" s="35">
        <v>15</v>
      </c>
      <c r="L10" s="36">
        <f t="shared" ref="L10" si="18">SUM(C10:K10)/40</f>
        <v>4.7</v>
      </c>
      <c r="M10" s="86">
        <f t="shared" si="1"/>
        <v>10488.452499999999</v>
      </c>
      <c r="N10" s="57">
        <f t="shared" si="2"/>
        <v>14.71</v>
      </c>
      <c r="O10" s="42">
        <f t="shared" ref="O10" si="19">SUM(F10:H10)/20</f>
        <v>7.85</v>
      </c>
      <c r="P10" s="41">
        <f t="shared" ref="P10" si="20">SUM(I10:K10)/20</f>
        <v>1.55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400</v>
      </c>
      <c r="G12" s="29">
        <v>478</v>
      </c>
      <c r="H12" s="57">
        <v>440</v>
      </c>
      <c r="I12" s="33">
        <v>440</v>
      </c>
      <c r="J12" s="29">
        <v>480</v>
      </c>
      <c r="K12" s="35">
        <v>400</v>
      </c>
      <c r="L12" s="36">
        <f t="shared" si="0"/>
        <v>65.95</v>
      </c>
      <c r="M12" s="86">
        <f t="shared" si="1"/>
        <v>165030.375</v>
      </c>
      <c r="N12" s="57">
        <f t="shared" si="2"/>
        <v>250.66</v>
      </c>
      <c r="O12" s="42">
        <f t="shared" si="3"/>
        <v>65.900000000000006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32.950000000000003</v>
      </c>
      <c r="AH12" s="97">
        <f t="shared" si="14"/>
        <v>21.95</v>
      </c>
      <c r="AJ12" s="154">
        <f t="shared" si="15"/>
        <v>0</v>
      </c>
      <c r="AK12" s="154">
        <f t="shared" si="16"/>
        <v>0.60018214936247727</v>
      </c>
      <c r="AL12" s="154">
        <f t="shared" si="17"/>
        <v>0.39981785063752273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518</v>
      </c>
      <c r="G16" s="51">
        <f t="shared" si="34"/>
        <v>611</v>
      </c>
      <c r="H16" s="53">
        <f t="shared" si="34"/>
        <v>616</v>
      </c>
      <c r="I16" s="113">
        <f t="shared" si="34"/>
        <v>657</v>
      </c>
      <c r="J16" s="51">
        <f t="shared" si="34"/>
        <v>542</v>
      </c>
      <c r="K16" s="53">
        <f t="shared" si="34"/>
        <v>634</v>
      </c>
      <c r="L16" s="50">
        <f t="shared" si="0"/>
        <v>89.45</v>
      </c>
      <c r="M16" s="88">
        <f t="shared" ref="M16:AA16" si="35">SUM(M6:M15)</f>
        <v>224696.1825</v>
      </c>
      <c r="N16" s="53">
        <f t="shared" si="35"/>
        <v>342.11</v>
      </c>
      <c r="O16" s="113">
        <f t="shared" si="35"/>
        <v>87.25</v>
      </c>
      <c r="P16" s="52">
        <f t="shared" si="35"/>
        <v>91.65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43.625</v>
      </c>
      <c r="AH16" s="104">
        <f t="shared" si="14"/>
        <v>28.225000000000001</v>
      </c>
      <c r="AJ16" s="155">
        <f t="shared" ref="AJ16" si="37">AF16/SUM(AF16:AH16)</f>
        <v>0</v>
      </c>
      <c r="AK16" s="155">
        <f t="shared" si="16"/>
        <v>0.60716771050800278</v>
      </c>
      <c r="AL16" s="155">
        <f t="shared" si="17"/>
        <v>0.39283228949199728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12.95</v>
      </c>
      <c r="G17" s="55">
        <f t="shared" si="38"/>
        <v>15.275</v>
      </c>
      <c r="H17" s="55">
        <f t="shared" si="38"/>
        <v>15.4</v>
      </c>
      <c r="I17" s="55">
        <f t="shared" si="38"/>
        <v>16.425000000000001</v>
      </c>
      <c r="J17" s="55">
        <f t="shared" si="38"/>
        <v>13.55</v>
      </c>
      <c r="K17" s="55">
        <f t="shared" si="38"/>
        <v>15.85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60</v>
      </c>
      <c r="G6" s="29">
        <v>60</v>
      </c>
      <c r="H6" s="57">
        <v>60</v>
      </c>
      <c r="I6" s="33">
        <v>60</v>
      </c>
      <c r="J6" s="29">
        <v>60</v>
      </c>
      <c r="K6" s="35">
        <v>60</v>
      </c>
      <c r="L6" s="36">
        <f t="shared" ref="L6:L16" si="0">SUM(C6:K6)/40</f>
        <v>9</v>
      </c>
      <c r="M6" s="86">
        <f t="shared" ref="M6:M15" si="1">SUMPRODUCT($C$4:$K$4,$C6:$K6)</f>
        <v>22518.449999999997</v>
      </c>
      <c r="N6" s="57">
        <f t="shared" ref="N6:N15" si="2">SUMPRODUCT($C$3:$K$3,$C6:$K6)/1000</f>
        <v>34.200000000000003</v>
      </c>
      <c r="O6" s="42">
        <f t="shared" ref="O6:O12" si="3">SUM(F6:H6)/20</f>
        <v>9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4.5</v>
      </c>
      <c r="AH6" s="97">
        <f t="shared" ref="AH6:AH16" si="14">SUM(E6:G6)/40</f>
        <v>3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122</v>
      </c>
      <c r="G7" s="29">
        <v>72</v>
      </c>
      <c r="H7" s="57">
        <v>202</v>
      </c>
      <c r="I7" s="33">
        <v>110</v>
      </c>
      <c r="J7" s="29">
        <v>60</v>
      </c>
      <c r="K7" s="35">
        <v>70</v>
      </c>
      <c r="L7" s="36">
        <f t="shared" si="0"/>
        <v>15.9</v>
      </c>
      <c r="M7" s="86">
        <f t="shared" si="1"/>
        <v>38208.750000000007</v>
      </c>
      <c r="N7" s="57">
        <f t="shared" si="2"/>
        <v>56.52</v>
      </c>
      <c r="O7" s="42">
        <f t="shared" si="3"/>
        <v>19.8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9.9</v>
      </c>
      <c r="AH7" s="97">
        <f t="shared" si="14"/>
        <v>4.8499999999999996</v>
      </c>
      <c r="AJ7" s="154">
        <f t="shared" si="15"/>
        <v>0</v>
      </c>
      <c r="AK7" s="154">
        <f t="shared" si="16"/>
        <v>0.67118644067796618</v>
      </c>
      <c r="AL7" s="154">
        <f t="shared" si="17"/>
        <v>0.32881355932203388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6</v>
      </c>
      <c r="I9" s="33">
        <v>53</v>
      </c>
      <c r="J9" s="29">
        <v>53</v>
      </c>
      <c r="K9" s="35">
        <v>106</v>
      </c>
      <c r="L9" s="36">
        <f t="shared" si="0"/>
        <v>5.75</v>
      </c>
      <c r="M9" s="86">
        <f t="shared" si="1"/>
        <v>16344.005000000001</v>
      </c>
      <c r="N9" s="57">
        <f t="shared" si="2"/>
        <v>26.7</v>
      </c>
      <c r="O9" s="42">
        <f t="shared" si="3"/>
        <v>0.9</v>
      </c>
      <c r="P9" s="41">
        <f t="shared" si="4"/>
        <v>10.6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36</v>
      </c>
      <c r="G10" s="29">
        <v>121</v>
      </c>
      <c r="H10" s="57">
        <v>127</v>
      </c>
      <c r="I10" s="33">
        <v>126</v>
      </c>
      <c r="J10" s="29">
        <v>110</v>
      </c>
      <c r="K10" s="35">
        <v>56</v>
      </c>
      <c r="L10" s="36">
        <f t="shared" ref="L10" si="18">SUM(C10:K10)/40</f>
        <v>14.4</v>
      </c>
      <c r="M10" s="86">
        <f t="shared" si="1"/>
        <v>36110.229999999996</v>
      </c>
      <c r="N10" s="57">
        <f t="shared" si="2"/>
        <v>54.92</v>
      </c>
      <c r="O10" s="42">
        <f t="shared" ref="O10" si="19">SUM(F10:H10)/20</f>
        <v>14.2</v>
      </c>
      <c r="P10" s="41">
        <f t="shared" ref="P10" si="20">SUM(I10:K10)/20</f>
        <v>14.6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440</v>
      </c>
      <c r="G12" s="29">
        <v>440</v>
      </c>
      <c r="H12" s="57">
        <v>480</v>
      </c>
      <c r="I12" s="33">
        <v>680</v>
      </c>
      <c r="J12" s="29">
        <v>720</v>
      </c>
      <c r="K12" s="35">
        <v>920</v>
      </c>
      <c r="L12" s="36">
        <f t="shared" si="0"/>
        <v>92</v>
      </c>
      <c r="M12" s="86">
        <f t="shared" si="1"/>
        <v>239873.8</v>
      </c>
      <c r="N12" s="57">
        <f t="shared" si="2"/>
        <v>373.6</v>
      </c>
      <c r="O12" s="42">
        <f t="shared" si="3"/>
        <v>68</v>
      </c>
      <c r="P12" s="41">
        <f t="shared" si="4"/>
        <v>116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34</v>
      </c>
      <c r="AH12" s="97">
        <f t="shared" si="14"/>
        <v>22</v>
      </c>
      <c r="AJ12" s="154">
        <f t="shared" si="15"/>
        <v>0</v>
      </c>
      <c r="AK12" s="154">
        <f t="shared" si="16"/>
        <v>0.6071428571428571</v>
      </c>
      <c r="AL12" s="154">
        <f t="shared" si="17"/>
        <v>0.39285714285714285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>
        <v>600</v>
      </c>
      <c r="G13" s="29"/>
      <c r="H13" s="57"/>
      <c r="I13" s="33"/>
      <c r="J13" s="29"/>
      <c r="K13" s="35"/>
      <c r="L13" s="36">
        <f t="shared" si="0"/>
        <v>15</v>
      </c>
      <c r="M13" s="86">
        <f t="shared" si="1"/>
        <v>31477.5</v>
      </c>
      <c r="N13" s="57">
        <f t="shared" si="2"/>
        <v>42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15</v>
      </c>
      <c r="AJ13" s="154">
        <f t="shared" si="15"/>
        <v>0</v>
      </c>
      <c r="AK13" s="154">
        <f t="shared" si="16"/>
        <v>0.5</v>
      </c>
      <c r="AL13" s="154">
        <f t="shared" si="17"/>
        <v>0.5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1270</v>
      </c>
      <c r="G16" s="51">
        <f t="shared" si="34"/>
        <v>693</v>
      </c>
      <c r="H16" s="53">
        <f t="shared" si="34"/>
        <v>875</v>
      </c>
      <c r="I16" s="113">
        <f t="shared" si="34"/>
        <v>1029</v>
      </c>
      <c r="J16" s="51">
        <f t="shared" si="34"/>
        <v>1003</v>
      </c>
      <c r="K16" s="53">
        <f t="shared" si="34"/>
        <v>1212</v>
      </c>
      <c r="L16" s="50">
        <f t="shared" si="0"/>
        <v>152.05000000000001</v>
      </c>
      <c r="M16" s="88">
        <f t="shared" ref="M16:AA16" si="35">SUM(M6:M15)</f>
        <v>384532.73499999999</v>
      </c>
      <c r="N16" s="53">
        <f t="shared" si="35"/>
        <v>587.94000000000005</v>
      </c>
      <c r="O16" s="113">
        <f t="shared" si="35"/>
        <v>111.9</v>
      </c>
      <c r="P16" s="52">
        <f t="shared" si="35"/>
        <v>162.19999999999999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70.95</v>
      </c>
      <c r="AH16" s="104">
        <f t="shared" si="14"/>
        <v>49.075000000000003</v>
      </c>
      <c r="AJ16" s="155">
        <f t="shared" ref="AJ16" si="37">AF16/SUM(AF16:AH16)</f>
        <v>0</v>
      </c>
      <c r="AK16" s="155">
        <f t="shared" si="16"/>
        <v>0.59112684857321396</v>
      </c>
      <c r="AL16" s="155">
        <f t="shared" si="17"/>
        <v>0.4088731514267861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I13" sqref="I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333"/>
      <c r="D6" s="334"/>
      <c r="E6" s="335"/>
      <c r="F6" s="336">
        <v>55</v>
      </c>
      <c r="G6" s="334">
        <v>50</v>
      </c>
      <c r="H6" s="337">
        <v>95</v>
      </c>
      <c r="I6" s="336">
        <v>190</v>
      </c>
      <c r="J6" s="334">
        <v>134</v>
      </c>
      <c r="K6" s="335">
        <v>120</v>
      </c>
      <c r="L6" s="36">
        <f t="shared" ref="L6:L16" si="0">SUM(C6:K6)/40</f>
        <v>16.100000000000001</v>
      </c>
      <c r="M6" s="86">
        <f t="shared" ref="M6:M15" si="1">SUMPRODUCT($C$4:$K$4,$C6:$K6)</f>
        <v>42744.66</v>
      </c>
      <c r="N6" s="57">
        <f t="shared" ref="N6:N15" si="2">SUMPRODUCT($C$3:$K$3,$C6:$K6)/1000</f>
        <v>67.28</v>
      </c>
      <c r="O6" s="42">
        <f t="shared" ref="O6:O12" si="3">SUM(F6:H6)/20</f>
        <v>10</v>
      </c>
      <c r="P6" s="41">
        <f t="shared" ref="P6:P12" si="4">SUM(I6:K6)/20</f>
        <v>22.2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2.625</v>
      </c>
      <c r="AJ6" s="154">
        <f t="shared" ref="AJ6:AJ15" si="15">AF6/SUM(AF6:AH6)</f>
        <v>0</v>
      </c>
      <c r="AK6" s="154">
        <f t="shared" ref="AK6:AK16" si="16">AG6/SUM(AF6:AH6)</f>
        <v>0.65573770491803274</v>
      </c>
      <c r="AL6" s="154">
        <f t="shared" ref="AL6:AL16" si="17">AH6/SUM(AF6:AH6)</f>
        <v>0.34426229508196721</v>
      </c>
    </row>
    <row r="7" spans="1:38" x14ac:dyDescent="0.3">
      <c r="A7" s="30">
        <v>2</v>
      </c>
      <c r="B7" s="111" t="s">
        <v>88</v>
      </c>
      <c r="C7" s="333"/>
      <c r="D7" s="334"/>
      <c r="E7" s="335"/>
      <c r="F7" s="336">
        <v>65</v>
      </c>
      <c r="G7" s="334">
        <v>20</v>
      </c>
      <c r="H7" s="337">
        <v>77</v>
      </c>
      <c r="I7" s="336">
        <v>92</v>
      </c>
      <c r="J7" s="334">
        <v>46</v>
      </c>
      <c r="K7" s="335">
        <v>61</v>
      </c>
      <c r="L7" s="36">
        <f t="shared" si="0"/>
        <v>9.0250000000000004</v>
      </c>
      <c r="M7" s="86">
        <f t="shared" si="1"/>
        <v>22954.285</v>
      </c>
      <c r="N7" s="57">
        <f t="shared" si="2"/>
        <v>35.22</v>
      </c>
      <c r="O7" s="42">
        <f t="shared" si="3"/>
        <v>8.1</v>
      </c>
      <c r="P7" s="41">
        <f t="shared" si="4"/>
        <v>9.9499999999999993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4.05</v>
      </c>
      <c r="AH7" s="97">
        <f t="shared" si="14"/>
        <v>2.125</v>
      </c>
      <c r="AJ7" s="154">
        <f t="shared" si="15"/>
        <v>0</v>
      </c>
      <c r="AK7" s="154">
        <f t="shared" si="16"/>
        <v>0.65587044534412953</v>
      </c>
      <c r="AL7" s="154">
        <f t="shared" si="17"/>
        <v>0.34412955465587047</v>
      </c>
    </row>
    <row r="8" spans="1:38" x14ac:dyDescent="0.3">
      <c r="A8" s="30">
        <v>3</v>
      </c>
      <c r="B8" s="111" t="s">
        <v>92</v>
      </c>
      <c r="C8" s="333"/>
      <c r="D8" s="334"/>
      <c r="E8" s="335"/>
      <c r="F8" s="336"/>
      <c r="G8" s="334"/>
      <c r="H8" s="337"/>
      <c r="I8" s="336"/>
      <c r="J8" s="334"/>
      <c r="K8" s="3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333"/>
      <c r="D9" s="334"/>
      <c r="E9" s="335"/>
      <c r="F9" s="336">
        <v>23</v>
      </c>
      <c r="G9" s="334">
        <v>17</v>
      </c>
      <c r="H9" s="337">
        <v>33</v>
      </c>
      <c r="I9" s="336">
        <v>123</v>
      </c>
      <c r="J9" s="334">
        <v>75</v>
      </c>
      <c r="K9" s="335">
        <v>108</v>
      </c>
      <c r="L9" s="36">
        <f t="shared" si="0"/>
        <v>9.4749999999999996</v>
      </c>
      <c r="M9" s="86">
        <f t="shared" si="1"/>
        <v>26057.602499999997</v>
      </c>
      <c r="N9" s="57">
        <f t="shared" si="2"/>
        <v>41.83</v>
      </c>
      <c r="O9" s="42">
        <f t="shared" si="3"/>
        <v>3.65</v>
      </c>
      <c r="P9" s="41">
        <f t="shared" si="4"/>
        <v>15.3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1.825</v>
      </c>
      <c r="AH9" s="97">
        <f t="shared" si="14"/>
        <v>1</v>
      </c>
      <c r="AJ9" s="154">
        <f t="shared" si="15"/>
        <v>0</v>
      </c>
      <c r="AK9" s="154">
        <f t="shared" si="16"/>
        <v>0.64601769911504414</v>
      </c>
      <c r="AL9" s="154">
        <f t="shared" si="17"/>
        <v>0.35398230088495575</v>
      </c>
    </row>
    <row r="10" spans="1:38" x14ac:dyDescent="0.3">
      <c r="A10" s="30">
        <v>5</v>
      </c>
      <c r="B10" s="111" t="s">
        <v>100</v>
      </c>
      <c r="C10" s="333"/>
      <c r="D10" s="334"/>
      <c r="E10" s="335"/>
      <c r="F10" s="336">
        <v>32</v>
      </c>
      <c r="G10" s="334">
        <v>31</v>
      </c>
      <c r="H10" s="337">
        <v>93</v>
      </c>
      <c r="I10" s="336">
        <v>60</v>
      </c>
      <c r="J10" s="334">
        <v>36</v>
      </c>
      <c r="K10" s="335">
        <v>51</v>
      </c>
      <c r="L10" s="36">
        <f t="shared" si="0"/>
        <v>7.5750000000000002</v>
      </c>
      <c r="M10" s="86">
        <f t="shared" si="1"/>
        <v>18862.23</v>
      </c>
      <c r="N10" s="57">
        <f t="shared" si="2"/>
        <v>28.56</v>
      </c>
      <c r="O10" s="42">
        <f t="shared" ref="O10" si="18">SUM(F10:H10)/20</f>
        <v>7.8</v>
      </c>
      <c r="P10" s="41">
        <f t="shared" ref="P10" si="19">SUM(I10:K10)/20</f>
        <v>7.35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333"/>
      <c r="D11" s="334"/>
      <c r="E11" s="335"/>
      <c r="F11" s="336"/>
      <c r="G11" s="334"/>
      <c r="H11" s="337"/>
      <c r="I11" s="336"/>
      <c r="J11" s="334"/>
      <c r="K11" s="3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333"/>
      <c r="D12" s="334"/>
      <c r="E12" s="335"/>
      <c r="F12" s="336"/>
      <c r="G12" s="334"/>
      <c r="H12" s="337"/>
      <c r="I12" s="336"/>
      <c r="J12" s="334"/>
      <c r="K12" s="3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333"/>
      <c r="D13" s="334"/>
      <c r="E13" s="335"/>
      <c r="F13" s="336"/>
      <c r="G13" s="334"/>
      <c r="H13" s="337"/>
      <c r="I13" s="336"/>
      <c r="J13" s="334"/>
      <c r="K13" s="3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333"/>
      <c r="D14" s="334"/>
      <c r="E14" s="335"/>
      <c r="F14" s="336"/>
      <c r="G14" s="334"/>
      <c r="H14" s="337"/>
      <c r="I14" s="336"/>
      <c r="J14" s="334"/>
      <c r="K14" s="3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333"/>
      <c r="D15" s="334"/>
      <c r="E15" s="335"/>
      <c r="F15" s="336"/>
      <c r="G15" s="334"/>
      <c r="H15" s="337"/>
      <c r="I15" s="336"/>
      <c r="J15" s="334"/>
      <c r="K15" s="3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175</v>
      </c>
      <c r="G16" s="51">
        <f t="shared" si="33"/>
        <v>118</v>
      </c>
      <c r="H16" s="53">
        <f t="shared" si="33"/>
        <v>298</v>
      </c>
      <c r="I16" s="113">
        <f t="shared" si="33"/>
        <v>465</v>
      </c>
      <c r="J16" s="51">
        <f t="shared" si="33"/>
        <v>291</v>
      </c>
      <c r="K16" s="53">
        <f t="shared" si="33"/>
        <v>340</v>
      </c>
      <c r="L16" s="50">
        <f t="shared" si="0"/>
        <v>42.174999999999997</v>
      </c>
      <c r="M16" s="88">
        <f t="shared" ref="M16:AA16" si="34">SUM(M6:M15)</f>
        <v>110618.7775</v>
      </c>
      <c r="N16" s="53">
        <f t="shared" si="34"/>
        <v>172.89</v>
      </c>
      <c r="O16" s="113">
        <f t="shared" si="34"/>
        <v>29.55</v>
      </c>
      <c r="P16" s="52">
        <f t="shared" si="34"/>
        <v>54.800000000000004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14.775</v>
      </c>
      <c r="AH16" s="104">
        <f t="shared" si="14"/>
        <v>7.3250000000000002</v>
      </c>
      <c r="AJ16" s="155">
        <f t="shared" ref="AJ16" si="36">AF16/SUM(AF16:AH16)</f>
        <v>0</v>
      </c>
      <c r="AK16" s="155">
        <f t="shared" si="16"/>
        <v>0.66855203619909498</v>
      </c>
      <c r="AL16" s="155">
        <f t="shared" si="17"/>
        <v>0.33144796380090497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242"/>
      <c r="G13" s="240"/>
      <c r="H13" s="243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243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243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2">
        <f ca="1">Ttl!A2</f>
        <v>46308</v>
      </c>
      <c r="B2" s="292"/>
      <c r="C2" s="292"/>
      <c r="D2" s="292"/>
      <c r="E2" s="292"/>
      <c r="U2" s="81"/>
    </row>
    <row r="3" spans="1:38" ht="14.5" customHeight="1" thickBot="1" x14ac:dyDescent="0.35">
      <c r="A3" s="27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25"/>
      <c r="M3" s="326"/>
      <c r="N3" s="327"/>
      <c r="O3" s="318" t="s">
        <v>47</v>
      </c>
      <c r="P3" s="31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5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8" t="s">
        <v>48</v>
      </c>
      <c r="M4" s="329"/>
      <c r="N4" s="330"/>
      <c r="O4" s="44"/>
      <c r="P4" s="56"/>
      <c r="Q4" s="286" t="s">
        <v>61</v>
      </c>
      <c r="R4" s="287"/>
      <c r="S4" s="287"/>
      <c r="T4" s="288"/>
      <c r="U4" s="289" t="s">
        <v>60</v>
      </c>
      <c r="V4" s="290"/>
      <c r="W4" s="290"/>
      <c r="X4" s="291"/>
      <c r="Y4" s="296"/>
      <c r="Z4" s="283" t="s">
        <v>53</v>
      </c>
      <c r="AA4" s="284"/>
      <c r="AB4" s="284"/>
      <c r="AC4" s="313" t="s">
        <v>56</v>
      </c>
      <c r="AD4" s="315" t="s">
        <v>57</v>
      </c>
      <c r="AF4" s="280" t="s">
        <v>62</v>
      </c>
      <c r="AG4" s="281"/>
      <c r="AH4" s="282"/>
      <c r="AJ4" s="280" t="s">
        <v>63</v>
      </c>
      <c r="AK4" s="281"/>
      <c r="AL4" s="282"/>
    </row>
    <row r="5" spans="1:38" ht="15" customHeight="1" thickBot="1" x14ac:dyDescent="0.35">
      <c r="A5" s="294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97"/>
      <c r="Z5" s="50" t="s">
        <v>52</v>
      </c>
      <c r="AA5" s="61" t="s">
        <v>54</v>
      </c>
      <c r="AB5" s="51" t="s">
        <v>55</v>
      </c>
      <c r="AC5" s="314"/>
      <c r="AD5" s="31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308" t="s">
        <v>48</v>
      </c>
      <c r="B16" s="30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10" t="s">
        <v>49</v>
      </c>
      <c r="B19" s="310" t="s">
        <v>43</v>
      </c>
      <c r="C19" s="310" t="s">
        <v>40</v>
      </c>
      <c r="D19" s="310"/>
      <c r="E19" s="310"/>
      <c r="F19" s="310" t="s">
        <v>41</v>
      </c>
      <c r="G19" s="310"/>
      <c r="H19" s="310"/>
      <c r="I19" s="310" t="s">
        <v>42</v>
      </c>
      <c r="J19" s="310"/>
      <c r="K19" s="310"/>
      <c r="L19" s="312" t="s">
        <v>48</v>
      </c>
      <c r="M19" s="312"/>
      <c r="N19" s="31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11"/>
      <c r="B20" s="31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2026-10-14T05:51:14Z</dcterms:modified>
</cp:coreProperties>
</file>