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7F9029CE-65CA-4D4A-A5DE-F5DDF3F53CF7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<sst xmlns="http://schemas.openxmlformats.org/spreadsheetml/2006/main" count="2195" uniqueCount="105">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</sst>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4">
        <v>46174</v>
      </c>
      <c r="B2" s="264"/>
      <c r="C2" s="173" t="s">
        <v>65</v>
      </c>
      <c r="D2" s="265" t="s">
        <v>66</v>
      </c>
      <c r="E2" s="26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6" t="s">
        <v>84</v>
      </c>
      <c r="B3" s="267"/>
      <c r="C3" s="26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77" t="s">
        <v>72</v>
      </c>
      <c r="H4" s="278"/>
      <c r="I4" s="278"/>
      <c r="J4" s="278"/>
      <c r="K4" s="279"/>
      <c r="L4" s="280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179.1</v>
      </c>
      <c r="I8" s="195">
        <f t="shared" si="0"/>
        <v>0.35819999999999996</v>
      </c>
      <c r="J8" s="188">
        <f t="shared" si="1"/>
        <v>320.89999999999998</v>
      </c>
      <c r="K8" s="189">
        <f t="shared" si="2"/>
        <v>179.1</v>
      </c>
      <c r="L8" s="196">
        <f t="shared" si="3"/>
        <v>12.835999999999999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109.75</v>
      </c>
      <c r="I9" s="195">
        <f t="shared" si="0"/>
        <v>0.2195</v>
      </c>
      <c r="J9" s="188">
        <f t="shared" si="1"/>
        <v>390.25</v>
      </c>
      <c r="K9" s="189">
        <f t="shared" si="2"/>
        <v>109.75</v>
      </c>
      <c r="L9" s="196">
        <f t="shared" si="3"/>
        <v>15.61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84.95</v>
      </c>
      <c r="I10" s="195">
        <f t="shared" si="0"/>
        <v>0.1699</v>
      </c>
      <c r="J10" s="188">
        <f t="shared" si="1"/>
        <v>415.05</v>
      </c>
      <c r="K10" s="189">
        <f t="shared" si="2"/>
        <v>84.95</v>
      </c>
      <c r="L10" s="196">
        <f t="shared" si="3"/>
        <v>16.602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93.8</v>
      </c>
      <c r="I11" s="195">
        <f t="shared" si="0"/>
        <v>0.18759999999999999</v>
      </c>
      <c r="J11" s="188">
        <f t="shared" si="1"/>
        <v>406.2</v>
      </c>
      <c r="K11" s="189">
        <f t="shared" si="2"/>
        <v>93.8</v>
      </c>
      <c r="L11" s="196">
        <f t="shared" si="3"/>
        <v>16.248000000000001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675.57500000000005</v>
      </c>
      <c r="I12" s="195">
        <f t="shared" si="0"/>
        <v>0.11259583333333334</v>
      </c>
      <c r="J12" s="188">
        <f t="shared" si="1"/>
        <v>5324.4250000000002</v>
      </c>
      <c r="K12" s="189">
        <f t="shared" si="2"/>
        <v>675.57500000000005</v>
      </c>
      <c r="L12" s="196">
        <f t="shared" si="3"/>
        <v>212.977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81" t="s">
        <v>48</v>
      </c>
      <c r="B19" s="282"/>
      <c r="C19" s="28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74" t="s">
        <v>80</v>
      </c>
      <c r="H22" s="275"/>
      <c r="I22" s="275"/>
      <c r="J22" s="275"/>
      <c r="K22" s="276"/>
      <c r="L22" s="276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1" t="s">
        <v>48</v>
      </c>
      <c r="B34" s="282"/>
      <c r="C34" s="283"/>
      <c r="D34" s="284"/>
      <c r="E34" s="285"/>
      <c r="F34" s="28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M17" sqref="M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TODAY()-1</f>
        <v>46279</v>
      </c>
      <c r="B2" s="296"/>
      <c r="C2" s="296"/>
      <c r="D2" s="296"/>
      <c r="E2" s="296"/>
      <c r="F2" s="28" t="s">
        <v>98</v>
      </c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101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1014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465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430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236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1744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1284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1991</v>
      </c>
      <c r="L6" s="36">
        <f t="shared" ref="L6:L16" si="0">SUM(C6:K6)/40</f>
        <v>179.1</v>
      </c>
      <c r="M6" s="86">
        <f t="shared" ref="M6:M15" si="1">SUMPRODUCT($C$4:$K$4,$C6:$K6)</f>
        <v>463694.46749999997</v>
      </c>
      <c r="N6" s="57">
        <f t="shared" ref="N6:N15" si="2">SUMPRODUCT($C$3:$K$3,$C6:$K6)/1000</f>
        <v>742.29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35.49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35.49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25.35</v>
      </c>
      <c r="AG6" s="94">
        <f t="shared" ref="AG6:AG16" si="11">SUM(F6:H6)/40</f>
        <v>28.274999999999999</v>
      </c>
      <c r="AH6" s="97">
        <f t="shared" ref="AH6:AH16" si="12">SUM(E6:G6)/40</f>
        <v>22.375</v>
      </c>
      <c r="AJ6" s="154">
        <f t="shared" ref="AJ6:AJ15" si="13">AF6/SUM(AF6:AH6)</f>
        <v>0.33355263157894738</v>
      </c>
      <c r="AK6" s="154">
        <f t="shared" ref="AK6:AK16" si="14">AG6/SUM(AF6:AH6)</f>
        <v>0.37203947368421053</v>
      </c>
      <c r="AL6" s="154">
        <f t="shared" ref="AL6:AL16" si="15">AH6/SUM(AF6:AH6)</f>
        <v>0.29440789473684209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514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568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339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610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840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616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903</v>
      </c>
      <c r="L7" s="36">
        <f t="shared" si="0"/>
        <v>109.75</v>
      </c>
      <c r="M7" s="86">
        <f t="shared" si="1"/>
        <v>271107.59249999997</v>
      </c>
      <c r="N7" s="57">
        <f t="shared" si="2"/>
        <v>420.11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17.990000000000002</v>
      </c>
      <c r="V7" s="70">
        <f t="shared" si="5"/>
        <v>0</v>
      </c>
      <c r="W7" s="70">
        <f t="shared" si="6"/>
        <v>0</v>
      </c>
      <c r="X7" s="71">
        <f t="shared" si="7"/>
        <v>17.990000000000002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12.85</v>
      </c>
      <c r="AG7" s="94">
        <f t="shared" si="11"/>
        <v>37.924999999999997</v>
      </c>
      <c r="AH7" s="97">
        <f t="shared" si="12"/>
        <v>22.675000000000001</v>
      </c>
      <c r="AJ7" s="154">
        <f t="shared" si="13"/>
        <v>0.17494894486044926</v>
      </c>
      <c r="AK7" s="154">
        <f t="shared" si="14"/>
        <v>0.51633764465622867</v>
      </c>
      <c r="AL7" s="154">
        <f t="shared" si="15"/>
        <v>0.30871341048332196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1662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113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193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202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396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406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426</v>
      </c>
      <c r="L8" s="36">
        <f t="shared" si="0"/>
        <v>84.95</v>
      </c>
      <c r="M8" s="86">
        <f t="shared" si="1"/>
        <v>181053.13</v>
      </c>
      <c r="N8" s="57">
        <f t="shared" si="2"/>
        <v>282.64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58.170000000000009</v>
      </c>
      <c r="V8" s="70">
        <f t="shared" si="5"/>
        <v>0</v>
      </c>
      <c r="W8" s="70">
        <f t="shared" si="6"/>
        <v>0</v>
      </c>
      <c r="X8" s="71">
        <f t="shared" si="7"/>
        <v>58.170000000000009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41.55</v>
      </c>
      <c r="AG8" s="94">
        <f t="shared" si="11"/>
        <v>12.7</v>
      </c>
      <c r="AH8" s="97">
        <f t="shared" si="12"/>
        <v>7.65</v>
      </c>
      <c r="AJ8" s="154">
        <f t="shared" si="13"/>
        <v>0.67124394184168013</v>
      </c>
      <c r="AK8" s="154">
        <f t="shared" si="14"/>
        <v>0.20516962843295639</v>
      </c>
      <c r="AL8" s="154">
        <f t="shared" si="15"/>
        <v>0.1235864297253635</v>
      </c>
    </row>
    <row r="9" spans="1:38" x14ac:dyDescent="0.3">
      <c r="A9" s="30">
        <v>6</v>
      </c>
      <c r="B9" s="111" t="s">
        <v>100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810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219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162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195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862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657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847</v>
      </c>
      <c r="L9" s="36">
        <f t="shared" si="0"/>
        <v>93.8</v>
      </c>
      <c r="M9" s="86">
        <f t="shared" si="1"/>
        <v>233860.94</v>
      </c>
      <c r="N9" s="57">
        <f t="shared" si="2"/>
        <v>372.84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28.35</v>
      </c>
      <c r="V9" s="70">
        <f t="shared" si="5"/>
        <v>0</v>
      </c>
      <c r="W9" s="70">
        <f t="shared" si="6"/>
        <v>0</v>
      </c>
      <c r="X9" s="71">
        <f t="shared" si="7"/>
        <v>28.35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20.25</v>
      </c>
      <c r="AG9" s="94">
        <f t="shared" si="11"/>
        <v>14.4</v>
      </c>
      <c r="AH9" s="97">
        <f t="shared" si="12"/>
        <v>9.5250000000000004</v>
      </c>
      <c r="AJ9" s="154">
        <f t="shared" si="13"/>
        <v>0.4584040747028863</v>
      </c>
      <c r="AK9" s="154">
        <f t="shared" si="14"/>
        <v>0.32597623089983024</v>
      </c>
      <c r="AL9" s="154">
        <f t="shared" si="15"/>
        <v>0.21561969439728354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1008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212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309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248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282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219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270</v>
      </c>
      <c r="L10" s="36">
        <f t="shared" ref="L10" si="16">SUM(C10:K10)/40</f>
        <v>63.7</v>
      </c>
      <c r="M10" s="86">
        <f t="shared" si="1"/>
        <v>135892.9425</v>
      </c>
      <c r="N10" s="57">
        <f t="shared" si="2"/>
        <v>206.83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35.28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35.28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3040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3130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4490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4418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4480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6800</v>
      </c>
      <c r="L11" s="36">
        <f t="shared" si="0"/>
        <v>675.57500000000005</v>
      </c>
      <c r="M11" s="86">
        <f t="shared" si="1"/>
        <v>1725640.92</v>
      </c>
      <c r="N11" s="57">
        <f t="shared" si="2"/>
        <v>2669.86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23.275000000000002</v>
      </c>
      <c r="V11" s="70">
        <f t="shared" si="5"/>
        <v>0</v>
      </c>
      <c r="W11" s="70">
        <f t="shared" si="6"/>
        <v>0</v>
      </c>
      <c r="X11" s="71">
        <f t="shared" si="7"/>
        <v>23.275000000000002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16.625</v>
      </c>
      <c r="AG11" s="94">
        <f t="shared" si="11"/>
        <v>266.5</v>
      </c>
      <c r="AH11" s="97">
        <f t="shared" si="12"/>
        <v>154.25</v>
      </c>
      <c r="AJ11" s="154">
        <f t="shared" si="13"/>
        <v>3.8010860245784511E-2</v>
      </c>
      <c r="AK11" s="154">
        <f t="shared" si="14"/>
        <v>0.60931694769934264</v>
      </c>
      <c r="AL11" s="154">
        <f t="shared" si="15"/>
        <v>0.35267219205487282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12" t="s">
        <v>48</v>
      </c>
      <c r="B16" s="313"/>
      <c r="C16" s="50">
        <f t="shared" ref="C16:K16" si="38">SUM(C6:C15)</f>
        <v>7273</v>
      </c>
      <c r="D16" s="51">
        <f t="shared" si="38"/>
        <v>0</v>
      </c>
      <c r="E16" s="53">
        <f t="shared" si="38"/>
        <v>0</v>
      </c>
      <c r="F16" s="113">
        <f t="shared" si="38"/>
        <v>4617</v>
      </c>
      <c r="G16" s="51">
        <f t="shared" si="38"/>
        <v>4563</v>
      </c>
      <c r="H16" s="53">
        <f t="shared" si="38"/>
        <v>5981</v>
      </c>
      <c r="I16" s="113">
        <f t="shared" si="38"/>
        <v>9142</v>
      </c>
      <c r="J16" s="51">
        <f t="shared" si="38"/>
        <v>8662</v>
      </c>
      <c r="K16" s="53">
        <f t="shared" si="38"/>
        <v>12037</v>
      </c>
      <c r="L16" s="50">
        <f t="shared" si="0"/>
        <v>1306.875</v>
      </c>
      <c r="M16" s="88">
        <f t="shared" ref="M16:AA16" si="39">SUM(M6:M15)</f>
        <v>3248353.9924999997</v>
      </c>
      <c r="N16" s="53">
        <f t="shared" si="39"/>
        <v>5078.57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254.55500000000001</v>
      </c>
      <c r="V16" s="67">
        <f t="shared" si="39"/>
        <v>0</v>
      </c>
      <c r="W16" s="67">
        <f t="shared" si="39"/>
        <v>0</v>
      </c>
      <c r="X16" s="68">
        <f t="shared" si="39"/>
        <v>254.55500000000001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181.82499999999999</v>
      </c>
      <c r="AG16" s="103">
        <f t="shared" si="11"/>
        <v>379.02499999999998</v>
      </c>
      <c r="AH16" s="104">
        <f t="shared" si="12"/>
        <v>229.5</v>
      </c>
      <c r="AJ16" s="155">
        <f t="shared" ref="AJ16" si="40">AF16/SUM(AF16:AH16)</f>
        <v>0.23005630416903905</v>
      </c>
      <c r="AK16" s="155">
        <f t="shared" si="14"/>
        <v>0.4795660150566205</v>
      </c>
      <c r="AL16" s="155">
        <f t="shared" si="15"/>
        <v>0.29037768077434051</v>
      </c>
    </row>
    <row r="17" spans="1:28" x14ac:dyDescent="0.3">
      <c r="A17" s="55"/>
      <c r="B17" s="55"/>
      <c r="C17" s="55">
        <f>C16/40</f>
        <v>181.82499999999999</v>
      </c>
      <c r="D17" s="55">
        <f t="shared" ref="D17:K17" si="41">D16/40</f>
        <v>0</v>
      </c>
      <c r="E17" s="55">
        <f t="shared" si="41"/>
        <v>0</v>
      </c>
      <c r="F17" s="55">
        <f t="shared" si="41"/>
        <v>115.425</v>
      </c>
      <c r="G17" s="55">
        <f t="shared" si="41"/>
        <v>114.075</v>
      </c>
      <c r="H17" s="55">
        <f t="shared" si="41"/>
        <v>149.52500000000001</v>
      </c>
      <c r="I17" s="55">
        <f t="shared" si="41"/>
        <v>228.55</v>
      </c>
      <c r="J17" s="55">
        <f t="shared" si="41"/>
        <v>216.55</v>
      </c>
      <c r="K17" s="55">
        <f t="shared" si="41"/>
        <v>300.92500000000001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8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5">
        <v>46266</v>
      </c>
      <c r="B2" s="335"/>
      <c r="C2" s="335"/>
      <c r="D2" s="335"/>
      <c r="E2" s="335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100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103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4" t="s">
        <v>49</v>
      </c>
      <c r="B19" s="276" t="s">
        <v>43</v>
      </c>
      <c r="C19" s="326" t="s">
        <v>40</v>
      </c>
      <c r="D19" s="321"/>
      <c r="E19" s="321"/>
      <c r="F19" s="321" t="s">
        <v>41</v>
      </c>
      <c r="G19" s="321"/>
      <c r="H19" s="321"/>
      <c r="I19" s="321" t="s">
        <v>42</v>
      </c>
      <c r="J19" s="321"/>
      <c r="K19" s="321"/>
      <c r="L19" s="327" t="s">
        <v>48</v>
      </c>
      <c r="M19" s="327"/>
      <c r="N19" s="328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24"/>
      <c r="B20" s="32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2" sqref="F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v>46267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Y19" s="28">
        <v>865</v>
      </c>
      <c r="Z19" s="28">
        <v>1740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v>46268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103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100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103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J16" sqref="J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40</v>
      </c>
      <c r="D6" s="29"/>
      <c r="E6" s="35"/>
      <c r="F6" s="33">
        <v>40</v>
      </c>
      <c r="G6" s="29">
        <v>0</v>
      </c>
      <c r="H6" s="57">
        <v>0</v>
      </c>
      <c r="I6" s="33">
        <v>100</v>
      </c>
      <c r="J6" s="29">
        <v>100</v>
      </c>
      <c r="K6" s="35">
        <v>120</v>
      </c>
      <c r="L6" s="36">
        <f t="shared" ref="L6:L16" si="0">SUM(C6:K6)/40</f>
        <v>10</v>
      </c>
      <c r="M6" s="86">
        <f t="shared" ref="M6:M15" si="1">SUMPRODUCT($C$4:$K$4,$C6:$K6)</f>
        <v>26912.5</v>
      </c>
      <c r="N6" s="57">
        <f t="shared" ref="N6:N15" si="2">SUMPRODUCT($C$3:$K$3,$C6:$K6)/1000</f>
        <v>43.6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0.33333333333333331</v>
      </c>
      <c r="AK6" s="154">
        <f t="shared" ref="AK6:AK16" si="16">AG6/SUM(AF6:AH6)</f>
        <v>0.33333333333333331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85</v>
      </c>
      <c r="G7" s="29">
        <v>27</v>
      </c>
      <c r="H7" s="57">
        <v>133</v>
      </c>
      <c r="I7" s="33">
        <v>79</v>
      </c>
      <c r="J7" s="29">
        <v>12</v>
      </c>
      <c r="K7" s="35">
        <v>101</v>
      </c>
      <c r="L7" s="36">
        <f t="shared" si="0"/>
        <v>12.725</v>
      </c>
      <c r="M7" s="86">
        <f t="shared" si="1"/>
        <v>29624.752500000002</v>
      </c>
      <c r="N7" s="57">
        <f t="shared" si="2"/>
        <v>44.51</v>
      </c>
      <c r="O7" s="42">
        <f t="shared" si="3"/>
        <v>12.25</v>
      </c>
      <c r="P7" s="41">
        <f t="shared" si="4"/>
        <v>9.6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6.125</v>
      </c>
      <c r="AH7" s="97">
        <f t="shared" si="14"/>
        <v>2.8</v>
      </c>
      <c r="AJ7" s="154">
        <f t="shared" si="15"/>
        <v>0.16783216783216784</v>
      </c>
      <c r="AK7" s="154">
        <f t="shared" si="16"/>
        <v>0.57109557109557108</v>
      </c>
      <c r="AL7" s="154">
        <f t="shared" si="17"/>
        <v>0.26107226107226106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5</v>
      </c>
      <c r="J8" s="29">
        <v>16</v>
      </c>
      <c r="K8" s="35">
        <v>45</v>
      </c>
      <c r="L8" s="36">
        <f t="shared" si="0"/>
        <v>4.95</v>
      </c>
      <c r="M8" s="86">
        <f t="shared" si="1"/>
        <v>9972.6</v>
      </c>
      <c r="N8" s="57">
        <f t="shared" si="2"/>
        <v>15.84</v>
      </c>
      <c r="O8" s="42">
        <f t="shared" si="3"/>
        <v>0</v>
      </c>
      <c r="P8" s="41">
        <f t="shared" si="4"/>
        <v>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1246.575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92</v>
      </c>
      <c r="D9" s="29"/>
      <c r="E9" s="35"/>
      <c r="F9" s="33">
        <v>55</v>
      </c>
      <c r="G9" s="29">
        <v>50</v>
      </c>
      <c r="H9" s="57">
        <v>55</v>
      </c>
      <c r="I9" s="33">
        <v>183</v>
      </c>
      <c r="J9" s="29">
        <v>173</v>
      </c>
      <c r="K9" s="35">
        <v>186</v>
      </c>
      <c r="L9" s="36">
        <f t="shared" si="0"/>
        <v>19.850000000000001</v>
      </c>
      <c r="M9" s="86">
        <f t="shared" si="1"/>
        <v>51374.04</v>
      </c>
      <c r="N9" s="57">
        <f t="shared" si="2"/>
        <v>81.760000000000005</v>
      </c>
      <c r="O9" s="42">
        <f t="shared" si="3"/>
        <v>8</v>
      </c>
      <c r="P9" s="41">
        <f t="shared" si="4"/>
        <v>27.1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3.22</v>
      </c>
      <c r="V9" s="70">
        <f t="shared" si="7"/>
        <v>0</v>
      </c>
      <c r="W9" s="70">
        <f t="shared" si="8"/>
        <v>0</v>
      </c>
      <c r="X9" s="71">
        <f t="shared" si="9"/>
        <v>3.22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2.2999999999999998</v>
      </c>
      <c r="AG9" s="94">
        <f t="shared" si="13"/>
        <v>4</v>
      </c>
      <c r="AH9" s="97">
        <f t="shared" si="14"/>
        <v>2.625</v>
      </c>
      <c r="AJ9" s="154">
        <f t="shared" si="15"/>
        <v>0.25770308123249297</v>
      </c>
      <c r="AK9" s="154">
        <f t="shared" si="16"/>
        <v>0.44817927170868344</v>
      </c>
      <c r="AL9" s="154">
        <f t="shared" si="17"/>
        <v>0.29411764705882348</v>
      </c>
    </row>
    <row r="10" spans="1:38" x14ac:dyDescent="0.3">
      <c r="A10" s="30">
        <v>5</v>
      </c>
      <c r="B10" s="111" t="s">
        <v>103</v>
      </c>
      <c r="C10" s="107">
        <v>100</v>
      </c>
      <c r="D10" s="29"/>
      <c r="E10" s="35"/>
      <c r="F10" s="33">
        <v>40</v>
      </c>
      <c r="G10" s="29">
        <v>58</v>
      </c>
      <c r="H10" s="57">
        <v>52</v>
      </c>
      <c r="I10" s="33">
        <v>86</v>
      </c>
      <c r="J10" s="29">
        <v>40</v>
      </c>
      <c r="K10" s="35">
        <v>78</v>
      </c>
      <c r="L10" s="36">
        <f t="shared" ref="L10" si="18">SUM(C10:K10)/40</f>
        <v>11.35</v>
      </c>
      <c r="M10" s="86">
        <f t="shared" si="1"/>
        <v>26610.934999999998</v>
      </c>
      <c r="N10" s="57">
        <f t="shared" si="2"/>
        <v>40.98</v>
      </c>
      <c r="O10" s="42">
        <f t="shared" ref="O10" si="19">SUM(F10:H10)/20</f>
        <v>7.5</v>
      </c>
      <c r="P10" s="41">
        <f t="shared" ref="P10" si="20">SUM(I10:K10)/20</f>
        <v>10.199999999999999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3.5000000000000004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3.5000000000000004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>
        <v>40</v>
      </c>
      <c r="J11" s="29">
        <v>40</v>
      </c>
      <c r="K11" s="35">
        <v>40</v>
      </c>
      <c r="L11" s="36">
        <f t="shared" si="0"/>
        <v>3</v>
      </c>
      <c r="M11" s="86">
        <f t="shared" si="1"/>
        <v>8716.7999999999993</v>
      </c>
      <c r="N11" s="57">
        <f t="shared" si="2"/>
        <v>14.4</v>
      </c>
      <c r="O11" s="42">
        <f t="shared" si="3"/>
        <v>0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436</v>
      </c>
      <c r="D16" s="51">
        <f t="shared" si="34"/>
        <v>0</v>
      </c>
      <c r="E16" s="53">
        <f t="shared" si="34"/>
        <v>0</v>
      </c>
      <c r="F16" s="113">
        <f t="shared" si="34"/>
        <v>220</v>
      </c>
      <c r="G16" s="51">
        <f t="shared" si="34"/>
        <v>135</v>
      </c>
      <c r="H16" s="53">
        <f t="shared" si="34"/>
        <v>240</v>
      </c>
      <c r="I16" s="113">
        <f t="shared" si="34"/>
        <v>493</v>
      </c>
      <c r="J16" s="51">
        <f t="shared" si="34"/>
        <v>381</v>
      </c>
      <c r="K16" s="53">
        <f t="shared" si="34"/>
        <v>570</v>
      </c>
      <c r="L16" s="50">
        <f t="shared" si="0"/>
        <v>61.875</v>
      </c>
      <c r="M16" s="88">
        <f t="shared" ref="M16:AA16" si="35">SUM(M6:M15)</f>
        <v>153211.6275</v>
      </c>
      <c r="N16" s="53">
        <f t="shared" si="35"/>
        <v>241.09</v>
      </c>
      <c r="O16" s="113">
        <f t="shared" si="35"/>
        <v>29.75</v>
      </c>
      <c r="P16" s="52">
        <f t="shared" si="35"/>
        <v>72.2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15.260000000000002</v>
      </c>
      <c r="V16" s="67">
        <f t="shared" si="35"/>
        <v>0</v>
      </c>
      <c r="W16" s="67">
        <f t="shared" si="35"/>
        <v>0</v>
      </c>
      <c r="X16" s="68">
        <f t="shared" si="35"/>
        <v>15.260000000000002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19151.4534375</v>
      </c>
      <c r="AD16" s="43">
        <f>SUM(AD6:AD15)</f>
        <v>0</v>
      </c>
      <c r="AF16" s="102">
        <f t="shared" si="12"/>
        <v>10.9</v>
      </c>
      <c r="AG16" s="103">
        <f t="shared" si="13"/>
        <v>14.875</v>
      </c>
      <c r="AH16" s="104">
        <f t="shared" si="14"/>
        <v>8.875</v>
      </c>
      <c r="AJ16" s="155">
        <f t="shared" ref="AJ16" si="37">AF16/SUM(AF16:AH16)</f>
        <v>0.31457431457431462</v>
      </c>
      <c r="AK16" s="155">
        <f t="shared" si="16"/>
        <v>0.42929292929292934</v>
      </c>
      <c r="AL16" s="155">
        <f t="shared" si="17"/>
        <v>0.25613275613275616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99</v>
      </c>
      <c r="C6" s="233"/>
      <c r="D6" s="233"/>
      <c r="E6" s="233"/>
      <c r="F6" s="233">
        <v>0</v>
      </c>
      <c r="G6" s="233">
        <v>40</v>
      </c>
      <c r="H6" s="233">
        <v>0</v>
      </c>
      <c r="I6" s="233">
        <v>120</v>
      </c>
      <c r="J6" s="233">
        <v>80</v>
      </c>
      <c r="K6" s="233">
        <v>120</v>
      </c>
      <c r="L6" s="115">
        <f t="shared" ref="L6:L16" si="0">SUM(C6:K6)/40</f>
        <v>9</v>
      </c>
      <c r="M6" s="86">
        <f t="shared" ref="M6:M15" si="1">SUMPRODUCT($C$4:$K$4,$C6:$K6)</f>
        <v>25343.3</v>
      </c>
      <c r="N6" s="57">
        <f t="shared" ref="N6:N15" si="2">SUMPRODUCT($C$3:$K$3,$C6:$K6)/1000</f>
        <v>41.2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ht="14.5" x14ac:dyDescent="0.3">
      <c r="A7" s="32">
        <v>2</v>
      </c>
      <c r="B7" s="232" t="s">
        <v>88</v>
      </c>
      <c r="C7" s="233">
        <v>80</v>
      </c>
      <c r="D7" s="233"/>
      <c r="E7" s="233"/>
      <c r="F7" s="233">
        <v>0</v>
      </c>
      <c r="G7" s="233">
        <v>80</v>
      </c>
      <c r="H7" s="233">
        <v>120</v>
      </c>
      <c r="I7" s="233">
        <v>10</v>
      </c>
      <c r="J7" s="233">
        <v>10</v>
      </c>
      <c r="K7" s="233">
        <v>20</v>
      </c>
      <c r="L7" s="115">
        <f t="shared" si="0"/>
        <v>8</v>
      </c>
      <c r="M7" s="86">
        <f t="shared" si="1"/>
        <v>16536.5</v>
      </c>
      <c r="N7" s="57">
        <f t="shared" si="2"/>
        <v>23.6</v>
      </c>
      <c r="O7" s="42">
        <f t="shared" si="3"/>
        <v>10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5</v>
      </c>
      <c r="AH7" s="97">
        <f t="shared" si="14"/>
        <v>2</v>
      </c>
      <c r="AJ7" s="154">
        <f t="shared" si="15"/>
        <v>0.22222222222222221</v>
      </c>
      <c r="AK7" s="154">
        <f t="shared" si="16"/>
        <v>0.55555555555555558</v>
      </c>
      <c r="AL7" s="154">
        <f t="shared" si="17"/>
        <v>0.22222222222222221</v>
      </c>
    </row>
    <row r="8" spans="1:38" ht="14.5" x14ac:dyDescent="0.3">
      <c r="A8" s="32">
        <v>3</v>
      </c>
      <c r="B8" s="232" t="s">
        <v>95</v>
      </c>
      <c r="C8" s="233">
        <v>0</v>
      </c>
      <c r="D8" s="233"/>
      <c r="E8" s="233"/>
      <c r="F8" s="233">
        <v>0</v>
      </c>
      <c r="G8" s="233">
        <v>80</v>
      </c>
      <c r="H8" s="233">
        <v>80</v>
      </c>
      <c r="I8" s="233">
        <v>15</v>
      </c>
      <c r="J8" s="233">
        <v>30</v>
      </c>
      <c r="K8" s="233">
        <v>13</v>
      </c>
      <c r="L8" s="115">
        <f t="shared" si="0"/>
        <v>5.45</v>
      </c>
      <c r="M8" s="86">
        <f t="shared" si="1"/>
        <v>12607.119999999999</v>
      </c>
      <c r="N8" s="57">
        <f t="shared" si="2"/>
        <v>18.16</v>
      </c>
      <c r="O8" s="42">
        <f t="shared" si="3"/>
        <v>8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4</v>
      </c>
      <c r="AH8" s="97">
        <f t="shared" si="14"/>
        <v>2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ht="14.5" x14ac:dyDescent="0.3">
      <c r="A9" s="32">
        <v>4</v>
      </c>
      <c r="B9" s="232" t="s">
        <v>100</v>
      </c>
      <c r="C9" s="233">
        <v>48</v>
      </c>
      <c r="D9" s="233"/>
      <c r="E9" s="233"/>
      <c r="F9" s="233">
        <v>22</v>
      </c>
      <c r="G9" s="233">
        <v>10</v>
      </c>
      <c r="H9" s="233">
        <v>12</v>
      </c>
      <c r="I9" s="233">
        <v>26</v>
      </c>
      <c r="J9" s="233">
        <v>21</v>
      </c>
      <c r="K9" s="233">
        <v>21</v>
      </c>
      <c r="L9" s="115">
        <f t="shared" si="0"/>
        <v>4</v>
      </c>
      <c r="M9" s="86">
        <f t="shared" si="1"/>
        <v>9130.9100000000017</v>
      </c>
      <c r="N9" s="57">
        <f t="shared" si="2"/>
        <v>14.12</v>
      </c>
      <c r="O9" s="42">
        <f t="shared" si="3"/>
        <v>2.2000000000000002</v>
      </c>
      <c r="P9" s="41">
        <f t="shared" si="4"/>
        <v>3.4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1.6800000000000002</v>
      </c>
      <c r="V9" s="70">
        <f t="shared" si="7"/>
        <v>0</v>
      </c>
      <c r="W9" s="70">
        <f t="shared" si="8"/>
        <v>0</v>
      </c>
      <c r="X9" s="71">
        <f t="shared" si="9"/>
        <v>1.6800000000000002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1.2</v>
      </c>
      <c r="AG9" s="94">
        <f t="shared" si="13"/>
        <v>1.1000000000000001</v>
      </c>
      <c r="AH9" s="97">
        <f t="shared" si="14"/>
        <v>0.8</v>
      </c>
      <c r="AJ9" s="154">
        <f t="shared" si="15"/>
        <v>0.38709677419354843</v>
      </c>
      <c r="AK9" s="154">
        <f t="shared" si="16"/>
        <v>0.35483870967741943</v>
      </c>
      <c r="AL9" s="154">
        <f t="shared" si="17"/>
        <v>0.25806451612903231</v>
      </c>
    </row>
    <row r="10" spans="1:38" ht="14.5" x14ac:dyDescent="0.3">
      <c r="A10" s="32">
        <v>5</v>
      </c>
      <c r="B10" s="232" t="s">
        <v>103</v>
      </c>
      <c r="C10" s="233">
        <v>55</v>
      </c>
      <c r="D10" s="233"/>
      <c r="E10" s="233"/>
      <c r="F10" s="233">
        <v>16</v>
      </c>
      <c r="G10" s="233">
        <v>19</v>
      </c>
      <c r="H10" s="233">
        <v>26</v>
      </c>
      <c r="I10" s="233">
        <v>13</v>
      </c>
      <c r="J10" s="233">
        <v>15</v>
      </c>
      <c r="K10" s="233">
        <v>15</v>
      </c>
      <c r="L10" s="115">
        <f t="shared" ref="L10" si="18">SUM(C10:K10)/40</f>
        <v>3.9750000000000001</v>
      </c>
      <c r="M10" s="86">
        <f t="shared" si="1"/>
        <v>8481.3824999999997</v>
      </c>
      <c r="N10" s="57">
        <f t="shared" si="2"/>
        <v>12.73</v>
      </c>
      <c r="O10" s="42">
        <f t="shared" ref="O10" si="19">SUM(F10:H10)/20</f>
        <v>3.05</v>
      </c>
      <c r="P10" s="41">
        <f t="shared" ref="P10" si="20">SUM(I10:K10)/20</f>
        <v>2.15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1.9250000000000003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1.9250000000000003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90</v>
      </c>
      <c r="C11" s="233">
        <v>385</v>
      </c>
      <c r="D11" s="233"/>
      <c r="E11" s="233"/>
      <c r="F11" s="233">
        <v>400</v>
      </c>
      <c r="G11" s="233">
        <v>320</v>
      </c>
      <c r="H11" s="233">
        <v>280</v>
      </c>
      <c r="I11" s="233">
        <v>320</v>
      </c>
      <c r="J11" s="233">
        <v>320</v>
      </c>
      <c r="K11" s="233">
        <v>1200</v>
      </c>
      <c r="L11" s="115">
        <f t="shared" si="0"/>
        <v>80.625</v>
      </c>
      <c r="M11" s="86">
        <f t="shared" si="1"/>
        <v>201223.65000000002</v>
      </c>
      <c r="N11" s="57">
        <f t="shared" si="2"/>
        <v>313.89999999999998</v>
      </c>
      <c r="O11" s="42">
        <f t="shared" si="3"/>
        <v>50</v>
      </c>
      <c r="P11" s="41">
        <f t="shared" si="4"/>
        <v>92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13.475000000000001</v>
      </c>
      <c r="V11" s="70">
        <f t="shared" si="7"/>
        <v>0</v>
      </c>
      <c r="W11" s="70">
        <f t="shared" si="8"/>
        <v>0</v>
      </c>
      <c r="X11" s="71">
        <f t="shared" si="9"/>
        <v>13.475000000000001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9.625</v>
      </c>
      <c r="AG11" s="94">
        <f t="shared" si="13"/>
        <v>25</v>
      </c>
      <c r="AH11" s="97">
        <f t="shared" si="14"/>
        <v>18</v>
      </c>
      <c r="AJ11" s="154">
        <f t="shared" si="15"/>
        <v>0.1828978622327791</v>
      </c>
      <c r="AK11" s="154">
        <f t="shared" si="16"/>
        <v>0.47505938242280282</v>
      </c>
      <c r="AL11" s="154">
        <f t="shared" si="17"/>
        <v>0.34204275534441803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>
        <v>1600</v>
      </c>
      <c r="D14" s="29"/>
      <c r="E14" s="29"/>
      <c r="F14" s="29"/>
      <c r="G14" s="29"/>
      <c r="H14" s="34"/>
      <c r="I14" s="29">
        <v>600</v>
      </c>
      <c r="J14" s="29">
        <v>1000</v>
      </c>
      <c r="K14" s="29">
        <v>800</v>
      </c>
      <c r="L14" s="115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36"/>
      <c r="C16" s="228">
        <f t="shared" ref="C16:K16" si="34">SUM(C6:C15)</f>
        <v>2168</v>
      </c>
      <c r="D16" s="229">
        <f t="shared" si="34"/>
        <v>0</v>
      </c>
      <c r="E16" s="230">
        <f t="shared" si="34"/>
        <v>0</v>
      </c>
      <c r="F16" s="231">
        <f t="shared" si="34"/>
        <v>438</v>
      </c>
      <c r="G16" s="229">
        <f t="shared" si="34"/>
        <v>549</v>
      </c>
      <c r="H16" s="230">
        <f t="shared" si="34"/>
        <v>518</v>
      </c>
      <c r="I16" s="231">
        <f t="shared" si="34"/>
        <v>1104</v>
      </c>
      <c r="J16" s="229">
        <f t="shared" si="34"/>
        <v>1476</v>
      </c>
      <c r="K16" s="230">
        <f t="shared" si="34"/>
        <v>2189</v>
      </c>
      <c r="L16" s="50">
        <f t="shared" si="0"/>
        <v>211.05</v>
      </c>
      <c r="M16" s="88">
        <f t="shared" ref="M16:AA16" si="35">SUM(M6:M15)</f>
        <v>510426.86250000005</v>
      </c>
      <c r="N16" s="53">
        <f t="shared" si="35"/>
        <v>807.71</v>
      </c>
      <c r="O16" s="113">
        <f t="shared" si="35"/>
        <v>75.25</v>
      </c>
      <c r="P16" s="52">
        <f t="shared" si="35"/>
        <v>118.44999999999999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75.88000000000001</v>
      </c>
      <c r="V16" s="67">
        <f t="shared" si="35"/>
        <v>0</v>
      </c>
      <c r="W16" s="67">
        <f t="shared" si="35"/>
        <v>0</v>
      </c>
      <c r="X16" s="68">
        <f t="shared" si="35"/>
        <v>75.88000000000001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54.2</v>
      </c>
      <c r="AG16" s="103">
        <f t="shared" si="13"/>
        <v>37.625</v>
      </c>
      <c r="AH16" s="104">
        <f t="shared" si="14"/>
        <v>24.675000000000001</v>
      </c>
      <c r="AJ16" s="155">
        <f t="shared" ref="AJ16" si="37">AF16/SUM(AF16:AH16)</f>
        <v>0.46523605150214592</v>
      </c>
      <c r="AK16" s="155">
        <f t="shared" si="16"/>
        <v>0.32296137339055792</v>
      </c>
      <c r="AL16" s="155">
        <f t="shared" si="17"/>
        <v>0.21180257510729614</v>
      </c>
    </row>
    <row r="17" spans="1:27" x14ac:dyDescent="0.3">
      <c r="A17" s="55"/>
      <c r="B17" s="55"/>
      <c r="C17" s="55">
        <f>C16/40</f>
        <v>54.2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13.725</v>
      </c>
      <c r="H17" s="55">
        <f t="shared" si="38"/>
        <v>12.95</v>
      </c>
      <c r="I17" s="55">
        <f t="shared" si="38"/>
        <v>27.6</v>
      </c>
      <c r="J17" s="55">
        <f t="shared" si="38"/>
        <v>36.9</v>
      </c>
      <c r="K17" s="55">
        <f t="shared" si="38"/>
        <v>54.725000000000001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46273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120</v>
      </c>
      <c r="D6" s="29"/>
      <c r="E6" s="35"/>
      <c r="F6" s="33">
        <v>40</v>
      </c>
      <c r="G6" s="29">
        <v>0</v>
      </c>
      <c r="H6" s="57">
        <v>0</v>
      </c>
      <c r="I6" s="33">
        <v>20</v>
      </c>
      <c r="J6" s="29">
        <v>15</v>
      </c>
      <c r="K6" s="35">
        <v>20</v>
      </c>
      <c r="L6" s="36">
        <f t="shared" ref="L6:L16" si="0">SUM(C6:K6)/40</f>
        <v>5.375</v>
      </c>
      <c r="M6" s="86">
        <f t="shared" ref="M6:M15" si="1">SUMPRODUCT($C$4:$K$4,$C6:$K6)</f>
        <v>10801.3</v>
      </c>
      <c r="N6" s="57">
        <f t="shared" ref="N6:N15" si="2">SUMPRODUCT($C$3:$K$3,$C6:$K6)/1000</f>
        <v>16.600000000000001</v>
      </c>
      <c r="O6" s="42">
        <f t="shared" ref="O6:O12" si="3">SUM(F6:H6)/20</f>
        <v>2</v>
      </c>
      <c r="P6" s="41">
        <f t="shared" ref="P6:P12" si="4">SUM(I6:K6)/20</f>
        <v>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981.93636363636358</v>
      </c>
      <c r="AD6" s="35"/>
      <c r="AF6" s="96">
        <f t="shared" ref="AF6:AF16" si="12">SUM(C6:E6)/40</f>
        <v>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</v>
      </c>
      <c r="AK6" s="154">
        <f t="shared" ref="AK6:AK16" si="16">AG6/SUM(AF6:AH6)</f>
        <v>0.2</v>
      </c>
      <c r="AL6" s="154">
        <f t="shared" ref="AL6:AL16" si="17">AH6/SUM(AF6:AH6)</f>
        <v>0.2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15</v>
      </c>
      <c r="G7" s="29">
        <v>6</v>
      </c>
      <c r="H7" s="57">
        <v>9</v>
      </c>
      <c r="I7" s="33">
        <v>152</v>
      </c>
      <c r="J7" s="29">
        <v>81</v>
      </c>
      <c r="K7" s="35">
        <v>118</v>
      </c>
      <c r="L7" s="36">
        <f t="shared" si="0"/>
        <v>9.5250000000000004</v>
      </c>
      <c r="M7" s="86">
        <f t="shared" si="1"/>
        <v>27070.515000000003</v>
      </c>
      <c r="N7" s="57">
        <f t="shared" si="2"/>
        <v>44.22</v>
      </c>
      <c r="O7" s="42">
        <f t="shared" si="3"/>
        <v>1.5</v>
      </c>
      <c r="P7" s="41">
        <f t="shared" si="4"/>
        <v>17.55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2460.9559090909092</v>
      </c>
      <c r="AD7" s="35"/>
      <c r="AF7" s="96">
        <f t="shared" si="12"/>
        <v>0</v>
      </c>
      <c r="AG7" s="94">
        <f t="shared" si="13"/>
        <v>0.75</v>
      </c>
      <c r="AH7" s="97">
        <f t="shared" si="14"/>
        <v>0.52500000000000002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0.41176470588235298</v>
      </c>
    </row>
    <row r="8" spans="1:38" x14ac:dyDescent="0.3">
      <c r="A8" s="30">
        <v>3</v>
      </c>
      <c r="B8" s="111" t="s">
        <v>95</v>
      </c>
      <c r="C8" s="107">
        <v>320</v>
      </c>
      <c r="D8" s="29"/>
      <c r="E8" s="35"/>
      <c r="F8" s="33">
        <v>6</v>
      </c>
      <c r="G8" s="29">
        <v>6</v>
      </c>
      <c r="H8" s="57">
        <v>0</v>
      </c>
      <c r="I8" s="33">
        <v>21</v>
      </c>
      <c r="J8" s="29">
        <v>27</v>
      </c>
      <c r="K8" s="35">
        <v>16</v>
      </c>
      <c r="L8" s="36">
        <f t="shared" si="0"/>
        <v>9.9</v>
      </c>
      <c r="M8" s="86">
        <f t="shared" si="1"/>
        <v>17832.110000000004</v>
      </c>
      <c r="N8" s="57">
        <f t="shared" si="2"/>
        <v>27.72</v>
      </c>
      <c r="O8" s="42">
        <f t="shared" si="3"/>
        <v>0.6</v>
      </c>
      <c r="P8" s="41">
        <f t="shared" si="4"/>
        <v>3.2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11.200000000000001</v>
      </c>
      <c r="V8" s="70">
        <f t="shared" si="7"/>
        <v>0</v>
      </c>
      <c r="W8" s="70">
        <f t="shared" si="8"/>
        <v>0</v>
      </c>
      <c r="X8" s="71">
        <f t="shared" si="9"/>
        <v>11.200000000000001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8</v>
      </c>
      <c r="AG8" s="94">
        <f t="shared" si="13"/>
        <v>0.3</v>
      </c>
      <c r="AH8" s="97">
        <f t="shared" si="14"/>
        <v>0.3</v>
      </c>
      <c r="AJ8" s="154">
        <f t="shared" si="15"/>
        <v>0.93023255813953476</v>
      </c>
      <c r="AK8" s="154">
        <f t="shared" si="16"/>
        <v>3.4883720930232551E-2</v>
      </c>
      <c r="AL8" s="154">
        <f t="shared" si="17"/>
        <v>3.4883720930232551E-2</v>
      </c>
    </row>
    <row r="9" spans="1:38" x14ac:dyDescent="0.3">
      <c r="A9" s="30">
        <v>4</v>
      </c>
      <c r="B9" s="111" t="s">
        <v>100</v>
      </c>
      <c r="C9" s="107">
        <v>30</v>
      </c>
      <c r="D9" s="29"/>
      <c r="E9" s="35"/>
      <c r="F9" s="33">
        <v>25</v>
      </c>
      <c r="G9" s="29">
        <v>19</v>
      </c>
      <c r="H9" s="57">
        <v>24</v>
      </c>
      <c r="I9" s="33">
        <v>76</v>
      </c>
      <c r="J9" s="29">
        <v>19</v>
      </c>
      <c r="K9" s="35">
        <v>51</v>
      </c>
      <c r="L9" s="36">
        <f t="shared" si="0"/>
        <v>6.1</v>
      </c>
      <c r="M9" s="86">
        <f t="shared" si="1"/>
        <v>15349.79</v>
      </c>
      <c r="N9" s="57">
        <f t="shared" si="2"/>
        <v>24.08</v>
      </c>
      <c r="O9" s="42">
        <f t="shared" si="3"/>
        <v>3.4</v>
      </c>
      <c r="P9" s="41">
        <f t="shared" si="4"/>
        <v>7.3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1.05</v>
      </c>
      <c r="V9" s="70">
        <f t="shared" si="7"/>
        <v>0</v>
      </c>
      <c r="W9" s="70">
        <f t="shared" si="8"/>
        <v>0</v>
      </c>
      <c r="X9" s="71">
        <f t="shared" si="9"/>
        <v>1.05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0.75</v>
      </c>
      <c r="AG9" s="94">
        <f t="shared" si="13"/>
        <v>1.7</v>
      </c>
      <c r="AH9" s="97">
        <f t="shared" si="14"/>
        <v>1.1000000000000001</v>
      </c>
      <c r="AJ9" s="154">
        <f t="shared" si="15"/>
        <v>0.21126760563380281</v>
      </c>
      <c r="AK9" s="154">
        <f t="shared" si="16"/>
        <v>0.47887323943661969</v>
      </c>
      <c r="AL9" s="154">
        <f t="shared" si="17"/>
        <v>0.30985915492957744</v>
      </c>
    </row>
    <row r="10" spans="1:38" x14ac:dyDescent="0.3">
      <c r="A10" s="30">
        <v>5</v>
      </c>
      <c r="B10" s="111" t="s">
        <v>103</v>
      </c>
      <c r="C10" s="107">
        <v>181</v>
      </c>
      <c r="D10" s="29"/>
      <c r="E10" s="35"/>
      <c r="F10" s="33">
        <v>15</v>
      </c>
      <c r="G10" s="29">
        <v>55</v>
      </c>
      <c r="H10" s="57">
        <v>10</v>
      </c>
      <c r="I10" s="33">
        <v>51</v>
      </c>
      <c r="J10" s="29">
        <v>35</v>
      </c>
      <c r="K10" s="35">
        <v>16</v>
      </c>
      <c r="L10" s="36">
        <f t="shared" ref="L10" si="18">SUM(C10:K10)/40</f>
        <v>9.0749999999999993</v>
      </c>
      <c r="M10" s="86">
        <f t="shared" si="1"/>
        <v>18706.910000000003</v>
      </c>
      <c r="N10" s="57">
        <f t="shared" si="2"/>
        <v>28.7</v>
      </c>
      <c r="O10" s="42">
        <f t="shared" ref="O10" si="19">SUM(F10:H10)/20</f>
        <v>4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6.3350000000000009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6.3350000000000009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160</v>
      </c>
      <c r="H11" s="57">
        <v>200</v>
      </c>
      <c r="I11" s="33">
        <v>398</v>
      </c>
      <c r="J11" s="29">
        <v>280</v>
      </c>
      <c r="K11" s="35">
        <v>560</v>
      </c>
      <c r="L11" s="36">
        <f t="shared" si="0"/>
        <v>44.95</v>
      </c>
      <c r="M11" s="86">
        <f t="shared" si="1"/>
        <v>119307.32</v>
      </c>
      <c r="N11" s="57">
        <f t="shared" si="2"/>
        <v>187.76</v>
      </c>
      <c r="O11" s="42">
        <f t="shared" si="3"/>
        <v>28</v>
      </c>
      <c r="P11" s="41">
        <f t="shared" si="4"/>
        <v>61.9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9</v>
      </c>
      <c r="AJ11" s="154">
        <f t="shared" si="15"/>
        <v>0</v>
      </c>
      <c r="AK11" s="154">
        <f t="shared" si="16"/>
        <v>0.60869565217391308</v>
      </c>
      <c r="AL11" s="154">
        <f t="shared" si="17"/>
        <v>0.39130434782608697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651</v>
      </c>
      <c r="D16" s="51">
        <f t="shared" si="34"/>
        <v>0</v>
      </c>
      <c r="E16" s="53">
        <f t="shared" si="34"/>
        <v>0</v>
      </c>
      <c r="F16" s="113">
        <f t="shared" si="34"/>
        <v>301</v>
      </c>
      <c r="G16" s="51">
        <f t="shared" si="34"/>
        <v>246</v>
      </c>
      <c r="H16" s="53">
        <f t="shared" si="34"/>
        <v>243</v>
      </c>
      <c r="I16" s="113">
        <f t="shared" si="34"/>
        <v>718</v>
      </c>
      <c r="J16" s="51">
        <f t="shared" si="34"/>
        <v>457</v>
      </c>
      <c r="K16" s="53">
        <f t="shared" si="34"/>
        <v>781</v>
      </c>
      <c r="L16" s="50">
        <f t="shared" si="0"/>
        <v>84.924999999999997</v>
      </c>
      <c r="M16" s="88">
        <f t="shared" ref="M16:AA16" si="35">SUM(M6:M15)</f>
        <v>209067.94500000001</v>
      </c>
      <c r="N16" s="53">
        <f t="shared" si="35"/>
        <v>329.08</v>
      </c>
      <c r="O16" s="113">
        <f t="shared" si="35"/>
        <v>39.5</v>
      </c>
      <c r="P16" s="52">
        <f t="shared" si="35"/>
        <v>97.8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22.785000000000004</v>
      </c>
      <c r="V16" s="67">
        <f t="shared" si="35"/>
        <v>0</v>
      </c>
      <c r="W16" s="67">
        <f t="shared" si="35"/>
        <v>0</v>
      </c>
      <c r="X16" s="68">
        <f t="shared" si="35"/>
        <v>22.785000000000004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9503.0884090909094</v>
      </c>
      <c r="AD16" s="43">
        <f>SUM(AD6:AD15)</f>
        <v>0</v>
      </c>
      <c r="AF16" s="102">
        <f t="shared" si="12"/>
        <v>16.274999999999999</v>
      </c>
      <c r="AG16" s="103">
        <f t="shared" si="13"/>
        <v>19.75</v>
      </c>
      <c r="AH16" s="104">
        <f t="shared" si="14"/>
        <v>13.675000000000001</v>
      </c>
      <c r="AJ16" s="155">
        <f t="shared" ref="AJ16" si="37">AF16/SUM(AF16:AH16)</f>
        <v>0.32746478873239432</v>
      </c>
      <c r="AK16" s="155">
        <f t="shared" si="16"/>
        <v>0.39738430583501005</v>
      </c>
      <c r="AL16" s="155">
        <f t="shared" si="17"/>
        <v>0.27515090543259557</v>
      </c>
    </row>
    <row r="17" spans="1:27" x14ac:dyDescent="0.3">
      <c r="A17" s="55"/>
      <c r="B17" s="55"/>
      <c r="C17" s="55">
        <f>C16/40</f>
        <v>16.274999999999999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7.5250000000000004</v>
      </c>
      <c r="G17" s="55">
        <f t="shared" si="38"/>
        <v>6.15</v>
      </c>
      <c r="H17" s="55">
        <f t="shared" si="38"/>
        <v>6.0750000000000002</v>
      </c>
      <c r="I17" s="55">
        <f t="shared" si="38"/>
        <v>17.95</v>
      </c>
      <c r="J17" s="55">
        <f t="shared" si="38"/>
        <v>11.425000000000001</v>
      </c>
      <c r="K17" s="55">
        <f t="shared" si="38"/>
        <v>19.524999999999999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AA19" s="28">
        <v>11305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50</v>
      </c>
      <c r="D6" s="29"/>
      <c r="E6" s="35"/>
      <c r="F6" s="33">
        <v>30</v>
      </c>
      <c r="G6" s="29">
        <v>40</v>
      </c>
      <c r="H6" s="57">
        <v>0</v>
      </c>
      <c r="I6" s="33">
        <v>843</v>
      </c>
      <c r="J6" s="29">
        <v>448</v>
      </c>
      <c r="K6" s="35">
        <v>875</v>
      </c>
      <c r="L6" s="36">
        <f t="shared" ref="L6:L16" si="0">SUM(C6:K6)/40</f>
        <v>57.15</v>
      </c>
      <c r="M6" s="86">
        <f t="shared" ref="M6:M15" si="1">SUMPRODUCT($C$4:$K$4,$C6:$K6)</f>
        <v>162972.11499999999</v>
      </c>
      <c r="N6" s="57">
        <f t="shared" ref="N6:N15" si="2">SUMPRODUCT($C$3:$K$3,$C6:$K6)/1000</f>
        <v>267.82</v>
      </c>
      <c r="O6" s="42">
        <f t="shared" ref="O6:O12" si="3">SUM(F6:H6)/20</f>
        <v>3.5</v>
      </c>
      <c r="P6" s="41">
        <f t="shared" ref="P6:P12" si="4">SUM(I6:K6)/20</f>
        <v>108.3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1.7500000000000002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1.7500000000000002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1.25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0.26315789473684209</v>
      </c>
      <c r="AK6" s="154">
        <f t="shared" ref="AK6:AK16" si="16">AG6/SUM(AF6:AH6)</f>
        <v>0.36842105263157893</v>
      </c>
      <c r="AL6" s="154">
        <f t="shared" ref="AL6:AL16" si="17">AH6/SUM(AF6:AH6)</f>
        <v>0.36842105263157893</v>
      </c>
    </row>
    <row r="7" spans="1:38" x14ac:dyDescent="0.3">
      <c r="A7" s="30">
        <v>2</v>
      </c>
      <c r="B7" s="111" t="s">
        <v>88</v>
      </c>
      <c r="C7" s="107">
        <v>130</v>
      </c>
      <c r="D7" s="29"/>
      <c r="E7" s="35"/>
      <c r="F7" s="33">
        <v>40</v>
      </c>
      <c r="G7" s="29">
        <v>0</v>
      </c>
      <c r="H7" s="57">
        <v>12</v>
      </c>
      <c r="I7" s="33">
        <v>80</v>
      </c>
      <c r="J7" s="29">
        <v>80</v>
      </c>
      <c r="K7" s="35">
        <v>80</v>
      </c>
      <c r="L7" s="36">
        <f t="shared" si="0"/>
        <v>10.55</v>
      </c>
      <c r="M7" s="86">
        <f t="shared" si="1"/>
        <v>25261.550000000003</v>
      </c>
      <c r="N7" s="57">
        <f t="shared" si="2"/>
        <v>40.24</v>
      </c>
      <c r="O7" s="42">
        <f t="shared" si="3"/>
        <v>2.6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4.5500000000000007</v>
      </c>
      <c r="V7" s="70">
        <f t="shared" si="7"/>
        <v>0</v>
      </c>
      <c r="W7" s="70">
        <f t="shared" si="8"/>
        <v>0</v>
      </c>
      <c r="X7" s="71">
        <f t="shared" si="9"/>
        <v>4.5500000000000007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3.25</v>
      </c>
      <c r="AG7" s="94">
        <f t="shared" si="13"/>
        <v>1.3</v>
      </c>
      <c r="AH7" s="97">
        <f t="shared" si="14"/>
        <v>1</v>
      </c>
      <c r="AJ7" s="154">
        <f t="shared" si="15"/>
        <v>0.5855855855855856</v>
      </c>
      <c r="AK7" s="154">
        <f t="shared" si="16"/>
        <v>0.23423423423423426</v>
      </c>
      <c r="AL7" s="154">
        <f t="shared" si="17"/>
        <v>0.1801801801801802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49</v>
      </c>
      <c r="G8" s="29">
        <v>49</v>
      </c>
      <c r="H8" s="57">
        <v>60</v>
      </c>
      <c r="I8" s="33">
        <v>127</v>
      </c>
      <c r="J8" s="29">
        <v>170</v>
      </c>
      <c r="K8" s="35">
        <v>147</v>
      </c>
      <c r="L8" s="36">
        <f t="shared" si="0"/>
        <v>17.850000000000001</v>
      </c>
      <c r="M8" s="86">
        <f t="shared" si="1"/>
        <v>44934.995000000003</v>
      </c>
      <c r="N8" s="57">
        <f t="shared" si="2"/>
        <v>71.06</v>
      </c>
      <c r="O8" s="42">
        <f t="shared" si="3"/>
        <v>7.9</v>
      </c>
      <c r="P8" s="41">
        <f t="shared" si="4"/>
        <v>22.2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3.95</v>
      </c>
      <c r="AH8" s="97">
        <f t="shared" si="14"/>
        <v>2.4500000000000002</v>
      </c>
      <c r="AJ8" s="154">
        <f t="shared" si="15"/>
        <v>0.30434782608695654</v>
      </c>
      <c r="AK8" s="154">
        <f t="shared" si="16"/>
        <v>0.4293478260869566</v>
      </c>
      <c r="AL8" s="154">
        <f t="shared" si="17"/>
        <v>0.26630434782608697</v>
      </c>
    </row>
    <row r="9" spans="1:38" x14ac:dyDescent="0.3">
      <c r="A9" s="30">
        <v>4</v>
      </c>
      <c r="B9" s="111" t="s">
        <v>100</v>
      </c>
      <c r="C9" s="107">
        <v>20</v>
      </c>
      <c r="D9" s="29"/>
      <c r="E9" s="35"/>
      <c r="F9" s="33">
        <v>24</v>
      </c>
      <c r="G9" s="29">
        <v>4</v>
      </c>
      <c r="H9" s="57">
        <v>24</v>
      </c>
      <c r="I9" s="33">
        <v>52</v>
      </c>
      <c r="J9" s="29">
        <v>20</v>
      </c>
      <c r="K9" s="35">
        <v>72</v>
      </c>
      <c r="L9" s="36">
        <f t="shared" si="0"/>
        <v>5.4</v>
      </c>
      <c r="M9" s="86">
        <f t="shared" si="1"/>
        <v>13972.81</v>
      </c>
      <c r="N9" s="57">
        <f t="shared" si="2"/>
        <v>22.12</v>
      </c>
      <c r="O9" s="42">
        <f t="shared" si="3"/>
        <v>2.6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1.3</v>
      </c>
      <c r="AH9" s="97">
        <f t="shared" si="14"/>
        <v>0.7</v>
      </c>
      <c r="AJ9" s="154">
        <f t="shared" si="15"/>
        <v>0.2</v>
      </c>
      <c r="AK9" s="154">
        <f t="shared" si="16"/>
        <v>0.52</v>
      </c>
      <c r="AL9" s="154">
        <f t="shared" si="17"/>
        <v>0.27999999999999997</v>
      </c>
    </row>
    <row r="10" spans="1:38" x14ac:dyDescent="0.3">
      <c r="A10" s="30">
        <v>5</v>
      </c>
      <c r="B10" s="111" t="s">
        <v>103</v>
      </c>
      <c r="C10" s="107">
        <v>12</v>
      </c>
      <c r="D10" s="29"/>
      <c r="E10" s="35"/>
      <c r="F10" s="33">
        <v>12</v>
      </c>
      <c r="G10" s="29">
        <v>12</v>
      </c>
      <c r="H10" s="57">
        <v>12</v>
      </c>
      <c r="I10" s="33">
        <v>6</v>
      </c>
      <c r="J10" s="29">
        <v>12</v>
      </c>
      <c r="K10" s="35">
        <v>12</v>
      </c>
      <c r="L10" s="36">
        <f t="shared" ref="L10" si="18">SUM(C10:K10)/40</f>
        <v>1.95</v>
      </c>
      <c r="M10" s="86">
        <f t="shared" si="1"/>
        <v>4538.6100000000006</v>
      </c>
      <c r="N10" s="57">
        <f t="shared" si="2"/>
        <v>6.84</v>
      </c>
      <c r="O10" s="42">
        <f t="shared" ref="O10" si="19">SUM(F10:H10)/20</f>
        <v>1.8</v>
      </c>
      <c r="P10" s="41">
        <f t="shared" ref="P10" si="20">SUM(I10:K10)/20</f>
        <v>1.5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0.42000000000000004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0.42000000000000004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540</v>
      </c>
      <c r="G11" s="29">
        <v>730</v>
      </c>
      <c r="H11" s="57">
        <v>1370</v>
      </c>
      <c r="I11" s="33">
        <v>720</v>
      </c>
      <c r="J11" s="29">
        <v>1320</v>
      </c>
      <c r="K11" s="35">
        <v>2120</v>
      </c>
      <c r="L11" s="36">
        <f t="shared" si="0"/>
        <v>170</v>
      </c>
      <c r="M11" s="86">
        <f t="shared" si="1"/>
        <v>440683.39999999997</v>
      </c>
      <c r="N11" s="57">
        <f t="shared" si="2"/>
        <v>684</v>
      </c>
      <c r="O11" s="42">
        <f t="shared" si="3"/>
        <v>132</v>
      </c>
      <c r="P11" s="41">
        <f t="shared" si="4"/>
        <v>208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</v>
      </c>
      <c r="AH11" s="97">
        <f t="shared" si="14"/>
        <v>31.75</v>
      </c>
      <c r="AJ11" s="154">
        <f t="shared" si="15"/>
        <v>0</v>
      </c>
      <c r="AK11" s="154">
        <f t="shared" si="16"/>
        <v>0.67519181585677746</v>
      </c>
      <c r="AL11" s="154">
        <f t="shared" si="17"/>
        <v>0.32480818414322249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324</v>
      </c>
      <c r="D16" s="51">
        <f t="shared" si="34"/>
        <v>0</v>
      </c>
      <c r="E16" s="53">
        <f t="shared" si="34"/>
        <v>0</v>
      </c>
      <c r="F16" s="113">
        <f t="shared" si="34"/>
        <v>695</v>
      </c>
      <c r="G16" s="51">
        <f t="shared" si="34"/>
        <v>835</v>
      </c>
      <c r="H16" s="53">
        <f t="shared" si="34"/>
        <v>1478</v>
      </c>
      <c r="I16" s="113">
        <f t="shared" si="34"/>
        <v>1828</v>
      </c>
      <c r="J16" s="51">
        <f t="shared" si="34"/>
        <v>2050</v>
      </c>
      <c r="K16" s="53">
        <f t="shared" si="34"/>
        <v>3306</v>
      </c>
      <c r="L16" s="50">
        <f t="shared" si="0"/>
        <v>262.89999999999998</v>
      </c>
      <c r="M16" s="88">
        <f t="shared" ref="M16:AA16" si="35">SUM(M6:M15)</f>
        <v>692363.48</v>
      </c>
      <c r="N16" s="53">
        <f t="shared" si="35"/>
        <v>1092.08</v>
      </c>
      <c r="O16" s="113">
        <f t="shared" si="35"/>
        <v>150.4</v>
      </c>
      <c r="P16" s="52">
        <f t="shared" si="35"/>
        <v>359.2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11.34</v>
      </c>
      <c r="V16" s="67">
        <f t="shared" si="35"/>
        <v>0</v>
      </c>
      <c r="W16" s="67">
        <f t="shared" si="35"/>
        <v>0</v>
      </c>
      <c r="X16" s="68">
        <f t="shared" si="35"/>
        <v>11.34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8.1</v>
      </c>
      <c r="AG16" s="103">
        <f t="shared" si="13"/>
        <v>75.2</v>
      </c>
      <c r="AH16" s="104">
        <f t="shared" si="14"/>
        <v>38.25</v>
      </c>
      <c r="AJ16" s="155">
        <f t="shared" ref="AJ16" si="37">AF16/SUM(AF16:AH16)</f>
        <v>6.6639243109831339E-2</v>
      </c>
      <c r="AK16" s="155">
        <f t="shared" si="16"/>
        <v>0.61867544220485404</v>
      </c>
      <c r="AL16" s="155">
        <f t="shared" si="17"/>
        <v>0.31468531468531469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10</v>
      </c>
      <c r="D6" s="29"/>
      <c r="E6" s="35"/>
      <c r="F6" s="33">
        <v>90</v>
      </c>
      <c r="G6" s="29">
        <v>90</v>
      </c>
      <c r="H6" s="57">
        <v>45</v>
      </c>
      <c r="I6" s="33">
        <v>75</v>
      </c>
      <c r="J6" s="29">
        <v>60</v>
      </c>
      <c r="K6" s="35">
        <v>75</v>
      </c>
      <c r="L6" s="36">
        <f t="shared" ref="L6:L16" si="0">SUM(C6:K6)/40</f>
        <v>11.125</v>
      </c>
      <c r="M6" s="86">
        <f t="shared" ref="M6:M15" si="1">SUMPRODUCT($C$4:$K$4,$C6:$K6)</f>
        <v>27450.762499999997</v>
      </c>
      <c r="N6" s="57">
        <f t="shared" ref="N6:N15" si="2">SUMPRODUCT($C$3:$K$3,$C6:$K6)/1000</f>
        <v>41.55</v>
      </c>
      <c r="O6" s="42">
        <f t="shared" ref="O6:O12" si="3">SUM(F6:H6)/20</f>
        <v>11.25</v>
      </c>
      <c r="P6" s="41">
        <f t="shared" ref="P6:P12" si="4">SUM(I6:K6)/20</f>
        <v>10.5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5.625</v>
      </c>
      <c r="AH6" s="97">
        <f t="shared" ref="AH6:AH16" si="14">SUM(E6:G6)/40</f>
        <v>4.5</v>
      </c>
      <c r="AJ6" s="154">
        <f t="shared" ref="AJ6:AJ15" si="15">AF6/SUM(AF6:AH6)</f>
        <v>2.4096385542168676E-2</v>
      </c>
      <c r="AK6" s="154">
        <f t="shared" ref="AK6:AK16" si="16">AG6/SUM(AF6:AH6)</f>
        <v>0.54216867469879515</v>
      </c>
      <c r="AL6" s="154">
        <f t="shared" ref="AL6:AL16" si="17">AH6/SUM(AF6:AH6)</f>
        <v>0.43373493975903615</v>
      </c>
    </row>
    <row r="7" spans="1:38" x14ac:dyDescent="0.3">
      <c r="A7" s="30">
        <v>2</v>
      </c>
      <c r="B7" s="111" t="s">
        <v>88</v>
      </c>
      <c r="C7" s="107">
        <v>82</v>
      </c>
      <c r="D7" s="29"/>
      <c r="E7" s="35"/>
      <c r="F7" s="33">
        <v>40</v>
      </c>
      <c r="G7" s="29">
        <v>40</v>
      </c>
      <c r="H7" s="57">
        <v>80</v>
      </c>
      <c r="I7" s="33">
        <v>80</v>
      </c>
      <c r="J7" s="29">
        <v>80</v>
      </c>
      <c r="K7" s="35">
        <v>80</v>
      </c>
      <c r="L7" s="36">
        <f t="shared" si="0"/>
        <v>12.05</v>
      </c>
      <c r="M7" s="86">
        <f t="shared" si="1"/>
        <v>29044.460000000003</v>
      </c>
      <c r="N7" s="57">
        <f t="shared" si="2"/>
        <v>44.92</v>
      </c>
      <c r="O7" s="42">
        <f t="shared" si="3"/>
        <v>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2.87</v>
      </c>
      <c r="V7" s="70">
        <f t="shared" si="7"/>
        <v>0</v>
      </c>
      <c r="W7" s="70">
        <f t="shared" si="8"/>
        <v>0</v>
      </c>
      <c r="X7" s="71">
        <f t="shared" si="9"/>
        <v>2.87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2.0499999999999998</v>
      </c>
      <c r="AG7" s="94">
        <f t="shared" si="13"/>
        <v>4</v>
      </c>
      <c r="AH7" s="97">
        <f t="shared" si="14"/>
        <v>2</v>
      </c>
      <c r="AJ7" s="154">
        <f t="shared" si="15"/>
        <v>0.25465838509316768</v>
      </c>
      <c r="AK7" s="154">
        <f t="shared" si="16"/>
        <v>0.49689440993788814</v>
      </c>
      <c r="AL7" s="154">
        <f t="shared" si="17"/>
        <v>0.24844720496894407</v>
      </c>
    </row>
    <row r="8" spans="1:38" x14ac:dyDescent="0.3">
      <c r="A8" s="30">
        <v>3</v>
      </c>
      <c r="B8" s="111" t="s">
        <v>95</v>
      </c>
      <c r="C8" s="107">
        <v>530</v>
      </c>
      <c r="D8" s="29"/>
      <c r="E8" s="35"/>
      <c r="F8" s="33"/>
      <c r="G8" s="29"/>
      <c r="H8" s="57"/>
      <c r="I8" s="33"/>
      <c r="J8" s="29"/>
      <c r="K8" s="35"/>
      <c r="L8" s="36">
        <f t="shared" si="0"/>
        <v>13.25</v>
      </c>
      <c r="M8" s="86">
        <f t="shared" si="1"/>
        <v>20791.900000000001</v>
      </c>
      <c r="N8" s="57">
        <f t="shared" si="2"/>
        <v>31.8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18.55</v>
      </c>
      <c r="V8" s="70">
        <f t="shared" si="7"/>
        <v>0</v>
      </c>
      <c r="W8" s="70">
        <f t="shared" si="8"/>
        <v>0</v>
      </c>
      <c r="X8" s="71">
        <f t="shared" si="9"/>
        <v>18.55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13.25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79</v>
      </c>
      <c r="D9" s="29"/>
      <c r="E9" s="35"/>
      <c r="F9" s="33">
        <v>13</v>
      </c>
      <c r="G9" s="29">
        <v>13</v>
      </c>
      <c r="H9" s="57">
        <v>14</v>
      </c>
      <c r="I9" s="33">
        <v>65</v>
      </c>
      <c r="J9" s="29">
        <v>40</v>
      </c>
      <c r="K9" s="35">
        <v>57</v>
      </c>
      <c r="L9" s="36">
        <f t="shared" si="0"/>
        <v>7.0250000000000004</v>
      </c>
      <c r="M9" s="86">
        <f t="shared" si="1"/>
        <v>16965.350000000002</v>
      </c>
      <c r="N9" s="57">
        <f t="shared" si="2"/>
        <v>26.98</v>
      </c>
      <c r="O9" s="42">
        <f t="shared" si="3"/>
        <v>2</v>
      </c>
      <c r="P9" s="41">
        <f t="shared" si="4"/>
        <v>8.1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2.7650000000000001</v>
      </c>
      <c r="V9" s="70">
        <f t="shared" si="7"/>
        <v>0</v>
      </c>
      <c r="W9" s="70">
        <f t="shared" si="8"/>
        <v>0</v>
      </c>
      <c r="X9" s="71">
        <f t="shared" si="9"/>
        <v>2.7650000000000001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1.9750000000000001</v>
      </c>
      <c r="AG9" s="94">
        <f t="shared" si="13"/>
        <v>1</v>
      </c>
      <c r="AH9" s="97">
        <f t="shared" si="14"/>
        <v>0.65</v>
      </c>
      <c r="AJ9" s="154">
        <f t="shared" si="15"/>
        <v>0.54482758620689653</v>
      </c>
      <c r="AK9" s="154">
        <f t="shared" si="16"/>
        <v>0.27586206896551724</v>
      </c>
      <c r="AL9" s="154">
        <f t="shared" si="17"/>
        <v>0.1793103448275862</v>
      </c>
    </row>
    <row r="10" spans="1:38" x14ac:dyDescent="0.3">
      <c r="A10" s="30">
        <v>5</v>
      </c>
      <c r="B10" s="111" t="s">
        <v>103</v>
      </c>
      <c r="C10" s="107">
        <v>54</v>
      </c>
      <c r="D10" s="29"/>
      <c r="E10" s="35"/>
      <c r="F10" s="33">
        <v>30</v>
      </c>
      <c r="G10" s="29">
        <v>44</v>
      </c>
      <c r="H10" s="57">
        <v>44</v>
      </c>
      <c r="I10" s="33">
        <v>22</v>
      </c>
      <c r="J10" s="29">
        <v>23</v>
      </c>
      <c r="K10" s="35">
        <v>23</v>
      </c>
      <c r="L10" s="36">
        <f t="shared" ref="L10" si="18">SUM(C10:K10)/40</f>
        <v>6</v>
      </c>
      <c r="M10" s="86">
        <f t="shared" si="1"/>
        <v>13248.514999999999</v>
      </c>
      <c r="N10" s="57">
        <f t="shared" si="2"/>
        <v>19.66</v>
      </c>
      <c r="O10" s="42">
        <f t="shared" ref="O10" si="19">SUM(F10:H10)/20</f>
        <v>5.9</v>
      </c>
      <c r="P10" s="41">
        <f t="shared" ref="P10" si="20">SUM(I10:K10)/20</f>
        <v>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1.8900000000000001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1.8900000000000001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100</v>
      </c>
      <c r="G11" s="29">
        <v>80</v>
      </c>
      <c r="H11" s="57">
        <v>200</v>
      </c>
      <c r="I11" s="33">
        <v>140</v>
      </c>
      <c r="J11" s="29">
        <v>120</v>
      </c>
      <c r="K11" s="35">
        <v>360</v>
      </c>
      <c r="L11" s="36">
        <f t="shared" si="0"/>
        <v>25</v>
      </c>
      <c r="M11" s="86">
        <f t="shared" si="1"/>
        <v>64972.549999999996</v>
      </c>
      <c r="N11" s="57">
        <f t="shared" si="2"/>
        <v>101</v>
      </c>
      <c r="O11" s="42">
        <f t="shared" si="3"/>
        <v>19</v>
      </c>
      <c r="P11" s="41">
        <f t="shared" si="4"/>
        <v>31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9.5</v>
      </c>
      <c r="AH11" s="97">
        <f t="shared" si="14"/>
        <v>4.5</v>
      </c>
      <c r="AJ11" s="154">
        <f t="shared" si="15"/>
        <v>0</v>
      </c>
      <c r="AK11" s="154">
        <f t="shared" si="16"/>
        <v>0.6785714285714286</v>
      </c>
      <c r="AL11" s="154">
        <f t="shared" si="17"/>
        <v>0.32142857142857145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755</v>
      </c>
      <c r="D16" s="51">
        <f t="shared" si="34"/>
        <v>0</v>
      </c>
      <c r="E16" s="53">
        <f t="shared" si="34"/>
        <v>0</v>
      </c>
      <c r="F16" s="113">
        <f t="shared" si="34"/>
        <v>273</v>
      </c>
      <c r="G16" s="51">
        <f t="shared" si="34"/>
        <v>267</v>
      </c>
      <c r="H16" s="53">
        <f t="shared" si="34"/>
        <v>383</v>
      </c>
      <c r="I16" s="113">
        <f t="shared" si="34"/>
        <v>382</v>
      </c>
      <c r="J16" s="51">
        <f t="shared" si="34"/>
        <v>323</v>
      </c>
      <c r="K16" s="53">
        <f t="shared" si="34"/>
        <v>595</v>
      </c>
      <c r="L16" s="50">
        <f t="shared" si="0"/>
        <v>74.45</v>
      </c>
      <c r="M16" s="88">
        <f t="shared" ref="M16:AA16" si="35">SUM(M6:M15)</f>
        <v>172473.53750000001</v>
      </c>
      <c r="N16" s="53">
        <f t="shared" si="35"/>
        <v>265.90999999999997</v>
      </c>
      <c r="O16" s="113">
        <f t="shared" si="35"/>
        <v>46.15</v>
      </c>
      <c r="P16" s="52">
        <f t="shared" si="35"/>
        <v>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26.425000000000001</v>
      </c>
      <c r="V16" s="67">
        <f t="shared" si="35"/>
        <v>0</v>
      </c>
      <c r="W16" s="67">
        <f t="shared" si="35"/>
        <v>0</v>
      </c>
      <c r="X16" s="68">
        <f t="shared" si="35"/>
        <v>26.425000000000001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18.875</v>
      </c>
      <c r="AG16" s="103">
        <f t="shared" si="13"/>
        <v>23.074999999999999</v>
      </c>
      <c r="AH16" s="104">
        <f t="shared" si="14"/>
        <v>13.5</v>
      </c>
      <c r="AJ16" s="155">
        <f t="shared" ref="AJ16" si="37">AF16/SUM(AF16:AH16)</f>
        <v>0.3403967538322813</v>
      </c>
      <c r="AK16" s="155">
        <f t="shared" si="16"/>
        <v>0.41614066726780879</v>
      </c>
      <c r="AL16" s="155">
        <f t="shared" si="17"/>
        <v>0.24346257889990983</v>
      </c>
    </row>
    <row r="17" spans="1:27" x14ac:dyDescent="0.3">
      <c r="A17" s="55"/>
      <c r="B17" s="55"/>
      <c r="C17" s="55">
        <f>C16/40</f>
        <v>18.875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6.8250000000000002</v>
      </c>
      <c r="G17" s="55">
        <f t="shared" si="38"/>
        <v>6.6749999999999998</v>
      </c>
      <c r="H17" s="55">
        <f t="shared" si="38"/>
        <v>9.5749999999999993</v>
      </c>
      <c r="I17" s="55">
        <f t="shared" si="38"/>
        <v>9.5500000000000007</v>
      </c>
      <c r="J17" s="55">
        <f t="shared" si="38"/>
        <v>8.0749999999999993</v>
      </c>
      <c r="K17" s="55">
        <f t="shared" si="38"/>
        <v>14.875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20</v>
      </c>
      <c r="I6" s="33">
        <v>15</v>
      </c>
      <c r="J6" s="29">
        <v>10</v>
      </c>
      <c r="K6" s="35">
        <v>15</v>
      </c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94</v>
      </c>
      <c r="J7" s="29">
        <v>40</v>
      </c>
      <c r="K7" s="35">
        <v>186</v>
      </c>
      <c r="L7" s="36">
        <f t="shared" si="0"/>
        <v>8</v>
      </c>
      <c r="M7" s="86">
        <f t="shared" si="1"/>
        <v>23244.800000000003</v>
      </c>
      <c r="N7" s="57">
        <f t="shared" si="2"/>
        <v>38.4</v>
      </c>
      <c r="O7" s="42">
        <f t="shared" si="3"/>
        <v>0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120</v>
      </c>
      <c r="D9" s="29"/>
      <c r="E9" s="35"/>
      <c r="F9" s="33">
        <v>15</v>
      </c>
      <c r="G9" s="29">
        <v>9</v>
      </c>
      <c r="H9" s="57">
        <v>15</v>
      </c>
      <c r="I9" s="33">
        <v>91</v>
      </c>
      <c r="J9" s="29">
        <v>86</v>
      </c>
      <c r="K9" s="35">
        <v>93</v>
      </c>
      <c r="L9" s="36">
        <f t="shared" si="0"/>
        <v>10.725</v>
      </c>
      <c r="M9" s="86">
        <f t="shared" si="1"/>
        <v>26366.4375</v>
      </c>
      <c r="N9" s="57">
        <f t="shared" si="2"/>
        <v>42.33</v>
      </c>
      <c r="O9" s="42">
        <f t="shared" si="3"/>
        <v>1.95</v>
      </c>
      <c r="P9" s="41">
        <f t="shared" si="4"/>
        <v>13.5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0.97499999999999998</v>
      </c>
      <c r="AH9" s="97">
        <f t="shared" si="14"/>
        <v>0.6</v>
      </c>
      <c r="AJ9" s="154">
        <f t="shared" si="15"/>
        <v>0.65573770491803274</v>
      </c>
      <c r="AK9" s="154">
        <f t="shared" si="16"/>
        <v>0.21311475409836064</v>
      </c>
      <c r="AL9" s="154">
        <f t="shared" si="17"/>
        <v>0.13114754098360654</v>
      </c>
    </row>
    <row r="10" spans="1:38" x14ac:dyDescent="0.3">
      <c r="A10" s="30">
        <v>5</v>
      </c>
      <c r="B10" s="111" t="s">
        <v>103</v>
      </c>
      <c r="C10" s="107">
        <v>112</v>
      </c>
      <c r="D10" s="29"/>
      <c r="E10" s="35"/>
      <c r="F10" s="33">
        <v>29</v>
      </c>
      <c r="G10" s="29">
        <v>24</v>
      </c>
      <c r="H10" s="57">
        <v>29</v>
      </c>
      <c r="I10" s="33">
        <v>23</v>
      </c>
      <c r="J10" s="29">
        <v>18</v>
      </c>
      <c r="K10" s="35">
        <v>23</v>
      </c>
      <c r="L10" s="36">
        <f t="shared" ref="L10" si="18">SUM(C10:K10)/40</f>
        <v>6.45</v>
      </c>
      <c r="M10" s="86">
        <f t="shared" si="1"/>
        <v>13344.645</v>
      </c>
      <c r="N10" s="57">
        <f t="shared" si="2"/>
        <v>20.14</v>
      </c>
      <c r="O10" s="42">
        <f t="shared" ref="O10" si="19">SUM(F10:H10)/20</f>
        <v>4.0999999999999996</v>
      </c>
      <c r="P10" s="41">
        <f t="shared" ref="P10" si="20">SUM(I10:K10)/20</f>
        <v>3.2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2.8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360</v>
      </c>
      <c r="H11" s="57">
        <v>720</v>
      </c>
      <c r="I11" s="33">
        <v>480</v>
      </c>
      <c r="J11" s="29">
        <v>560</v>
      </c>
      <c r="K11" s="35">
        <v>1200</v>
      </c>
      <c r="L11" s="36">
        <f t="shared" si="0"/>
        <v>89</v>
      </c>
      <c r="M11" s="86">
        <f t="shared" si="1"/>
        <v>231964.1</v>
      </c>
      <c r="N11" s="57">
        <f t="shared" si="2"/>
        <v>361.2</v>
      </c>
      <c r="O11" s="42">
        <f t="shared" si="3"/>
        <v>66</v>
      </c>
      <c r="P11" s="41">
        <f t="shared" si="4"/>
        <v>112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33</v>
      </c>
      <c r="AH11" s="97">
        <f t="shared" si="14"/>
        <v>15</v>
      </c>
      <c r="AJ11" s="154">
        <f t="shared" si="15"/>
        <v>0</v>
      </c>
      <c r="AK11" s="154">
        <f t="shared" si="16"/>
        <v>0.6875</v>
      </c>
      <c r="AL11" s="154">
        <f t="shared" si="17"/>
        <v>0.3125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232</v>
      </c>
      <c r="D16" s="51">
        <f t="shared" si="34"/>
        <v>0</v>
      </c>
      <c r="E16" s="53">
        <f t="shared" si="34"/>
        <v>0</v>
      </c>
      <c r="F16" s="113">
        <f t="shared" si="34"/>
        <v>314</v>
      </c>
      <c r="G16" s="51">
        <f t="shared" si="34"/>
        <v>423</v>
      </c>
      <c r="H16" s="53">
        <f t="shared" si="34"/>
        <v>784</v>
      </c>
      <c r="I16" s="113">
        <f t="shared" si="34"/>
        <v>703</v>
      </c>
      <c r="J16" s="51">
        <f t="shared" si="34"/>
        <v>714</v>
      </c>
      <c r="K16" s="53">
        <f t="shared" si="34"/>
        <v>1517</v>
      </c>
      <c r="L16" s="50">
        <f t="shared" si="0"/>
        <v>117.175</v>
      </c>
      <c r="M16" s="88">
        <f t="shared" ref="M16:AA16" si="35">SUM(M6:M15)</f>
        <v>302022.58250000002</v>
      </c>
      <c r="N16" s="53">
        <f t="shared" si="35"/>
        <v>472.46999999999997</v>
      </c>
      <c r="O16" s="113">
        <f t="shared" si="35"/>
        <v>76.05</v>
      </c>
      <c r="P16" s="52">
        <f t="shared" si="35"/>
        <v>146.69999999999999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8.120000000000001</v>
      </c>
      <c r="V16" s="67">
        <f t="shared" si="35"/>
        <v>0</v>
      </c>
      <c r="W16" s="67">
        <f t="shared" si="35"/>
        <v>0</v>
      </c>
      <c r="X16" s="68">
        <f t="shared" si="35"/>
        <v>8.120000000000001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5.8</v>
      </c>
      <c r="AG16" s="103">
        <f t="shared" si="13"/>
        <v>38.024999999999999</v>
      </c>
      <c r="AH16" s="104">
        <f t="shared" si="14"/>
        <v>18.425000000000001</v>
      </c>
      <c r="AJ16" s="155">
        <f t="shared" ref="AJ16" si="37">AF16/SUM(AF16:AH16)</f>
        <v>9.3172690763052207E-2</v>
      </c>
      <c r="AK16" s="155">
        <f t="shared" si="16"/>
        <v>0.61084337349397588</v>
      </c>
      <c r="AL16" s="155">
        <f t="shared" si="17"/>
        <v>0.29598393574297188</v>
      </c>
    </row>
    <row r="17" spans="1:27" x14ac:dyDescent="0.3">
      <c r="A17" s="55"/>
      <c r="B17" s="55"/>
      <c r="C17" s="55">
        <f>C16/40</f>
        <v>5.8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7.85</v>
      </c>
      <c r="G17" s="55">
        <f t="shared" si="38"/>
        <v>10.574999999999999</v>
      </c>
      <c r="H17" s="55">
        <f t="shared" si="38"/>
        <v>19.600000000000001</v>
      </c>
      <c r="I17" s="55">
        <f t="shared" si="38"/>
        <v>17.574999999999999</v>
      </c>
      <c r="J17" s="55">
        <f t="shared" si="38"/>
        <v>17.850000000000001</v>
      </c>
      <c r="K17" s="55">
        <f t="shared" si="38"/>
        <v>37.924999999999997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2" sqref="A2:E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80</v>
      </c>
      <c r="D6" s="29"/>
      <c r="E6" s="35"/>
      <c r="F6" s="33">
        <v>60</v>
      </c>
      <c r="G6" s="29">
        <v>60</v>
      </c>
      <c r="H6" s="57">
        <v>0</v>
      </c>
      <c r="I6" s="33">
        <v>80</v>
      </c>
      <c r="J6" s="29">
        <v>80</v>
      </c>
      <c r="K6" s="35">
        <v>240</v>
      </c>
      <c r="L6" s="36">
        <f t="shared" ref="L6:L16" si="0">SUM(C6:K6)/40</f>
        <v>15</v>
      </c>
      <c r="M6" s="86">
        <f t="shared" ref="M6:M15" si="1">SUMPRODUCT($C$4:$K$4,$C6:$K6)</f>
        <v>38489.9</v>
      </c>
      <c r="N6" s="57">
        <f t="shared" ref="N6:N15" si="2">SUMPRODUCT($C$3:$K$3,$C6:$K6)/1000</f>
        <v>61.2</v>
      </c>
      <c r="O6" s="42">
        <f t="shared" ref="O6:O12" si="3">SUM(F6:H6)/20</f>
        <v>6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70</v>
      </c>
      <c r="D7" s="29"/>
      <c r="E7" s="35"/>
      <c r="F7" s="33">
        <v>131</v>
      </c>
      <c r="G7" s="29">
        <v>31</v>
      </c>
      <c r="H7" s="57">
        <v>21</v>
      </c>
      <c r="I7" s="33">
        <v>170</v>
      </c>
      <c r="J7" s="29">
        <v>140</v>
      </c>
      <c r="K7" s="35">
        <v>190</v>
      </c>
      <c r="L7" s="36">
        <f t="shared" si="0"/>
        <v>18.824999999999999</v>
      </c>
      <c r="M7" s="86">
        <f t="shared" si="1"/>
        <v>48666.737499999996</v>
      </c>
      <c r="N7" s="57">
        <f t="shared" si="2"/>
        <v>77.010000000000005</v>
      </c>
      <c r="O7" s="42">
        <f t="shared" si="3"/>
        <v>9.15</v>
      </c>
      <c r="P7" s="41">
        <f t="shared" si="4"/>
        <v>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2.4500000000000002</v>
      </c>
      <c r="V7" s="70">
        <f t="shared" si="7"/>
        <v>0</v>
      </c>
      <c r="W7" s="70">
        <f t="shared" si="8"/>
        <v>0</v>
      </c>
      <c r="X7" s="71">
        <f t="shared" si="9"/>
        <v>2.4500000000000002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1.75</v>
      </c>
      <c r="AG7" s="94">
        <f t="shared" si="13"/>
        <v>4.5750000000000002</v>
      </c>
      <c r="AH7" s="97">
        <f t="shared" si="14"/>
        <v>4.05</v>
      </c>
      <c r="AJ7" s="154">
        <f t="shared" si="15"/>
        <v>0.16867469879518071</v>
      </c>
      <c r="AK7" s="154">
        <f t="shared" si="16"/>
        <v>0.44096385542168676</v>
      </c>
      <c r="AL7" s="154">
        <f t="shared" si="17"/>
        <v>0.39036144578313253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0</v>
      </c>
      <c r="G8" s="29">
        <v>0</v>
      </c>
      <c r="H8" s="57">
        <v>0</v>
      </c>
      <c r="I8" s="33">
        <v>45</v>
      </c>
      <c r="J8" s="29">
        <v>34</v>
      </c>
      <c r="K8" s="35">
        <v>28</v>
      </c>
      <c r="L8" s="36">
        <f t="shared" si="0"/>
        <v>5.4749999999999996</v>
      </c>
      <c r="M8" s="86">
        <f t="shared" si="1"/>
        <v>12166.24</v>
      </c>
      <c r="N8" s="57">
        <f t="shared" si="2"/>
        <v>19.559999999999999</v>
      </c>
      <c r="O8" s="42">
        <f t="shared" si="3"/>
        <v>0</v>
      </c>
      <c r="P8" s="41">
        <f t="shared" si="4"/>
        <v>5.35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106</v>
      </c>
      <c r="D9" s="29"/>
      <c r="E9" s="35"/>
      <c r="F9" s="33">
        <v>6</v>
      </c>
      <c r="G9" s="29">
        <v>0</v>
      </c>
      <c r="H9" s="57">
        <v>0</v>
      </c>
      <c r="I9" s="33">
        <v>86</v>
      </c>
      <c r="J9" s="29">
        <v>54</v>
      </c>
      <c r="K9" s="35">
        <v>121</v>
      </c>
      <c r="L9" s="36">
        <f t="shared" si="0"/>
        <v>9.3249999999999993</v>
      </c>
      <c r="M9" s="86">
        <f t="shared" si="1"/>
        <v>23432.195</v>
      </c>
      <c r="N9" s="57">
        <f t="shared" si="2"/>
        <v>38.1</v>
      </c>
      <c r="O9" s="42">
        <f t="shared" si="3"/>
        <v>0.3</v>
      </c>
      <c r="P9" s="41">
        <f t="shared" si="4"/>
        <v>13.05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3.7100000000000004</v>
      </c>
      <c r="V9" s="70">
        <f t="shared" si="7"/>
        <v>0</v>
      </c>
      <c r="W9" s="70">
        <f t="shared" si="8"/>
        <v>0</v>
      </c>
      <c r="X9" s="71">
        <f t="shared" si="9"/>
        <v>3.7100000000000004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2.65</v>
      </c>
      <c r="AG9" s="94">
        <f t="shared" si="13"/>
        <v>0.15</v>
      </c>
      <c r="AH9" s="97">
        <f t="shared" si="14"/>
        <v>0.15</v>
      </c>
      <c r="AJ9" s="154">
        <f t="shared" si="15"/>
        <v>0.89830508474576276</v>
      </c>
      <c r="AK9" s="154">
        <f t="shared" si="16"/>
        <v>5.0847457627118647E-2</v>
      </c>
      <c r="AL9" s="154">
        <f t="shared" si="17"/>
        <v>5.0847457627118647E-2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0</v>
      </c>
      <c r="G10" s="29">
        <v>0</v>
      </c>
      <c r="H10" s="57">
        <v>0</v>
      </c>
      <c r="I10" s="33">
        <v>25</v>
      </c>
      <c r="J10" s="29">
        <v>20</v>
      </c>
      <c r="K10" s="35">
        <v>35</v>
      </c>
      <c r="L10" s="36">
        <f t="shared" ref="L10" si="18">SUM(C10:K10)/40</f>
        <v>2.6</v>
      </c>
      <c r="M10" s="86">
        <f t="shared" si="1"/>
        <v>6752.7199999999993</v>
      </c>
      <c r="N10" s="57">
        <f t="shared" si="2"/>
        <v>11.04</v>
      </c>
      <c r="O10" s="42">
        <f t="shared" ref="O10" si="19">SUM(F10:H10)/20</f>
        <v>0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160</v>
      </c>
      <c r="H11" s="57">
        <v>200</v>
      </c>
      <c r="I11" s="33">
        <v>760</v>
      </c>
      <c r="J11" s="29">
        <v>440</v>
      </c>
      <c r="K11" s="35">
        <v>520</v>
      </c>
      <c r="L11" s="36">
        <f t="shared" si="0"/>
        <v>58</v>
      </c>
      <c r="M11" s="86">
        <f t="shared" si="1"/>
        <v>156418.29999999999</v>
      </c>
      <c r="N11" s="57">
        <f t="shared" si="2"/>
        <v>248.4</v>
      </c>
      <c r="O11" s="42">
        <f t="shared" si="3"/>
        <v>30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15</v>
      </c>
      <c r="AH11" s="97">
        <f t="shared" si="14"/>
        <v>10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392</v>
      </c>
      <c r="D16" s="51">
        <f t="shared" si="34"/>
        <v>0</v>
      </c>
      <c r="E16" s="53">
        <f t="shared" si="34"/>
        <v>0</v>
      </c>
      <c r="F16" s="113">
        <f t="shared" si="34"/>
        <v>437</v>
      </c>
      <c r="G16" s="51">
        <f t="shared" si="34"/>
        <v>251</v>
      </c>
      <c r="H16" s="53">
        <f t="shared" si="34"/>
        <v>221</v>
      </c>
      <c r="I16" s="113">
        <f t="shared" si="34"/>
        <v>1166</v>
      </c>
      <c r="J16" s="51">
        <f t="shared" si="34"/>
        <v>768</v>
      </c>
      <c r="K16" s="53">
        <f t="shared" si="34"/>
        <v>1134</v>
      </c>
      <c r="L16" s="50">
        <f t="shared" si="0"/>
        <v>109.22499999999999</v>
      </c>
      <c r="M16" s="88">
        <f t="shared" ref="M16:AA16" si="35">SUM(M6:M15)</f>
        <v>285926.09250000003</v>
      </c>
      <c r="N16" s="53">
        <f t="shared" si="35"/>
        <v>455.31</v>
      </c>
      <c r="O16" s="113">
        <f t="shared" si="35"/>
        <v>45.45</v>
      </c>
      <c r="P16" s="52">
        <f t="shared" si="35"/>
        <v>153.4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13.72</v>
      </c>
      <c r="V16" s="67">
        <f t="shared" si="35"/>
        <v>0</v>
      </c>
      <c r="W16" s="67">
        <f t="shared" si="35"/>
        <v>0</v>
      </c>
      <c r="X16" s="68">
        <f t="shared" si="35"/>
        <v>13.72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9.8000000000000007</v>
      </c>
      <c r="AG16" s="103">
        <f t="shared" si="13"/>
        <v>22.725000000000001</v>
      </c>
      <c r="AH16" s="104">
        <f t="shared" si="14"/>
        <v>17.2</v>
      </c>
      <c r="AJ16" s="155">
        <f t="shared" ref="AJ16" si="37">AF16/SUM(AF16:AH16)</f>
        <v>0.19708396178984414</v>
      </c>
      <c r="AK16" s="155">
        <f t="shared" si="16"/>
        <v>0.45701357466063341</v>
      </c>
      <c r="AL16" s="155">
        <f t="shared" si="17"/>
        <v>0.34590246354952231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J7" sqref="J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44"/>
      <c r="D6" s="245"/>
      <c r="E6" s="246"/>
      <c r="F6" s="247"/>
      <c r="G6" s="245"/>
      <c r="H6" s="71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71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4"/>
      <c r="D8" s="245"/>
      <c r="E8" s="246"/>
      <c r="F8" s="247"/>
      <c r="G8" s="245"/>
      <c r="H8" s="71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44"/>
      <c r="D9" s="245"/>
      <c r="E9" s="246"/>
      <c r="F9" s="247"/>
      <c r="G9" s="245"/>
      <c r="H9" s="71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4"/>
      <c r="D10" s="245"/>
      <c r="E10" s="246"/>
      <c r="F10" s="247"/>
      <c r="G10" s="245"/>
      <c r="H10" s="71"/>
      <c r="I10" s="247"/>
      <c r="J10" s="245"/>
      <c r="K10" s="246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4"/>
      <c r="D11" s="245"/>
      <c r="E11" s="246"/>
      <c r="F11" s="247"/>
      <c r="G11" s="245"/>
      <c r="H11" s="71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4"/>
      <c r="D12" s="245"/>
      <c r="E12" s="246"/>
      <c r="F12" s="247"/>
      <c r="G12" s="245"/>
      <c r="H12" s="71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4"/>
      <c r="D13" s="245"/>
      <c r="E13" s="246"/>
      <c r="F13" s="247"/>
      <c r="G13" s="245"/>
      <c r="H13" s="71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4"/>
      <c r="D14" s="245"/>
      <c r="E14" s="246"/>
      <c r="F14" s="247"/>
      <c r="G14" s="245"/>
      <c r="H14" s="71"/>
      <c r="I14" s="247"/>
      <c r="J14" s="245"/>
      <c r="K14" s="246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4"/>
      <c r="D15" s="245"/>
      <c r="E15" s="246"/>
      <c r="F15" s="247"/>
      <c r="G15" s="245"/>
      <c r="H15" s="71"/>
      <c r="I15" s="247"/>
      <c r="J15" s="245"/>
      <c r="K15" s="246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27">
        <v>40</v>
      </c>
      <c r="D6" s="227"/>
      <c r="E6" s="227"/>
      <c r="F6" s="227">
        <v>105</v>
      </c>
      <c r="G6" s="227">
        <v>140</v>
      </c>
      <c r="H6" s="227">
        <v>110</v>
      </c>
      <c r="I6" s="227">
        <v>141</v>
      </c>
      <c r="J6" s="227">
        <v>96</v>
      </c>
      <c r="K6" s="227">
        <v>101</v>
      </c>
      <c r="L6" s="36">
        <f t="shared" ref="L6:L16" si="0">SUM(C6:K6)/40</f>
        <v>18.324999999999999</v>
      </c>
      <c r="M6" s="86">
        <f t="shared" ref="M6:M15" si="1">SUMPRODUCT($C$4:$K$4,$C6:$K6)</f>
        <v>44745.707500000004</v>
      </c>
      <c r="N6" s="57">
        <f t="shared" ref="N6:N15" si="2">SUMPRODUCT($C$3:$K$3,$C6:$K6)/1000</f>
        <v>67.81</v>
      </c>
      <c r="O6" s="42">
        <f t="shared" ref="O6:O12" si="3">SUM(F6:H6)/20</f>
        <v>17.75</v>
      </c>
      <c r="P6" s="41">
        <f t="shared" ref="P6:P12" si="4">SUM(I6:K6)/20</f>
        <v>16.899999999999999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8.875</v>
      </c>
      <c r="AH6" s="97">
        <f t="shared" ref="AH6:AH16" si="14">SUM(E6:G6)/40</f>
        <v>6.125</v>
      </c>
      <c r="AJ6" s="154">
        <f t="shared" ref="AJ6:AJ15" si="15">AF6/SUM(AF6:AH6)</f>
        <v>6.25E-2</v>
      </c>
      <c r="AK6" s="154">
        <f t="shared" ref="AK6:AK16" si="16">AG6/SUM(AF6:AH6)</f>
        <v>0.5546875</v>
      </c>
      <c r="AL6" s="154">
        <f t="shared" ref="AL6:AL16" si="17">AH6/SUM(AF6:AH6)</f>
        <v>0.3828125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27">
        <v>32</v>
      </c>
      <c r="D9" s="227"/>
      <c r="E9" s="227"/>
      <c r="F9" s="227">
        <v>44</v>
      </c>
      <c r="G9" s="227">
        <v>42</v>
      </c>
      <c r="H9" s="227">
        <v>24</v>
      </c>
      <c r="I9" s="227">
        <v>153</v>
      </c>
      <c r="J9" s="227">
        <v>133</v>
      </c>
      <c r="K9" s="227">
        <v>134</v>
      </c>
      <c r="L9" s="36">
        <f t="shared" si="0"/>
        <v>14.05</v>
      </c>
      <c r="M9" s="86">
        <f t="shared" si="1"/>
        <v>37535.035000000003</v>
      </c>
      <c r="N9" s="57">
        <f t="shared" si="2"/>
        <v>60.02</v>
      </c>
      <c r="O9" s="42">
        <f t="shared" si="3"/>
        <v>5.5</v>
      </c>
      <c r="P9" s="41">
        <f t="shared" si="4"/>
        <v>21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1.1200000000000001</v>
      </c>
      <c r="V9" s="70">
        <f t="shared" si="7"/>
        <v>0</v>
      </c>
      <c r="W9" s="70">
        <f t="shared" si="8"/>
        <v>0</v>
      </c>
      <c r="X9" s="71">
        <f t="shared" si="9"/>
        <v>1.1200000000000001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</v>
      </c>
      <c r="AG9" s="94">
        <f t="shared" si="13"/>
        <v>2.75</v>
      </c>
      <c r="AH9" s="97">
        <f t="shared" si="14"/>
        <v>2.15</v>
      </c>
      <c r="AJ9" s="154">
        <f t="shared" si="15"/>
        <v>0.14035087719298248</v>
      </c>
      <c r="AK9" s="154">
        <f t="shared" si="16"/>
        <v>0.48245614035087725</v>
      </c>
      <c r="AL9" s="154">
        <f t="shared" si="17"/>
        <v>0.37719298245614036</v>
      </c>
    </row>
    <row r="10" spans="1:38" x14ac:dyDescent="0.3">
      <c r="A10" s="30">
        <v>5</v>
      </c>
      <c r="B10" s="111" t="s">
        <v>103</v>
      </c>
      <c r="C10" s="227">
        <v>134</v>
      </c>
      <c r="D10" s="227"/>
      <c r="E10" s="227"/>
      <c r="F10" s="227">
        <v>30</v>
      </c>
      <c r="G10" s="227">
        <v>35</v>
      </c>
      <c r="H10" s="227">
        <v>35</v>
      </c>
      <c r="I10" s="227">
        <v>46</v>
      </c>
      <c r="J10" s="227">
        <v>56</v>
      </c>
      <c r="K10" s="227">
        <v>56</v>
      </c>
      <c r="L10" s="36">
        <f t="shared" ref="L10" si="18">SUM(C10:K10)/40</f>
        <v>9.8000000000000007</v>
      </c>
      <c r="M10" s="86">
        <f t="shared" si="1"/>
        <v>21980.19</v>
      </c>
      <c r="N10" s="57">
        <f t="shared" si="2"/>
        <v>34</v>
      </c>
      <c r="O10" s="42">
        <f t="shared" ref="O10" si="19">SUM(F10:H10)/20</f>
        <v>5</v>
      </c>
      <c r="P10" s="41">
        <f t="shared" ref="P10" si="20">SUM(I10:K10)/20</f>
        <v>7.9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4.6900000000000004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4.6900000000000004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206</v>
      </c>
      <c r="D16" s="51">
        <f t="shared" si="34"/>
        <v>0</v>
      </c>
      <c r="E16" s="53">
        <f t="shared" si="34"/>
        <v>0</v>
      </c>
      <c r="F16" s="113">
        <f t="shared" si="34"/>
        <v>179</v>
      </c>
      <c r="G16" s="51">
        <f t="shared" si="34"/>
        <v>217</v>
      </c>
      <c r="H16" s="53">
        <f t="shared" si="34"/>
        <v>169</v>
      </c>
      <c r="I16" s="113">
        <f t="shared" si="34"/>
        <v>340</v>
      </c>
      <c r="J16" s="51">
        <f t="shared" si="34"/>
        <v>285</v>
      </c>
      <c r="K16" s="53">
        <f t="shared" si="34"/>
        <v>291</v>
      </c>
      <c r="L16" s="50">
        <f t="shared" si="0"/>
        <v>42.174999999999997</v>
      </c>
      <c r="M16" s="88">
        <f t="shared" ref="M16:AA16" si="35">SUM(M6:M15)</f>
        <v>104260.93250000001</v>
      </c>
      <c r="N16" s="53">
        <f t="shared" si="35"/>
        <v>161.83000000000001</v>
      </c>
      <c r="O16" s="113">
        <f t="shared" si="35"/>
        <v>28.25</v>
      </c>
      <c r="P16" s="52">
        <f t="shared" si="35"/>
        <v>45.8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7.2100000000000009</v>
      </c>
      <c r="V16" s="67">
        <f t="shared" si="35"/>
        <v>0</v>
      </c>
      <c r="W16" s="67">
        <f t="shared" si="35"/>
        <v>0</v>
      </c>
      <c r="X16" s="68">
        <f t="shared" si="35"/>
        <v>7.2100000000000009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5.15</v>
      </c>
      <c r="AG16" s="103">
        <f t="shared" si="13"/>
        <v>14.125</v>
      </c>
      <c r="AH16" s="104">
        <f t="shared" si="14"/>
        <v>9.9</v>
      </c>
      <c r="AJ16" s="155">
        <f t="shared" ref="AJ16" si="37">AF16/SUM(AF16:AH16)</f>
        <v>0.17652099400171384</v>
      </c>
      <c r="AK16" s="155">
        <f t="shared" si="16"/>
        <v>0.48414738646101119</v>
      </c>
      <c r="AL16" s="155">
        <f t="shared" si="17"/>
        <v>0.33933161953727509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46218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46190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46253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44"/>
      <c r="D6" s="245"/>
      <c r="E6" s="246"/>
      <c r="F6" s="247"/>
      <c r="G6" s="245"/>
      <c r="H6" s="71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71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4"/>
      <c r="D8" s="245"/>
      <c r="E8" s="246"/>
      <c r="F8" s="247"/>
      <c r="G8" s="245"/>
      <c r="H8" s="71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44"/>
      <c r="D9" s="245"/>
      <c r="E9" s="246"/>
      <c r="F9" s="247"/>
      <c r="G9" s="245"/>
      <c r="H9" s="71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4"/>
      <c r="D10" s="245"/>
      <c r="E10" s="246"/>
      <c r="F10" s="247"/>
      <c r="G10" s="245"/>
      <c r="H10" s="71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4"/>
      <c r="D11" s="245"/>
      <c r="E11" s="246"/>
      <c r="F11" s="247"/>
      <c r="G11" s="245"/>
      <c r="H11" s="71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4"/>
      <c r="D12" s="245"/>
      <c r="E12" s="246"/>
      <c r="F12" s="247"/>
      <c r="G12" s="245"/>
      <c r="H12" s="71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4"/>
      <c r="D13" s="245"/>
      <c r="E13" s="246"/>
      <c r="F13" s="247"/>
      <c r="G13" s="245"/>
      <c r="H13" s="71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4"/>
      <c r="D14" s="245"/>
      <c r="E14" s="246"/>
      <c r="F14" s="247"/>
      <c r="G14" s="245"/>
      <c r="H14" s="71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4"/>
      <c r="D15" s="245"/>
      <c r="E15" s="246"/>
      <c r="F15" s="247"/>
      <c r="G15" s="245"/>
      <c r="H15" s="71"/>
      <c r="I15" s="247"/>
      <c r="J15" s="245"/>
      <c r="K15" s="246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99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100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103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2026-09-15T04:47:23Z</dcterms:modified>
</cp:coreProperties>
</file>