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EEA3E74-87BC-40CA-807D-72FD60A1E81C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<sst xmlns="http://schemas.openxmlformats.org/spreadsheetml/2006/main" count="2196" uniqueCount="105">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</sst>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4">
        <v>46174</v>
      </c>
      <c r="B2" s="284"/>
      <c r="C2" s="173" t="s">
        <v>65</v>
      </c>
      <c r="D2" s="285" t="s">
        <v>66</v>
      </c>
      <c r="E2" s="28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6" t="s">
        <v>84</v>
      </c>
      <c r="B3" s="287"/>
      <c r="C3" s="28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8" t="s">
        <v>70</v>
      </c>
      <c r="B4" s="278" t="s">
        <v>49</v>
      </c>
      <c r="C4" s="280" t="s">
        <v>85</v>
      </c>
      <c r="D4" s="282" t="s">
        <v>4</v>
      </c>
      <c r="E4" s="283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79"/>
      <c r="B5" s="279"/>
      <c r="C5" s="28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159.05000000000001</v>
      </c>
      <c r="I8" s="195">
        <f t="shared" si="0"/>
        <v>0.31810000000000005</v>
      </c>
      <c r="J8" s="188">
        <f t="shared" si="1"/>
        <v>340.95</v>
      </c>
      <c r="K8" s="189">
        <f t="shared" si="2"/>
        <v>159.05000000000001</v>
      </c>
      <c r="L8" s="196">
        <f t="shared" si="3"/>
        <v>13.638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109.1</v>
      </c>
      <c r="I9" s="195">
        <f t="shared" si="0"/>
        <v>0.21819999999999998</v>
      </c>
      <c r="J9" s="188">
        <f t="shared" si="1"/>
        <v>390.9</v>
      </c>
      <c r="K9" s="189">
        <f t="shared" si="2"/>
        <v>109.1</v>
      </c>
      <c r="L9" s="196">
        <f t="shared" si="3"/>
        <v>15.635999999999999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76.174999999999997</v>
      </c>
      <c r="I11" s="195">
        <f t="shared" si="0"/>
        <v>0.15234999999999999</v>
      </c>
      <c r="J11" s="188">
        <f t="shared" si="1"/>
        <v>423.82499999999999</v>
      </c>
      <c r="K11" s="189">
        <f t="shared" si="2"/>
        <v>76.174999999999997</v>
      </c>
      <c r="L11" s="196">
        <f t="shared" si="3"/>
        <v>16.952999999999999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1102.7750000000001</v>
      </c>
      <c r="I13" s="195">
        <f t="shared" si="0"/>
        <v>2.2055500000000001</v>
      </c>
      <c r="J13" s="188">
        <f t="shared" si="1"/>
        <v>-602.77500000000009</v>
      </c>
      <c r="K13" s="189">
        <f t="shared" si="2"/>
        <v>1102.7750000000001</v>
      </c>
      <c r="L13" s="196">
        <f t="shared" si="3"/>
        <v>-24.111000000000004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8" t="s">
        <v>70</v>
      </c>
      <c r="B22" s="278" t="s">
        <v>49</v>
      </c>
      <c r="C22" s="280" t="s">
        <v>85</v>
      </c>
      <c r="D22" s="282" t="s">
        <v>79</v>
      </c>
      <c r="E22" s="283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79"/>
      <c r="B23" s="279"/>
      <c r="C23" s="28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9" sqref="L9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6">
        <f ca="1">TODAY()-1</f>
        <v>46314</v>
      </c>
      <c r="B2" s="306"/>
      <c r="C2" s="306"/>
      <c r="D2" s="306"/>
      <c r="E2" s="306"/>
      <c r="F2" s="28" t="s">
        <v>95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 t="s">
        <v>48</v>
      </c>
      <c r="M3" s="313"/>
      <c r="N3" s="314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83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/>
      <c r="M4" s="316"/>
      <c r="N4" s="317"/>
      <c r="O4" s="320"/>
      <c r="P4" s="321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610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588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1030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1403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929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1802</v>
      </c>
      <c r="L6" s="36">
        <f t="shared" ref="L6:L16" si="0">SUM(C6:K6)/40</f>
        <v>159.05000000000001</v>
      </c>
      <c r="M6" s="86">
        <f t="shared" ref="M6:M15" si="1">SUMPRODUCT($C$4:$K$4,$C6:$K6)</f>
        <v>417180.20999999996</v>
      </c>
      <c r="N6" s="57">
        <f t="shared" ref="N6:N15" si="2">SUMPRODUCT($C$3:$K$3,$C6:$K6)/1000</f>
        <v>652.04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55.7</v>
      </c>
      <c r="AH6" s="97">
        <f t="shared" ref="AH6:AH16" si="12">SUM(E6:G6)/40</f>
        <v>29.95</v>
      </c>
      <c r="AJ6" s="154">
        <f t="shared" ref="AJ6:AJ15" si="13">AF6/SUM(AF6:AH6)</f>
        <v>0</v>
      </c>
      <c r="AK6" s="154">
        <f t="shared" ref="AK6:AK16" si="14">AG6/SUM(AF6:AH6)</f>
        <v>0.65032107413893747</v>
      </c>
      <c r="AL6" s="154">
        <f t="shared" ref="AL6:AL16" si="15">AH6/SUM(AF6:AH6)</f>
        <v>0.34967892586106242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544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378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548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1137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753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1004</v>
      </c>
      <c r="L7" s="36">
        <f t="shared" si="0"/>
        <v>109.1</v>
      </c>
      <c r="M7" s="86">
        <f t="shared" si="1"/>
        <v>287340.03499999997</v>
      </c>
      <c r="N7" s="57">
        <f t="shared" si="2"/>
        <v>450.18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36.75</v>
      </c>
      <c r="AH7" s="97">
        <f t="shared" si="12"/>
        <v>23.05</v>
      </c>
      <c r="AJ7" s="154">
        <f t="shared" si="13"/>
        <v>0</v>
      </c>
      <c r="AK7" s="154">
        <f t="shared" si="14"/>
        <v>0.61454849498327757</v>
      </c>
      <c r="AL7" s="154">
        <f t="shared" si="15"/>
        <v>0.38545150501672243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363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195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302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783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539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865</v>
      </c>
      <c r="L9" s="36">
        <f t="shared" si="0"/>
        <v>76.174999999999997</v>
      </c>
      <c r="M9" s="86">
        <f t="shared" si="1"/>
        <v>203981.43</v>
      </c>
      <c r="N9" s="57">
        <f t="shared" si="2"/>
        <v>322.64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21.5</v>
      </c>
      <c r="AH9" s="97">
        <f t="shared" si="12"/>
        <v>13.95</v>
      </c>
      <c r="AJ9" s="154">
        <f t="shared" si="13"/>
        <v>0</v>
      </c>
      <c r="AK9" s="154">
        <f t="shared" si="14"/>
        <v>0.60648801128349783</v>
      </c>
      <c r="AL9" s="154">
        <f t="shared" si="15"/>
        <v>0.39351198871650206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443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477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721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727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535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651</v>
      </c>
      <c r="L10" s="36">
        <f t="shared" ref="L10" si="16">SUM(C10:K10)/40</f>
        <v>88.85</v>
      </c>
      <c r="M10" s="86">
        <f t="shared" si="1"/>
        <v>225051.28249999997</v>
      </c>
      <c r="N10" s="57">
        <f t="shared" si="2"/>
        <v>344.43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4287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4265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6853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8476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8532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11698</v>
      </c>
      <c r="L12" s="36">
        <f t="shared" si="0"/>
        <v>1102.7750000000001</v>
      </c>
      <c r="M12" s="86">
        <f t="shared" si="1"/>
        <v>2893388.6524999999</v>
      </c>
      <c r="N12" s="57">
        <f t="shared" si="2"/>
        <v>4523.07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385.125</v>
      </c>
      <c r="AH12" s="97">
        <f t="shared" si="12"/>
        <v>213.8</v>
      </c>
      <c r="AJ12" s="154">
        <f t="shared" si="13"/>
        <v>0</v>
      </c>
      <c r="AK12" s="154">
        <f t="shared" si="14"/>
        <v>0.64302709020328097</v>
      </c>
      <c r="AL12" s="154">
        <f t="shared" si="15"/>
        <v>0.3569729097967192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8" t="s">
        <v>48</v>
      </c>
      <c r="B16" s="289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7546</v>
      </c>
      <c r="G16" s="51">
        <f t="shared" si="38"/>
        <v>6578</v>
      </c>
      <c r="H16" s="53">
        <f t="shared" si="38"/>
        <v>10312</v>
      </c>
      <c r="I16" s="113">
        <f t="shared" si="38"/>
        <v>20006</v>
      </c>
      <c r="J16" s="51">
        <f t="shared" si="38"/>
        <v>17951</v>
      </c>
      <c r="K16" s="53">
        <f t="shared" si="38"/>
        <v>24018</v>
      </c>
      <c r="L16" s="50">
        <f t="shared" si="0"/>
        <v>2160.2750000000001</v>
      </c>
      <c r="M16" s="88">
        <f t="shared" ref="M16:AA16" si="39">SUM(M6:M15)</f>
        <v>5783837.6499999994</v>
      </c>
      <c r="N16" s="53">
        <f t="shared" si="39"/>
        <v>9147.52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610.9</v>
      </c>
      <c r="AH16" s="104">
        <f t="shared" si="12"/>
        <v>353.1</v>
      </c>
      <c r="AJ16" s="155">
        <f t="shared" ref="AJ16" si="40">AF16/SUM(AF16:AH16)</f>
        <v>0</v>
      </c>
      <c r="AK16" s="155">
        <f t="shared" si="14"/>
        <v>0.63371369294605806</v>
      </c>
      <c r="AL16" s="155">
        <f t="shared" si="15"/>
        <v>0.36628630705394194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188.65</v>
      </c>
      <c r="G17" s="55">
        <f t="shared" si="41"/>
        <v>164.45</v>
      </c>
      <c r="H17" s="55">
        <f t="shared" si="41"/>
        <v>257.8</v>
      </c>
      <c r="I17" s="55">
        <f t="shared" si="41"/>
        <v>500.15</v>
      </c>
      <c r="J17" s="55">
        <f t="shared" si="41"/>
        <v>448.77499999999998</v>
      </c>
      <c r="K17" s="55">
        <f t="shared" si="41"/>
        <v>600.45000000000005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8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2">
        <f ca="1">Ttl!A2</f>
        <v>46314</v>
      </c>
      <c r="B2" s="322"/>
      <c r="C2" s="322"/>
      <c r="D2" s="322"/>
      <c r="E2" s="322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34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5" t="s">
        <v>48</v>
      </c>
      <c r="M19" s="335"/>
      <c r="N19" s="336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332"/>
      <c r="B20" s="33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Y19" s="28">
        <v>865</v>
      </c>
      <c r="Z19" s="28">
        <v>1740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AA19" s="28">
        <v>11305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K13" sqref="K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2026-10-20T04:55:44Z</dcterms:modified>
</cp:coreProperties>
</file>