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1C006DE5-2F5D-4F34-9A7D-AF4F860CB79D}" xr6:coauthVersionLast="47" xr6:coauthVersionMax="47" xr10:uidLastSave="{00000000-0000-0000-0000-000000000000}"/>
  <bookViews>
    <workbookView xWindow="-110" yWindow="-110" windowWidth="19420" windowHeight="10420" tabRatio="950" firstSheet="1" activeTab="31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" i="29" l="1"/>
  <c r="F11" i="29"/>
  <c r="D17" i="26"/>
  <c r="E17" i="26"/>
  <c r="F17" i="26"/>
  <c r="G17" i="26"/>
  <c r="H17" i="26"/>
  <c r="I17" i="26"/>
  <c r="J17" i="26"/>
  <c r="K17" i="26"/>
  <c r="C17" i="26"/>
  <c r="D17" i="25"/>
  <c r="E17" i="25"/>
  <c r="F17" i="25"/>
  <c r="G17" i="25"/>
  <c r="H17" i="25"/>
  <c r="I17" i="25"/>
  <c r="J17" i="25"/>
  <c r="K17" i="25"/>
  <c r="C17" i="25"/>
  <c r="D17" i="24"/>
  <c r="E17" i="24"/>
  <c r="F17" i="24"/>
  <c r="G17" i="24"/>
  <c r="H17" i="24"/>
  <c r="I17" i="24"/>
  <c r="J17" i="24"/>
  <c r="K17" i="24"/>
  <c r="C17" i="24"/>
  <c r="D17" i="23"/>
  <c r="E17" i="23"/>
  <c r="F17" i="23"/>
  <c r="G17" i="23"/>
  <c r="H17" i="23"/>
  <c r="I17" i="23"/>
  <c r="J17" i="23"/>
  <c r="K17" i="23"/>
  <c r="C17" i="23"/>
  <c r="Y23" i="3"/>
  <c r="D17" i="22" l="1"/>
  <c r="E17" i="22"/>
  <c r="F17" i="22"/>
  <c r="G17" i="22"/>
  <c r="H17" i="22"/>
  <c r="I17" i="22"/>
  <c r="J17" i="22"/>
  <c r="K17" i="22"/>
  <c r="C17" i="22"/>
  <c r="D17" i="21"/>
  <c r="E17" i="21"/>
  <c r="F17" i="21"/>
  <c r="G17" i="21"/>
  <c r="H17" i="21"/>
  <c r="I17" i="21"/>
  <c r="J17" i="21"/>
  <c r="K17" i="21"/>
  <c r="C17" i="21"/>
  <c r="J11" i="21"/>
  <c r="D17" i="19" l="1"/>
  <c r="E17" i="19"/>
  <c r="F17" i="19"/>
  <c r="G17" i="19"/>
  <c r="H17" i="19"/>
  <c r="I17" i="19"/>
  <c r="J17" i="19"/>
  <c r="K17" i="19"/>
  <c r="C17" i="19"/>
  <c r="K11" i="19"/>
  <c r="I11" i="19"/>
  <c r="D17" i="12"/>
  <c r="E17" i="12"/>
  <c r="F17" i="12"/>
  <c r="G17" i="12"/>
  <c r="H17" i="12"/>
  <c r="I17" i="12"/>
  <c r="J17" i="12"/>
  <c r="K17" i="12"/>
  <c r="C17" i="12"/>
  <c r="D17" i="11"/>
  <c r="E17" i="11"/>
  <c r="F17" i="11"/>
  <c r="G17" i="11"/>
  <c r="H17" i="11"/>
  <c r="I17" i="11"/>
  <c r="J17" i="11"/>
  <c r="K17" i="11"/>
  <c r="C17" i="11"/>
  <c r="D17" i="8"/>
  <c r="E17" i="8"/>
  <c r="F17" i="8"/>
  <c r="G17" i="8"/>
  <c r="H17" i="8"/>
  <c r="I17" i="8"/>
  <c r="J17" i="8"/>
  <c r="K17" i="8"/>
  <c r="C17" i="8"/>
  <c r="D17" i="4"/>
  <c r="E17" i="4"/>
  <c r="F17" i="4"/>
  <c r="G17" i="4"/>
  <c r="H17" i="4"/>
  <c r="I17" i="4"/>
  <c r="J17" i="4"/>
  <c r="K17" i="4"/>
  <c r="C17" i="4"/>
  <c r="D17" i="16"/>
  <c r="E17" i="16"/>
  <c r="F17" i="16"/>
  <c r="G17" i="16"/>
  <c r="H17" i="16"/>
  <c r="I17" i="16"/>
  <c r="J17" i="16"/>
  <c r="K17" i="16"/>
  <c r="C17" i="16"/>
  <c r="D17" i="18"/>
  <c r="E17" i="18"/>
  <c r="F17" i="18"/>
  <c r="G17" i="18"/>
  <c r="H17" i="18"/>
  <c r="I17" i="18"/>
  <c r="J17" i="18"/>
  <c r="K17" i="18"/>
  <c r="L17" i="18"/>
  <c r="C17" i="18"/>
  <c r="D17" i="17"/>
  <c r="E17" i="17"/>
  <c r="F17" i="17"/>
  <c r="G17" i="17"/>
  <c r="H17" i="17"/>
  <c r="I17" i="17"/>
  <c r="J17" i="17"/>
  <c r="K17" i="17"/>
  <c r="C17" i="17"/>
  <c r="A2" i="33"/>
  <c r="K6" i="16" l="1"/>
  <c r="J6" i="16"/>
  <c r="I6" i="16"/>
  <c r="F11" i="15"/>
  <c r="L9" i="14" l="1"/>
  <c r="L10" i="14"/>
  <c r="L11" i="14"/>
  <c r="L12" i="14"/>
  <c r="C11" i="11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AK16" i="26" s="1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AK16" i="22" s="1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L16" i="26" l="1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<sst xmlns="http://schemas.openxmlformats.org/spreadsheetml/2006/main" count="2195" uniqueCount="105">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</sst>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3">
        <v>46174</v>
      </c>
      <c r="B2" s="273"/>
      <c r="C2" s="173" t="s">
        <v>65</v>
      </c>
      <c r="D2" s="274" t="s">
        <v>66</v>
      </c>
      <c r="E2" s="27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5" t="s">
        <v>84</v>
      </c>
      <c r="B3" s="276"/>
      <c r="C3" s="27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7" t="s">
        <v>70</v>
      </c>
      <c r="B4" s="267" t="s">
        <v>49</v>
      </c>
      <c r="C4" s="269" t="s">
        <v>85</v>
      </c>
      <c r="D4" s="271" t="s">
        <v>4</v>
      </c>
      <c r="E4" s="272"/>
      <c r="F4" s="156" t="s">
        <v>71</v>
      </c>
      <c r="G4" s="257" t="s">
        <v>72</v>
      </c>
      <c r="H4" s="258"/>
      <c r="I4" s="258"/>
      <c r="J4" s="258"/>
      <c r="K4" s="259"/>
      <c r="L4" s="260"/>
    </row>
    <row r="5" spans="1:12" ht="15" customHeight="1" thickBot="1" x14ac:dyDescent="0.35">
      <c r="A5" s="268"/>
      <c r="B5" s="268"/>
      <c r="C5" s="27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312.14999999999998</v>
      </c>
      <c r="I8" s="195">
        <f t="shared" si="0"/>
        <v>0.62429999999999997</v>
      </c>
      <c r="J8" s="188">
        <f t="shared" si="1"/>
        <v>187.85000000000002</v>
      </c>
      <c r="K8" s="189">
        <f t="shared" si="2"/>
        <v>312.14999999999998</v>
      </c>
      <c r="L8" s="196">
        <f t="shared" si="3"/>
        <v>7.5140000000000011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67.174999999999997</v>
      </c>
      <c r="I9" s="195">
        <f t="shared" si="0"/>
        <v>0.13435</v>
      </c>
      <c r="J9" s="188">
        <f t="shared" si="1"/>
        <v>432.82499999999999</v>
      </c>
      <c r="K9" s="189">
        <f t="shared" si="2"/>
        <v>67.174999999999997</v>
      </c>
      <c r="L9" s="196">
        <f t="shared" si="3"/>
        <v>17.312999999999999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163.32499999999999</v>
      </c>
      <c r="I10" s="195">
        <f t="shared" si="0"/>
        <v>0.32665</v>
      </c>
      <c r="J10" s="188">
        <f t="shared" si="1"/>
        <v>336.67500000000001</v>
      </c>
      <c r="K10" s="189">
        <f t="shared" si="2"/>
        <v>163.32499999999999</v>
      </c>
      <c r="L10" s="196">
        <f t="shared" si="3"/>
        <v>13.467000000000001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1459.75</v>
      </c>
      <c r="I12" s="195">
        <f t="shared" si="0"/>
        <v>0.24329166666666666</v>
      </c>
      <c r="J12" s="188">
        <f t="shared" si="1"/>
        <v>4540.25</v>
      </c>
      <c r="K12" s="189">
        <f t="shared" si="2"/>
        <v>1459.75</v>
      </c>
      <c r="L12" s="196">
        <f t="shared" si="3"/>
        <v>181.61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600</v>
      </c>
      <c r="I13" s="195">
        <f t="shared" si="0"/>
        <v>1.2</v>
      </c>
      <c r="J13" s="188">
        <f t="shared" si="1"/>
        <v>-100</v>
      </c>
      <c r="K13" s="189">
        <f t="shared" si="2"/>
        <v>600</v>
      </c>
      <c r="L13" s="196">
        <f t="shared" si="3"/>
        <v>-4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1" t="s">
        <v>48</v>
      </c>
      <c r="B19" s="262"/>
      <c r="C19" s="26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7" t="s">
        <v>70</v>
      </c>
      <c r="B22" s="267" t="s">
        <v>49</v>
      </c>
      <c r="C22" s="269" t="s">
        <v>85</v>
      </c>
      <c r="D22" s="271" t="s">
        <v>79</v>
      </c>
      <c r="E22" s="272"/>
      <c r="F22" s="156" t="s">
        <v>71</v>
      </c>
      <c r="G22" s="254" t="s">
        <v>80</v>
      </c>
      <c r="H22" s="255"/>
      <c r="I22" s="255"/>
      <c r="J22" s="255"/>
      <c r="K22" s="256"/>
      <c r="L22" s="256"/>
    </row>
    <row r="23" spans="1:12" ht="13.5" customHeight="1" thickBot="1" x14ac:dyDescent="0.35">
      <c r="A23" s="268"/>
      <c r="B23" s="268"/>
      <c r="C23" s="27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1" t="s">
        <v>48</v>
      </c>
      <c r="B34" s="262"/>
      <c r="C34" s="263"/>
      <c r="D34" s="264"/>
      <c r="E34" s="265"/>
      <c r="F34" s="26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5">
        <f ca="1">TODAY()-1</f>
        <v>46231</v>
      </c>
      <c r="B2" s="295"/>
      <c r="C2" s="295"/>
      <c r="D2" s="295"/>
      <c r="E2" s="295"/>
      <c r="F2" s="28" t="s">
        <v>102</v>
      </c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1" t="s">
        <v>48</v>
      </c>
      <c r="M3" s="302"/>
      <c r="N3" s="303"/>
      <c r="O3" s="307" t="s">
        <v>47</v>
      </c>
      <c r="P3" s="30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83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4"/>
      <c r="M4" s="305"/>
      <c r="N4" s="306"/>
      <c r="O4" s="309"/>
      <c r="P4" s="310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2325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984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831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3058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1786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3502</v>
      </c>
      <c r="L6" s="36">
        <f t="shared" ref="L6:L16" si="0">SUM(C6:K6)/40</f>
        <v>312.14999999999998</v>
      </c>
      <c r="M6" s="86">
        <f t="shared" ref="M6:M15" si="1">SUMPRODUCT($C$4:$K$4,$C6:$K6)</f>
        <v>792682.62750000006</v>
      </c>
      <c r="N6" s="57">
        <f t="shared" ref="N6:N15" si="2">SUMPRODUCT($C$3:$K$3,$C6:$K6)/1000</f>
        <v>1268.07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81.375000000000014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81.375000000000014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58.125</v>
      </c>
      <c r="AG6" s="94">
        <f t="shared" ref="AG6:AG16" si="11">SUM(F6:H6)/40</f>
        <v>45.375</v>
      </c>
      <c r="AH6" s="97">
        <f t="shared" ref="AH6:AH16" si="12">SUM(E6:G6)/40</f>
        <v>45.375</v>
      </c>
      <c r="AJ6" s="154">
        <f t="shared" ref="AJ6:AJ15" si="13">AF6/SUM(AF6:AH6)</f>
        <v>0.39042821158690177</v>
      </c>
      <c r="AK6" s="154">
        <f t="shared" ref="AK6:AK16" si="14">AG6/SUM(AF6:AH6)</f>
        <v>0.30478589420654911</v>
      </c>
      <c r="AL6" s="154">
        <f t="shared" ref="AL6:AL16" si="15">AH6/SUM(AF6:AH6)</f>
        <v>0.30478589420654911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665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239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249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564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341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629</v>
      </c>
      <c r="L7" s="36">
        <f t="shared" si="0"/>
        <v>67.174999999999997</v>
      </c>
      <c r="M7" s="86">
        <f t="shared" si="1"/>
        <v>163119.41</v>
      </c>
      <c r="N7" s="57">
        <f t="shared" si="2"/>
        <v>258.14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23.275000000000002</v>
      </c>
      <c r="V7" s="70">
        <f t="shared" si="5"/>
        <v>0</v>
      </c>
      <c r="W7" s="70">
        <f t="shared" si="6"/>
        <v>0</v>
      </c>
      <c r="X7" s="71">
        <f t="shared" si="7"/>
        <v>23.275000000000002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16.625</v>
      </c>
      <c r="AG7" s="94">
        <f t="shared" si="11"/>
        <v>12.2</v>
      </c>
      <c r="AH7" s="97">
        <f t="shared" si="12"/>
        <v>12.2</v>
      </c>
      <c r="AJ7" s="154">
        <f t="shared" si="13"/>
        <v>0.40524070688604513</v>
      </c>
      <c r="AK7" s="154">
        <f t="shared" si="14"/>
        <v>0.29737964655697746</v>
      </c>
      <c r="AL7" s="154">
        <f t="shared" si="15"/>
        <v>0.29737964655697746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1797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929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667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1177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668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1295</v>
      </c>
      <c r="L8" s="36">
        <f t="shared" si="0"/>
        <v>163.32499999999999</v>
      </c>
      <c r="M8" s="86">
        <f t="shared" si="1"/>
        <v>382316.06</v>
      </c>
      <c r="N8" s="57">
        <f t="shared" si="2"/>
        <v>596.34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62.895000000000003</v>
      </c>
      <c r="V8" s="70">
        <f t="shared" si="5"/>
        <v>0</v>
      </c>
      <c r="W8" s="70">
        <f t="shared" si="6"/>
        <v>0</v>
      </c>
      <c r="X8" s="71">
        <f t="shared" si="7"/>
        <v>62.895000000000003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44.924999999999997</v>
      </c>
      <c r="AG8" s="94">
        <f t="shared" si="11"/>
        <v>39.9</v>
      </c>
      <c r="AH8" s="97">
        <f t="shared" si="12"/>
        <v>39.9</v>
      </c>
      <c r="AJ8" s="154">
        <f t="shared" si="13"/>
        <v>0.36019242333132889</v>
      </c>
      <c r="AK8" s="154">
        <f t="shared" si="14"/>
        <v>0.31990378833433553</v>
      </c>
      <c r="AL8" s="154">
        <f t="shared" si="15"/>
        <v>0.31990378833433553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5617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1038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1019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2119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1905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2282</v>
      </c>
      <c r="L10" s="36">
        <f t="shared" ref="L10" si="16">SUM(C10:K10)/40</f>
        <v>349.5</v>
      </c>
      <c r="M10" s="86">
        <f t="shared" si="1"/>
        <v>786338.11250000005</v>
      </c>
      <c r="N10" s="57">
        <f t="shared" si="2"/>
        <v>1237.73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196.59500000000003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196.59500000000003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3179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8340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8845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11624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10425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15977</v>
      </c>
      <c r="L11" s="36">
        <f t="shared" si="0"/>
        <v>1459.75</v>
      </c>
      <c r="M11" s="86">
        <f t="shared" si="1"/>
        <v>3788488.8725000005</v>
      </c>
      <c r="N11" s="57">
        <f t="shared" si="2"/>
        <v>5956.81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111.26500000000001</v>
      </c>
      <c r="V11" s="70">
        <f t="shared" si="5"/>
        <v>0</v>
      </c>
      <c r="W11" s="70">
        <f t="shared" si="6"/>
        <v>0</v>
      </c>
      <c r="X11" s="71">
        <f t="shared" si="7"/>
        <v>111.26500000000001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79.474999999999994</v>
      </c>
      <c r="AG11" s="94">
        <f t="shared" si="11"/>
        <v>429.625</v>
      </c>
      <c r="AH11" s="97">
        <f t="shared" si="12"/>
        <v>429.625</v>
      </c>
      <c r="AJ11" s="154">
        <f t="shared" si="13"/>
        <v>8.4662707395669654E-2</v>
      </c>
      <c r="AK11" s="154">
        <f t="shared" si="14"/>
        <v>0.45766864630216514</v>
      </c>
      <c r="AL11" s="154">
        <f t="shared" si="15"/>
        <v>0.45766864630216514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6000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1800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5600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3600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5400</v>
      </c>
      <c r="L12" s="36">
        <f t="shared" si="0"/>
        <v>600</v>
      </c>
      <c r="M12" s="86">
        <f t="shared" si="1"/>
        <v>1474296.5</v>
      </c>
      <c r="N12" s="57">
        <f t="shared" si="2"/>
        <v>2350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210.00000000000003</v>
      </c>
      <c r="V12" s="70">
        <f t="shared" si="5"/>
        <v>0</v>
      </c>
      <c r="W12" s="70">
        <f t="shared" si="6"/>
        <v>0</v>
      </c>
      <c r="X12" s="71">
        <f t="shared" si="7"/>
        <v>210.00000000000003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150</v>
      </c>
      <c r="AG12" s="94">
        <f t="shared" si="11"/>
        <v>85</v>
      </c>
      <c r="AH12" s="97">
        <f t="shared" si="12"/>
        <v>85</v>
      </c>
      <c r="AJ12" s="154">
        <f t="shared" si="13"/>
        <v>0.46875</v>
      </c>
      <c r="AK12" s="154">
        <f t="shared" si="14"/>
        <v>0.265625</v>
      </c>
      <c r="AL12" s="154">
        <f t="shared" si="15"/>
        <v>0.265625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7" t="s">
        <v>48</v>
      </c>
      <c r="B16" s="278"/>
      <c r="C16" s="50">
        <f t="shared" ref="C16:K16" si="38">SUM(C6:C15)</f>
        <v>19759</v>
      </c>
      <c r="D16" s="51">
        <f t="shared" si="38"/>
        <v>0</v>
      </c>
      <c r="E16" s="53">
        <f t="shared" si="38"/>
        <v>0</v>
      </c>
      <c r="F16" s="113">
        <f t="shared" si="38"/>
        <v>13476</v>
      </c>
      <c r="G16" s="51">
        <f t="shared" si="38"/>
        <v>13336</v>
      </c>
      <c r="H16" s="53">
        <f t="shared" si="38"/>
        <v>0</v>
      </c>
      <c r="I16" s="113">
        <f t="shared" si="38"/>
        <v>24555</v>
      </c>
      <c r="J16" s="51">
        <f t="shared" si="38"/>
        <v>19114</v>
      </c>
      <c r="K16" s="53">
        <f t="shared" si="38"/>
        <v>29689</v>
      </c>
      <c r="L16" s="50">
        <f t="shared" si="0"/>
        <v>2998.2249999999999</v>
      </c>
      <c r="M16" s="88">
        <f t="shared" ref="M16:AA16" si="39">SUM(M6:M15)</f>
        <v>7510495.2400000002</v>
      </c>
      <c r="N16" s="53">
        <f t="shared" si="39"/>
        <v>11865.34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691.56500000000005</v>
      </c>
      <c r="V16" s="67">
        <f t="shared" si="39"/>
        <v>0</v>
      </c>
      <c r="W16" s="67">
        <f t="shared" si="39"/>
        <v>0</v>
      </c>
      <c r="X16" s="68">
        <f t="shared" si="39"/>
        <v>691.56500000000005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493.97500000000002</v>
      </c>
      <c r="AG16" s="103">
        <f t="shared" si="11"/>
        <v>670.3</v>
      </c>
      <c r="AH16" s="104">
        <f t="shared" si="12"/>
        <v>670.3</v>
      </c>
      <c r="AJ16" s="155">
        <f t="shared" ref="AJ16" si="40">AF16/SUM(AF16:AH16)</f>
        <v>0.26925854762002099</v>
      </c>
      <c r="AK16" s="155">
        <f t="shared" si="14"/>
        <v>0.36537072618998945</v>
      </c>
      <c r="AL16" s="155">
        <f t="shared" si="15"/>
        <v>0.36537072618998945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8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F17" sqref="F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1">
        <v>46174</v>
      </c>
      <c r="B2" s="311"/>
      <c r="C2" s="311"/>
      <c r="D2" s="311"/>
      <c r="E2" s="311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4" t="s">
        <v>49</v>
      </c>
      <c r="B19" s="256" t="s">
        <v>43</v>
      </c>
      <c r="C19" s="323" t="s">
        <v>40</v>
      </c>
      <c r="D19" s="318"/>
      <c r="E19" s="318"/>
      <c r="F19" s="318" t="s">
        <v>41</v>
      </c>
      <c r="G19" s="318"/>
      <c r="H19" s="318"/>
      <c r="I19" s="318" t="s">
        <v>42</v>
      </c>
      <c r="J19" s="318"/>
      <c r="K19" s="318"/>
      <c r="L19" s="324" t="s">
        <v>48</v>
      </c>
      <c r="M19" s="324"/>
      <c r="N19" s="325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321"/>
      <c r="B20" s="32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topLeftCell="A2" workbookViewId="0">
      <selection activeCell="G14" sqref="G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5">
        <v>46205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  <c r="Y19" s="28">
        <v>865</v>
      </c>
      <c r="Z19" s="28">
        <v>1740</v>
      </c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Y19" sqref="Y19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5">
        <v>46206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>
        <f>C16/40</f>
        <v>17.649999999999999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8.6</v>
      </c>
      <c r="G17" s="55">
        <f t="shared" si="38"/>
        <v>7.8250000000000002</v>
      </c>
      <c r="H17" s="55">
        <f t="shared" si="38"/>
        <v>0</v>
      </c>
      <c r="I17" s="55">
        <f t="shared" si="38"/>
        <v>15.45</v>
      </c>
      <c r="J17" s="55">
        <f t="shared" si="38"/>
        <v>8.9749999999999996</v>
      </c>
      <c r="K17" s="55">
        <f t="shared" si="38"/>
        <v>17.875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46209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>
        <f>C16/40</f>
        <v>20.6</v>
      </c>
      <c r="D17" s="55">
        <f t="shared" ref="D17:K17" si="38">D16/40</f>
        <v>0</v>
      </c>
      <c r="E17" s="55">
        <f t="shared" si="38"/>
        <v>0</v>
      </c>
      <c r="F17" s="55">
        <f t="shared" si="38"/>
        <v>13.45</v>
      </c>
      <c r="G17" s="55">
        <f t="shared" si="38"/>
        <v>8.4499999999999993</v>
      </c>
      <c r="H17" s="55">
        <f t="shared" si="38"/>
        <v>0</v>
      </c>
      <c r="I17" s="55">
        <f t="shared" si="38"/>
        <v>18.125</v>
      </c>
      <c r="J17" s="55">
        <f t="shared" si="38"/>
        <v>10.25</v>
      </c>
      <c r="K17" s="55">
        <f t="shared" si="38"/>
        <v>19.125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46211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>
        <f>C16/40</f>
        <v>14.125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10.35</v>
      </c>
      <c r="G17" s="55">
        <f t="shared" si="38"/>
        <v>10.5</v>
      </c>
      <c r="H17" s="55">
        <f t="shared" si="38"/>
        <v>0</v>
      </c>
      <c r="I17" s="55">
        <f t="shared" si="38"/>
        <v>17.75</v>
      </c>
      <c r="J17" s="55">
        <f t="shared" si="38"/>
        <v>18.350000000000001</v>
      </c>
      <c r="K17" s="55">
        <f t="shared" si="38"/>
        <v>23.75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>
        <f>C16/40</f>
        <v>59.1</v>
      </c>
      <c r="D17" s="55">
        <f t="shared" ref="D17:K17" si="38">D16/40</f>
        <v>0</v>
      </c>
      <c r="E17" s="55">
        <f t="shared" si="38"/>
        <v>0</v>
      </c>
      <c r="F17" s="55">
        <f t="shared" si="38"/>
        <v>18.600000000000001</v>
      </c>
      <c r="G17" s="55">
        <f t="shared" si="38"/>
        <v>19.600000000000001</v>
      </c>
      <c r="H17" s="55">
        <f t="shared" si="38"/>
        <v>0</v>
      </c>
      <c r="I17" s="55">
        <f t="shared" si="38"/>
        <v>19.725000000000001</v>
      </c>
      <c r="J17" s="55">
        <f t="shared" si="38"/>
        <v>18.475000000000001</v>
      </c>
      <c r="K17" s="55">
        <f t="shared" si="38"/>
        <v>26.324999999999999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46217</v>
      </c>
      <c r="B2" s="295"/>
      <c r="C2" s="295"/>
      <c r="D2" s="295"/>
      <c r="E2" s="295"/>
      <c r="K2" s="28" t="s">
        <v>104</v>
      </c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>
        <f>C16/40</f>
        <v>9.4</v>
      </c>
      <c r="D17" s="55">
        <f t="shared" ref="D17:K17" si="38">D16/40</f>
        <v>0</v>
      </c>
      <c r="E17" s="55">
        <f t="shared" si="38"/>
        <v>0</v>
      </c>
      <c r="F17" s="55">
        <f t="shared" si="38"/>
        <v>30.15</v>
      </c>
      <c r="G17" s="55">
        <f t="shared" si="38"/>
        <v>30.024999999999999</v>
      </c>
      <c r="H17" s="55">
        <f t="shared" si="38"/>
        <v>0</v>
      </c>
      <c r="I17" s="55">
        <f t="shared" si="38"/>
        <v>50.875</v>
      </c>
      <c r="J17" s="55">
        <f t="shared" si="38"/>
        <v>43.825000000000003</v>
      </c>
      <c r="K17" s="55">
        <f t="shared" si="38"/>
        <v>55.35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>
        <f>C16/40</f>
        <v>1.5</v>
      </c>
      <c r="D17" s="55">
        <f t="shared" ref="D17:K17" si="38">D16/40</f>
        <v>0</v>
      </c>
      <c r="E17" s="55">
        <f t="shared" si="38"/>
        <v>0</v>
      </c>
      <c r="F17" s="55">
        <f t="shared" si="38"/>
        <v>2.5</v>
      </c>
      <c r="G17" s="55">
        <f t="shared" si="38"/>
        <v>1.5</v>
      </c>
      <c r="H17" s="55">
        <f t="shared" si="38"/>
        <v>0</v>
      </c>
      <c r="I17" s="55">
        <f t="shared" si="38"/>
        <v>7</v>
      </c>
      <c r="J17" s="55">
        <f t="shared" si="38"/>
        <v>0</v>
      </c>
      <c r="K17" s="55">
        <f t="shared" si="38"/>
        <v>5.0999999999999996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>
        <f>C16/40</f>
        <v>19.350000000000001</v>
      </c>
      <c r="D17" s="55">
        <f t="shared" ref="D17:L17" si="38">D16/40</f>
        <v>0</v>
      </c>
      <c r="E17" s="55">
        <f t="shared" si="38"/>
        <v>0</v>
      </c>
      <c r="F17" s="55">
        <f t="shared" si="38"/>
        <v>18.25</v>
      </c>
      <c r="G17" s="55">
        <f t="shared" si="38"/>
        <v>18.25</v>
      </c>
      <c r="H17" s="55">
        <f t="shared" si="38"/>
        <v>0</v>
      </c>
      <c r="I17" s="55">
        <f t="shared" si="38"/>
        <v>25.25</v>
      </c>
      <c r="J17" s="55">
        <f t="shared" si="38"/>
        <v>0</v>
      </c>
      <c r="K17" s="55">
        <f t="shared" si="38"/>
        <v>34.799999999999997</v>
      </c>
      <c r="L17" s="55">
        <f t="shared" si="38"/>
        <v>2.8975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46221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74</v>
      </c>
      <c r="D6" s="29"/>
      <c r="E6" s="35"/>
      <c r="F6" s="33">
        <v>30</v>
      </c>
      <c r="G6" s="29">
        <v>30</v>
      </c>
      <c r="H6" s="57"/>
      <c r="I6" s="33">
        <v>470</v>
      </c>
      <c r="J6" s="29">
        <v>0</v>
      </c>
      <c r="K6" s="35">
        <v>110</v>
      </c>
      <c r="L6" s="36">
        <f t="shared" ref="L6:L16" si="0">SUM(C6:K6)/40</f>
        <v>17.850000000000001</v>
      </c>
      <c r="M6" s="86">
        <f t="shared" ref="M6:M15" si="1">SUMPRODUCT($C$4:$K$4,$C6:$K6)</f>
        <v>48181.970000000008</v>
      </c>
      <c r="N6" s="57">
        <f t="shared" ref="N6:N15" si="2">SUMPRODUCT($C$3:$K$3,$C6:$K6)/1000</f>
        <v>78.239999999999995</v>
      </c>
      <c r="O6" s="42">
        <f t="shared" ref="O6:O12" si="3">SUM(F6:H6)/20</f>
        <v>3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2.5900000000000003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2.5900000000000003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1.85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0.3814432989690722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>
        <v>76</v>
      </c>
      <c r="D7" s="29"/>
      <c r="E7" s="35"/>
      <c r="F7" s="33">
        <v>26</v>
      </c>
      <c r="G7" s="29">
        <v>20</v>
      </c>
      <c r="H7" s="57"/>
      <c r="I7" s="33">
        <v>26</v>
      </c>
      <c r="J7" s="29">
        <v>0</v>
      </c>
      <c r="K7" s="35">
        <v>26</v>
      </c>
      <c r="L7" s="36">
        <f t="shared" si="0"/>
        <v>4.3499999999999996</v>
      </c>
      <c r="M7" s="86">
        <f t="shared" si="1"/>
        <v>9172.0349999999999</v>
      </c>
      <c r="N7" s="57">
        <f t="shared" si="2"/>
        <v>14.02</v>
      </c>
      <c r="O7" s="42">
        <f t="shared" si="3"/>
        <v>2.2999999999999998</v>
      </c>
      <c r="P7" s="41">
        <f t="shared" si="4"/>
        <v>2.6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2.66</v>
      </c>
      <c r="V7" s="70">
        <f t="shared" si="7"/>
        <v>0</v>
      </c>
      <c r="W7" s="70">
        <f t="shared" si="8"/>
        <v>0</v>
      </c>
      <c r="X7" s="71">
        <f t="shared" si="9"/>
        <v>2.66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1.9</v>
      </c>
      <c r="AG7" s="94">
        <f t="shared" si="13"/>
        <v>1.1499999999999999</v>
      </c>
      <c r="AH7" s="97">
        <f t="shared" si="14"/>
        <v>1.1499999999999999</v>
      </c>
      <c r="AJ7" s="154">
        <f t="shared" si="15"/>
        <v>0.45238095238095244</v>
      </c>
      <c r="AK7" s="154">
        <f t="shared" si="16"/>
        <v>0.27380952380952384</v>
      </c>
      <c r="AL7" s="154">
        <f t="shared" si="17"/>
        <v>0.27380952380952384</v>
      </c>
    </row>
    <row r="8" spans="1:38" x14ac:dyDescent="0.3">
      <c r="A8" s="30">
        <v>3</v>
      </c>
      <c r="B8" s="111" t="s">
        <v>92</v>
      </c>
      <c r="C8" s="107">
        <v>155</v>
      </c>
      <c r="D8" s="29"/>
      <c r="E8" s="35"/>
      <c r="F8" s="33">
        <v>20</v>
      </c>
      <c r="G8" s="29">
        <v>30</v>
      </c>
      <c r="H8" s="57"/>
      <c r="I8" s="33">
        <v>65</v>
      </c>
      <c r="J8" s="29">
        <v>0</v>
      </c>
      <c r="K8" s="35">
        <v>80</v>
      </c>
      <c r="L8" s="36">
        <f t="shared" si="0"/>
        <v>8.75</v>
      </c>
      <c r="M8" s="86">
        <f t="shared" si="1"/>
        <v>19236.575000000001</v>
      </c>
      <c r="N8" s="57">
        <f t="shared" si="2"/>
        <v>30.2</v>
      </c>
      <c r="O8" s="42">
        <f t="shared" si="3"/>
        <v>2.5</v>
      </c>
      <c r="P8" s="41">
        <f t="shared" si="4"/>
        <v>7.25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5.4250000000000007</v>
      </c>
      <c r="V8" s="70">
        <f t="shared" si="7"/>
        <v>0</v>
      </c>
      <c r="W8" s="70">
        <f t="shared" si="8"/>
        <v>0</v>
      </c>
      <c r="X8" s="71">
        <f t="shared" si="9"/>
        <v>5.4250000000000007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3.875</v>
      </c>
      <c r="AG8" s="94">
        <f t="shared" si="13"/>
        <v>1.25</v>
      </c>
      <c r="AH8" s="97">
        <f t="shared" si="14"/>
        <v>1.25</v>
      </c>
      <c r="AJ8" s="154">
        <f t="shared" si="15"/>
        <v>0.60784313725490191</v>
      </c>
      <c r="AK8" s="154">
        <f t="shared" si="16"/>
        <v>0.19607843137254902</v>
      </c>
      <c r="AL8" s="154">
        <f t="shared" si="17"/>
        <v>0.19607843137254902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60</v>
      </c>
      <c r="D10" s="29"/>
      <c r="E10" s="35"/>
      <c r="F10" s="33">
        <v>20</v>
      </c>
      <c r="G10" s="29">
        <v>20</v>
      </c>
      <c r="H10" s="57">
        <v>0</v>
      </c>
      <c r="I10" s="33">
        <v>30</v>
      </c>
      <c r="J10" s="29">
        <v>0</v>
      </c>
      <c r="K10" s="35">
        <v>30</v>
      </c>
      <c r="L10" s="36">
        <f t="shared" ref="L10" si="18">SUM(C10:K10)/40</f>
        <v>4</v>
      </c>
      <c r="M10" s="86">
        <f t="shared" si="1"/>
        <v>8810.7000000000007</v>
      </c>
      <c r="N10" s="57">
        <f t="shared" si="2"/>
        <v>13.6</v>
      </c>
      <c r="O10" s="42">
        <f t="shared" ref="O10" si="19">SUM(F10:H10)/20</f>
        <v>2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520</v>
      </c>
      <c r="G11" s="29">
        <v>520</v>
      </c>
      <c r="H11" s="57"/>
      <c r="I11" s="33">
        <f>640+20</f>
        <v>660</v>
      </c>
      <c r="J11" s="29"/>
      <c r="K11" s="35">
        <f>640+20</f>
        <v>660</v>
      </c>
      <c r="L11" s="36">
        <f t="shared" si="0"/>
        <v>59</v>
      </c>
      <c r="M11" s="86">
        <f t="shared" si="1"/>
        <v>150445.79999999999</v>
      </c>
      <c r="N11" s="57">
        <f t="shared" si="2"/>
        <v>231.2</v>
      </c>
      <c r="O11" s="42">
        <f t="shared" si="3"/>
        <v>52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26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616</v>
      </c>
      <c r="G16" s="51">
        <f t="shared" si="34"/>
        <v>620</v>
      </c>
      <c r="H16" s="53">
        <f t="shared" si="34"/>
        <v>0</v>
      </c>
      <c r="I16" s="113">
        <f t="shared" si="34"/>
        <v>1251</v>
      </c>
      <c r="J16" s="51">
        <f t="shared" si="34"/>
        <v>0</v>
      </c>
      <c r="K16" s="53">
        <f t="shared" si="34"/>
        <v>906</v>
      </c>
      <c r="L16" s="50">
        <f t="shared" si="0"/>
        <v>93.95</v>
      </c>
      <c r="M16" s="88">
        <f t="shared" ref="M16:AA16" si="35">SUM(M6:M15)</f>
        <v>235847.08</v>
      </c>
      <c r="N16" s="53">
        <f t="shared" si="35"/>
        <v>367.26</v>
      </c>
      <c r="O16" s="113">
        <f t="shared" si="35"/>
        <v>61.8</v>
      </c>
      <c r="P16" s="52">
        <f t="shared" si="35"/>
        <v>107.85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30.9</v>
      </c>
      <c r="AH16" s="104">
        <f t="shared" si="14"/>
        <v>30.9</v>
      </c>
      <c r="AJ16" s="155">
        <f t="shared" ref="AJ16" si="37">AF16/SUM(AF16:AH16)</f>
        <v>0.12865703207613677</v>
      </c>
      <c r="AK16" s="155">
        <f t="shared" si="16"/>
        <v>0.43567148396193162</v>
      </c>
      <c r="AL16" s="155">
        <f t="shared" si="17"/>
        <v>0.43567148396193162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15.4</v>
      </c>
      <c r="G17" s="55">
        <f t="shared" si="38"/>
        <v>15.5</v>
      </c>
      <c r="H17" s="55">
        <f t="shared" si="38"/>
        <v>0</v>
      </c>
      <c r="I17" s="55">
        <f t="shared" si="38"/>
        <v>31.274999999999999</v>
      </c>
      <c r="J17" s="55">
        <f t="shared" si="38"/>
        <v>0</v>
      </c>
      <c r="K17" s="55">
        <f t="shared" si="38"/>
        <v>22.65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9" sqref="F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N17" sqref="N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202</v>
      </c>
      <c r="D6" s="29"/>
      <c r="E6" s="35"/>
      <c r="F6" s="33">
        <v>66</v>
      </c>
      <c r="G6" s="29">
        <v>66</v>
      </c>
      <c r="H6" s="57"/>
      <c r="I6" s="33">
        <v>126</v>
      </c>
      <c r="J6" s="29">
        <v>126</v>
      </c>
      <c r="K6" s="35">
        <v>212</v>
      </c>
      <c r="L6" s="36">
        <f t="shared" ref="L6:L16" si="0">SUM(C6:K6)/40</f>
        <v>19.95</v>
      </c>
      <c r="M6" s="86">
        <f t="shared" ref="M6:M15" si="1">SUMPRODUCT($C$4:$K$4,$C6:$K6)</f>
        <v>48554.47</v>
      </c>
      <c r="N6" s="57">
        <f t="shared" ref="N6:N15" si="2">SUMPRODUCT($C$3:$K$3,$C6:$K6)/1000</f>
        <v>77.040000000000006</v>
      </c>
      <c r="O6" s="42">
        <f t="shared" ref="O6:O12" si="3">SUM(F6:H6)/20</f>
        <v>6.6</v>
      </c>
      <c r="P6" s="41">
        <f t="shared" ref="P6:P12" si="4">SUM(I6:K6)/20</f>
        <v>23.2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5.05</v>
      </c>
      <c r="AG6" s="94">
        <f t="shared" ref="AG6:AG16" si="13">SUM(F6:H6)/40</f>
        <v>3.3</v>
      </c>
      <c r="AH6" s="97">
        <f t="shared" ref="AH6:AH16" si="14">SUM(E6:G6)/40</f>
        <v>3.3</v>
      </c>
      <c r="AJ6" s="154">
        <f t="shared" ref="AJ6:AJ15" si="15">AF6/SUM(AF6:AH6)</f>
        <v>0.43347639484978545</v>
      </c>
      <c r="AK6" s="154">
        <f t="shared" ref="AK6:AK16" si="16">AG6/SUM(AF6:AH6)</f>
        <v>0.2832618025751073</v>
      </c>
      <c r="AL6" s="154">
        <f t="shared" ref="AL6:AL16" si="17">AH6/SUM(AF6:AH6)</f>
        <v>0.2832618025751073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420</v>
      </c>
      <c r="D10" s="29"/>
      <c r="E10" s="35"/>
      <c r="F10" s="33">
        <v>80</v>
      </c>
      <c r="G10" s="29">
        <v>80</v>
      </c>
      <c r="H10" s="57"/>
      <c r="I10" s="33">
        <v>120</v>
      </c>
      <c r="J10" s="29">
        <v>40</v>
      </c>
      <c r="K10" s="35">
        <v>40</v>
      </c>
      <c r="L10" s="36">
        <f t="shared" ref="L10" si="18">SUM(C10:K10)/40</f>
        <v>19.5</v>
      </c>
      <c r="M10" s="86">
        <f t="shared" si="1"/>
        <v>39398.6</v>
      </c>
      <c r="N10" s="57">
        <f t="shared" si="2"/>
        <v>60.4</v>
      </c>
      <c r="O10" s="42">
        <f t="shared" ref="O10" si="19">SUM(F10:H10)/20</f>
        <v>8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14.700000000000001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14.700000000000001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1229</v>
      </c>
      <c r="G11" s="29">
        <v>1435</v>
      </c>
      <c r="H11" s="57"/>
      <c r="I11" s="33">
        <v>2438</v>
      </c>
      <c r="J11" s="29">
        <f>2397+40</f>
        <v>2437</v>
      </c>
      <c r="K11" s="35">
        <v>4840</v>
      </c>
      <c r="L11" s="36">
        <f t="shared" si="0"/>
        <v>309.47500000000002</v>
      </c>
      <c r="M11" s="86">
        <f t="shared" si="1"/>
        <v>845457.7</v>
      </c>
      <c r="N11" s="57">
        <f t="shared" si="2"/>
        <v>1352.28</v>
      </c>
      <c r="O11" s="42">
        <f t="shared" si="3"/>
        <v>133.19999999999999</v>
      </c>
      <c r="P11" s="41">
        <f t="shared" si="4"/>
        <v>485.75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66.599999999999994</v>
      </c>
      <c r="AH11" s="97">
        <f t="shared" si="14"/>
        <v>66.599999999999994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622</v>
      </c>
      <c r="D16" s="51">
        <f t="shared" si="34"/>
        <v>0</v>
      </c>
      <c r="E16" s="53">
        <f t="shared" si="34"/>
        <v>0</v>
      </c>
      <c r="F16" s="113">
        <f t="shared" si="34"/>
        <v>1375</v>
      </c>
      <c r="G16" s="51">
        <f t="shared" si="34"/>
        <v>1581</v>
      </c>
      <c r="H16" s="53">
        <f t="shared" si="34"/>
        <v>0</v>
      </c>
      <c r="I16" s="113">
        <f t="shared" si="34"/>
        <v>2684</v>
      </c>
      <c r="J16" s="51">
        <f t="shared" si="34"/>
        <v>2603</v>
      </c>
      <c r="K16" s="53">
        <f t="shared" si="34"/>
        <v>5092</v>
      </c>
      <c r="L16" s="50">
        <f t="shared" si="0"/>
        <v>348.92500000000001</v>
      </c>
      <c r="M16" s="88">
        <f t="shared" ref="M16:AA16" si="35">SUM(M6:M15)</f>
        <v>933410.77</v>
      </c>
      <c r="N16" s="53">
        <f t="shared" si="35"/>
        <v>1489.72</v>
      </c>
      <c r="O16" s="113">
        <f t="shared" si="35"/>
        <v>147.79999999999998</v>
      </c>
      <c r="P16" s="52">
        <f t="shared" si="35"/>
        <v>518.95000000000005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21.770000000000003</v>
      </c>
      <c r="V16" s="67">
        <f t="shared" si="35"/>
        <v>0</v>
      </c>
      <c r="W16" s="67">
        <f t="shared" si="35"/>
        <v>0</v>
      </c>
      <c r="X16" s="68">
        <f t="shared" si="35"/>
        <v>21.770000000000003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15.55</v>
      </c>
      <c r="AG16" s="103">
        <f t="shared" si="13"/>
        <v>73.900000000000006</v>
      </c>
      <c r="AH16" s="104">
        <f t="shared" si="14"/>
        <v>73.900000000000006</v>
      </c>
      <c r="AJ16" s="155">
        <f t="shared" ref="AJ16" si="37">AF16/SUM(AF16:AH16)</f>
        <v>9.5194367921640641E-2</v>
      </c>
      <c r="AK16" s="155">
        <f t="shared" si="16"/>
        <v>0.45240281603917964</v>
      </c>
      <c r="AL16" s="155">
        <f t="shared" si="17"/>
        <v>0.45240281603917964</v>
      </c>
    </row>
    <row r="17" spans="1:27" x14ac:dyDescent="0.3">
      <c r="A17" s="55"/>
      <c r="B17" s="55"/>
      <c r="C17" s="55">
        <f>C16/40</f>
        <v>15.55</v>
      </c>
      <c r="D17" s="55">
        <f t="shared" ref="D17:K17" si="38">D16/40</f>
        <v>0</v>
      </c>
      <c r="E17" s="55">
        <f t="shared" si="38"/>
        <v>0</v>
      </c>
      <c r="F17" s="55">
        <f t="shared" si="38"/>
        <v>34.375</v>
      </c>
      <c r="G17" s="55">
        <f t="shared" si="38"/>
        <v>39.524999999999999</v>
      </c>
      <c r="H17" s="55">
        <f t="shared" si="38"/>
        <v>0</v>
      </c>
      <c r="I17" s="55">
        <f t="shared" si="38"/>
        <v>67.099999999999994</v>
      </c>
      <c r="J17" s="55">
        <f t="shared" si="38"/>
        <v>65.075000000000003</v>
      </c>
      <c r="K17" s="55">
        <f t="shared" si="38"/>
        <v>127.3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144</v>
      </c>
      <c r="D6" s="29"/>
      <c r="E6" s="35"/>
      <c r="F6" s="33">
        <v>40</v>
      </c>
      <c r="G6" s="29"/>
      <c r="H6" s="57"/>
      <c r="I6" s="33">
        <v>95</v>
      </c>
      <c r="J6" s="29">
        <v>50</v>
      </c>
      <c r="K6" s="35">
        <v>15</v>
      </c>
      <c r="L6" s="36">
        <f t="shared" ref="L6:L16" si="0">SUM(C6:K6)/40</f>
        <v>8.6</v>
      </c>
      <c r="M6" s="86">
        <f t="shared" ref="M6:M15" si="1">SUMPRODUCT($C$4:$K$4,$C6:$K6)</f>
        <v>19370.02</v>
      </c>
      <c r="N6" s="57">
        <f t="shared" ref="N6:N15" si="2">SUMPRODUCT($C$3:$K$3,$C6:$K6)/1000</f>
        <v>30.64</v>
      </c>
      <c r="O6" s="42">
        <f t="shared" ref="O6:O12" si="3">SUM(F6:H6)/20</f>
        <v>2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5.0400000000000009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5.0400000000000009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3.6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0.6428571428571429</v>
      </c>
      <c r="AK6" s="154">
        <f t="shared" ref="AK6:AK16" si="16">AG6/SUM(AF6:AH6)</f>
        <v>0.17857142857142858</v>
      </c>
      <c r="AL6" s="154">
        <f t="shared" ref="AL6:AL16" si="17">AH6/SUM(AF6:AH6)</f>
        <v>0.17857142857142858</v>
      </c>
    </row>
    <row r="7" spans="1:38" x14ac:dyDescent="0.3">
      <c r="A7" s="30">
        <v>2</v>
      </c>
      <c r="B7" s="111" t="s">
        <v>91</v>
      </c>
      <c r="C7" s="107">
        <v>95</v>
      </c>
      <c r="D7" s="29"/>
      <c r="E7" s="35"/>
      <c r="F7" s="33">
        <v>34</v>
      </c>
      <c r="G7" s="29">
        <v>39</v>
      </c>
      <c r="H7" s="57"/>
      <c r="I7" s="33">
        <v>43</v>
      </c>
      <c r="J7" s="29">
        <v>48</v>
      </c>
      <c r="K7" s="35">
        <v>53</v>
      </c>
      <c r="L7" s="36">
        <f t="shared" si="0"/>
        <v>7.8</v>
      </c>
      <c r="M7" s="86">
        <f t="shared" si="1"/>
        <v>18016.772499999999</v>
      </c>
      <c r="N7" s="57">
        <f t="shared" si="2"/>
        <v>28.09</v>
      </c>
      <c r="O7" s="42">
        <f t="shared" si="3"/>
        <v>3.65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3.3250000000000002</v>
      </c>
      <c r="V7" s="70">
        <f t="shared" si="7"/>
        <v>0</v>
      </c>
      <c r="W7" s="70">
        <f t="shared" si="8"/>
        <v>0</v>
      </c>
      <c r="X7" s="71">
        <f t="shared" si="9"/>
        <v>3.3250000000000002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2.375</v>
      </c>
      <c r="AG7" s="94">
        <f t="shared" si="13"/>
        <v>1.825</v>
      </c>
      <c r="AH7" s="97">
        <f t="shared" si="14"/>
        <v>1.825</v>
      </c>
      <c r="AJ7" s="154">
        <f t="shared" si="15"/>
        <v>0.39419087136929459</v>
      </c>
      <c r="AK7" s="154">
        <f t="shared" si="16"/>
        <v>0.30290456431535268</v>
      </c>
      <c r="AL7" s="154">
        <f t="shared" si="17"/>
        <v>0.30290456431535268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>
        <v>70</v>
      </c>
      <c r="J8" s="29">
        <v>50</v>
      </c>
      <c r="K8" s="35">
        <v>120</v>
      </c>
      <c r="L8" s="36">
        <f t="shared" si="0"/>
        <v>6</v>
      </c>
      <c r="M8" s="86">
        <f t="shared" si="1"/>
        <v>17433.599999999999</v>
      </c>
      <c r="N8" s="57">
        <f t="shared" si="2"/>
        <v>28.8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158</v>
      </c>
      <c r="D10" s="29"/>
      <c r="E10" s="35"/>
      <c r="F10" s="33">
        <v>10</v>
      </c>
      <c r="G10" s="29">
        <v>10</v>
      </c>
      <c r="H10" s="57"/>
      <c r="I10" s="33">
        <v>20</v>
      </c>
      <c r="J10" s="29">
        <v>0</v>
      </c>
      <c r="K10" s="35">
        <v>20</v>
      </c>
      <c r="L10" s="36">
        <f t="shared" ref="L10" si="18">SUM(C10:K10)/40</f>
        <v>5.45</v>
      </c>
      <c r="M10" s="86">
        <f t="shared" si="1"/>
        <v>10153.19</v>
      </c>
      <c r="N10" s="57">
        <f t="shared" si="2"/>
        <v>15.68</v>
      </c>
      <c r="O10" s="42">
        <f t="shared" ref="O10" si="19">SUM(F10:H10)/20</f>
        <v>1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5.53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5.53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760</v>
      </c>
      <c r="G11" s="29">
        <v>1240</v>
      </c>
      <c r="H11" s="57"/>
      <c r="I11" s="33">
        <v>1000</v>
      </c>
      <c r="J11" s="29">
        <v>1240</v>
      </c>
      <c r="K11" s="35">
        <v>1280</v>
      </c>
      <c r="L11" s="36">
        <f t="shared" si="0"/>
        <v>138</v>
      </c>
      <c r="M11" s="86">
        <f t="shared" si="1"/>
        <v>360617.8</v>
      </c>
      <c r="N11" s="57">
        <f t="shared" si="2"/>
        <v>562.4</v>
      </c>
      <c r="O11" s="42">
        <f t="shared" si="3"/>
        <v>100</v>
      </c>
      <c r="P11" s="41">
        <f t="shared" si="4"/>
        <v>176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4000</v>
      </c>
      <c r="D12" s="29"/>
      <c r="E12" s="35"/>
      <c r="F12" s="33">
        <v>600</v>
      </c>
      <c r="G12" s="29">
        <v>800</v>
      </c>
      <c r="H12" s="57"/>
      <c r="I12" s="33">
        <v>2800</v>
      </c>
      <c r="J12" s="29">
        <v>1200</v>
      </c>
      <c r="K12" s="35">
        <v>2600</v>
      </c>
      <c r="L12" s="36">
        <f t="shared" si="0"/>
        <v>300</v>
      </c>
      <c r="M12" s="86">
        <f t="shared" si="1"/>
        <v>709791.5</v>
      </c>
      <c r="N12" s="57">
        <f t="shared" si="2"/>
        <v>1130</v>
      </c>
      <c r="O12" s="42">
        <f t="shared" si="3"/>
        <v>70</v>
      </c>
      <c r="P12" s="41">
        <f t="shared" si="4"/>
        <v>330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35</v>
      </c>
      <c r="AH12" s="97">
        <f t="shared" si="14"/>
        <v>35</v>
      </c>
      <c r="AJ12" s="154">
        <f t="shared" si="15"/>
        <v>0.58823529411764708</v>
      </c>
      <c r="AK12" s="154">
        <f t="shared" si="16"/>
        <v>0.20588235294117646</v>
      </c>
      <c r="AL12" s="154">
        <f t="shared" si="17"/>
        <v>0.20588235294117646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4397</v>
      </c>
      <c r="D16" s="51">
        <f t="shared" si="34"/>
        <v>0</v>
      </c>
      <c r="E16" s="53">
        <f t="shared" si="34"/>
        <v>0</v>
      </c>
      <c r="F16" s="113">
        <f t="shared" si="34"/>
        <v>1444</v>
      </c>
      <c r="G16" s="51">
        <f t="shared" si="34"/>
        <v>2089</v>
      </c>
      <c r="H16" s="53">
        <f t="shared" si="34"/>
        <v>0</v>
      </c>
      <c r="I16" s="113">
        <f t="shared" si="34"/>
        <v>4028</v>
      </c>
      <c r="J16" s="51">
        <f t="shared" si="34"/>
        <v>2588</v>
      </c>
      <c r="K16" s="53">
        <f t="shared" si="34"/>
        <v>4088</v>
      </c>
      <c r="L16" s="50">
        <f t="shared" si="0"/>
        <v>465.85</v>
      </c>
      <c r="M16" s="88">
        <f t="shared" ref="M16:AA16" si="35">SUM(M6:M15)</f>
        <v>1135382.8825000001</v>
      </c>
      <c r="N16" s="53">
        <f t="shared" si="35"/>
        <v>1795.6100000000001</v>
      </c>
      <c r="O16" s="113">
        <f t="shared" si="35"/>
        <v>176.65</v>
      </c>
      <c r="P16" s="52">
        <f t="shared" si="35"/>
        <v>535.20000000000005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153.89500000000001</v>
      </c>
      <c r="V16" s="67">
        <f t="shared" si="35"/>
        <v>0</v>
      </c>
      <c r="W16" s="67">
        <f t="shared" si="35"/>
        <v>0</v>
      </c>
      <c r="X16" s="68">
        <f t="shared" si="35"/>
        <v>153.89500000000001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109.925</v>
      </c>
      <c r="AG16" s="103">
        <f t="shared" si="13"/>
        <v>88.325000000000003</v>
      </c>
      <c r="AH16" s="104">
        <f t="shared" si="14"/>
        <v>88.325000000000003</v>
      </c>
      <c r="AJ16" s="155">
        <f t="shared" ref="AJ16" si="37">AF16/SUM(AF16:AH16)</f>
        <v>0.38358195934746575</v>
      </c>
      <c r="AK16" s="155">
        <f t="shared" si="16"/>
        <v>0.30820902032626712</v>
      </c>
      <c r="AL16" s="155">
        <f t="shared" si="17"/>
        <v>0.30820902032626712</v>
      </c>
    </row>
    <row r="17" spans="1:27" x14ac:dyDescent="0.3">
      <c r="A17" s="55"/>
      <c r="B17" s="55"/>
      <c r="C17" s="55">
        <f>C16/40</f>
        <v>109.925</v>
      </c>
      <c r="D17" s="55">
        <f t="shared" ref="D17:K17" si="38">D16/40</f>
        <v>0</v>
      </c>
      <c r="E17" s="55">
        <f t="shared" si="38"/>
        <v>0</v>
      </c>
      <c r="F17" s="55">
        <f t="shared" si="38"/>
        <v>36.1</v>
      </c>
      <c r="G17" s="55">
        <f t="shared" si="38"/>
        <v>52.225000000000001</v>
      </c>
      <c r="H17" s="55">
        <f t="shared" si="38"/>
        <v>0</v>
      </c>
      <c r="I17" s="55">
        <f t="shared" si="38"/>
        <v>100.7</v>
      </c>
      <c r="J17" s="55">
        <f t="shared" si="38"/>
        <v>64.7</v>
      </c>
      <c r="K17" s="55">
        <f t="shared" si="38"/>
        <v>102.2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0</v>
      </c>
      <c r="G6" s="29">
        <v>10</v>
      </c>
      <c r="H6" s="57">
        <v>0</v>
      </c>
      <c r="I6" s="33">
        <v>96</v>
      </c>
      <c r="J6" s="29">
        <v>85</v>
      </c>
      <c r="K6" s="35">
        <v>130</v>
      </c>
      <c r="L6" s="36">
        <f t="shared" ref="L6:L16" si="0">SUM(C6:K6)/40</f>
        <v>9.7750000000000004</v>
      </c>
      <c r="M6" s="86">
        <f t="shared" ref="M6:M15" si="1">SUMPRODUCT($C$4:$K$4,$C6:$K6)</f>
        <v>25861.765000000003</v>
      </c>
      <c r="N6" s="57">
        <f t="shared" ref="N6:N15" si="2">SUMPRODUCT($C$3:$K$3,$C6:$K6)/1000</f>
        <v>42.22</v>
      </c>
      <c r="O6" s="42">
        <f t="shared" ref="O6:O12" si="3">SUM(F6:H6)/20</f>
        <v>0.5</v>
      </c>
      <c r="P6" s="41">
        <f t="shared" ref="P6:P12" si="4">SUM(I6:K6)/20</f>
        <v>15.55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1.75</v>
      </c>
      <c r="AG6" s="94">
        <f t="shared" ref="AG6:AG16" si="13">SUM(F6:H6)/40</f>
        <v>0.25</v>
      </c>
      <c r="AH6" s="97">
        <f t="shared" ref="AH6:AH16" si="14">SUM(E6:G6)/40</f>
        <v>0.25</v>
      </c>
      <c r="AJ6" s="154">
        <f t="shared" ref="AJ6:AJ15" si="15">AF6/SUM(AF6:AH6)</f>
        <v>0.77777777777777779</v>
      </c>
      <c r="AK6" s="154">
        <f t="shared" ref="AK6:AK16" si="16">AG6/SUM(AF6:AH6)</f>
        <v>0.1111111111111111</v>
      </c>
      <c r="AL6" s="154">
        <f t="shared" ref="AL6:AL16" si="17">AH6/SUM(AF6:AH6)</f>
        <v>0.1111111111111111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126</v>
      </c>
      <c r="D10" s="29"/>
      <c r="E10" s="35"/>
      <c r="F10" s="33">
        <v>10</v>
      </c>
      <c r="G10" s="29">
        <v>10</v>
      </c>
      <c r="H10" s="57">
        <v>0</v>
      </c>
      <c r="I10" s="33">
        <v>32</v>
      </c>
      <c r="J10" s="29">
        <v>60</v>
      </c>
      <c r="K10" s="35">
        <v>52</v>
      </c>
      <c r="L10" s="36">
        <f t="shared" ref="L10" si="18">SUM(C10:K10)/40</f>
        <v>7.25</v>
      </c>
      <c r="M10" s="86">
        <f t="shared" si="1"/>
        <v>16452.39</v>
      </c>
      <c r="N10" s="57">
        <f t="shared" si="2"/>
        <v>26.24</v>
      </c>
      <c r="O10" s="42">
        <f t="shared" ref="O10" si="19">SUM(F10:H10)/20</f>
        <v>1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196</v>
      </c>
      <c r="D16" s="51">
        <f t="shared" si="34"/>
        <v>0</v>
      </c>
      <c r="E16" s="53">
        <f t="shared" si="34"/>
        <v>0</v>
      </c>
      <c r="F16" s="113">
        <f t="shared" si="34"/>
        <v>10</v>
      </c>
      <c r="G16" s="51">
        <f t="shared" si="34"/>
        <v>20</v>
      </c>
      <c r="H16" s="53">
        <f t="shared" si="34"/>
        <v>0</v>
      </c>
      <c r="I16" s="113">
        <f t="shared" si="34"/>
        <v>128</v>
      </c>
      <c r="J16" s="51">
        <f t="shared" si="34"/>
        <v>145</v>
      </c>
      <c r="K16" s="53">
        <f t="shared" si="34"/>
        <v>182</v>
      </c>
      <c r="L16" s="50">
        <f t="shared" si="0"/>
        <v>17.024999999999999</v>
      </c>
      <c r="M16" s="88">
        <f t="shared" ref="M16:AA16" si="35">SUM(M6:M15)</f>
        <v>42314.154999999999</v>
      </c>
      <c r="N16" s="53">
        <f t="shared" si="35"/>
        <v>68.459999999999994</v>
      </c>
      <c r="O16" s="113">
        <f t="shared" si="35"/>
        <v>1.5</v>
      </c>
      <c r="P16" s="52">
        <f t="shared" si="35"/>
        <v>22.75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6.86</v>
      </c>
      <c r="V16" s="67">
        <f t="shared" si="35"/>
        <v>0</v>
      </c>
      <c r="W16" s="67">
        <f t="shared" si="35"/>
        <v>0</v>
      </c>
      <c r="X16" s="68">
        <f t="shared" si="35"/>
        <v>6.86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4.9000000000000004</v>
      </c>
      <c r="AG16" s="103">
        <f t="shared" si="13"/>
        <v>0.75</v>
      </c>
      <c r="AH16" s="104">
        <f t="shared" si="14"/>
        <v>0.75</v>
      </c>
      <c r="AJ16" s="155">
        <f t="shared" ref="AJ16" si="37">AF16/SUM(AF16:AH16)</f>
        <v>0.765625</v>
      </c>
      <c r="AK16" s="155">
        <f t="shared" si="16"/>
        <v>0.1171875</v>
      </c>
      <c r="AL16" s="155">
        <f t="shared" si="17"/>
        <v>0.1171875</v>
      </c>
    </row>
    <row r="17" spans="1:27" x14ac:dyDescent="0.3">
      <c r="A17" s="55"/>
      <c r="B17" s="55"/>
      <c r="C17" s="55">
        <f>C16/40</f>
        <v>4.9000000000000004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0.25</v>
      </c>
      <c r="G17" s="55">
        <f t="shared" si="38"/>
        <v>0.5</v>
      </c>
      <c r="H17" s="55">
        <f t="shared" si="38"/>
        <v>0</v>
      </c>
      <c r="I17" s="55">
        <f t="shared" si="38"/>
        <v>3.2</v>
      </c>
      <c r="J17" s="55">
        <f t="shared" si="38"/>
        <v>3.625</v>
      </c>
      <c r="K17" s="55">
        <f t="shared" si="38"/>
        <v>4.55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85</v>
      </c>
      <c r="D8" s="29"/>
      <c r="E8" s="35"/>
      <c r="F8" s="33">
        <v>41</v>
      </c>
      <c r="G8" s="29">
        <v>41</v>
      </c>
      <c r="H8" s="57">
        <v>0</v>
      </c>
      <c r="I8" s="33">
        <v>10</v>
      </c>
      <c r="J8" s="29">
        <v>10</v>
      </c>
      <c r="K8" s="35">
        <v>20</v>
      </c>
      <c r="L8" s="36">
        <f t="shared" si="0"/>
        <v>5.1749999999999998</v>
      </c>
      <c r="M8" s="86">
        <f t="shared" si="1"/>
        <v>10542.074999999999</v>
      </c>
      <c r="N8" s="57">
        <f t="shared" si="2"/>
        <v>15.64</v>
      </c>
      <c r="O8" s="42">
        <f t="shared" si="3"/>
        <v>4.0999999999999996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2.9750000000000001</v>
      </c>
      <c r="V8" s="70">
        <f t="shared" si="7"/>
        <v>0</v>
      </c>
      <c r="W8" s="70">
        <f t="shared" si="8"/>
        <v>0</v>
      </c>
      <c r="X8" s="71">
        <f t="shared" si="9"/>
        <v>2.9750000000000001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2.125</v>
      </c>
      <c r="AG8" s="94">
        <f t="shared" si="13"/>
        <v>2.0499999999999998</v>
      </c>
      <c r="AH8" s="97">
        <f t="shared" si="14"/>
        <v>2.0499999999999998</v>
      </c>
      <c r="AJ8" s="154">
        <f t="shared" si="15"/>
        <v>0.34136546184738958</v>
      </c>
      <c r="AK8" s="154">
        <f t="shared" si="16"/>
        <v>0.32931726907630521</v>
      </c>
      <c r="AL8" s="154">
        <f t="shared" si="17"/>
        <v>0.32931726907630521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280</v>
      </c>
      <c r="D10" s="29"/>
      <c r="E10" s="35"/>
      <c r="F10" s="33">
        <v>80</v>
      </c>
      <c r="G10" s="29">
        <v>80</v>
      </c>
      <c r="H10" s="57">
        <v>0</v>
      </c>
      <c r="I10" s="33">
        <v>155</v>
      </c>
      <c r="J10" s="29">
        <v>145</v>
      </c>
      <c r="K10" s="35">
        <v>180</v>
      </c>
      <c r="L10" s="36">
        <f t="shared" ref="L10" si="18">SUM(C10:K10)/40</f>
        <v>23</v>
      </c>
      <c r="M10" s="86">
        <f t="shared" si="1"/>
        <v>54245.600000000006</v>
      </c>
      <c r="N10" s="57">
        <f t="shared" si="2"/>
        <v>85.6</v>
      </c>
      <c r="O10" s="42">
        <f t="shared" ref="O10" si="19">SUM(F10:H10)/20</f>
        <v>8</v>
      </c>
      <c r="P10" s="41">
        <f t="shared" ref="P10" si="20">SUM(I10:K10)/20</f>
        <v>24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9.8000000000000007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9.8000000000000007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460</v>
      </c>
      <c r="G11" s="29">
        <v>380</v>
      </c>
      <c r="H11" s="57"/>
      <c r="I11" s="33">
        <v>270</v>
      </c>
      <c r="J11" s="29">
        <v>390</v>
      </c>
      <c r="K11" s="35">
        <v>1000</v>
      </c>
      <c r="L11" s="36">
        <f t="shared" si="0"/>
        <v>62.5</v>
      </c>
      <c r="M11" s="86">
        <f t="shared" si="1"/>
        <v>164650.9</v>
      </c>
      <c r="N11" s="57">
        <f t="shared" si="2"/>
        <v>258</v>
      </c>
      <c r="O11" s="42">
        <f t="shared" si="3"/>
        <v>42</v>
      </c>
      <c r="P11" s="41">
        <f t="shared" si="4"/>
        <v>83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21</v>
      </c>
      <c r="AH11" s="97">
        <f t="shared" si="14"/>
        <v>21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581</v>
      </c>
      <c r="G16" s="51">
        <f t="shared" si="34"/>
        <v>501</v>
      </c>
      <c r="H16" s="53">
        <f t="shared" si="34"/>
        <v>0</v>
      </c>
      <c r="I16" s="113">
        <f t="shared" si="34"/>
        <v>435</v>
      </c>
      <c r="J16" s="51">
        <f t="shared" si="34"/>
        <v>545</v>
      </c>
      <c r="K16" s="53">
        <f t="shared" si="34"/>
        <v>1200</v>
      </c>
      <c r="L16" s="50">
        <f t="shared" si="0"/>
        <v>90.674999999999997</v>
      </c>
      <c r="M16" s="88">
        <f t="shared" ref="M16:AA16" si="35">SUM(M6:M15)</f>
        <v>229438.57500000001</v>
      </c>
      <c r="N16" s="53">
        <f t="shared" si="35"/>
        <v>359.24</v>
      </c>
      <c r="O16" s="113">
        <f t="shared" si="35"/>
        <v>54.1</v>
      </c>
      <c r="P16" s="52">
        <f t="shared" si="35"/>
        <v>109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27.05</v>
      </c>
      <c r="AH16" s="104">
        <f t="shared" si="14"/>
        <v>27.05</v>
      </c>
      <c r="AJ16" s="155">
        <f t="shared" ref="AJ16" si="37">AF16/SUM(AF16:AH16)</f>
        <v>0.14432582048240414</v>
      </c>
      <c r="AK16" s="155">
        <f t="shared" si="16"/>
        <v>0.42783708975879797</v>
      </c>
      <c r="AL16" s="155">
        <f t="shared" si="17"/>
        <v>0.42783708975879797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14.525</v>
      </c>
      <c r="G17" s="55">
        <f t="shared" si="38"/>
        <v>12.525</v>
      </c>
      <c r="H17" s="55">
        <f t="shared" si="38"/>
        <v>0</v>
      </c>
      <c r="I17" s="55">
        <f t="shared" si="38"/>
        <v>10.875</v>
      </c>
      <c r="J17" s="55">
        <f t="shared" si="38"/>
        <v>13.625</v>
      </c>
      <c r="K17" s="55">
        <f t="shared" si="38"/>
        <v>30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>
        <v>40</v>
      </c>
      <c r="J6" s="29">
        <v>0</v>
      </c>
      <c r="K6" s="35">
        <v>120</v>
      </c>
      <c r="L6" s="36">
        <f t="shared" ref="L6:L16" si="0">SUM(C6:K6)/40</f>
        <v>4</v>
      </c>
      <c r="M6" s="86">
        <f t="shared" ref="M6:M15" si="1">SUMPRODUCT($C$4:$K$4,$C6:$K6)</f>
        <v>11622.4</v>
      </c>
      <c r="N6" s="57">
        <f t="shared" ref="N6:N15" si="2">SUMPRODUCT($C$3:$K$3,$C6:$K6)/1000</f>
        <v>19.2</v>
      </c>
      <c r="O6" s="42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112</v>
      </c>
      <c r="D10" s="29"/>
      <c r="E10" s="35"/>
      <c r="F10" s="33">
        <v>20</v>
      </c>
      <c r="G10" s="29">
        <v>20</v>
      </c>
      <c r="H10" s="57"/>
      <c r="I10" s="33">
        <v>93</v>
      </c>
      <c r="J10" s="29">
        <v>139</v>
      </c>
      <c r="K10" s="35">
        <v>178</v>
      </c>
      <c r="L10" s="36">
        <f t="shared" ref="L10" si="18">SUM(C10:K10)/40</f>
        <v>14.05</v>
      </c>
      <c r="M10" s="86">
        <f t="shared" si="1"/>
        <v>36274.660000000003</v>
      </c>
      <c r="N10" s="57">
        <f t="shared" si="2"/>
        <v>58.72</v>
      </c>
      <c r="O10" s="42">
        <f t="shared" ref="O10" si="19">SUM(F10:H10)/20</f>
        <v>2</v>
      </c>
      <c r="P10" s="41">
        <f t="shared" ref="P10" si="20">SUM(I10:K10)/20</f>
        <v>20.5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400</v>
      </c>
      <c r="G11" s="29">
        <v>480</v>
      </c>
      <c r="H11" s="57"/>
      <c r="I11" s="33">
        <v>360</v>
      </c>
      <c r="J11" s="29">
        <v>360</v>
      </c>
      <c r="K11" s="35">
        <v>360</v>
      </c>
      <c r="L11" s="36">
        <f t="shared" si="0"/>
        <v>49</v>
      </c>
      <c r="M11" s="86">
        <f t="shared" si="1"/>
        <v>124618.19999999998</v>
      </c>
      <c r="N11" s="57">
        <f t="shared" si="2"/>
        <v>191.2</v>
      </c>
      <c r="O11" s="42">
        <f t="shared" si="3"/>
        <v>44</v>
      </c>
      <c r="P11" s="41">
        <f t="shared" si="4"/>
        <v>54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22</v>
      </c>
      <c r="AH11" s="97">
        <f t="shared" si="14"/>
        <v>22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112</v>
      </c>
      <c r="D16" s="51">
        <f t="shared" si="34"/>
        <v>0</v>
      </c>
      <c r="E16" s="53">
        <f t="shared" si="34"/>
        <v>0</v>
      </c>
      <c r="F16" s="113">
        <f t="shared" si="34"/>
        <v>420</v>
      </c>
      <c r="G16" s="51">
        <f t="shared" si="34"/>
        <v>500</v>
      </c>
      <c r="H16" s="53">
        <f t="shared" si="34"/>
        <v>0</v>
      </c>
      <c r="I16" s="113">
        <f t="shared" si="34"/>
        <v>493</v>
      </c>
      <c r="J16" s="51">
        <f t="shared" si="34"/>
        <v>499</v>
      </c>
      <c r="K16" s="53">
        <f t="shared" si="34"/>
        <v>658</v>
      </c>
      <c r="L16" s="50">
        <f t="shared" si="0"/>
        <v>67.05</v>
      </c>
      <c r="M16" s="88">
        <f t="shared" ref="M16:AA16" si="35">SUM(M6:M15)</f>
        <v>172515.25999999998</v>
      </c>
      <c r="N16" s="53">
        <f t="shared" si="35"/>
        <v>269.12</v>
      </c>
      <c r="O16" s="113">
        <f t="shared" si="35"/>
        <v>46</v>
      </c>
      <c r="P16" s="52">
        <f t="shared" si="35"/>
        <v>82.5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3.9200000000000004</v>
      </c>
      <c r="V16" s="67">
        <f t="shared" si="35"/>
        <v>0</v>
      </c>
      <c r="W16" s="67">
        <f t="shared" si="35"/>
        <v>0</v>
      </c>
      <c r="X16" s="68">
        <f t="shared" si="35"/>
        <v>3.9200000000000004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2.8</v>
      </c>
      <c r="AG16" s="103">
        <f t="shared" si="13"/>
        <v>23</v>
      </c>
      <c r="AH16" s="104">
        <f t="shared" si="14"/>
        <v>23</v>
      </c>
      <c r="AJ16" s="155">
        <f t="shared" ref="AJ16" si="37">AF16/SUM(AF16:AH16)</f>
        <v>5.737704918032787E-2</v>
      </c>
      <c r="AK16" s="155">
        <f t="shared" si="16"/>
        <v>0.47131147540983609</v>
      </c>
      <c r="AL16" s="155">
        <f t="shared" si="17"/>
        <v>0.47131147540983609</v>
      </c>
    </row>
    <row r="17" spans="1:27" x14ac:dyDescent="0.3">
      <c r="A17" s="55"/>
      <c r="B17" s="55"/>
      <c r="C17" s="55">
        <f>C16/40</f>
        <v>2.8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</v>
      </c>
      <c r="G17" s="55">
        <f t="shared" si="38"/>
        <v>12.5</v>
      </c>
      <c r="H17" s="55">
        <f t="shared" si="38"/>
        <v>0</v>
      </c>
      <c r="I17" s="55">
        <f t="shared" si="38"/>
        <v>12.324999999999999</v>
      </c>
      <c r="J17" s="55">
        <f t="shared" si="38"/>
        <v>12.475</v>
      </c>
      <c r="K17" s="55">
        <f t="shared" si="38"/>
        <v>16.45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M18" sqref="M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40</v>
      </c>
      <c r="G8" s="29">
        <v>40</v>
      </c>
      <c r="H8" s="57"/>
      <c r="I8" s="33">
        <v>40</v>
      </c>
      <c r="J8" s="29">
        <v>40</v>
      </c>
      <c r="K8" s="35">
        <v>40</v>
      </c>
      <c r="L8" s="36">
        <f t="shared" si="0"/>
        <v>5</v>
      </c>
      <c r="M8" s="86">
        <f t="shared" si="1"/>
        <v>12913.800000000001</v>
      </c>
      <c r="N8" s="57">
        <f t="shared" si="2"/>
        <v>20</v>
      </c>
      <c r="O8" s="42">
        <f t="shared" si="3"/>
        <v>4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</v>
      </c>
      <c r="D11" s="29"/>
      <c r="E11" s="35"/>
      <c r="F11" s="33">
        <v>200</v>
      </c>
      <c r="G11" s="29">
        <v>200</v>
      </c>
      <c r="H11" s="57"/>
      <c r="I11" s="33">
        <v>320</v>
      </c>
      <c r="J11" s="29">
        <v>400</v>
      </c>
      <c r="K11" s="35">
        <v>280</v>
      </c>
      <c r="L11" s="36">
        <f t="shared" si="0"/>
        <v>40</v>
      </c>
      <c r="M11" s="86">
        <f t="shared" si="1"/>
        <v>101471</v>
      </c>
      <c r="N11" s="57">
        <f t="shared" si="2"/>
        <v>160</v>
      </c>
      <c r="O11" s="42">
        <f t="shared" si="3"/>
        <v>20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7.0000000000000009</v>
      </c>
      <c r="V11" s="70">
        <f t="shared" si="7"/>
        <v>0</v>
      </c>
      <c r="W11" s="70">
        <f t="shared" si="8"/>
        <v>0</v>
      </c>
      <c r="X11" s="71">
        <f t="shared" si="9"/>
        <v>7.0000000000000009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</v>
      </c>
      <c r="AG11" s="94">
        <f t="shared" si="13"/>
        <v>10</v>
      </c>
      <c r="AH11" s="97">
        <f t="shared" si="14"/>
        <v>10</v>
      </c>
      <c r="AJ11" s="154">
        <f t="shared" si="15"/>
        <v>0.2</v>
      </c>
      <c r="AK11" s="154">
        <f t="shared" si="16"/>
        <v>0.4</v>
      </c>
      <c r="AL11" s="154">
        <f t="shared" si="17"/>
        <v>0.4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200</v>
      </c>
      <c r="D16" s="51">
        <f t="shared" si="34"/>
        <v>0</v>
      </c>
      <c r="E16" s="53">
        <f t="shared" si="34"/>
        <v>0</v>
      </c>
      <c r="F16" s="113">
        <f t="shared" si="34"/>
        <v>240</v>
      </c>
      <c r="G16" s="51">
        <f t="shared" si="34"/>
        <v>240</v>
      </c>
      <c r="H16" s="53">
        <f t="shared" si="34"/>
        <v>0</v>
      </c>
      <c r="I16" s="113">
        <f t="shared" si="34"/>
        <v>360</v>
      </c>
      <c r="J16" s="51">
        <f t="shared" si="34"/>
        <v>440</v>
      </c>
      <c r="K16" s="53">
        <f t="shared" si="34"/>
        <v>320</v>
      </c>
      <c r="L16" s="50">
        <f t="shared" si="0"/>
        <v>45</v>
      </c>
      <c r="M16" s="88">
        <f t="shared" ref="M16:AA16" si="35">SUM(M6:M15)</f>
        <v>114384.8</v>
      </c>
      <c r="N16" s="53">
        <f t="shared" si="35"/>
        <v>180</v>
      </c>
      <c r="O16" s="113">
        <f t="shared" si="35"/>
        <v>24</v>
      </c>
      <c r="P16" s="52">
        <f t="shared" si="35"/>
        <v>56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7.0000000000000009</v>
      </c>
      <c r="V16" s="67">
        <f t="shared" si="35"/>
        <v>0</v>
      </c>
      <c r="W16" s="67">
        <f t="shared" si="35"/>
        <v>0</v>
      </c>
      <c r="X16" s="68">
        <f t="shared" si="35"/>
        <v>7.0000000000000009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</v>
      </c>
      <c r="AG16" s="103">
        <f t="shared" si="13"/>
        <v>12</v>
      </c>
      <c r="AH16" s="104">
        <f t="shared" si="14"/>
        <v>12</v>
      </c>
      <c r="AJ16" s="155">
        <f t="shared" ref="AJ16" si="37">AF16/SUM(AF16:AH16)</f>
        <v>0.17241379310344829</v>
      </c>
      <c r="AK16" s="155">
        <f t="shared" si="16"/>
        <v>0.41379310344827586</v>
      </c>
      <c r="AL16" s="155">
        <f t="shared" si="17"/>
        <v>0.41379310344827586</v>
      </c>
    </row>
    <row r="17" spans="1:27" x14ac:dyDescent="0.3">
      <c r="A17" s="55"/>
      <c r="B17" s="55"/>
      <c r="C17" s="55">
        <f>C16/40</f>
        <v>5</v>
      </c>
      <c r="D17" s="55">
        <f t="shared" ref="D17:K17" si="38">D16/40</f>
        <v>0</v>
      </c>
      <c r="E17" s="55">
        <f t="shared" si="38"/>
        <v>0</v>
      </c>
      <c r="F17" s="55">
        <f t="shared" si="38"/>
        <v>6</v>
      </c>
      <c r="G17" s="55">
        <f t="shared" si="38"/>
        <v>6</v>
      </c>
      <c r="H17" s="55">
        <f t="shared" si="38"/>
        <v>0</v>
      </c>
      <c r="I17" s="55">
        <f t="shared" si="38"/>
        <v>9</v>
      </c>
      <c r="J17" s="55">
        <f t="shared" si="38"/>
        <v>11</v>
      </c>
      <c r="K17" s="55">
        <f t="shared" si="38"/>
        <v>8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H11" sqref="H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M17" sqref="M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46230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160</v>
      </c>
      <c r="D6" s="29"/>
      <c r="E6" s="35"/>
      <c r="F6" s="33">
        <v>60</v>
      </c>
      <c r="G6" s="29">
        <v>60</v>
      </c>
      <c r="H6" s="57"/>
      <c r="I6" s="33">
        <v>50</v>
      </c>
      <c r="J6" s="29">
        <v>60</v>
      </c>
      <c r="K6" s="35">
        <v>90</v>
      </c>
      <c r="L6" s="36">
        <f t="shared" ref="L6:L16" si="0">SUM(C6:K6)/40</f>
        <v>12</v>
      </c>
      <c r="M6" s="86">
        <f t="shared" ref="M6:M15" si="1">SUMPRODUCT($C$4:$K$4,$C6:$K6)</f>
        <v>27100.300000000003</v>
      </c>
      <c r="N6" s="57">
        <f t="shared" ref="N6:N15" si="2">SUMPRODUCT($C$3:$K$3,$C6:$K6)/1000</f>
        <v>42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</v>
      </c>
      <c r="AK6" s="154">
        <f t="shared" ref="AK6:AK16" si="16">AG6/SUM(AF6:AH6)</f>
        <v>0.3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64</v>
      </c>
      <c r="G8" s="29">
        <v>24</v>
      </c>
      <c r="H8" s="57"/>
      <c r="I8" s="33">
        <v>82</v>
      </c>
      <c r="J8" s="29">
        <v>72</v>
      </c>
      <c r="K8" s="35">
        <v>42</v>
      </c>
      <c r="L8" s="36">
        <f t="shared" si="0"/>
        <v>10.199999999999999</v>
      </c>
      <c r="M8" s="86">
        <f t="shared" si="1"/>
        <v>23718.66</v>
      </c>
      <c r="N8" s="57">
        <f t="shared" si="2"/>
        <v>37.119999999999997</v>
      </c>
      <c r="O8" s="42">
        <f t="shared" si="3"/>
        <v>4.4000000000000004</v>
      </c>
      <c r="P8" s="41">
        <f t="shared" si="4"/>
        <v>9.8000000000000007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2.2000000000000002</v>
      </c>
      <c r="AH8" s="97">
        <f t="shared" si="14"/>
        <v>2.2000000000000002</v>
      </c>
      <c r="AJ8" s="154">
        <f t="shared" si="15"/>
        <v>0.41333333333333327</v>
      </c>
      <c r="AK8" s="154">
        <f t="shared" si="16"/>
        <v>0.29333333333333333</v>
      </c>
      <c r="AL8" s="154">
        <f t="shared" si="17"/>
        <v>0.29333333333333333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120</v>
      </c>
      <c r="D10" s="29"/>
      <c r="E10" s="35"/>
      <c r="F10" s="33">
        <v>12</v>
      </c>
      <c r="G10" s="29">
        <v>12</v>
      </c>
      <c r="H10" s="57"/>
      <c r="I10" s="33">
        <v>91</v>
      </c>
      <c r="J10" s="29">
        <v>86</v>
      </c>
      <c r="K10" s="35">
        <v>121</v>
      </c>
      <c r="L10" s="36">
        <f t="shared" ref="L10" si="18">SUM(C10:K10)/40</f>
        <v>11.05</v>
      </c>
      <c r="M10" s="86">
        <f t="shared" si="1"/>
        <v>27613.42</v>
      </c>
      <c r="N10" s="57">
        <f t="shared" si="2"/>
        <v>44.64</v>
      </c>
      <c r="O10" s="42">
        <f t="shared" ref="O10" si="19">SUM(F10:H10)/20</f>
        <v>1.2</v>
      </c>
      <c r="P10" s="41">
        <f t="shared" ref="P10" si="20">SUM(I10:K10)/20</f>
        <v>14.9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120</v>
      </c>
      <c r="G11" s="29">
        <v>40</v>
      </c>
      <c r="H11" s="57"/>
      <c r="I11" s="33">
        <v>77</v>
      </c>
      <c r="J11" s="29">
        <v>80</v>
      </c>
      <c r="K11" s="35">
        <v>159</v>
      </c>
      <c r="L11" s="36">
        <f t="shared" si="0"/>
        <v>11.9</v>
      </c>
      <c r="M11" s="86">
        <f t="shared" si="1"/>
        <v>31348.239999999998</v>
      </c>
      <c r="N11" s="57">
        <f t="shared" si="2"/>
        <v>49.12</v>
      </c>
      <c r="O11" s="42">
        <f t="shared" si="3"/>
        <v>8</v>
      </c>
      <c r="P11" s="41">
        <f t="shared" si="4"/>
        <v>15.8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404</v>
      </c>
      <c r="D16" s="51">
        <f t="shared" si="34"/>
        <v>0</v>
      </c>
      <c r="E16" s="53">
        <f t="shared" si="34"/>
        <v>0</v>
      </c>
      <c r="F16" s="113">
        <f t="shared" si="34"/>
        <v>256</v>
      </c>
      <c r="G16" s="51">
        <f t="shared" si="34"/>
        <v>136</v>
      </c>
      <c r="H16" s="53">
        <f t="shared" si="34"/>
        <v>0</v>
      </c>
      <c r="I16" s="113">
        <f t="shared" si="34"/>
        <v>300</v>
      </c>
      <c r="J16" s="51">
        <f t="shared" si="34"/>
        <v>298</v>
      </c>
      <c r="K16" s="53">
        <f t="shared" si="34"/>
        <v>412</v>
      </c>
      <c r="L16" s="50">
        <f t="shared" si="0"/>
        <v>45.15</v>
      </c>
      <c r="M16" s="88">
        <f t="shared" ref="M16:AA16" si="35">SUM(M6:M15)</f>
        <v>109780.62</v>
      </c>
      <c r="N16" s="53">
        <f t="shared" si="35"/>
        <v>172.88</v>
      </c>
      <c r="O16" s="113">
        <f t="shared" si="35"/>
        <v>19.600000000000001</v>
      </c>
      <c r="P16" s="52">
        <f t="shared" si="35"/>
        <v>50.5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14.14</v>
      </c>
      <c r="V16" s="67">
        <f t="shared" si="35"/>
        <v>0</v>
      </c>
      <c r="W16" s="67">
        <f t="shared" si="35"/>
        <v>0</v>
      </c>
      <c r="X16" s="68">
        <f t="shared" si="35"/>
        <v>14.14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10.1</v>
      </c>
      <c r="AG16" s="103">
        <f t="shared" si="13"/>
        <v>9.8000000000000007</v>
      </c>
      <c r="AH16" s="104">
        <f t="shared" si="14"/>
        <v>9.8000000000000007</v>
      </c>
      <c r="AJ16" s="155">
        <f t="shared" ref="AJ16" si="37">AF16/SUM(AF16:AH16)</f>
        <v>0.34006734006734007</v>
      </c>
      <c r="AK16" s="155">
        <f t="shared" si="16"/>
        <v>0.32996632996633002</v>
      </c>
      <c r="AL16" s="155">
        <f t="shared" si="17"/>
        <v>0.32996632996633002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1" sqref="C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46231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80</v>
      </c>
      <c r="D6" s="29"/>
      <c r="E6" s="35"/>
      <c r="F6" s="33">
        <v>50</v>
      </c>
      <c r="G6" s="29">
        <v>40</v>
      </c>
      <c r="H6" s="57"/>
      <c r="I6" s="33">
        <v>95</v>
      </c>
      <c r="J6" s="29">
        <v>125</v>
      </c>
      <c r="K6" s="35">
        <v>105</v>
      </c>
      <c r="L6" s="36">
        <f t="shared" ref="L6:L16" si="0">SUM(C6:K6)/40</f>
        <v>12.375</v>
      </c>
      <c r="M6" s="86">
        <f t="shared" ref="M6:M15" si="1">SUMPRODUCT($C$4:$K$4,$C6:$K6)</f>
        <v>31468.025000000001</v>
      </c>
      <c r="N6" s="57">
        <f t="shared" ref="N6:N15" si="2">SUMPRODUCT($C$3:$K$3,$C6:$K6)/1000</f>
        <v>50.1</v>
      </c>
      <c r="O6" s="42">
        <f t="shared" ref="O6:O12" si="3">SUM(F6:H6)/20</f>
        <v>4.5</v>
      </c>
      <c r="P6" s="41">
        <f t="shared" ref="P6:P12" si="4">SUM(I6:K6)/20</f>
        <v>16.25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2.25</v>
      </c>
      <c r="AH6" s="97">
        <f t="shared" ref="AH6:AH16" si="14">SUM(E6:G6)/40</f>
        <v>2.25</v>
      </c>
      <c r="AJ6" s="154">
        <f t="shared" ref="AJ6:AJ15" si="15">AF6/SUM(AF6:AH6)</f>
        <v>0.30769230769230771</v>
      </c>
      <c r="AK6" s="154">
        <f t="shared" ref="AK6:AK16" si="16">AG6/SUM(AF6:AH6)</f>
        <v>0.34615384615384615</v>
      </c>
      <c r="AL6" s="154">
        <f t="shared" ref="AL6:AL16" si="17">AH6/SUM(AF6:AH6)</f>
        <v>0.34615384615384615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112</v>
      </c>
      <c r="D8" s="29"/>
      <c r="E8" s="35"/>
      <c r="F8" s="33">
        <v>72</v>
      </c>
      <c r="G8" s="29">
        <v>12</v>
      </c>
      <c r="H8" s="57"/>
      <c r="I8" s="33">
        <v>82</v>
      </c>
      <c r="J8" s="29">
        <v>26</v>
      </c>
      <c r="K8" s="35">
        <v>70</v>
      </c>
      <c r="L8" s="36">
        <f t="shared" si="0"/>
        <v>9.35</v>
      </c>
      <c r="M8" s="86">
        <f t="shared" si="1"/>
        <v>21730.53</v>
      </c>
      <c r="N8" s="57">
        <f t="shared" si="2"/>
        <v>33.96</v>
      </c>
      <c r="O8" s="42">
        <f t="shared" si="3"/>
        <v>4.2</v>
      </c>
      <c r="P8" s="41">
        <f t="shared" si="4"/>
        <v>8.9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2.1</v>
      </c>
      <c r="AH8" s="97">
        <f t="shared" si="14"/>
        <v>2.1</v>
      </c>
      <c r="AJ8" s="154">
        <f t="shared" si="15"/>
        <v>0.39999999999999997</v>
      </c>
      <c r="AK8" s="154">
        <f t="shared" si="16"/>
        <v>0.3</v>
      </c>
      <c r="AL8" s="154">
        <f t="shared" si="17"/>
        <v>0.3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112</v>
      </c>
      <c r="D10" s="29"/>
      <c r="E10" s="35"/>
      <c r="F10" s="33">
        <v>40</v>
      </c>
      <c r="G10" s="29">
        <v>80</v>
      </c>
      <c r="H10" s="57"/>
      <c r="I10" s="33">
        <v>92</v>
      </c>
      <c r="J10" s="29">
        <v>92</v>
      </c>
      <c r="K10" s="35">
        <v>100</v>
      </c>
      <c r="L10" s="36">
        <f t="shared" ref="L10" si="18">SUM(C10:K10)/40</f>
        <v>12.9</v>
      </c>
      <c r="M10" s="86">
        <f t="shared" si="1"/>
        <v>31319.02</v>
      </c>
      <c r="N10" s="57">
        <f t="shared" si="2"/>
        <v>49.2</v>
      </c>
      <c r="O10" s="42">
        <f t="shared" ref="O10" si="19">SUM(F10:H10)/20</f>
        <v>6</v>
      </c>
      <c r="P10" s="41">
        <f t="shared" ref="P10" si="20">SUM(I10:K10)/20</f>
        <v>14.2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14</v>
      </c>
      <c r="D11" s="29"/>
      <c r="E11" s="35"/>
      <c r="F11" s="33">
        <f>320+13</f>
        <v>333</v>
      </c>
      <c r="G11" s="29">
        <f>320+13</f>
        <v>333</v>
      </c>
      <c r="H11" s="57"/>
      <c r="I11" s="33">
        <v>480</v>
      </c>
      <c r="J11" s="29">
        <v>560</v>
      </c>
      <c r="K11" s="35">
        <v>480</v>
      </c>
      <c r="L11" s="36">
        <f t="shared" si="0"/>
        <v>55</v>
      </c>
      <c r="M11" s="86">
        <f t="shared" si="1"/>
        <v>145902.04499999998</v>
      </c>
      <c r="N11" s="57">
        <f t="shared" si="2"/>
        <v>229.86</v>
      </c>
      <c r="O11" s="42">
        <f t="shared" si="3"/>
        <v>33.299999999999997</v>
      </c>
      <c r="P11" s="41">
        <f t="shared" si="4"/>
        <v>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0.49000000000000005</v>
      </c>
      <c r="V11" s="70">
        <f t="shared" si="7"/>
        <v>0</v>
      </c>
      <c r="W11" s="70">
        <f t="shared" si="8"/>
        <v>0</v>
      </c>
      <c r="X11" s="71">
        <f t="shared" si="9"/>
        <v>0.49000000000000005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0.35</v>
      </c>
      <c r="AG11" s="94">
        <f t="shared" si="13"/>
        <v>16.649999999999999</v>
      </c>
      <c r="AH11" s="97">
        <f t="shared" si="14"/>
        <v>16.649999999999999</v>
      </c>
      <c r="AJ11" s="154">
        <f t="shared" si="15"/>
        <v>1.0401188707280832E-2</v>
      </c>
      <c r="AK11" s="154">
        <f t="shared" si="16"/>
        <v>0.49479940564635955</v>
      </c>
      <c r="AL11" s="154">
        <f t="shared" si="17"/>
        <v>0.49479940564635955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318</v>
      </c>
      <c r="D16" s="51">
        <f t="shared" si="34"/>
        <v>0</v>
      </c>
      <c r="E16" s="53">
        <f t="shared" si="34"/>
        <v>0</v>
      </c>
      <c r="F16" s="113">
        <f t="shared" si="34"/>
        <v>495</v>
      </c>
      <c r="G16" s="51">
        <f t="shared" si="34"/>
        <v>465</v>
      </c>
      <c r="H16" s="53">
        <f t="shared" si="34"/>
        <v>0</v>
      </c>
      <c r="I16" s="113">
        <f t="shared" si="34"/>
        <v>749</v>
      </c>
      <c r="J16" s="51">
        <f t="shared" si="34"/>
        <v>803</v>
      </c>
      <c r="K16" s="53">
        <f t="shared" si="34"/>
        <v>755</v>
      </c>
      <c r="L16" s="50">
        <f t="shared" si="0"/>
        <v>89.625</v>
      </c>
      <c r="M16" s="88">
        <f t="shared" ref="M16:AA16" si="35">SUM(M6:M15)</f>
        <v>230419.62</v>
      </c>
      <c r="N16" s="53">
        <f t="shared" si="35"/>
        <v>363.12</v>
      </c>
      <c r="O16" s="113">
        <f t="shared" si="35"/>
        <v>48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11.13</v>
      </c>
      <c r="V16" s="67">
        <f t="shared" si="35"/>
        <v>0</v>
      </c>
      <c r="W16" s="67">
        <f t="shared" si="35"/>
        <v>0</v>
      </c>
      <c r="X16" s="68">
        <f t="shared" si="35"/>
        <v>11.13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7.95</v>
      </c>
      <c r="AG16" s="103">
        <f t="shared" si="13"/>
        <v>24</v>
      </c>
      <c r="AH16" s="104">
        <f t="shared" si="14"/>
        <v>24</v>
      </c>
      <c r="AJ16" s="155">
        <f t="shared" ref="AJ16" si="37">AF16/SUM(AF16:AH16)</f>
        <v>0.14209115281501339</v>
      </c>
      <c r="AK16" s="155">
        <f t="shared" si="16"/>
        <v>0.42895442359249325</v>
      </c>
      <c r="AL16" s="155">
        <f t="shared" si="17"/>
        <v>0.42895442359249325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tabSelected="1" workbookViewId="0">
      <selection activeCell="AB23" sqref="AB2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46232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60</v>
      </c>
      <c r="D6" s="29"/>
      <c r="E6" s="35"/>
      <c r="F6" s="33">
        <v>40</v>
      </c>
      <c r="G6" s="29">
        <v>40</v>
      </c>
      <c r="H6" s="57"/>
      <c r="I6" s="33">
        <v>39</v>
      </c>
      <c r="J6" s="29">
        <v>50</v>
      </c>
      <c r="K6" s="35">
        <v>51</v>
      </c>
      <c r="L6" s="36">
        <f t="shared" ref="L6:L16" si="0">SUM(C6:K6)/40</f>
        <v>7</v>
      </c>
      <c r="M6" s="86">
        <f t="shared" ref="M6:M15" si="1">SUMPRODUCT($C$4:$K$4,$C6:$K6)</f>
        <v>16720.400000000001</v>
      </c>
      <c r="N6" s="57">
        <f t="shared" ref="N6:N15" si="2">SUMPRODUCT($C$3:$K$3,$C6:$K6)/1000</f>
        <v>26</v>
      </c>
      <c r="O6" s="42">
        <f t="shared" ref="O6:O12" si="3">SUM(F6:H6)/20</f>
        <v>4</v>
      </c>
      <c r="P6" s="41">
        <f t="shared" ref="P6:P12" si="4">SUM(I6:K6)/20</f>
        <v>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0.27272727272727271</v>
      </c>
      <c r="AK6" s="154">
        <f t="shared" ref="AK6:AK16" si="16">AG6/SUM(AF6:AH6)</f>
        <v>0.36363636363636365</v>
      </c>
      <c r="AL6" s="154">
        <f t="shared" ref="AL6:AL16" si="17">AH6/SUM(AF6:AH6)</f>
        <v>0.36363636363636365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119</v>
      </c>
      <c r="D8" s="29"/>
      <c r="E8" s="35"/>
      <c r="F8" s="33">
        <v>12</v>
      </c>
      <c r="G8" s="29">
        <v>12</v>
      </c>
      <c r="H8" s="57"/>
      <c r="I8" s="33">
        <v>58</v>
      </c>
      <c r="J8" s="29">
        <v>40</v>
      </c>
      <c r="K8" s="35">
        <v>54</v>
      </c>
      <c r="L8" s="36">
        <f t="shared" si="0"/>
        <v>7.375</v>
      </c>
      <c r="M8" s="86">
        <f t="shared" si="1"/>
        <v>16968.75</v>
      </c>
      <c r="N8" s="57">
        <f t="shared" si="2"/>
        <v>27.06</v>
      </c>
      <c r="O8" s="42">
        <f t="shared" si="3"/>
        <v>1.2</v>
      </c>
      <c r="P8" s="41">
        <f t="shared" si="4"/>
        <v>7.6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4.165</v>
      </c>
      <c r="V8" s="70">
        <f t="shared" si="7"/>
        <v>0</v>
      </c>
      <c r="W8" s="70">
        <f t="shared" si="8"/>
        <v>0</v>
      </c>
      <c r="X8" s="71">
        <f t="shared" si="9"/>
        <v>4.165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2.9750000000000001</v>
      </c>
      <c r="AG8" s="94">
        <f t="shared" si="13"/>
        <v>0.6</v>
      </c>
      <c r="AH8" s="97">
        <f t="shared" si="14"/>
        <v>0.6</v>
      </c>
      <c r="AJ8" s="154">
        <f t="shared" si="15"/>
        <v>0.71257485029940126</v>
      </c>
      <c r="AK8" s="154">
        <f t="shared" si="16"/>
        <v>0.1437125748502994</v>
      </c>
      <c r="AL8" s="154">
        <f t="shared" si="17"/>
        <v>0.1437125748502994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216</v>
      </c>
      <c r="D10" s="29"/>
      <c r="E10" s="35"/>
      <c r="F10" s="33">
        <v>46</v>
      </c>
      <c r="G10" s="29">
        <v>46</v>
      </c>
      <c r="H10" s="57"/>
      <c r="I10" s="33">
        <v>80</v>
      </c>
      <c r="J10" s="29">
        <v>80</v>
      </c>
      <c r="K10" s="35">
        <v>160</v>
      </c>
      <c r="L10" s="36">
        <f t="shared" ref="L10" si="18">SUM(C10:K10)/40</f>
        <v>15.7</v>
      </c>
      <c r="M10" s="86">
        <f t="shared" si="1"/>
        <v>36545.03</v>
      </c>
      <c r="N10" s="57">
        <f t="shared" si="2"/>
        <v>57.8</v>
      </c>
      <c r="O10" s="42">
        <f t="shared" ref="O10" si="19">SUM(F10:H10)/20</f>
        <v>4.5999999999999996</v>
      </c>
      <c r="P10" s="41">
        <f t="shared" ref="P10" si="20">SUM(I10:K10)/20</f>
        <v>16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7.5600000000000005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7.5600000000000005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395</v>
      </c>
      <c r="D16" s="51">
        <f t="shared" si="34"/>
        <v>0</v>
      </c>
      <c r="E16" s="53">
        <f t="shared" si="34"/>
        <v>0</v>
      </c>
      <c r="F16" s="113">
        <f t="shared" si="34"/>
        <v>98</v>
      </c>
      <c r="G16" s="51">
        <f t="shared" si="34"/>
        <v>98</v>
      </c>
      <c r="H16" s="53">
        <f t="shared" si="34"/>
        <v>0</v>
      </c>
      <c r="I16" s="113">
        <f t="shared" si="34"/>
        <v>177</v>
      </c>
      <c r="J16" s="51">
        <f t="shared" si="34"/>
        <v>170</v>
      </c>
      <c r="K16" s="53">
        <f t="shared" si="34"/>
        <v>265</v>
      </c>
      <c r="L16" s="50">
        <f t="shared" si="0"/>
        <v>30.074999999999999</v>
      </c>
      <c r="M16" s="88">
        <f t="shared" ref="M16:AA16" si="35">SUM(M6:M15)</f>
        <v>70234.179999999993</v>
      </c>
      <c r="N16" s="53">
        <f t="shared" si="35"/>
        <v>110.86</v>
      </c>
      <c r="O16" s="113">
        <f t="shared" si="35"/>
        <v>9.8000000000000007</v>
      </c>
      <c r="P16" s="52">
        <f t="shared" si="35"/>
        <v>30.6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13.825000000000001</v>
      </c>
      <c r="V16" s="67">
        <f t="shared" si="35"/>
        <v>0</v>
      </c>
      <c r="W16" s="67">
        <f t="shared" si="35"/>
        <v>0</v>
      </c>
      <c r="X16" s="68">
        <f t="shared" si="35"/>
        <v>13.825000000000001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9.875</v>
      </c>
      <c r="AG16" s="103">
        <f t="shared" si="13"/>
        <v>4.9000000000000004</v>
      </c>
      <c r="AH16" s="104">
        <f t="shared" si="14"/>
        <v>4.9000000000000004</v>
      </c>
      <c r="AJ16" s="155">
        <f t="shared" ref="AJ16" si="37">AF16/SUM(AF16:AH16)</f>
        <v>0.50190597204574328</v>
      </c>
      <c r="AK16" s="155">
        <f t="shared" si="16"/>
        <v>0.24904701397712833</v>
      </c>
      <c r="AL16" s="155">
        <f t="shared" si="17"/>
        <v>0.24904701397712833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2026-07-29T12:38:31Z</dcterms:modified>
</cp:coreProperties>
</file>