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6D829145-9AC3-4DD1-81B6-7E20A38A7D7E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C9" i="21" l="1"/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21" l="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<sst xmlns="http://schemas.openxmlformats.org/spreadsheetml/2006/main" count="2196" uniqueCount="105">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</sst>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0">
        <v>46174</v>
      </c>
      <c r="B2" s="260"/>
      <c r="C2" s="173" t="s">
        <v>65</v>
      </c>
      <c r="D2" s="261" t="s">
        <v>66</v>
      </c>
      <c r="E2" s="261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2" t="s">
        <v>84</v>
      </c>
      <c r="B3" s="263"/>
      <c r="C3" s="263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4" t="s">
        <v>70</v>
      </c>
      <c r="B4" s="264" t="s">
        <v>49</v>
      </c>
      <c r="C4" s="266" t="s">
        <v>85</v>
      </c>
      <c r="D4" s="268" t="s">
        <v>4</v>
      </c>
      <c r="E4" s="269"/>
      <c r="F4" s="156" t="s">
        <v>71</v>
      </c>
      <c r="G4" s="273" t="s">
        <v>72</v>
      </c>
      <c r="H4" s="274"/>
      <c r="I4" s="274"/>
      <c r="J4" s="274"/>
      <c r="K4" s="275"/>
      <c r="L4" s="276"/>
    </row>
    <row r="5" spans="1:12" ht="15" customHeight="1" thickBot="1" x14ac:dyDescent="0.35">
      <c r="A5" s="265"/>
      <c r="B5" s="265"/>
      <c r="C5" s="267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226.17500000000001</v>
      </c>
      <c r="I8" s="195">
        <f t="shared" si="0"/>
        <v>0.45235000000000003</v>
      </c>
      <c r="J8" s="188">
        <f t="shared" si="1"/>
        <v>273.82499999999999</v>
      </c>
      <c r="K8" s="189">
        <f t="shared" si="2"/>
        <v>226.17500000000001</v>
      </c>
      <c r="L8" s="196">
        <f t="shared" si="3"/>
        <v>10.952999999999999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176.2</v>
      </c>
      <c r="I9" s="195">
        <f t="shared" si="0"/>
        <v>0.35239999999999999</v>
      </c>
      <c r="J9" s="188">
        <f t="shared" si="1"/>
        <v>323.8</v>
      </c>
      <c r="K9" s="189">
        <f t="shared" si="2"/>
        <v>176.2</v>
      </c>
      <c r="L9" s="196">
        <f t="shared" si="3"/>
        <v>12.952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197.07499999999999</v>
      </c>
      <c r="I10" s="195">
        <f t="shared" si="0"/>
        <v>0.39415</v>
      </c>
      <c r="J10" s="188">
        <f t="shared" si="1"/>
        <v>302.92500000000001</v>
      </c>
      <c r="K10" s="189">
        <f t="shared" si="2"/>
        <v>197.07499999999999</v>
      </c>
      <c r="L10" s="196">
        <f t="shared" si="3"/>
        <v>12.117000000000001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73.674999999999997</v>
      </c>
      <c r="I11" s="195">
        <f t="shared" si="0"/>
        <v>0.14734999999999998</v>
      </c>
      <c r="J11" s="188">
        <f t="shared" si="1"/>
        <v>426.32499999999999</v>
      </c>
      <c r="K11" s="189">
        <f t="shared" si="2"/>
        <v>73.674999999999997</v>
      </c>
      <c r="L11" s="196">
        <f t="shared" si="3"/>
        <v>17.053000000000001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1333.1</v>
      </c>
      <c r="I12" s="195">
        <f t="shared" si="0"/>
        <v>0.22218333333333332</v>
      </c>
      <c r="J12" s="188">
        <f t="shared" si="1"/>
        <v>4666.8999999999996</v>
      </c>
      <c r="K12" s="189">
        <f t="shared" si="2"/>
        <v>1333.1</v>
      </c>
      <c r="L12" s="196">
        <f t="shared" si="3"/>
        <v>186.67599999999999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4.5750000000000002</v>
      </c>
      <c r="I18" s="200" t="e">
        <f t="shared" si="0"/>
        <v>#DIV/0!</v>
      </c>
      <c r="J18" s="201">
        <f t="shared" si="1"/>
        <v>-4.5750000000000002</v>
      </c>
      <c r="K18" s="202">
        <f t="shared" si="2"/>
        <v>4.5750000000000002</v>
      </c>
      <c r="L18" s="203">
        <f t="shared" si="3"/>
        <v>-0.183</v>
      </c>
    </row>
    <row r="19" spans="1:12" ht="15" thickBot="1" x14ac:dyDescent="0.35">
      <c r="A19" s="277" t="s">
        <v>48</v>
      </c>
      <c r="B19" s="278"/>
      <c r="C19" s="27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4" t="s">
        <v>70</v>
      </c>
      <c r="B22" s="264" t="s">
        <v>49</v>
      </c>
      <c r="C22" s="266" t="s">
        <v>85</v>
      </c>
      <c r="D22" s="268" t="s">
        <v>79</v>
      </c>
      <c r="E22" s="269"/>
      <c r="F22" s="156" t="s">
        <v>71</v>
      </c>
      <c r="G22" s="270" t="s">
        <v>80</v>
      </c>
      <c r="H22" s="271"/>
      <c r="I22" s="271"/>
      <c r="J22" s="271"/>
      <c r="K22" s="272"/>
      <c r="L22" s="272"/>
    </row>
    <row r="23" spans="1:12" ht="13.5" customHeight="1" thickBot="1" x14ac:dyDescent="0.35">
      <c r="A23" s="265"/>
      <c r="B23" s="265"/>
      <c r="C23" s="267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7" t="s">
        <v>48</v>
      </c>
      <c r="B34" s="278"/>
      <c r="C34" s="279"/>
      <c r="D34" s="280"/>
      <c r="E34" s="281"/>
      <c r="F34" s="28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0" sqref="L10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2">
        <f ca="1">TODAY()-1</f>
        <v>46258</v>
      </c>
      <c r="B2" s="292"/>
      <c r="C2" s="292"/>
      <c r="D2" s="292"/>
      <c r="E2" s="292"/>
      <c r="F2" s="28" t="s">
        <v>98</v>
      </c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8" t="s">
        <v>48</v>
      </c>
      <c r="M3" s="299"/>
      <c r="N3" s="300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83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1"/>
      <c r="M4" s="302"/>
      <c r="N4" s="303"/>
      <c r="O4" s="306"/>
      <c r="P4" s="307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2227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806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777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1749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1444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2034</v>
      </c>
      <c r="L6" s="36">
        <f t="shared" ref="L6:L16" si="0">SUM(C6:K6)/40</f>
        <v>226.17500000000001</v>
      </c>
      <c r="M6" s="86">
        <f t="shared" ref="M6:M15" si="1">SUMPRODUCT($C$4:$K$4,$C6:$K6)</f>
        <v>550627.25250000006</v>
      </c>
      <c r="N6" s="57">
        <f t="shared" ref="N6:N15" si="2">SUMPRODUCT($C$3:$K$3,$C6:$K6)/1000</f>
        <v>872.37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77.945000000000007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77.945000000000007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55.674999999999997</v>
      </c>
      <c r="AG6" s="94">
        <f t="shared" ref="AG6:AG16" si="11">SUM(F6:H6)/40</f>
        <v>39.825000000000003</v>
      </c>
      <c r="AH6" s="97">
        <f t="shared" ref="AH6:AH16" si="12">SUM(E6:G6)/40</f>
        <v>39.575000000000003</v>
      </c>
      <c r="AJ6" s="154">
        <f t="shared" ref="AJ6:AJ15" si="13">AF6/SUM(AF6:AH6)</f>
        <v>0.41217841939663152</v>
      </c>
      <c r="AK6" s="154">
        <f t="shared" ref="AK6:AK16" si="14">AG6/SUM(AF6:AH6)</f>
        <v>0.29483620210993899</v>
      </c>
      <c r="AL6" s="154">
        <f t="shared" ref="AL6:AL16" si="15">AH6/SUM(AF6:AH6)</f>
        <v>0.29298537849342965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1200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695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616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439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1386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1218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1494</v>
      </c>
      <c r="L7" s="36">
        <f t="shared" si="0"/>
        <v>176.2</v>
      </c>
      <c r="M7" s="86">
        <f t="shared" si="1"/>
        <v>436564.09499999997</v>
      </c>
      <c r="N7" s="57">
        <f t="shared" si="2"/>
        <v>686.26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42.000000000000007</v>
      </c>
      <c r="V7" s="70">
        <f t="shared" si="5"/>
        <v>0</v>
      </c>
      <c r="W7" s="70">
        <f t="shared" si="6"/>
        <v>0</v>
      </c>
      <c r="X7" s="71">
        <f t="shared" si="7"/>
        <v>42.000000000000007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30</v>
      </c>
      <c r="AG7" s="94">
        <f t="shared" si="11"/>
        <v>43.75</v>
      </c>
      <c r="AH7" s="97">
        <f t="shared" si="12"/>
        <v>32.774999999999999</v>
      </c>
      <c r="AJ7" s="154">
        <f t="shared" si="13"/>
        <v>0.28162403191739027</v>
      </c>
      <c r="AK7" s="154">
        <f t="shared" si="14"/>
        <v>0.41070171321286081</v>
      </c>
      <c r="AL7" s="154">
        <f t="shared" si="15"/>
        <v>0.30767425486974886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2422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477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395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45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1689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1208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1647</v>
      </c>
      <c r="L8" s="36">
        <f t="shared" si="0"/>
        <v>197.07499999999999</v>
      </c>
      <c r="M8" s="86">
        <f t="shared" si="1"/>
        <v>473199.33250000002</v>
      </c>
      <c r="N8" s="57">
        <f t="shared" si="2"/>
        <v>754.79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84.77000000000001</v>
      </c>
      <c r="V8" s="70">
        <f t="shared" si="5"/>
        <v>0</v>
      </c>
      <c r="W8" s="70">
        <f t="shared" si="6"/>
        <v>0</v>
      </c>
      <c r="X8" s="71">
        <f t="shared" si="7"/>
        <v>84.77000000000001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60.55</v>
      </c>
      <c r="AG8" s="94">
        <f t="shared" si="11"/>
        <v>22.925000000000001</v>
      </c>
      <c r="AH8" s="97">
        <f t="shared" si="12"/>
        <v>21.8</v>
      </c>
      <c r="AJ8" s="154">
        <f t="shared" si="13"/>
        <v>0.57516029446687245</v>
      </c>
      <c r="AK8" s="154">
        <f t="shared" si="14"/>
        <v>0.21776300166231302</v>
      </c>
      <c r="AL8" s="154">
        <f t="shared" si="15"/>
        <v>0.20707670387081456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911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421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429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362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324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222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278</v>
      </c>
      <c r="L9" s="36">
        <f t="shared" si="0"/>
        <v>73.674999999999997</v>
      </c>
      <c r="M9" s="86">
        <f t="shared" si="1"/>
        <v>159178.44</v>
      </c>
      <c r="N9" s="57">
        <f t="shared" si="2"/>
        <v>238.38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31.885000000000002</v>
      </c>
      <c r="V9" s="70">
        <f t="shared" si="5"/>
        <v>0</v>
      </c>
      <c r="W9" s="70">
        <f t="shared" si="6"/>
        <v>0</v>
      </c>
      <c r="X9" s="71">
        <f t="shared" si="7"/>
        <v>31.885000000000002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22.774999999999999</v>
      </c>
      <c r="AG9" s="94">
        <f t="shared" si="11"/>
        <v>30.3</v>
      </c>
      <c r="AH9" s="97">
        <f t="shared" si="12"/>
        <v>21.25</v>
      </c>
      <c r="AJ9" s="154">
        <f t="shared" si="13"/>
        <v>0.30642448705011771</v>
      </c>
      <c r="AK9" s="154">
        <f t="shared" si="14"/>
        <v>0.40766902119071646</v>
      </c>
      <c r="AL9" s="154">
        <f t="shared" si="15"/>
        <v>0.28590649175916583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327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162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31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190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140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171</v>
      </c>
      <c r="L10" s="36">
        <f t="shared" ref="L10" si="16">SUM(C10:K10)/40</f>
        <v>26.725000000000001</v>
      </c>
      <c r="M10" s="86">
        <f t="shared" si="1"/>
        <v>61864.3125</v>
      </c>
      <c r="N10" s="57">
        <f t="shared" si="2"/>
        <v>96.61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11.445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11.445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843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5528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5649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10858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8387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8271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13788</v>
      </c>
      <c r="L11" s="36">
        <f t="shared" si="0"/>
        <v>1333.1</v>
      </c>
      <c r="M11" s="86">
        <f t="shared" si="1"/>
        <v>3400679.5175000001</v>
      </c>
      <c r="N11" s="57">
        <f t="shared" si="2"/>
        <v>5246.55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29.505000000000003</v>
      </c>
      <c r="V11" s="70">
        <f t="shared" si="5"/>
        <v>0</v>
      </c>
      <c r="W11" s="70">
        <f t="shared" si="6"/>
        <v>0</v>
      </c>
      <c r="X11" s="71">
        <f t="shared" si="7"/>
        <v>29.505000000000003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21.074999999999999</v>
      </c>
      <c r="AG11" s="94">
        <f t="shared" si="11"/>
        <v>550.875</v>
      </c>
      <c r="AH11" s="97">
        <f t="shared" si="12"/>
        <v>279.42500000000001</v>
      </c>
      <c r="AJ11" s="154">
        <f t="shared" si="13"/>
        <v>2.4754074291587137E-2</v>
      </c>
      <c r="AK11" s="154">
        <f t="shared" si="14"/>
        <v>0.64704155043312284</v>
      </c>
      <c r="AL11" s="154">
        <f t="shared" si="15"/>
        <v>0.32820437527529001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81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34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38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20</v>
      </c>
      <c r="L15" s="47">
        <f t="shared" si="0"/>
        <v>4.5750000000000002</v>
      </c>
      <c r="M15" s="87">
        <f t="shared" si="1"/>
        <v>9900.8749999999982</v>
      </c>
      <c r="N15" s="58">
        <f t="shared" si="2"/>
        <v>15.4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2.8350000000000004</v>
      </c>
      <c r="V15" s="73">
        <f t="shared" si="5"/>
        <v>0</v>
      </c>
      <c r="W15" s="73">
        <f t="shared" si="6"/>
        <v>0</v>
      </c>
      <c r="X15" s="74">
        <f t="shared" si="7"/>
        <v>2.8350000000000004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2.0249999999999999</v>
      </c>
      <c r="AG15" s="99">
        <f t="shared" si="11"/>
        <v>0.85</v>
      </c>
      <c r="AH15" s="100">
        <f t="shared" si="12"/>
        <v>0.85</v>
      </c>
      <c r="AJ15" s="154">
        <f t="shared" si="13"/>
        <v>0.5436241610738255</v>
      </c>
      <c r="AK15" s="154">
        <f t="shared" si="14"/>
        <v>0.22818791946308722</v>
      </c>
      <c r="AL15" s="154">
        <f t="shared" si="15"/>
        <v>0.22818791946308722</v>
      </c>
    </row>
    <row r="16" spans="1:38" ht="13.5" thickBot="1" x14ac:dyDescent="0.35">
      <c r="A16" s="308" t="s">
        <v>48</v>
      </c>
      <c r="B16" s="309"/>
      <c r="C16" s="50">
        <f t="shared" ref="C16:K16" si="38">SUM(C6:C15)</f>
        <v>13611</v>
      </c>
      <c r="D16" s="51">
        <f t="shared" si="38"/>
        <v>0</v>
      </c>
      <c r="E16" s="53">
        <f t="shared" si="38"/>
        <v>0</v>
      </c>
      <c r="F16" s="113">
        <f t="shared" si="38"/>
        <v>9575</v>
      </c>
      <c r="G16" s="51">
        <f t="shared" si="38"/>
        <v>9662</v>
      </c>
      <c r="H16" s="53">
        <f t="shared" si="38"/>
        <v>12545</v>
      </c>
      <c r="I16" s="113">
        <f t="shared" si="38"/>
        <v>18363</v>
      </c>
      <c r="J16" s="51">
        <f t="shared" si="38"/>
        <v>16513</v>
      </c>
      <c r="K16" s="53">
        <f t="shared" si="38"/>
        <v>25232</v>
      </c>
      <c r="L16" s="50">
        <f t="shared" si="0"/>
        <v>2637.5250000000001</v>
      </c>
      <c r="M16" s="88">
        <f t="shared" ref="M16:AA16" si="39">SUM(M6:M15)</f>
        <v>6567567.8250000002</v>
      </c>
      <c r="N16" s="53">
        <f t="shared" si="39"/>
        <v>10254.36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476.38499999999999</v>
      </c>
      <c r="V16" s="67">
        <f t="shared" si="39"/>
        <v>0</v>
      </c>
      <c r="W16" s="67">
        <f t="shared" si="39"/>
        <v>0</v>
      </c>
      <c r="X16" s="68">
        <f t="shared" si="39"/>
        <v>476.38499999999999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340.27499999999998</v>
      </c>
      <c r="AG16" s="103">
        <f t="shared" si="11"/>
        <v>794.55</v>
      </c>
      <c r="AH16" s="104">
        <f t="shared" si="12"/>
        <v>480.92500000000001</v>
      </c>
      <c r="AJ16" s="155">
        <f t="shared" ref="AJ16" si="40">AF16/SUM(AF16:AH16)</f>
        <v>0.21059879313012533</v>
      </c>
      <c r="AK16" s="155">
        <f t="shared" si="14"/>
        <v>0.49175305585641349</v>
      </c>
      <c r="AL16" s="155">
        <f t="shared" si="15"/>
        <v>0.29764815101346132</v>
      </c>
    </row>
    <row r="17" spans="1:28" x14ac:dyDescent="0.3">
      <c r="A17" s="55"/>
      <c r="B17" s="55"/>
      <c r="C17" s="55">
        <f>C16/40</f>
        <v>340.27499999999998</v>
      </c>
      <c r="D17" s="55">
        <f t="shared" ref="D17:K17" si="41">D16/40</f>
        <v>0</v>
      </c>
      <c r="E17" s="55">
        <f t="shared" si="41"/>
        <v>0</v>
      </c>
      <c r="F17" s="55">
        <f t="shared" si="41"/>
        <v>239.375</v>
      </c>
      <c r="G17" s="55">
        <f t="shared" si="41"/>
        <v>241.55</v>
      </c>
      <c r="H17" s="55">
        <f t="shared" si="41"/>
        <v>313.625</v>
      </c>
      <c r="I17" s="55">
        <f t="shared" si="41"/>
        <v>459.07499999999999</v>
      </c>
      <c r="J17" s="55">
        <f t="shared" si="41"/>
        <v>412.82499999999999</v>
      </c>
      <c r="K17" s="55">
        <f t="shared" si="41"/>
        <v>630.79999999999995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8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1">
        <v>46235</v>
      </c>
      <c r="B2" s="331"/>
      <c r="C2" s="331"/>
      <c r="D2" s="331"/>
      <c r="E2" s="331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0" t="s">
        <v>49</v>
      </c>
      <c r="B19" s="272" t="s">
        <v>43</v>
      </c>
      <c r="C19" s="322" t="s">
        <v>40</v>
      </c>
      <c r="D19" s="317"/>
      <c r="E19" s="317"/>
      <c r="F19" s="317" t="s">
        <v>41</v>
      </c>
      <c r="G19" s="317"/>
      <c r="H19" s="317"/>
      <c r="I19" s="317" t="s">
        <v>42</v>
      </c>
      <c r="J19" s="317"/>
      <c r="K19" s="317"/>
      <c r="L19" s="323" t="s">
        <v>48</v>
      </c>
      <c r="M19" s="323"/>
      <c r="N19" s="324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20"/>
      <c r="B20" s="321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2">
        <v>46236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Y19" s="28">
        <v>865</v>
      </c>
      <c r="Z19" s="28">
        <v>1740</v>
      </c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2">
        <v>46237</v>
      </c>
      <c r="B2" s="292"/>
      <c r="C2" s="292"/>
      <c r="D2" s="292"/>
      <c r="E2" s="292"/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46239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46241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32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46211</v>
      </c>
      <c r="B2" s="292"/>
      <c r="C2" s="292"/>
      <c r="D2" s="292"/>
      <c r="E2" s="292"/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AA19" s="28">
        <v>11305</v>
      </c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46212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46247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46217</v>
      </c>
      <c r="B2" s="292"/>
      <c r="C2" s="292"/>
      <c r="D2" s="292"/>
      <c r="E2" s="292"/>
      <c r="K2" s="28" t="s">
        <v>99</v>
      </c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46166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46190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46221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R7" sqref="R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46253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Q17" sqref="Q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46254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f>24+40</f>
        <v>64</v>
      </c>
      <c r="D9" s="29"/>
      <c r="E9" s="35"/>
      <c r="F9" s="33"/>
      <c r="G9" s="29"/>
      <c r="H9" s="57"/>
      <c r="I9" s="33">
        <v>1</v>
      </c>
      <c r="J9" s="29">
        <v>1</v>
      </c>
      <c r="K9" s="35">
        <v>1</v>
      </c>
      <c r="L9" s="36">
        <f t="shared" si="0"/>
        <v>1.675</v>
      </c>
      <c r="M9" s="86">
        <f t="shared" si="1"/>
        <v>2728.64</v>
      </c>
      <c r="N9" s="57">
        <f t="shared" si="2"/>
        <v>4.2</v>
      </c>
      <c r="O9" s="42">
        <f t="shared" si="3"/>
        <v>0</v>
      </c>
      <c r="P9" s="41">
        <f t="shared" si="4"/>
        <v>0.15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360</v>
      </c>
      <c r="G11" s="29">
        <v>120</v>
      </c>
      <c r="H11" s="57">
        <v>1034</v>
      </c>
      <c r="I11" s="33">
        <v>919</v>
      </c>
      <c r="J11" s="29">
        <v>560</v>
      </c>
      <c r="K11" s="35">
        <v>1260</v>
      </c>
      <c r="L11" s="36">
        <f t="shared" si="0"/>
        <v>106.325</v>
      </c>
      <c r="M11" s="86">
        <f t="shared" si="1"/>
        <v>278389.185</v>
      </c>
      <c r="N11" s="57">
        <f t="shared" si="2"/>
        <v>434.66</v>
      </c>
      <c r="O11" s="42">
        <f t="shared" si="3"/>
        <v>75.7</v>
      </c>
      <c r="P11" s="41">
        <f t="shared" si="4"/>
        <v>136.94999999999999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37.85</v>
      </c>
      <c r="AH11" s="97">
        <f t="shared" si="14"/>
        <v>12</v>
      </c>
      <c r="AJ11" s="154">
        <f t="shared" si="15"/>
        <v>0</v>
      </c>
      <c r="AK11" s="154">
        <f t="shared" si="16"/>
        <v>0.75927783350050149</v>
      </c>
      <c r="AL11" s="154">
        <f t="shared" si="17"/>
        <v>0.24072216649949849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69</v>
      </c>
      <c r="D15" s="29"/>
      <c r="E15" s="35"/>
      <c r="F15" s="33">
        <v>0</v>
      </c>
      <c r="G15" s="29">
        <v>22</v>
      </c>
      <c r="H15" s="57">
        <v>0</v>
      </c>
      <c r="I15" s="33">
        <v>23</v>
      </c>
      <c r="J15" s="29">
        <v>10</v>
      </c>
      <c r="K15" s="35">
        <v>20</v>
      </c>
      <c r="L15" s="36">
        <f t="shared" si="28"/>
        <v>3.6</v>
      </c>
      <c r="M15" s="86">
        <f t="shared" si="1"/>
        <v>7710.9650000000001</v>
      </c>
      <c r="N15" s="57">
        <f t="shared" si="2"/>
        <v>12.04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2.415</v>
      </c>
      <c r="V15" s="70">
        <f t="shared" si="31"/>
        <v>0</v>
      </c>
      <c r="W15" s="70">
        <f t="shared" si="32"/>
        <v>0</v>
      </c>
      <c r="X15" s="71">
        <f t="shared" si="33"/>
        <v>2.415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1.7250000000000001</v>
      </c>
      <c r="AG15" s="99">
        <f t="shared" si="13"/>
        <v>0.55000000000000004</v>
      </c>
      <c r="AH15" s="100">
        <f t="shared" si="14"/>
        <v>0.55000000000000004</v>
      </c>
      <c r="AJ15" s="154">
        <f t="shared" si="15"/>
        <v>0.61061946902654862</v>
      </c>
      <c r="AK15" s="154">
        <f t="shared" si="16"/>
        <v>0.19469026548672566</v>
      </c>
      <c r="AL15" s="154">
        <f t="shared" si="17"/>
        <v>0.19469026548672566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495</v>
      </c>
      <c r="D16" s="51">
        <f t="shared" si="34"/>
        <v>0</v>
      </c>
      <c r="E16" s="53">
        <f t="shared" si="34"/>
        <v>0</v>
      </c>
      <c r="F16" s="113">
        <f t="shared" si="34"/>
        <v>422</v>
      </c>
      <c r="G16" s="51">
        <f t="shared" si="34"/>
        <v>224</v>
      </c>
      <c r="H16" s="53">
        <f t="shared" si="34"/>
        <v>1066</v>
      </c>
      <c r="I16" s="113">
        <f t="shared" si="34"/>
        <v>1184</v>
      </c>
      <c r="J16" s="51">
        <f t="shared" si="34"/>
        <v>639</v>
      </c>
      <c r="K16" s="53">
        <f t="shared" si="34"/>
        <v>1416</v>
      </c>
      <c r="L16" s="50">
        <f t="shared" si="0"/>
        <v>136.15</v>
      </c>
      <c r="M16" s="88">
        <f t="shared" ref="M16:AA16" si="35">SUM(M6:M15)</f>
        <v>344515.61000000004</v>
      </c>
      <c r="N16" s="53">
        <f t="shared" si="35"/>
        <v>538.22</v>
      </c>
      <c r="O16" s="113">
        <f t="shared" si="35"/>
        <v>84.5</v>
      </c>
      <c r="P16" s="52">
        <f t="shared" si="35"/>
        <v>159.29999999999998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17.325000000000003</v>
      </c>
      <c r="V16" s="67">
        <f t="shared" si="35"/>
        <v>0</v>
      </c>
      <c r="W16" s="67">
        <f t="shared" si="35"/>
        <v>0</v>
      </c>
      <c r="X16" s="68">
        <f t="shared" si="35"/>
        <v>17.325000000000003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12.375</v>
      </c>
      <c r="AG16" s="103">
        <f t="shared" si="13"/>
        <v>42.8</v>
      </c>
      <c r="AH16" s="104">
        <f t="shared" si="14"/>
        <v>16.149999999999999</v>
      </c>
      <c r="AJ16" s="155">
        <f t="shared" ref="AJ16" si="37">AF16/SUM(AF16:AH16)</f>
        <v>0.17350157728706628</v>
      </c>
      <c r="AK16" s="155">
        <f t="shared" si="16"/>
        <v>0.60007010164738872</v>
      </c>
      <c r="AL16" s="155">
        <f t="shared" si="17"/>
        <v>0.22642832106554506</v>
      </c>
    </row>
    <row r="17" spans="1:27" x14ac:dyDescent="0.3">
      <c r="A17" s="55"/>
      <c r="B17" s="55"/>
      <c r="C17" s="55">
        <f>C16/40</f>
        <v>12.375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10.55</v>
      </c>
      <c r="G17" s="55">
        <f t="shared" si="38"/>
        <v>5.6</v>
      </c>
      <c r="H17" s="55">
        <f t="shared" si="38"/>
        <v>26.65</v>
      </c>
      <c r="I17" s="55">
        <f t="shared" si="38"/>
        <v>29.6</v>
      </c>
      <c r="J17" s="55">
        <f t="shared" si="38"/>
        <v>15.975</v>
      </c>
      <c r="K17" s="55">
        <f t="shared" si="38"/>
        <v>35.4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L6" sqref="L6:L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80</v>
      </c>
      <c r="G6" s="29">
        <v>60</v>
      </c>
      <c r="H6" s="57">
        <v>0</v>
      </c>
      <c r="I6" s="33">
        <v>95</v>
      </c>
      <c r="J6" s="29">
        <v>50</v>
      </c>
      <c r="K6" s="35">
        <v>75</v>
      </c>
      <c r="L6" s="36">
        <f t="shared" ref="L6:L16" si="0">SUM(C6:K6)/40</f>
        <v>13</v>
      </c>
      <c r="M6" s="86">
        <f t="shared" ref="M6:M15" si="1">SUMPRODUCT($C$4:$K$4,$C6:$K6)</f>
        <v>29602.350000000002</v>
      </c>
      <c r="N6" s="57">
        <f t="shared" ref="N6:N15" si="2">SUMPRODUCT($C$3:$K$3,$C6:$K6)/1000</f>
        <v>45.8</v>
      </c>
      <c r="O6" s="42">
        <f t="shared" ref="O6:O12" si="3">SUM(F6:H6)/20</f>
        <v>7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3.5</v>
      </c>
      <c r="AH6" s="97">
        <f t="shared" ref="AH6:AH16" si="14">SUM(E6:G6)/40</f>
        <v>3.5</v>
      </c>
      <c r="AJ6" s="154">
        <f t="shared" ref="AJ6:AJ15" si="15">AF6/SUM(AF6:AH6)</f>
        <v>0.36363636363636365</v>
      </c>
      <c r="AK6" s="154">
        <f t="shared" ref="AK6:AK16" si="16">AG6/SUM(AF6:AH6)</f>
        <v>0.31818181818181818</v>
      </c>
      <c r="AL6" s="154">
        <f t="shared" ref="AL6:AL16" si="17">AH6/SUM(AF6:AH6)</f>
        <v>0.31818181818181818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50</v>
      </c>
      <c r="K7" s="35">
        <v>80</v>
      </c>
      <c r="L7" s="36">
        <f t="shared" si="0"/>
        <v>9</v>
      </c>
      <c r="M7" s="86">
        <f t="shared" si="1"/>
        <v>22392.7</v>
      </c>
      <c r="N7" s="57">
        <f t="shared" si="2"/>
        <v>34.799999999999997</v>
      </c>
      <c r="O7" s="42">
        <f t="shared" si="3"/>
        <v>6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</v>
      </c>
      <c r="AH7" s="97">
        <f t="shared" si="14"/>
        <v>2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200</v>
      </c>
      <c r="D8" s="29"/>
      <c r="E8" s="35"/>
      <c r="F8" s="33"/>
      <c r="G8" s="29"/>
      <c r="H8" s="57"/>
      <c r="I8" s="33">
        <v>15</v>
      </c>
      <c r="J8" s="29">
        <v>15</v>
      </c>
      <c r="K8" s="35">
        <v>10</v>
      </c>
      <c r="L8" s="36">
        <f t="shared" si="0"/>
        <v>6</v>
      </c>
      <c r="M8" s="86">
        <f t="shared" si="1"/>
        <v>10751.6</v>
      </c>
      <c r="N8" s="57">
        <f t="shared" si="2"/>
        <v>16.8</v>
      </c>
      <c r="O8" s="42">
        <f t="shared" si="3"/>
        <v>0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132</v>
      </c>
      <c r="G9" s="29">
        <v>122</v>
      </c>
      <c r="H9" s="57">
        <v>62</v>
      </c>
      <c r="I9" s="33">
        <v>101</v>
      </c>
      <c r="J9" s="29">
        <v>30</v>
      </c>
      <c r="K9" s="35">
        <v>41</v>
      </c>
      <c r="L9" s="36">
        <f t="shared" si="0"/>
        <v>15.2</v>
      </c>
      <c r="M9" s="86">
        <f t="shared" si="1"/>
        <v>33779.83</v>
      </c>
      <c r="N9" s="57">
        <f t="shared" si="2"/>
        <v>49.96</v>
      </c>
      <c r="O9" s="42">
        <f t="shared" si="3"/>
        <v>15.8</v>
      </c>
      <c r="P9" s="41">
        <f t="shared" si="4"/>
        <v>8.6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7.9</v>
      </c>
      <c r="AH9" s="97">
        <f t="shared" si="14"/>
        <v>6.35</v>
      </c>
      <c r="AJ9" s="154">
        <f t="shared" si="15"/>
        <v>0.17391304347826086</v>
      </c>
      <c r="AK9" s="154">
        <f t="shared" si="16"/>
        <v>0.45797101449275363</v>
      </c>
      <c r="AL9" s="154">
        <f t="shared" si="17"/>
        <v>0.36811594202898551</v>
      </c>
    </row>
    <row r="10" spans="1:38" x14ac:dyDescent="0.3">
      <c r="A10" s="30">
        <v>5</v>
      </c>
      <c r="B10" s="111" t="s">
        <v>104</v>
      </c>
      <c r="C10" s="107">
        <v>107</v>
      </c>
      <c r="D10" s="29"/>
      <c r="E10" s="35"/>
      <c r="F10" s="33">
        <v>10</v>
      </c>
      <c r="G10" s="29">
        <v>106</v>
      </c>
      <c r="H10" s="57">
        <v>15</v>
      </c>
      <c r="I10" s="33">
        <v>51</v>
      </c>
      <c r="J10" s="29">
        <v>40</v>
      </c>
      <c r="K10" s="35">
        <v>40</v>
      </c>
      <c r="L10" s="36">
        <f t="shared" ref="L10" si="18">SUM(C10:K10)/40</f>
        <v>9.2249999999999996</v>
      </c>
      <c r="M10" s="86">
        <f t="shared" si="1"/>
        <v>20586.037499999999</v>
      </c>
      <c r="N10" s="57">
        <f t="shared" si="2"/>
        <v>31.31</v>
      </c>
      <c r="O10" s="42">
        <f t="shared" ref="O10" si="19">SUM(F10:H10)/20</f>
        <v>6.55</v>
      </c>
      <c r="P10" s="41">
        <f t="shared" ref="P10" si="20">SUM(I10:K10)/20</f>
        <v>6.55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3.7450000000000006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3.7450000000000006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160</v>
      </c>
      <c r="D11" s="29"/>
      <c r="E11" s="35"/>
      <c r="F11" s="33">
        <v>360</v>
      </c>
      <c r="G11" s="29">
        <v>320</v>
      </c>
      <c r="H11" s="57">
        <v>402</v>
      </c>
      <c r="I11" s="33">
        <v>720</v>
      </c>
      <c r="J11" s="29">
        <v>560</v>
      </c>
      <c r="K11" s="35">
        <v>1000</v>
      </c>
      <c r="L11" s="36">
        <f t="shared" si="0"/>
        <v>88.05</v>
      </c>
      <c r="M11" s="86">
        <f t="shared" si="1"/>
        <v>228660.42500000002</v>
      </c>
      <c r="N11" s="57">
        <f t="shared" si="2"/>
        <v>358.94</v>
      </c>
      <c r="O11" s="42">
        <f t="shared" si="3"/>
        <v>54.1</v>
      </c>
      <c r="P11" s="41">
        <f t="shared" si="4"/>
        <v>114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5.6000000000000005</v>
      </c>
      <c r="V11" s="70">
        <f t="shared" si="7"/>
        <v>0</v>
      </c>
      <c r="W11" s="70">
        <f t="shared" si="8"/>
        <v>0</v>
      </c>
      <c r="X11" s="71">
        <f t="shared" si="9"/>
        <v>5.6000000000000005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4</v>
      </c>
      <c r="AG11" s="94">
        <f t="shared" si="13"/>
        <v>27.05</v>
      </c>
      <c r="AH11" s="97">
        <f t="shared" si="14"/>
        <v>17</v>
      </c>
      <c r="AJ11" s="154">
        <f t="shared" si="15"/>
        <v>8.3246618106139439E-2</v>
      </c>
      <c r="AK11" s="154">
        <f t="shared" si="16"/>
        <v>0.56295525494276799</v>
      </c>
      <c r="AL11" s="154">
        <f t="shared" si="17"/>
        <v>0.35379812695109264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787</v>
      </c>
      <c r="D16" s="51">
        <f t="shared" si="34"/>
        <v>0</v>
      </c>
      <c r="E16" s="53">
        <f t="shared" si="34"/>
        <v>0</v>
      </c>
      <c r="F16" s="113">
        <f t="shared" si="34"/>
        <v>622</v>
      </c>
      <c r="G16" s="51">
        <f t="shared" si="34"/>
        <v>648</v>
      </c>
      <c r="H16" s="53">
        <f t="shared" si="34"/>
        <v>519</v>
      </c>
      <c r="I16" s="113">
        <f t="shared" si="34"/>
        <v>1052</v>
      </c>
      <c r="J16" s="51">
        <f t="shared" si="34"/>
        <v>745</v>
      </c>
      <c r="K16" s="53">
        <f t="shared" si="34"/>
        <v>1246</v>
      </c>
      <c r="L16" s="50">
        <f t="shared" si="0"/>
        <v>140.47499999999999</v>
      </c>
      <c r="M16" s="88">
        <f t="shared" ref="M16:AA16" si="35">SUM(M6:M15)</f>
        <v>345772.9425</v>
      </c>
      <c r="N16" s="53">
        <f t="shared" si="35"/>
        <v>537.61</v>
      </c>
      <c r="O16" s="113">
        <f t="shared" si="35"/>
        <v>89.45</v>
      </c>
      <c r="P16" s="52">
        <f t="shared" si="35"/>
        <v>152.15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27.545000000000005</v>
      </c>
      <c r="V16" s="67">
        <f t="shared" si="35"/>
        <v>0</v>
      </c>
      <c r="W16" s="67">
        <f t="shared" si="35"/>
        <v>0</v>
      </c>
      <c r="X16" s="68">
        <f t="shared" si="35"/>
        <v>27.545000000000005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19.675000000000001</v>
      </c>
      <c r="AG16" s="103">
        <f t="shared" si="13"/>
        <v>44.725000000000001</v>
      </c>
      <c r="AH16" s="104">
        <f t="shared" si="14"/>
        <v>31.75</v>
      </c>
      <c r="AJ16" s="155">
        <f t="shared" ref="AJ16" si="37">AF16/SUM(AF16:AH16)</f>
        <v>0.2046281851274051</v>
      </c>
      <c r="AK16" s="155">
        <f t="shared" si="16"/>
        <v>0.46515860634425377</v>
      </c>
      <c r="AL16" s="155">
        <f t="shared" si="17"/>
        <v>0.33021320852834113</v>
      </c>
    </row>
    <row r="17" spans="1:27" x14ac:dyDescent="0.3">
      <c r="A17" s="55"/>
      <c r="B17" s="55"/>
      <c r="C17" s="55">
        <f>C16/40</f>
        <v>19.675000000000001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15.55</v>
      </c>
      <c r="G17" s="55">
        <f t="shared" si="38"/>
        <v>16.2</v>
      </c>
      <c r="H17" s="55">
        <f t="shared" si="38"/>
        <v>12.975</v>
      </c>
      <c r="I17" s="55">
        <f t="shared" si="38"/>
        <v>26.3</v>
      </c>
      <c r="J17" s="55">
        <f t="shared" si="38"/>
        <v>18.625</v>
      </c>
      <c r="K17" s="55">
        <f t="shared" si="38"/>
        <v>31.15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F13" sqref="F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46225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0</v>
      </c>
      <c r="D6" s="29"/>
      <c r="E6" s="35"/>
      <c r="F6" s="33">
        <v>30</v>
      </c>
      <c r="G6" s="29">
        <v>20</v>
      </c>
      <c r="H6" s="57">
        <v>10</v>
      </c>
      <c r="I6" s="33">
        <v>95</v>
      </c>
      <c r="J6" s="29">
        <v>55</v>
      </c>
      <c r="K6" s="35">
        <v>105</v>
      </c>
      <c r="L6" s="36">
        <f t="shared" ref="L6:L16" si="0">SUM(C6:K6)/40</f>
        <v>7.875</v>
      </c>
      <c r="M6" s="86">
        <f t="shared" ref="M6:M15" si="1">SUMPRODUCT($C$4:$K$4,$C6:$K6)</f>
        <v>21670.95</v>
      </c>
      <c r="N6" s="57">
        <f t="shared" ref="N6:N15" si="2">SUMPRODUCT($C$3:$K$3,$C6:$K6)/1000</f>
        <v>34.799999999999997</v>
      </c>
      <c r="O6" s="42">
        <f t="shared" ref="O6:O12" si="3">SUM(F6:H6)/20</f>
        <v>3</v>
      </c>
      <c r="P6" s="41">
        <f t="shared" ref="P6:P12" si="4">SUM(I6:K6)/20</f>
        <v>12.75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1.5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0.54545454545454541</v>
      </c>
      <c r="AL6" s="154">
        <f t="shared" ref="AL6:AL16" si="17">AH6/SUM(AF6:AH6)</f>
        <v>0.45454545454545453</v>
      </c>
    </row>
    <row r="7" spans="1:38" x14ac:dyDescent="0.3">
      <c r="A7" s="30">
        <v>2</v>
      </c>
      <c r="B7" s="111" t="s">
        <v>88</v>
      </c>
      <c r="C7" s="107">
        <v>60</v>
      </c>
      <c r="D7" s="29"/>
      <c r="E7" s="35"/>
      <c r="F7" s="33">
        <v>45</v>
      </c>
      <c r="G7" s="29">
        <v>35</v>
      </c>
      <c r="H7" s="57">
        <v>0</v>
      </c>
      <c r="I7" s="33">
        <v>80</v>
      </c>
      <c r="J7" s="29">
        <v>60</v>
      </c>
      <c r="K7" s="35">
        <v>60</v>
      </c>
      <c r="L7" s="36">
        <f t="shared" si="0"/>
        <v>8.5</v>
      </c>
      <c r="M7" s="86">
        <f t="shared" si="1"/>
        <v>21078.800000000003</v>
      </c>
      <c r="N7" s="57">
        <f t="shared" si="2"/>
        <v>33.200000000000003</v>
      </c>
      <c r="O7" s="42">
        <f t="shared" si="3"/>
        <v>4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2</v>
      </c>
      <c r="AH7" s="97">
        <f t="shared" si="14"/>
        <v>2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152</v>
      </c>
      <c r="D8" s="29"/>
      <c r="E8" s="35"/>
      <c r="F8" s="33">
        <v>11</v>
      </c>
      <c r="G8" s="29">
        <v>11</v>
      </c>
      <c r="H8" s="57">
        <v>5</v>
      </c>
      <c r="I8" s="33">
        <v>6</v>
      </c>
      <c r="J8" s="29">
        <v>6</v>
      </c>
      <c r="K8" s="35">
        <v>6</v>
      </c>
      <c r="L8" s="36">
        <f t="shared" si="0"/>
        <v>4.9249999999999998</v>
      </c>
      <c r="M8" s="86">
        <f t="shared" si="1"/>
        <v>8686.9675000000007</v>
      </c>
      <c r="N8" s="57">
        <f t="shared" si="2"/>
        <v>13.17</v>
      </c>
      <c r="O8" s="42">
        <f t="shared" si="3"/>
        <v>1.35</v>
      </c>
      <c r="P8" s="41">
        <f t="shared" si="4"/>
        <v>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5.32</v>
      </c>
      <c r="V8" s="70">
        <f t="shared" si="7"/>
        <v>0</v>
      </c>
      <c r="W8" s="70">
        <f t="shared" si="8"/>
        <v>0</v>
      </c>
      <c r="X8" s="71">
        <f t="shared" si="9"/>
        <v>5.32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</v>
      </c>
      <c r="AG8" s="94">
        <f t="shared" si="13"/>
        <v>0.67500000000000004</v>
      </c>
      <c r="AH8" s="97">
        <f t="shared" si="14"/>
        <v>0.55000000000000004</v>
      </c>
      <c r="AJ8" s="154">
        <f t="shared" si="15"/>
        <v>0.75621890547263682</v>
      </c>
      <c r="AK8" s="154">
        <f t="shared" si="16"/>
        <v>0.13432835820895525</v>
      </c>
      <c r="AL8" s="154">
        <f t="shared" si="17"/>
        <v>0.10945273631840798</v>
      </c>
    </row>
    <row r="9" spans="1:38" x14ac:dyDescent="0.3">
      <c r="A9" s="30">
        <v>4</v>
      </c>
      <c r="B9" s="111" t="s">
        <v>101</v>
      </c>
      <c r="C9" s="107">
        <v>18</v>
      </c>
      <c r="D9" s="29"/>
      <c r="E9" s="35"/>
      <c r="F9" s="33">
        <v>12</v>
      </c>
      <c r="G9" s="29">
        <v>24</v>
      </c>
      <c r="H9" s="57">
        <v>12</v>
      </c>
      <c r="I9" s="33">
        <v>39</v>
      </c>
      <c r="J9" s="29">
        <v>28</v>
      </c>
      <c r="K9" s="35">
        <v>39</v>
      </c>
      <c r="L9" s="36">
        <f t="shared" si="0"/>
        <v>4.3</v>
      </c>
      <c r="M9" s="86">
        <f t="shared" si="1"/>
        <v>10924.18</v>
      </c>
      <c r="N9" s="57">
        <f t="shared" si="2"/>
        <v>17.16</v>
      </c>
      <c r="O9" s="42">
        <f t="shared" si="3"/>
        <v>2.4</v>
      </c>
      <c r="P9" s="41">
        <f t="shared" si="4"/>
        <v>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0.63000000000000012</v>
      </c>
      <c r="V9" s="70">
        <f t="shared" si="7"/>
        <v>0</v>
      </c>
      <c r="W9" s="70">
        <f t="shared" si="8"/>
        <v>0</v>
      </c>
      <c r="X9" s="71">
        <f t="shared" si="9"/>
        <v>0.63000000000000012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0.45</v>
      </c>
      <c r="AG9" s="94">
        <f t="shared" si="13"/>
        <v>1.2</v>
      </c>
      <c r="AH9" s="97">
        <f t="shared" si="14"/>
        <v>0.9</v>
      </c>
      <c r="AJ9" s="154">
        <f t="shared" si="15"/>
        <v>0.17647058823529413</v>
      </c>
      <c r="AK9" s="154">
        <f t="shared" si="16"/>
        <v>0.47058823529411764</v>
      </c>
      <c r="AL9" s="154">
        <f t="shared" si="17"/>
        <v>0.35294117647058826</v>
      </c>
    </row>
    <row r="10" spans="1:38" x14ac:dyDescent="0.3">
      <c r="A10" s="30">
        <v>5</v>
      </c>
      <c r="B10" s="111" t="s">
        <v>103</v>
      </c>
      <c r="C10" s="107">
        <v>26</v>
      </c>
      <c r="D10" s="29"/>
      <c r="E10" s="35"/>
      <c r="F10" s="33">
        <v>12</v>
      </c>
      <c r="G10" s="29">
        <v>20</v>
      </c>
      <c r="H10" s="57">
        <v>12</v>
      </c>
      <c r="I10" s="33">
        <v>20</v>
      </c>
      <c r="J10" s="29">
        <v>6</v>
      </c>
      <c r="K10" s="35">
        <v>12</v>
      </c>
      <c r="L10" s="36">
        <f t="shared" ref="L10" si="18">SUM(C10:K10)/40</f>
        <v>2.7</v>
      </c>
      <c r="M10" s="86">
        <f t="shared" si="1"/>
        <v>6088.6500000000005</v>
      </c>
      <c r="N10" s="57">
        <f t="shared" si="2"/>
        <v>9.1999999999999993</v>
      </c>
      <c r="O10" s="42">
        <f t="shared" ref="O10" si="19">SUM(F10:H10)/20</f>
        <v>2.2000000000000002</v>
      </c>
      <c r="P10" s="41">
        <f t="shared" ref="P10" si="20">SUM(I10:K10)/20</f>
        <v>1.9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0.91000000000000014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0.91000000000000014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280</v>
      </c>
      <c r="H11" s="57">
        <v>120</v>
      </c>
      <c r="I11" s="33">
        <v>280</v>
      </c>
      <c r="J11" s="29">
        <v>240</v>
      </c>
      <c r="K11" s="35">
        <v>480</v>
      </c>
      <c r="L11" s="36">
        <f t="shared" si="0"/>
        <v>39</v>
      </c>
      <c r="M11" s="86">
        <f t="shared" si="1"/>
        <v>102018.99999999999</v>
      </c>
      <c r="N11" s="57">
        <f t="shared" si="2"/>
        <v>159.19999999999999</v>
      </c>
      <c r="O11" s="42">
        <f t="shared" si="3"/>
        <v>28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11</v>
      </c>
      <c r="AJ11" s="154">
        <f t="shared" si="15"/>
        <v>0</v>
      </c>
      <c r="AK11" s="154">
        <f t="shared" si="16"/>
        <v>0.56000000000000005</v>
      </c>
      <c r="AL11" s="154">
        <f t="shared" si="17"/>
        <v>0.44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256</v>
      </c>
      <c r="D16" s="51">
        <f t="shared" si="34"/>
        <v>0</v>
      </c>
      <c r="E16" s="53">
        <f t="shared" si="34"/>
        <v>0</v>
      </c>
      <c r="F16" s="113">
        <f t="shared" si="34"/>
        <v>270</v>
      </c>
      <c r="G16" s="51">
        <f t="shared" si="34"/>
        <v>390</v>
      </c>
      <c r="H16" s="53">
        <f t="shared" si="34"/>
        <v>159</v>
      </c>
      <c r="I16" s="113">
        <f t="shared" si="34"/>
        <v>520</v>
      </c>
      <c r="J16" s="51">
        <f t="shared" si="34"/>
        <v>395</v>
      </c>
      <c r="K16" s="53">
        <f t="shared" si="34"/>
        <v>702</v>
      </c>
      <c r="L16" s="50">
        <f t="shared" si="0"/>
        <v>67.3</v>
      </c>
      <c r="M16" s="88">
        <f t="shared" ref="M16:AA16" si="35">SUM(M6:M15)</f>
        <v>170468.54749999999</v>
      </c>
      <c r="N16" s="53">
        <f t="shared" si="35"/>
        <v>266.73</v>
      </c>
      <c r="O16" s="113">
        <f t="shared" si="35"/>
        <v>40.950000000000003</v>
      </c>
      <c r="P16" s="52">
        <f t="shared" si="35"/>
        <v>80.849999999999994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8.9600000000000009</v>
      </c>
      <c r="V16" s="67">
        <f t="shared" si="35"/>
        <v>0</v>
      </c>
      <c r="W16" s="67">
        <f t="shared" si="35"/>
        <v>0</v>
      </c>
      <c r="X16" s="68">
        <f t="shared" si="35"/>
        <v>8.9600000000000009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6.4</v>
      </c>
      <c r="AG16" s="103">
        <f t="shared" si="13"/>
        <v>20.475000000000001</v>
      </c>
      <c r="AH16" s="104">
        <f t="shared" si="14"/>
        <v>16.5</v>
      </c>
      <c r="AJ16" s="155">
        <f t="shared" ref="AJ16" si="37">AF16/SUM(AF16:AH16)</f>
        <v>0.14755043227665707</v>
      </c>
      <c r="AK16" s="155">
        <f t="shared" si="16"/>
        <v>0.47204610951008646</v>
      </c>
      <c r="AL16" s="155">
        <f t="shared" si="17"/>
        <v>0.3804034582132565</v>
      </c>
    </row>
    <row r="17" spans="1:27" x14ac:dyDescent="0.3">
      <c r="A17" s="55"/>
      <c r="B17" s="55"/>
      <c r="C17" s="55">
        <f>C16/40</f>
        <v>6.4</v>
      </c>
      <c r="D17" s="55">
        <f t="shared" ref="D17:K17" si="38">D16/40</f>
        <v>0</v>
      </c>
      <c r="E17" s="55">
        <f t="shared" si="38"/>
        <v>0</v>
      </c>
      <c r="F17" s="55">
        <f t="shared" si="38"/>
        <v>6.75</v>
      </c>
      <c r="G17" s="55">
        <f t="shared" si="38"/>
        <v>9.75</v>
      </c>
      <c r="H17" s="55">
        <f t="shared" si="38"/>
        <v>3.9750000000000001</v>
      </c>
      <c r="I17" s="55">
        <f t="shared" si="38"/>
        <v>13</v>
      </c>
      <c r="J17" s="55">
        <f t="shared" si="38"/>
        <v>9.875</v>
      </c>
      <c r="K17" s="55">
        <f t="shared" si="38"/>
        <v>17.55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333"/>
      <c r="D6" s="334"/>
      <c r="E6" s="335"/>
      <c r="F6" s="336"/>
      <c r="G6" s="334"/>
      <c r="H6" s="71"/>
      <c r="I6" s="336"/>
      <c r="J6" s="334"/>
      <c r="K6" s="3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333"/>
      <c r="D7" s="334"/>
      <c r="E7" s="335"/>
      <c r="F7" s="336"/>
      <c r="G7" s="334"/>
      <c r="H7" s="71"/>
      <c r="I7" s="336"/>
      <c r="J7" s="334"/>
      <c r="K7" s="3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333"/>
      <c r="D8" s="334"/>
      <c r="E8" s="335"/>
      <c r="F8" s="336"/>
      <c r="G8" s="334"/>
      <c r="H8" s="71"/>
      <c r="I8" s="336"/>
      <c r="J8" s="334"/>
      <c r="K8" s="3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333"/>
      <c r="D9" s="334"/>
      <c r="E9" s="335"/>
      <c r="F9" s="336"/>
      <c r="G9" s="334"/>
      <c r="H9" s="71"/>
      <c r="I9" s="336"/>
      <c r="J9" s="334"/>
      <c r="K9" s="3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333"/>
      <c r="D10" s="334"/>
      <c r="E10" s="335"/>
      <c r="F10" s="336"/>
      <c r="G10" s="334"/>
      <c r="H10" s="71"/>
      <c r="I10" s="336"/>
      <c r="J10" s="334"/>
      <c r="K10" s="3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333"/>
      <c r="D11" s="334"/>
      <c r="E11" s="335"/>
      <c r="F11" s="336"/>
      <c r="G11" s="334"/>
      <c r="H11" s="71"/>
      <c r="I11" s="336"/>
      <c r="J11" s="334"/>
      <c r="K11" s="3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333"/>
      <c r="D12" s="334"/>
      <c r="E12" s="335"/>
      <c r="F12" s="336"/>
      <c r="G12" s="334"/>
      <c r="H12" s="71"/>
      <c r="I12" s="336"/>
      <c r="J12" s="334"/>
      <c r="K12" s="3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333"/>
      <c r="D13" s="334"/>
      <c r="E13" s="335"/>
      <c r="F13" s="336"/>
      <c r="G13" s="334"/>
      <c r="H13" s="71"/>
      <c r="I13" s="336"/>
      <c r="J13" s="334"/>
      <c r="K13" s="3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333"/>
      <c r="D14" s="334"/>
      <c r="E14" s="335"/>
      <c r="F14" s="336"/>
      <c r="G14" s="334"/>
      <c r="H14" s="71"/>
      <c r="I14" s="336"/>
      <c r="J14" s="334"/>
      <c r="K14" s="3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333"/>
      <c r="D15" s="334"/>
      <c r="E15" s="335"/>
      <c r="F15" s="336"/>
      <c r="G15" s="334"/>
      <c r="H15" s="71"/>
      <c r="I15" s="336"/>
      <c r="J15" s="334"/>
      <c r="K15" s="3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46227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39</v>
      </c>
      <c r="G6" s="29">
        <v>0</v>
      </c>
      <c r="H6" s="57">
        <v>0</v>
      </c>
      <c r="I6" s="33">
        <v>115</v>
      </c>
      <c r="J6" s="29">
        <v>80</v>
      </c>
      <c r="K6" s="35">
        <v>190</v>
      </c>
      <c r="L6" s="36">
        <f t="shared" ref="L6:L16" si="0">SUM(C6:K6)/40</f>
        <v>12.6</v>
      </c>
      <c r="M6" s="86">
        <f t="shared" ref="M6:M15" si="1">SUMPRODUCT($C$4:$K$4,$C6:$K6)</f>
        <v>33150.837500000001</v>
      </c>
      <c r="N6" s="57">
        <f t="shared" ref="N6:N15" si="2">SUMPRODUCT($C$3:$K$3,$C6:$K6)/1000</f>
        <v>53.73</v>
      </c>
      <c r="O6" s="42">
        <f t="shared" ref="O6:O12" si="3">SUM(F6:H6)/20</f>
        <v>1.95</v>
      </c>
      <c r="P6" s="41">
        <f t="shared" ref="P6:P12" si="4">SUM(I6:K6)/20</f>
        <v>19.25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0.97499999999999998</v>
      </c>
      <c r="AH6" s="97">
        <f t="shared" ref="AH6:AH16" si="14">SUM(E6:G6)/40</f>
        <v>0.97499999999999998</v>
      </c>
      <c r="AJ6" s="154">
        <f t="shared" ref="AJ6:AJ15" si="15">AF6/SUM(AF6:AH6)</f>
        <v>0.50632911392405056</v>
      </c>
      <c r="AK6" s="154">
        <f t="shared" ref="AK6:AK16" si="16">AG6/SUM(AF6:AH6)</f>
        <v>0.24683544303797467</v>
      </c>
      <c r="AL6" s="154">
        <f t="shared" ref="AL6:AL16" si="17">AH6/SUM(AF6:AH6)</f>
        <v>0.24683544303797467</v>
      </c>
    </row>
    <row r="7" spans="1:38" x14ac:dyDescent="0.3">
      <c r="A7" s="30">
        <v>2</v>
      </c>
      <c r="B7" s="111" t="s">
        <v>88</v>
      </c>
      <c r="C7" s="107">
        <v>160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58</v>
      </c>
      <c r="K7" s="35">
        <v>110</v>
      </c>
      <c r="L7" s="36">
        <f t="shared" si="0"/>
        <v>12.95</v>
      </c>
      <c r="M7" s="86">
        <f t="shared" si="1"/>
        <v>29860.620000000003</v>
      </c>
      <c r="N7" s="57">
        <f t="shared" si="2"/>
        <v>46.56</v>
      </c>
      <c r="O7" s="42">
        <f t="shared" si="3"/>
        <v>6</v>
      </c>
      <c r="P7" s="41">
        <f t="shared" si="4"/>
        <v>11.9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5.6000000000000005</v>
      </c>
      <c r="V7" s="70">
        <f t="shared" si="7"/>
        <v>0</v>
      </c>
      <c r="W7" s="70">
        <f t="shared" si="8"/>
        <v>0</v>
      </c>
      <c r="X7" s="71">
        <f t="shared" si="9"/>
        <v>5.6000000000000005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4</v>
      </c>
      <c r="AG7" s="94">
        <f t="shared" si="13"/>
        <v>3</v>
      </c>
      <c r="AH7" s="97">
        <f t="shared" si="14"/>
        <v>2</v>
      </c>
      <c r="AJ7" s="154">
        <f t="shared" si="15"/>
        <v>0.44444444444444442</v>
      </c>
      <c r="AK7" s="154">
        <f t="shared" si="16"/>
        <v>0.33333333333333331</v>
      </c>
      <c r="AL7" s="154">
        <f t="shared" si="17"/>
        <v>0.22222222222222221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12</v>
      </c>
      <c r="G8" s="29">
        <v>0</v>
      </c>
      <c r="H8" s="57">
        <v>40</v>
      </c>
      <c r="I8" s="33">
        <v>100</v>
      </c>
      <c r="J8" s="29">
        <v>100</v>
      </c>
      <c r="K8" s="35">
        <v>60</v>
      </c>
      <c r="L8" s="36">
        <f t="shared" si="0"/>
        <v>9.8000000000000007</v>
      </c>
      <c r="M8" s="86">
        <f t="shared" si="1"/>
        <v>24752.85</v>
      </c>
      <c r="N8" s="57">
        <f t="shared" si="2"/>
        <v>39.64</v>
      </c>
      <c r="O8" s="42">
        <f t="shared" si="3"/>
        <v>2.6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1.3</v>
      </c>
      <c r="AH8" s="97">
        <f t="shared" si="14"/>
        <v>0.3</v>
      </c>
      <c r="AJ8" s="154">
        <f t="shared" si="15"/>
        <v>0.55555555555555558</v>
      </c>
      <c r="AK8" s="154">
        <f t="shared" si="16"/>
        <v>0.36111111111111116</v>
      </c>
      <c r="AL8" s="154">
        <f t="shared" si="17"/>
        <v>8.3333333333333343E-2</v>
      </c>
    </row>
    <row r="9" spans="1:38" x14ac:dyDescent="0.3">
      <c r="A9" s="30">
        <v>4</v>
      </c>
      <c r="B9" s="111" t="s">
        <v>101</v>
      </c>
      <c r="C9" s="107">
        <v>64</v>
      </c>
      <c r="D9" s="29"/>
      <c r="E9" s="35"/>
      <c r="F9" s="33">
        <v>37</v>
      </c>
      <c r="G9" s="29">
        <v>32</v>
      </c>
      <c r="H9" s="57">
        <v>47</v>
      </c>
      <c r="I9" s="33">
        <v>36</v>
      </c>
      <c r="J9" s="29">
        <v>37</v>
      </c>
      <c r="K9" s="35">
        <v>65</v>
      </c>
      <c r="L9" s="36">
        <f t="shared" si="0"/>
        <v>7.95</v>
      </c>
      <c r="M9" s="86">
        <f t="shared" si="1"/>
        <v>18620.690000000002</v>
      </c>
      <c r="N9" s="57">
        <f t="shared" si="2"/>
        <v>28.52</v>
      </c>
      <c r="O9" s="42">
        <f t="shared" si="3"/>
        <v>5.8</v>
      </c>
      <c r="P9" s="41">
        <f t="shared" si="4"/>
        <v>6.9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2.9</v>
      </c>
      <c r="AH9" s="97">
        <f t="shared" si="14"/>
        <v>1.7250000000000001</v>
      </c>
      <c r="AJ9" s="154">
        <f t="shared" si="15"/>
        <v>0.25702811244979923</v>
      </c>
      <c r="AK9" s="154">
        <f t="shared" si="16"/>
        <v>0.46586345381526106</v>
      </c>
      <c r="AL9" s="154">
        <f t="shared" si="17"/>
        <v>0.27710843373493976</v>
      </c>
    </row>
    <row r="10" spans="1:38" x14ac:dyDescent="0.3">
      <c r="A10" s="30">
        <v>5</v>
      </c>
      <c r="B10" s="111" t="s">
        <v>104</v>
      </c>
      <c r="C10" s="107">
        <v>70</v>
      </c>
      <c r="D10" s="29"/>
      <c r="E10" s="35"/>
      <c r="F10" s="33">
        <v>10</v>
      </c>
      <c r="G10" s="29">
        <v>20</v>
      </c>
      <c r="H10" s="57">
        <v>0</v>
      </c>
      <c r="I10" s="33">
        <v>20</v>
      </c>
      <c r="J10" s="29">
        <v>10</v>
      </c>
      <c r="K10" s="35">
        <v>10</v>
      </c>
      <c r="L10" s="36">
        <f t="shared" ref="L10" si="18">SUM(C10:K10)/40</f>
        <v>3.5</v>
      </c>
      <c r="M10" s="86">
        <f t="shared" si="1"/>
        <v>7225.5749999999998</v>
      </c>
      <c r="N10" s="57">
        <f t="shared" si="2"/>
        <v>11.1</v>
      </c>
      <c r="O10" s="42">
        <f t="shared" ref="O10" si="19">SUM(F10:H10)/20</f>
        <v>1.5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199</v>
      </c>
      <c r="G11" s="29">
        <v>200</v>
      </c>
      <c r="H11" s="57">
        <v>320</v>
      </c>
      <c r="I11" s="33">
        <v>280</v>
      </c>
      <c r="J11" s="29">
        <v>280</v>
      </c>
      <c r="K11" s="35">
        <v>300</v>
      </c>
      <c r="L11" s="36">
        <f t="shared" si="0"/>
        <v>40.475000000000001</v>
      </c>
      <c r="M11" s="86">
        <f t="shared" si="1"/>
        <v>101760.1375</v>
      </c>
      <c r="N11" s="57">
        <f t="shared" si="2"/>
        <v>155.93</v>
      </c>
      <c r="O11" s="42">
        <f t="shared" si="3"/>
        <v>35.950000000000003</v>
      </c>
      <c r="P11" s="41">
        <f t="shared" si="4"/>
        <v>43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17.975000000000001</v>
      </c>
      <c r="AH11" s="97">
        <f t="shared" si="14"/>
        <v>9.9749999999999996</v>
      </c>
      <c r="AJ11" s="154">
        <f t="shared" si="15"/>
        <v>3.4542314335060442E-2</v>
      </c>
      <c r="AK11" s="154">
        <f t="shared" si="16"/>
        <v>0.62089810017271152</v>
      </c>
      <c r="AL11" s="154">
        <f t="shared" si="17"/>
        <v>0.34455958549222793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494</v>
      </c>
      <c r="D16" s="51">
        <f t="shared" si="34"/>
        <v>0</v>
      </c>
      <c r="E16" s="53">
        <f t="shared" si="34"/>
        <v>0</v>
      </c>
      <c r="F16" s="113">
        <f t="shared" si="34"/>
        <v>337</v>
      </c>
      <c r="G16" s="51">
        <f t="shared" si="34"/>
        <v>292</v>
      </c>
      <c r="H16" s="53">
        <f t="shared" si="34"/>
        <v>447</v>
      </c>
      <c r="I16" s="113">
        <f t="shared" si="34"/>
        <v>621</v>
      </c>
      <c r="J16" s="51">
        <f t="shared" si="34"/>
        <v>565</v>
      </c>
      <c r="K16" s="53">
        <f t="shared" si="34"/>
        <v>735</v>
      </c>
      <c r="L16" s="50">
        <f t="shared" si="0"/>
        <v>87.275000000000006</v>
      </c>
      <c r="M16" s="88">
        <f t="shared" ref="M16:AA16" si="35">SUM(M6:M15)</f>
        <v>215370.71</v>
      </c>
      <c r="N16" s="53">
        <f t="shared" si="35"/>
        <v>335.48</v>
      </c>
      <c r="O16" s="113">
        <f t="shared" si="35"/>
        <v>53.800000000000004</v>
      </c>
      <c r="P16" s="52">
        <f t="shared" si="35"/>
        <v>96.05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17.29</v>
      </c>
      <c r="V16" s="67">
        <f t="shared" si="35"/>
        <v>0</v>
      </c>
      <c r="W16" s="67">
        <f t="shared" si="35"/>
        <v>0</v>
      </c>
      <c r="X16" s="68">
        <f t="shared" si="35"/>
        <v>17.29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12.35</v>
      </c>
      <c r="AG16" s="103">
        <f t="shared" si="13"/>
        <v>26.9</v>
      </c>
      <c r="AH16" s="104">
        <f t="shared" si="14"/>
        <v>15.725</v>
      </c>
      <c r="AJ16" s="155">
        <f t="shared" ref="AJ16" si="37">AF16/SUM(AF16:AH16)</f>
        <v>0.2246475670759436</v>
      </c>
      <c r="AK16" s="155">
        <f t="shared" si="16"/>
        <v>0.4893133242382901</v>
      </c>
      <c r="AL16" s="155">
        <f t="shared" si="17"/>
        <v>0.28603910868576626</v>
      </c>
    </row>
    <row r="17" spans="1:27" x14ac:dyDescent="0.3">
      <c r="A17" s="55"/>
      <c r="B17" s="55"/>
      <c r="C17" s="55">
        <f>C16/40</f>
        <v>12.35</v>
      </c>
      <c r="D17" s="55">
        <f t="shared" ref="D17:K17" si="38">D16/40</f>
        <v>0</v>
      </c>
      <c r="E17" s="55">
        <f t="shared" si="38"/>
        <v>0</v>
      </c>
      <c r="F17" s="55">
        <f t="shared" si="38"/>
        <v>8.4250000000000007</v>
      </c>
      <c r="G17" s="55">
        <f t="shared" si="38"/>
        <v>7.3</v>
      </c>
      <c r="H17" s="55">
        <f t="shared" si="38"/>
        <v>11.175000000000001</v>
      </c>
      <c r="I17" s="55">
        <f t="shared" si="38"/>
        <v>15.525</v>
      </c>
      <c r="J17" s="55">
        <f t="shared" si="38"/>
        <v>14.125</v>
      </c>
      <c r="K17" s="55">
        <f t="shared" si="38"/>
        <v>18.375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46166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46231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46232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46233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2026-08-25T05:42:05Z</dcterms:modified>
</cp:coreProperties>
</file>