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5A354F3-9349-4154-BA9D-72DDC2EB3289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H10" i="35" s="1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X12" i="33" l="1"/>
  <c r="AK16" i="27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<sst xmlns="http://schemas.openxmlformats.org/spreadsheetml/2006/main" count="2196" uniqueCount="105">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</sst>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sheetPr codeName="Sheet2"/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4">
        <v>46174</v>
      </c>
      <c r="B2" s="284"/>
      <c r="C2" s="173" t="s">
        <v>65</v>
      </c>
      <c r="D2" s="285" t="s">
        <v>66</v>
      </c>
      <c r="E2" s="28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6" t="s">
        <v>84</v>
      </c>
      <c r="B3" s="287"/>
      <c r="C3" s="28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8" t="s">
        <v>70</v>
      </c>
      <c r="B4" s="278" t="s">
        <v>49</v>
      </c>
      <c r="C4" s="280" t="s">
        <v>85</v>
      </c>
      <c r="D4" s="282" t="s">
        <v>4</v>
      </c>
      <c r="E4" s="283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79"/>
      <c r="B5" s="279"/>
      <c r="C5" s="28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259.95</v>
      </c>
      <c r="I8" s="195">
        <f t="shared" si="0"/>
        <v>0.51990000000000003</v>
      </c>
      <c r="J8" s="188">
        <f t="shared" si="1"/>
        <v>240.05</v>
      </c>
      <c r="K8" s="189">
        <f t="shared" si="2"/>
        <v>259.95</v>
      </c>
      <c r="L8" s="196">
        <f t="shared" si="3"/>
        <v>9.6020000000000003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146.44999999999999</v>
      </c>
      <c r="I9" s="195">
        <f t="shared" si="0"/>
        <v>0.29289999999999999</v>
      </c>
      <c r="J9" s="188">
        <f t="shared" si="1"/>
        <v>353.55</v>
      </c>
      <c r="K9" s="189">
        <f t="shared" si="2"/>
        <v>146.44999999999999</v>
      </c>
      <c r="L9" s="196">
        <f t="shared" si="3"/>
        <v>14.142000000000001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121.325</v>
      </c>
      <c r="I11" s="195">
        <f t="shared" si="0"/>
        <v>0.24265</v>
      </c>
      <c r="J11" s="188">
        <f t="shared" si="1"/>
        <v>378.67500000000001</v>
      </c>
      <c r="K11" s="189">
        <f t="shared" si="2"/>
        <v>121.325</v>
      </c>
      <c r="L11" s="196">
        <f t="shared" si="3"/>
        <v>15.147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1654.5250000000001</v>
      </c>
      <c r="I13" s="195">
        <f t="shared" si="0"/>
        <v>3.30905</v>
      </c>
      <c r="J13" s="188">
        <f t="shared" si="1"/>
        <v>-1154.5250000000001</v>
      </c>
      <c r="K13" s="189">
        <f t="shared" si="2"/>
        <v>1654.5250000000001</v>
      </c>
      <c r="L13" s="196">
        <f t="shared" si="3"/>
        <v>-46.181000000000004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8" t="s">
        <v>70</v>
      </c>
      <c r="B22" s="278" t="s">
        <v>49</v>
      </c>
      <c r="C22" s="280" t="s">
        <v>85</v>
      </c>
      <c r="D22" s="282" t="s">
        <v>79</v>
      </c>
      <c r="E22" s="283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79"/>
      <c r="B23" s="279"/>
      <c r="C23" s="28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sheetPr codeName="Sheet3"/>
  <dimension ref="A2:AL500"/>
  <sheetViews>
    <sheetView tabSelected="1"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6">
        <f ca="1">TODAY()-1</f>
        <v>46320</v>
      </c>
      <c r="B2" s="306"/>
      <c r="C2" s="306"/>
      <c r="D2" s="306"/>
      <c r="E2" s="306"/>
      <c r="F2" s="28" t="s">
        <v>95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 t="s">
        <v>48</v>
      </c>
      <c r="M3" s="313"/>
      <c r="N3" s="314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83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/>
      <c r="M4" s="316"/>
      <c r="N4" s="317"/>
      <c r="O4" s="320"/>
      <c r="P4" s="321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853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752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1419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2581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1832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2961</v>
      </c>
      <c r="L6" s="36">
        <f t="shared" ref="L6:L16" si="0">SUM(C6:K6)/40</f>
        <v>259.95</v>
      </c>
      <c r="M6" s="86">
        <f t="shared" ref="M6:M15" si="1">SUMPRODUCT($C$4:$K$4,$C6:$K6)</f>
        <v>694293.96</v>
      </c>
      <c r="N6" s="57">
        <f t="shared" ref="N6:N15" si="2">SUMPRODUCT($C$3:$K$3,$C6:$K6)/1000</f>
        <v>1096.56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75.599999999999994</v>
      </c>
      <c r="AH6" s="97">
        <f t="shared" ref="AH6:AH16" si="12">SUM(E6:G6)/40</f>
        <v>40.125</v>
      </c>
      <c r="AJ6" s="154">
        <f t="shared" ref="AJ6:AJ15" si="13">AF6/SUM(AF6:AH6)</f>
        <v>0</v>
      </c>
      <c r="AK6" s="154">
        <f t="shared" ref="AK6:AK16" si="14">AG6/SUM(AF6:AH6)</f>
        <v>0.65327284510693451</v>
      </c>
      <c r="AL6" s="154">
        <f t="shared" ref="AL6:AL16" si="15">AH6/SUM(AF6:AH6)</f>
        <v>0.34672715489306549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720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642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864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1329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965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1338</v>
      </c>
      <c r="L7" s="36">
        <f t="shared" si="0"/>
        <v>146.44999999999999</v>
      </c>
      <c r="M7" s="86">
        <f t="shared" si="1"/>
        <v>380610.005</v>
      </c>
      <c r="N7" s="57">
        <f t="shared" si="2"/>
        <v>591.66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55.65</v>
      </c>
      <c r="AH7" s="97">
        <f t="shared" si="12"/>
        <v>34.049999999999997</v>
      </c>
      <c r="AJ7" s="154">
        <f t="shared" si="13"/>
        <v>0</v>
      </c>
      <c r="AK7" s="154">
        <f t="shared" si="14"/>
        <v>0.62040133779264217</v>
      </c>
      <c r="AL7" s="154">
        <f t="shared" si="15"/>
        <v>0.37959866220735788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507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337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427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1237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971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1374</v>
      </c>
      <c r="L9" s="36">
        <f t="shared" si="0"/>
        <v>121.325</v>
      </c>
      <c r="M9" s="86">
        <f t="shared" si="1"/>
        <v>326876.3175</v>
      </c>
      <c r="N9" s="57">
        <f t="shared" si="2"/>
        <v>518.80999999999995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31.774999999999999</v>
      </c>
      <c r="AH9" s="97">
        <f t="shared" si="12"/>
        <v>21.1</v>
      </c>
      <c r="AJ9" s="154">
        <f t="shared" si="13"/>
        <v>0</v>
      </c>
      <c r="AK9" s="154">
        <f t="shared" si="14"/>
        <v>0.60094562647754135</v>
      </c>
      <c r="AL9" s="154">
        <f t="shared" si="15"/>
        <v>0.39905437352245865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695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689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992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1021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739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984</v>
      </c>
      <c r="L10" s="36">
        <f t="shared" ref="L10" si="16">SUM(C10:K10)/40</f>
        <v>128</v>
      </c>
      <c r="M10" s="86">
        <f t="shared" si="1"/>
        <v>323975.06</v>
      </c>
      <c r="N10" s="57">
        <f t="shared" si="2"/>
        <v>495.6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6882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7067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10017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12183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12458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17574</v>
      </c>
      <c r="L12" s="36">
        <f t="shared" si="0"/>
        <v>1654.5250000000001</v>
      </c>
      <c r="M12" s="86">
        <f t="shared" si="1"/>
        <v>4323813.875</v>
      </c>
      <c r="N12" s="57">
        <f t="shared" si="2"/>
        <v>6743.42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599.15</v>
      </c>
      <c r="AH12" s="97">
        <f t="shared" si="12"/>
        <v>348.72500000000002</v>
      </c>
      <c r="AJ12" s="154">
        <f t="shared" si="13"/>
        <v>0</v>
      </c>
      <c r="AK12" s="154">
        <f t="shared" si="14"/>
        <v>0.63209811420282203</v>
      </c>
      <c r="AL12" s="154">
        <f t="shared" si="15"/>
        <v>0.36790188579717792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8" t="s">
        <v>48</v>
      </c>
      <c r="B16" s="289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10956</v>
      </c>
      <c r="G16" s="51">
        <f t="shared" si="38"/>
        <v>10162</v>
      </c>
      <c r="H16" s="53">
        <f t="shared" si="38"/>
        <v>14577</v>
      </c>
      <c r="I16" s="113">
        <f t="shared" si="38"/>
        <v>25831</v>
      </c>
      <c r="J16" s="51">
        <f t="shared" si="38"/>
        <v>23628</v>
      </c>
      <c r="K16" s="53">
        <f t="shared" si="38"/>
        <v>32229</v>
      </c>
      <c r="L16" s="50">
        <f t="shared" si="0"/>
        <v>2934.5749999999998</v>
      </c>
      <c r="M16" s="88">
        <f t="shared" ref="M16:AA16" si="39">SUM(M6:M15)</f>
        <v>7806465.2575000003</v>
      </c>
      <c r="N16" s="53">
        <f t="shared" si="39"/>
        <v>12301.21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892.375</v>
      </c>
      <c r="AH16" s="104">
        <f t="shared" si="12"/>
        <v>527.95000000000005</v>
      </c>
      <c r="AJ16" s="155">
        <f t="shared" ref="AJ16" si="40">AF16/SUM(AF16:AH16)</f>
        <v>0</v>
      </c>
      <c r="AK16" s="155">
        <f t="shared" si="14"/>
        <v>0.6282892999841585</v>
      </c>
      <c r="AL16" s="155">
        <f t="shared" si="15"/>
        <v>0.37171070001584144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273.89999999999998</v>
      </c>
      <c r="G17" s="55">
        <f t="shared" si="41"/>
        <v>254.05</v>
      </c>
      <c r="H17" s="55">
        <f t="shared" si="41"/>
        <v>364.42500000000001</v>
      </c>
      <c r="I17" s="55">
        <f t="shared" si="41"/>
        <v>645.77499999999998</v>
      </c>
      <c r="J17" s="55">
        <f t="shared" si="41"/>
        <v>590.70000000000005</v>
      </c>
      <c r="K17" s="55">
        <f t="shared" si="41"/>
        <v>805.72500000000002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8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sheetPr codeName="Sheet4"/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2">
        <f ca="1">Ttl!A2</f>
        <v>46320</v>
      </c>
      <c r="B2" s="322"/>
      <c r="C2" s="322"/>
      <c r="D2" s="322"/>
      <c r="E2" s="322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34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5" t="s">
        <v>48</v>
      </c>
      <c r="M19" s="335"/>
      <c r="N19" s="336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332"/>
      <c r="B20" s="33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sheetPr codeName="Sheet5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Y19" s="28">
        <v>865</v>
      </c>
      <c r="Z19" s="28">
        <v>1740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sheetPr codeName="Sheet6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sheetPr codeName="Sheet7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sheetPr codeName="Sheet8"/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sheetPr codeName="Sheet9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sheetPr codeName="Sheet10"/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sheetPr codeName="Sheet11"/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AA19" s="28">
        <v>11305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sheetPr codeName="Sheet12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sheetPr codeName="Sheet13"/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sheetPr codeName="Sheet14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sheetPr codeName="Sheet15"/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sheetPr codeName="Sheet16"/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sheetPr codeName="Sheet17"/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sheetPr codeName="Sheet18"/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sheetPr codeName="Sheet19"/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sheetPr codeName="Sheet20"/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sheetPr codeName="Sheet21"/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sheetPr codeName="Sheet22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sheetPr codeName="Sheet23"/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sheetPr codeName="Sheet24"/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sheetPr codeName="Sheet25"/>
  <dimension ref="A2:AL500"/>
  <sheetViews>
    <sheetView workbookViewId="0">
      <selection activeCell="K9" sqref="K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20</v>
      </c>
      <c r="H6" s="57">
        <v>0</v>
      </c>
      <c r="I6" s="33">
        <v>430</v>
      </c>
      <c r="J6" s="29">
        <v>340</v>
      </c>
      <c r="K6" s="35">
        <v>430</v>
      </c>
      <c r="L6" s="36">
        <f t="shared" ref="L6:L16" si="0">SUM(C6:K6)/40</f>
        <v>30.75</v>
      </c>
      <c r="M6" s="86">
        <f t="shared" ref="M6:M15" si="1">SUMPRODUCT($C$4:$K$4,$C6:$K6)</f>
        <v>88741.875</v>
      </c>
      <c r="N6" s="57">
        <f t="shared" ref="N6:N15" si="2">SUMPRODUCT($C$3:$K$3,$C6:$K6)/1000</f>
        <v>146.1</v>
      </c>
      <c r="O6" s="42">
        <f t="shared" ref="O6:O12" si="3">SUM(F6:H6)/20</f>
        <v>1.5</v>
      </c>
      <c r="P6" s="41">
        <f t="shared" ref="P6:P12" si="4">SUM(I6:K6)/20</f>
        <v>60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0.75</v>
      </c>
      <c r="AH6" s="97">
        <f t="shared" ref="AH6:AH16" si="14">SUM(E6:G6)/40</f>
        <v>0.75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125</v>
      </c>
      <c r="H7" s="57">
        <v>130</v>
      </c>
      <c r="I7" s="33">
        <v>40</v>
      </c>
      <c r="J7" s="29">
        <v>80</v>
      </c>
      <c r="K7" s="35">
        <v>120</v>
      </c>
      <c r="L7" s="36">
        <f t="shared" si="0"/>
        <v>14.75</v>
      </c>
      <c r="M7" s="86">
        <f t="shared" si="1"/>
        <v>35795.474999999999</v>
      </c>
      <c r="N7" s="57">
        <f t="shared" si="2"/>
        <v>53.3</v>
      </c>
      <c r="O7" s="42">
        <f t="shared" si="3"/>
        <v>17.5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8.75</v>
      </c>
      <c r="AH7" s="97">
        <f t="shared" si="14"/>
        <v>5.5</v>
      </c>
      <c r="AJ7" s="154">
        <f t="shared" si="15"/>
        <v>0</v>
      </c>
      <c r="AK7" s="154">
        <f t="shared" si="16"/>
        <v>0.61403508771929827</v>
      </c>
      <c r="AL7" s="154">
        <f t="shared" si="17"/>
        <v>0.38596491228070173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12</v>
      </c>
      <c r="I9" s="33">
        <v>63</v>
      </c>
      <c r="J9" s="29">
        <v>23</v>
      </c>
      <c r="K9" s="35">
        <v>64</v>
      </c>
      <c r="L9" s="36">
        <f t="shared" si="0"/>
        <v>4.3499999999999996</v>
      </c>
      <c r="M9" s="86">
        <f t="shared" si="1"/>
        <v>12155.1</v>
      </c>
      <c r="N9" s="57">
        <f t="shared" si="2"/>
        <v>19.68</v>
      </c>
      <c r="O9" s="42">
        <f t="shared" si="3"/>
        <v>1.2</v>
      </c>
      <c r="P9" s="41">
        <f t="shared" si="4"/>
        <v>7.5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0.3</v>
      </c>
      <c r="AJ9" s="154">
        <f t="shared" si="15"/>
        <v>0</v>
      </c>
      <c r="AK9" s="154">
        <f t="shared" si="16"/>
        <v>0.66666666666666674</v>
      </c>
      <c r="AL9" s="154">
        <f t="shared" si="17"/>
        <v>0.33333333333333337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41</v>
      </c>
      <c r="G10" s="29">
        <v>58</v>
      </c>
      <c r="H10" s="57">
        <v>54</v>
      </c>
      <c r="I10" s="33">
        <v>113</v>
      </c>
      <c r="J10" s="29">
        <v>59</v>
      </c>
      <c r="K10" s="35">
        <v>165</v>
      </c>
      <c r="L10" s="36">
        <f t="shared" ref="L10" si="18">SUM(C10:K10)/40</f>
        <v>12.25</v>
      </c>
      <c r="M10" s="86">
        <f t="shared" si="1"/>
        <v>32506.442499999997</v>
      </c>
      <c r="N10" s="57">
        <f t="shared" si="2"/>
        <v>51.15</v>
      </c>
      <c r="O10" s="42">
        <f t="shared" ref="O10" si="19">SUM(F10:H10)/20</f>
        <v>7.65</v>
      </c>
      <c r="P10" s="41">
        <f t="shared" ref="P10" si="20">SUM(I10:K10)/20</f>
        <v>16.850000000000001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1279</v>
      </c>
      <c r="G12" s="29">
        <v>1160</v>
      </c>
      <c r="H12" s="57">
        <v>1159</v>
      </c>
      <c r="I12" s="33">
        <v>1279</v>
      </c>
      <c r="J12" s="29">
        <v>1158</v>
      </c>
      <c r="K12" s="35">
        <v>1239</v>
      </c>
      <c r="L12" s="36">
        <f t="shared" si="0"/>
        <v>181.85</v>
      </c>
      <c r="M12" s="86">
        <f t="shared" si="1"/>
        <v>455784.71500000003</v>
      </c>
      <c r="N12" s="57">
        <f t="shared" si="2"/>
        <v>692.98</v>
      </c>
      <c r="O12" s="42">
        <f t="shared" si="3"/>
        <v>179.9</v>
      </c>
      <c r="P12" s="41">
        <f t="shared" si="4"/>
        <v>183.8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89.95</v>
      </c>
      <c r="AH12" s="97">
        <f t="shared" si="14"/>
        <v>60.975000000000001</v>
      </c>
      <c r="AJ12" s="154">
        <f t="shared" si="15"/>
        <v>0</v>
      </c>
      <c r="AK12" s="154">
        <f t="shared" si="16"/>
        <v>0.59599138645022365</v>
      </c>
      <c r="AL12" s="154">
        <f t="shared" si="17"/>
        <v>0.40400861354977635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1437</v>
      </c>
      <c r="G16" s="51">
        <f t="shared" si="34"/>
        <v>1363</v>
      </c>
      <c r="H16" s="53">
        <f t="shared" si="34"/>
        <v>1355</v>
      </c>
      <c r="I16" s="113">
        <f t="shared" si="34"/>
        <v>1925</v>
      </c>
      <c r="J16" s="51">
        <f t="shared" si="34"/>
        <v>1660</v>
      </c>
      <c r="K16" s="53">
        <f t="shared" si="34"/>
        <v>2018</v>
      </c>
      <c r="L16" s="50">
        <f t="shared" si="0"/>
        <v>243.95</v>
      </c>
      <c r="M16" s="88">
        <f t="shared" ref="M16:AA16" si="35">SUM(M6:M15)</f>
        <v>624983.60750000004</v>
      </c>
      <c r="N16" s="53">
        <f t="shared" si="35"/>
        <v>963.21</v>
      </c>
      <c r="O16" s="113">
        <f t="shared" si="35"/>
        <v>207.75</v>
      </c>
      <c r="P16" s="52">
        <f t="shared" si="35"/>
        <v>280.14999999999998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103.875</v>
      </c>
      <c r="AH16" s="104">
        <f t="shared" si="14"/>
        <v>70</v>
      </c>
      <c r="AJ16" s="155">
        <f t="shared" ref="AJ16" si="37">AF16/SUM(AF16:AH16)</f>
        <v>0</v>
      </c>
      <c r="AK16" s="155">
        <f t="shared" si="16"/>
        <v>0.59741193386053204</v>
      </c>
      <c r="AL16" s="155">
        <f t="shared" si="17"/>
        <v>0.40258806613946801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35.924999999999997</v>
      </c>
      <c r="G17" s="55">
        <f t="shared" si="38"/>
        <v>34.075000000000003</v>
      </c>
      <c r="H17" s="55">
        <f t="shared" si="38"/>
        <v>33.875</v>
      </c>
      <c r="I17" s="55">
        <f t="shared" si="38"/>
        <v>48.125</v>
      </c>
      <c r="J17" s="55">
        <f t="shared" si="38"/>
        <v>41.5</v>
      </c>
      <c r="K17" s="55">
        <f t="shared" si="38"/>
        <v>50.45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sheetPr codeName="Sheet26"/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75</v>
      </c>
      <c r="G6" s="29">
        <v>60</v>
      </c>
      <c r="H6" s="57">
        <v>65</v>
      </c>
      <c r="I6" s="33">
        <v>205</v>
      </c>
      <c r="J6" s="29">
        <v>150</v>
      </c>
      <c r="K6" s="35">
        <v>195</v>
      </c>
      <c r="L6" s="36">
        <f t="shared" ref="L6:L16" si="0">SUM(C6:K6)/40</f>
        <v>18.75</v>
      </c>
      <c r="M6" s="86">
        <f t="shared" ref="M6:M15" si="1">SUMPRODUCT($C$4:$K$4,$C6:$K6)</f>
        <v>50444.5</v>
      </c>
      <c r="N6" s="57">
        <f t="shared" ref="N6:N15" si="2">SUMPRODUCT($C$3:$K$3,$C6:$K6)/1000</f>
        <v>80</v>
      </c>
      <c r="O6" s="42">
        <f t="shared" ref="O6:O12" si="3">SUM(F6:H6)/20</f>
        <v>10</v>
      </c>
      <c r="P6" s="41">
        <f t="shared" ref="P6:P12" si="4">SUM(I6:K6)/20</f>
        <v>27.5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3.375</v>
      </c>
      <c r="AJ6" s="154">
        <f t="shared" ref="AJ6:AJ15" si="15">AF6/SUM(AF6:AH6)</f>
        <v>0</v>
      </c>
      <c r="AK6" s="154">
        <f t="shared" ref="AK6:AK16" si="16">AG6/SUM(AF6:AH6)</f>
        <v>0.59701492537313428</v>
      </c>
      <c r="AL6" s="154">
        <f t="shared" ref="AL6:AL16" si="17">AH6/SUM(AF6:AH6)</f>
        <v>0.40298507462686567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78</v>
      </c>
      <c r="H7" s="57">
        <v>120</v>
      </c>
      <c r="I7" s="33">
        <v>1</v>
      </c>
      <c r="J7" s="29">
        <v>1</v>
      </c>
      <c r="K7" s="35">
        <v>1</v>
      </c>
      <c r="L7" s="36">
        <f t="shared" si="0"/>
        <v>5.0250000000000004</v>
      </c>
      <c r="M7" s="86">
        <f t="shared" si="1"/>
        <v>10605.494999999999</v>
      </c>
      <c r="N7" s="57">
        <f t="shared" si="2"/>
        <v>14.22</v>
      </c>
      <c r="O7" s="42">
        <f t="shared" si="3"/>
        <v>9.9</v>
      </c>
      <c r="P7" s="41">
        <f t="shared" si="4"/>
        <v>0.15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4.95</v>
      </c>
      <c r="AH7" s="97">
        <f t="shared" si="14"/>
        <v>1.95</v>
      </c>
      <c r="AJ7" s="154">
        <f t="shared" si="15"/>
        <v>0</v>
      </c>
      <c r="AK7" s="154">
        <f t="shared" si="16"/>
        <v>0.71739130434782605</v>
      </c>
      <c r="AL7" s="154">
        <f t="shared" si="17"/>
        <v>0.28260869565217389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24</v>
      </c>
      <c r="G9" s="29">
        <v>64</v>
      </c>
      <c r="H9" s="57">
        <v>26</v>
      </c>
      <c r="I9" s="33">
        <v>164</v>
      </c>
      <c r="J9" s="29">
        <v>184</v>
      </c>
      <c r="K9" s="35">
        <v>212</v>
      </c>
      <c r="L9" s="36">
        <f t="shared" si="0"/>
        <v>16.850000000000001</v>
      </c>
      <c r="M9" s="86">
        <f t="shared" si="1"/>
        <v>46659.125</v>
      </c>
      <c r="N9" s="57">
        <f t="shared" si="2"/>
        <v>75.180000000000007</v>
      </c>
      <c r="O9" s="42">
        <f t="shared" si="3"/>
        <v>5.7</v>
      </c>
      <c r="P9" s="41">
        <f t="shared" si="4"/>
        <v>28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2.85</v>
      </c>
      <c r="AH9" s="97">
        <f t="shared" si="14"/>
        <v>2.2000000000000002</v>
      </c>
      <c r="AJ9" s="154">
        <f t="shared" si="15"/>
        <v>0</v>
      </c>
      <c r="AK9" s="154">
        <f t="shared" si="16"/>
        <v>0.5643564356435643</v>
      </c>
      <c r="AL9" s="154">
        <f t="shared" si="17"/>
        <v>0.43564356435643564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26</v>
      </c>
      <c r="H10" s="57">
        <v>63</v>
      </c>
      <c r="I10" s="33">
        <v>82</v>
      </c>
      <c r="J10" s="29">
        <v>41</v>
      </c>
      <c r="K10" s="35">
        <v>45</v>
      </c>
      <c r="L10" s="36">
        <f t="shared" ref="L10" si="18">SUM(C10:K10)/40</f>
        <v>7.6</v>
      </c>
      <c r="M10" s="86">
        <f t="shared" si="1"/>
        <v>19338.420000000002</v>
      </c>
      <c r="N10" s="57">
        <f t="shared" si="2"/>
        <v>29.68</v>
      </c>
      <c r="O10" s="42">
        <f t="shared" ref="O10" si="19">SUM(F10:H10)/20</f>
        <v>6.8</v>
      </c>
      <c r="P10" s="41">
        <f t="shared" ref="P10" si="20">SUM(I10:K10)/20</f>
        <v>8.4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280</v>
      </c>
      <c r="H12" s="57">
        <v>320</v>
      </c>
      <c r="I12" s="33">
        <v>360</v>
      </c>
      <c r="J12" s="29">
        <v>320</v>
      </c>
      <c r="K12" s="35">
        <v>460</v>
      </c>
      <c r="L12" s="36">
        <f t="shared" si="0"/>
        <v>51.5</v>
      </c>
      <c r="M12" s="86">
        <f t="shared" si="1"/>
        <v>131075.1</v>
      </c>
      <c r="N12" s="57">
        <f t="shared" si="2"/>
        <v>201.2</v>
      </c>
      <c r="O12" s="42">
        <f t="shared" si="3"/>
        <v>46</v>
      </c>
      <c r="P12" s="41">
        <f t="shared" si="4"/>
        <v>57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23</v>
      </c>
      <c r="AH12" s="97">
        <f t="shared" si="14"/>
        <v>15</v>
      </c>
      <c r="AJ12" s="154">
        <f t="shared" si="15"/>
        <v>0</v>
      </c>
      <c r="AK12" s="154">
        <f t="shared" si="16"/>
        <v>0.60526315789473684</v>
      </c>
      <c r="AL12" s="154">
        <f t="shared" si="17"/>
        <v>0.39473684210526316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466</v>
      </c>
      <c r="G16" s="51">
        <f t="shared" si="34"/>
        <v>508</v>
      </c>
      <c r="H16" s="53">
        <f t="shared" si="34"/>
        <v>594</v>
      </c>
      <c r="I16" s="113">
        <f t="shared" si="34"/>
        <v>812</v>
      </c>
      <c r="J16" s="51">
        <f t="shared" si="34"/>
        <v>696</v>
      </c>
      <c r="K16" s="53">
        <f t="shared" si="34"/>
        <v>913</v>
      </c>
      <c r="L16" s="50">
        <f t="shared" si="0"/>
        <v>99.724999999999994</v>
      </c>
      <c r="M16" s="88">
        <f t="shared" ref="M16:AA16" si="35">SUM(M6:M15)</f>
        <v>258122.64</v>
      </c>
      <c r="N16" s="53">
        <f t="shared" si="35"/>
        <v>400.28</v>
      </c>
      <c r="O16" s="113">
        <f t="shared" si="35"/>
        <v>78.400000000000006</v>
      </c>
      <c r="P16" s="52">
        <f t="shared" si="35"/>
        <v>121.05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39.200000000000003</v>
      </c>
      <c r="AH16" s="104">
        <f t="shared" si="14"/>
        <v>24.35</v>
      </c>
      <c r="AJ16" s="155">
        <f t="shared" ref="AJ16" si="37">AF16/SUM(AF16:AH16)</f>
        <v>0</v>
      </c>
      <c r="AK16" s="155">
        <f t="shared" si="16"/>
        <v>0.6168371361132966</v>
      </c>
      <c r="AL16" s="155">
        <f t="shared" si="17"/>
        <v>0.3831628638867034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11.65</v>
      </c>
      <c r="G17" s="55">
        <f t="shared" si="38"/>
        <v>12.7</v>
      </c>
      <c r="H17" s="55">
        <f t="shared" si="38"/>
        <v>14.85</v>
      </c>
      <c r="I17" s="55">
        <f t="shared" si="38"/>
        <v>20.3</v>
      </c>
      <c r="J17" s="55">
        <f t="shared" si="38"/>
        <v>17.399999999999999</v>
      </c>
      <c r="K17" s="55">
        <f t="shared" si="38"/>
        <v>22.824999999999999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sheetPr codeName="Sheet27"/>
  <dimension ref="A2:AL500"/>
  <sheetViews>
    <sheetView topLeftCell="A2" workbookViewId="0">
      <selection activeCell="K13" sqref="K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95</v>
      </c>
      <c r="G6" s="29">
        <v>45</v>
      </c>
      <c r="H6" s="57">
        <v>150</v>
      </c>
      <c r="I6" s="33">
        <v>80</v>
      </c>
      <c r="J6" s="29">
        <v>60</v>
      </c>
      <c r="K6" s="35">
        <v>80</v>
      </c>
      <c r="L6" s="36">
        <f t="shared" ref="L6:L16" si="0">SUM(C6:K6)/40</f>
        <v>12.75</v>
      </c>
      <c r="M6" s="86">
        <f t="shared" ref="M6:M15" si="1">SUMPRODUCT($C$4:$K$4,$C6:$K6)</f>
        <v>31194.924999999999</v>
      </c>
      <c r="N6" s="57">
        <f t="shared" ref="N6:N15" si="2">SUMPRODUCT($C$3:$K$3,$C6:$K6)/1000</f>
        <v>46.7</v>
      </c>
      <c r="O6" s="42">
        <f t="shared" ref="O6:O12" si="3">SUM(F6:H6)/20</f>
        <v>14.5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7.25</v>
      </c>
      <c r="AH6" s="97">
        <f t="shared" ref="AH6:AH16" si="14">SUM(E6:G6)/40</f>
        <v>3.5</v>
      </c>
      <c r="AJ6" s="154">
        <f t="shared" ref="AJ6:AJ15" si="15">AF6/SUM(AF6:AH6)</f>
        <v>0</v>
      </c>
      <c r="AK6" s="154">
        <f t="shared" ref="AK6:AK16" si="16">AG6/SUM(AF6:AH6)</f>
        <v>0.67441860465116277</v>
      </c>
      <c r="AL6" s="154">
        <f t="shared" ref="AL6:AL16" si="17">AH6/SUM(AF6:AH6)</f>
        <v>0.32558139534883723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15</v>
      </c>
      <c r="H9" s="57">
        <v>17</v>
      </c>
      <c r="I9" s="33">
        <v>92</v>
      </c>
      <c r="J9" s="29">
        <v>82</v>
      </c>
      <c r="K9" s="35">
        <v>97</v>
      </c>
      <c r="L9" s="36">
        <f t="shared" si="0"/>
        <v>8</v>
      </c>
      <c r="M9" s="86">
        <f t="shared" si="1"/>
        <v>22256.102500000001</v>
      </c>
      <c r="N9" s="57">
        <f t="shared" si="2"/>
        <v>35.950000000000003</v>
      </c>
      <c r="O9" s="42">
        <f t="shared" si="3"/>
        <v>2.4500000000000002</v>
      </c>
      <c r="P9" s="41">
        <f t="shared" si="4"/>
        <v>13.55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1.2250000000000001</v>
      </c>
      <c r="AH9" s="97">
        <f t="shared" si="14"/>
        <v>0.8</v>
      </c>
      <c r="AJ9" s="154">
        <f t="shared" si="15"/>
        <v>0</v>
      </c>
      <c r="AK9" s="154">
        <f t="shared" si="16"/>
        <v>0.60493827160493818</v>
      </c>
      <c r="AL9" s="154">
        <f t="shared" si="17"/>
        <v>0.39506172839506171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80</v>
      </c>
      <c r="G10" s="29">
        <v>80</v>
      </c>
      <c r="H10" s="57">
        <v>80</v>
      </c>
      <c r="I10" s="33">
        <v>12</v>
      </c>
      <c r="J10" s="29">
        <v>16</v>
      </c>
      <c r="K10" s="35">
        <v>30</v>
      </c>
      <c r="L10" s="36">
        <f t="shared" ref="L10" si="18">SUM(C10:K10)/40</f>
        <v>7.45</v>
      </c>
      <c r="M10" s="86">
        <f t="shared" si="1"/>
        <v>16804.12</v>
      </c>
      <c r="N10" s="57">
        <f t="shared" si="2"/>
        <v>23.76</v>
      </c>
      <c r="O10" s="42">
        <f t="shared" ref="O10" si="19">SUM(F10:H10)/20</f>
        <v>12</v>
      </c>
      <c r="P10" s="41">
        <f t="shared" ref="P10" si="20">SUM(I10:K10)/20</f>
        <v>2.9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184</v>
      </c>
      <c r="G12" s="29">
        <v>682</v>
      </c>
      <c r="H12" s="57">
        <v>448</v>
      </c>
      <c r="I12" s="33">
        <v>911</v>
      </c>
      <c r="J12" s="29">
        <v>768</v>
      </c>
      <c r="K12" s="35">
        <v>950</v>
      </c>
      <c r="L12" s="36">
        <f t="shared" si="0"/>
        <v>98.575000000000003</v>
      </c>
      <c r="M12" s="86">
        <f t="shared" si="1"/>
        <v>259906.28499999997</v>
      </c>
      <c r="N12" s="57">
        <f t="shared" si="2"/>
        <v>407.46</v>
      </c>
      <c r="O12" s="42">
        <f t="shared" si="3"/>
        <v>65.7</v>
      </c>
      <c r="P12" s="41">
        <f t="shared" si="4"/>
        <v>131.44999999999999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32.85</v>
      </c>
      <c r="AH12" s="97">
        <f t="shared" si="14"/>
        <v>21.65</v>
      </c>
      <c r="AJ12" s="154">
        <f t="shared" si="15"/>
        <v>0</v>
      </c>
      <c r="AK12" s="154">
        <f t="shared" si="16"/>
        <v>0.60275229357798166</v>
      </c>
      <c r="AL12" s="154">
        <f t="shared" si="17"/>
        <v>0.39724770642201834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376</v>
      </c>
      <c r="G16" s="51">
        <f t="shared" si="34"/>
        <v>822</v>
      </c>
      <c r="H16" s="53">
        <f t="shared" si="34"/>
        <v>695</v>
      </c>
      <c r="I16" s="113">
        <f t="shared" si="34"/>
        <v>1095</v>
      </c>
      <c r="J16" s="51">
        <f t="shared" si="34"/>
        <v>926</v>
      </c>
      <c r="K16" s="53">
        <f t="shared" si="34"/>
        <v>1157</v>
      </c>
      <c r="L16" s="50">
        <f t="shared" si="0"/>
        <v>126.77500000000001</v>
      </c>
      <c r="M16" s="88">
        <f t="shared" ref="M16:AA16" si="35">SUM(M6:M15)</f>
        <v>330161.4325</v>
      </c>
      <c r="N16" s="53">
        <f t="shared" si="35"/>
        <v>513.87</v>
      </c>
      <c r="O16" s="113">
        <f t="shared" si="35"/>
        <v>94.65</v>
      </c>
      <c r="P16" s="52">
        <f t="shared" si="35"/>
        <v>158.89999999999998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47.325000000000003</v>
      </c>
      <c r="AH16" s="104">
        <f t="shared" si="14"/>
        <v>29.95</v>
      </c>
      <c r="AJ16" s="155">
        <f t="shared" ref="AJ16" si="37">AF16/SUM(AF16:AH16)</f>
        <v>0</v>
      </c>
      <c r="AK16" s="155">
        <f t="shared" si="16"/>
        <v>0.61242316402458752</v>
      </c>
      <c r="AL16" s="155">
        <f t="shared" si="17"/>
        <v>0.38757683597541243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9.4</v>
      </c>
      <c r="G17" s="55">
        <f t="shared" si="38"/>
        <v>20.55</v>
      </c>
      <c r="H17" s="55">
        <f t="shared" si="38"/>
        <v>17.375</v>
      </c>
      <c r="I17" s="55">
        <f t="shared" si="38"/>
        <v>27.375</v>
      </c>
      <c r="J17" s="55">
        <f t="shared" si="38"/>
        <v>23.15</v>
      </c>
      <c r="K17" s="55">
        <f t="shared" si="38"/>
        <v>28.925000000000001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sheetPr codeName="Sheet28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sheetPr codeName="Sheet29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sheetPr codeName="Sheet30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sheetPr codeName="Sheet31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sheetPr codeName="Sheet32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sheetPr codeName="Sheet33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sheetPr codeName="Sheet34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46320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sheetPr codeName="Sheet35"/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2026-10-26T11:24:58Z</dcterms:modified>
</cp:coreProperties>
</file>