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21EF888-179A-4C3F-8912-0E96FA5C1849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<sst xmlns="http://schemas.openxmlformats.org/spreadsheetml/2006/main" count="2196" uniqueCount="105">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</sst>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5">
        <v>46174</v>
      </c>
      <c r="B2" s="265"/>
      <c r="C2" s="173" t="s">
        <v>65</v>
      </c>
      <c r="D2" s="266" t="s">
        <v>66</v>
      </c>
      <c r="E2" s="26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7" t="s">
        <v>84</v>
      </c>
      <c r="B3" s="268"/>
      <c r="C3" s="26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9" t="s">
        <v>70</v>
      </c>
      <c r="B4" s="269" t="s">
        <v>49</v>
      </c>
      <c r="C4" s="271" t="s">
        <v>85</v>
      </c>
      <c r="D4" s="273" t="s">
        <v>4</v>
      </c>
      <c r="E4" s="274"/>
      <c r="F4" s="156" t="s">
        <v>71</v>
      </c>
      <c r="G4" s="278" t="s">
        <v>72</v>
      </c>
      <c r="H4" s="279"/>
      <c r="I4" s="279"/>
      <c r="J4" s="279"/>
      <c r="K4" s="280"/>
      <c r="L4" s="281"/>
    </row>
    <row r="5" spans="1:12" ht="15" customHeight="1" thickBot="1" x14ac:dyDescent="0.35">
      <c r="A5" s="270"/>
      <c r="B5" s="270"/>
      <c r="C5" s="27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173.7</v>
      </c>
      <c r="I8" s="195">
        <f t="shared" si="0"/>
        <v>0.34739999999999999</v>
      </c>
      <c r="J8" s="188">
        <f t="shared" si="1"/>
        <v>326.3</v>
      </c>
      <c r="K8" s="189">
        <f t="shared" si="2"/>
        <v>173.7</v>
      </c>
      <c r="L8" s="196">
        <f t="shared" si="3"/>
        <v>13.052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118.3</v>
      </c>
      <c r="I9" s="195">
        <f t="shared" si="0"/>
        <v>0.2366</v>
      </c>
      <c r="J9" s="188">
        <f t="shared" si="1"/>
        <v>381.7</v>
      </c>
      <c r="K9" s="189">
        <f t="shared" si="2"/>
        <v>118.3</v>
      </c>
      <c r="L9" s="196">
        <f t="shared" si="3"/>
        <v>15.267999999999999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83.525000000000006</v>
      </c>
      <c r="I11" s="195">
        <f t="shared" si="0"/>
        <v>0.16705</v>
      </c>
      <c r="J11" s="188">
        <f t="shared" si="1"/>
        <v>416.47500000000002</v>
      </c>
      <c r="K11" s="189">
        <f t="shared" si="2"/>
        <v>83.525000000000006</v>
      </c>
      <c r="L11" s="196">
        <f t="shared" si="3"/>
        <v>16.659000000000002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1149.5999999999999</v>
      </c>
      <c r="I13" s="195">
        <f t="shared" si="0"/>
        <v>2.2991999999999999</v>
      </c>
      <c r="J13" s="188">
        <f t="shared" si="1"/>
        <v>-649.59999999999991</v>
      </c>
      <c r="K13" s="189">
        <f t="shared" si="2"/>
        <v>1149.5999999999999</v>
      </c>
      <c r="L13" s="196">
        <f t="shared" si="3"/>
        <v>-25.983999999999995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82" t="s">
        <v>48</v>
      </c>
      <c r="B19" s="283"/>
      <c r="C19" s="28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9" t="s">
        <v>70</v>
      </c>
      <c r="B22" s="269" t="s">
        <v>49</v>
      </c>
      <c r="C22" s="271" t="s">
        <v>85</v>
      </c>
      <c r="D22" s="273" t="s">
        <v>79</v>
      </c>
      <c r="E22" s="274"/>
      <c r="F22" s="156" t="s">
        <v>71</v>
      </c>
      <c r="G22" s="275" t="s">
        <v>80</v>
      </c>
      <c r="H22" s="276"/>
      <c r="I22" s="276"/>
      <c r="J22" s="276"/>
      <c r="K22" s="277"/>
      <c r="L22" s="277"/>
    </row>
    <row r="23" spans="1:12" ht="13.5" customHeight="1" thickBot="1" x14ac:dyDescent="0.35">
      <c r="A23" s="270"/>
      <c r="B23" s="270"/>
      <c r="C23" s="27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2" t="s">
        <v>48</v>
      </c>
      <c r="B34" s="283"/>
      <c r="C34" s="284"/>
      <c r="D34" s="285"/>
      <c r="E34" s="286"/>
      <c r="F34" s="28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M10" sqref="M10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7">
        <f ca="1">TODAY()-1</f>
        <v>46315</v>
      </c>
      <c r="B2" s="297"/>
      <c r="C2" s="297"/>
      <c r="D2" s="297"/>
      <c r="E2" s="297"/>
      <c r="F2" s="28" t="s">
        <v>95</v>
      </c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3" t="s">
        <v>48</v>
      </c>
      <c r="M3" s="304"/>
      <c r="N3" s="305"/>
      <c r="O3" s="309" t="s">
        <v>47</v>
      </c>
      <c r="P3" s="31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6"/>
      <c r="M4" s="307"/>
      <c r="N4" s="308"/>
      <c r="O4" s="311"/>
      <c r="P4" s="312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633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627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1044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1616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1072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1956</v>
      </c>
      <c r="L6" s="36">
        <f t="shared" ref="L6:L16" si="0">SUM(C6:K6)/40</f>
        <v>173.7</v>
      </c>
      <c r="M6" s="86">
        <f t="shared" ref="M6:M15" si="1">SUMPRODUCT($C$4:$K$4,$C6:$K6)</f>
        <v>458213.76</v>
      </c>
      <c r="N6" s="57">
        <f t="shared" ref="N6:N15" si="2">SUMPRODUCT($C$3:$K$3,$C6:$K6)/1000</f>
        <v>718.56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57.6</v>
      </c>
      <c r="AH6" s="97">
        <f t="shared" ref="AH6:AH16" si="12">SUM(E6:G6)/40</f>
        <v>31.5</v>
      </c>
      <c r="AJ6" s="154">
        <f t="shared" ref="AJ6:AJ15" si="13">AF6/SUM(AF6:AH6)</f>
        <v>0</v>
      </c>
      <c r="AK6" s="154">
        <f t="shared" ref="AK6:AK16" si="14">AG6/SUM(AF6:AH6)</f>
        <v>0.64646464646464652</v>
      </c>
      <c r="AL6" s="154">
        <f t="shared" ref="AL6:AL16" si="15">AH6/SUM(AF6:AH6)</f>
        <v>0.35353535353535354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565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394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569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1228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839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1137</v>
      </c>
      <c r="L7" s="36">
        <f t="shared" si="0"/>
        <v>118.3</v>
      </c>
      <c r="M7" s="86">
        <f t="shared" si="1"/>
        <v>312901.26</v>
      </c>
      <c r="N7" s="57">
        <f t="shared" si="2"/>
        <v>491.44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38.200000000000003</v>
      </c>
      <c r="AH7" s="97">
        <f t="shared" si="12"/>
        <v>23.975000000000001</v>
      </c>
      <c r="AJ7" s="154">
        <f t="shared" si="13"/>
        <v>0</v>
      </c>
      <c r="AK7" s="154">
        <f t="shared" si="14"/>
        <v>0.61439485323683152</v>
      </c>
      <c r="AL7" s="154">
        <f t="shared" si="15"/>
        <v>0.38560514676316848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389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221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330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853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577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971</v>
      </c>
      <c r="L9" s="36">
        <f t="shared" si="0"/>
        <v>83.525000000000006</v>
      </c>
      <c r="M9" s="86">
        <f t="shared" si="1"/>
        <v>223723.39</v>
      </c>
      <c r="N9" s="57">
        <f t="shared" si="2"/>
        <v>353.92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23.5</v>
      </c>
      <c r="AH9" s="97">
        <f t="shared" si="12"/>
        <v>15.25</v>
      </c>
      <c r="AJ9" s="154">
        <f t="shared" si="13"/>
        <v>0</v>
      </c>
      <c r="AK9" s="154">
        <f t="shared" si="14"/>
        <v>0.6064516129032258</v>
      </c>
      <c r="AL9" s="154">
        <f t="shared" si="15"/>
        <v>0.3935483870967742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443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477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721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727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535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651</v>
      </c>
      <c r="L10" s="36">
        <f t="shared" ref="L10" si="16">SUM(C10:K10)/40</f>
        <v>88.85</v>
      </c>
      <c r="M10" s="86">
        <f t="shared" si="1"/>
        <v>225051.28249999997</v>
      </c>
      <c r="N10" s="57">
        <f t="shared" si="2"/>
        <v>344.43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4459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4345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7050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8753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8852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12525</v>
      </c>
      <c r="L12" s="36">
        <f t="shared" si="0"/>
        <v>1149.5999999999999</v>
      </c>
      <c r="M12" s="86">
        <f t="shared" si="1"/>
        <v>3020383.6749999998</v>
      </c>
      <c r="N12" s="57">
        <f t="shared" si="2"/>
        <v>4725.38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396.35</v>
      </c>
      <c r="AH12" s="97">
        <f t="shared" si="12"/>
        <v>220.1</v>
      </c>
      <c r="AJ12" s="154">
        <f t="shared" si="13"/>
        <v>0</v>
      </c>
      <c r="AK12" s="154">
        <f t="shared" si="14"/>
        <v>0.64295563306026438</v>
      </c>
      <c r="AL12" s="154">
        <f t="shared" si="15"/>
        <v>0.35704436693973557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13" t="s">
        <v>48</v>
      </c>
      <c r="B16" s="314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7788</v>
      </c>
      <c r="G16" s="51">
        <f t="shared" si="38"/>
        <v>6739</v>
      </c>
      <c r="H16" s="53">
        <f t="shared" si="38"/>
        <v>10572</v>
      </c>
      <c r="I16" s="113">
        <f t="shared" si="38"/>
        <v>20657</v>
      </c>
      <c r="J16" s="51">
        <f t="shared" si="38"/>
        <v>18538</v>
      </c>
      <c r="K16" s="53">
        <f t="shared" si="38"/>
        <v>25238</v>
      </c>
      <c r="L16" s="50">
        <f t="shared" si="0"/>
        <v>2238.3000000000002</v>
      </c>
      <c r="M16" s="88">
        <f t="shared" ref="M16:AA16" si="39">SUM(M6:M15)</f>
        <v>5997169.4074999997</v>
      </c>
      <c r="N16" s="53">
        <f t="shared" si="39"/>
        <v>9488.89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627.47500000000002</v>
      </c>
      <c r="AH16" s="104">
        <f t="shared" si="12"/>
        <v>363.17500000000001</v>
      </c>
      <c r="AJ16" s="155">
        <f t="shared" ref="AJ16" si="40">AF16/SUM(AF16:AH16)</f>
        <v>0</v>
      </c>
      <c r="AK16" s="155">
        <f t="shared" si="14"/>
        <v>0.63339726442234889</v>
      </c>
      <c r="AL16" s="155">
        <f t="shared" si="15"/>
        <v>0.366602735577651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194.7</v>
      </c>
      <c r="G17" s="55">
        <f t="shared" si="41"/>
        <v>168.47499999999999</v>
      </c>
      <c r="H17" s="55">
        <f t="shared" si="41"/>
        <v>264.3</v>
      </c>
      <c r="I17" s="55">
        <f t="shared" si="41"/>
        <v>516.42499999999995</v>
      </c>
      <c r="J17" s="55">
        <f t="shared" si="41"/>
        <v>463.45</v>
      </c>
      <c r="K17" s="55">
        <f t="shared" si="41"/>
        <v>630.95000000000005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6">
        <f ca="1">Ttl!A2</f>
        <v>46315</v>
      </c>
      <c r="B2" s="336"/>
      <c r="C2" s="336"/>
      <c r="D2" s="336"/>
      <c r="E2" s="336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5" t="s">
        <v>49</v>
      </c>
      <c r="B19" s="277" t="s">
        <v>43</v>
      </c>
      <c r="C19" s="327" t="s">
        <v>40</v>
      </c>
      <c r="D19" s="322"/>
      <c r="E19" s="322"/>
      <c r="F19" s="322" t="s">
        <v>41</v>
      </c>
      <c r="G19" s="322"/>
      <c r="H19" s="322"/>
      <c r="I19" s="322" t="s">
        <v>42</v>
      </c>
      <c r="J19" s="322"/>
      <c r="K19" s="322"/>
      <c r="L19" s="328" t="s">
        <v>48</v>
      </c>
      <c r="M19" s="328"/>
      <c r="N19" s="329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5"/>
      <c r="B20" s="32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K13" sqref="K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338"/>
      <c r="D6" s="339"/>
      <c r="E6" s="340"/>
      <c r="F6" s="341">
        <v>23</v>
      </c>
      <c r="G6" s="339">
        <v>39</v>
      </c>
      <c r="H6" s="342">
        <v>14</v>
      </c>
      <c r="I6" s="341">
        <v>213</v>
      </c>
      <c r="J6" s="339">
        <v>143</v>
      </c>
      <c r="K6" s="340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338"/>
      <c r="D7" s="339"/>
      <c r="E7" s="340"/>
      <c r="F7" s="341">
        <v>21</v>
      </c>
      <c r="G7" s="339">
        <v>16</v>
      </c>
      <c r="H7" s="342">
        <v>21</v>
      </c>
      <c r="I7" s="341">
        <v>91</v>
      </c>
      <c r="J7" s="339">
        <v>86</v>
      </c>
      <c r="K7" s="340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338"/>
      <c r="D8" s="339"/>
      <c r="E8" s="340"/>
      <c r="F8" s="341"/>
      <c r="G8" s="339"/>
      <c r="H8" s="342"/>
      <c r="I8" s="341"/>
      <c r="J8" s="339"/>
      <c r="K8" s="340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338"/>
      <c r="D9" s="339"/>
      <c r="E9" s="340"/>
      <c r="F9" s="341">
        <v>26</v>
      </c>
      <c r="G9" s="339">
        <v>26</v>
      </c>
      <c r="H9" s="342">
        <v>28</v>
      </c>
      <c r="I9" s="341">
        <v>70</v>
      </c>
      <c r="J9" s="339">
        <v>38</v>
      </c>
      <c r="K9" s="340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338"/>
      <c r="D10" s="339"/>
      <c r="E10" s="340"/>
      <c r="F10" s="341"/>
      <c r="G10" s="339"/>
      <c r="H10" s="342"/>
      <c r="I10" s="341"/>
      <c r="J10" s="339"/>
      <c r="K10" s="340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338"/>
      <c r="D11" s="339"/>
      <c r="E11" s="340"/>
      <c r="F11" s="341"/>
      <c r="G11" s="339"/>
      <c r="H11" s="342"/>
      <c r="I11" s="341"/>
      <c r="J11" s="339"/>
      <c r="K11" s="340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338"/>
      <c r="D12" s="339"/>
      <c r="E12" s="340"/>
      <c r="F12" s="341">
        <v>172</v>
      </c>
      <c r="G12" s="339">
        <v>80</v>
      </c>
      <c r="H12" s="342">
        <v>197</v>
      </c>
      <c r="I12" s="341">
        <v>277</v>
      </c>
      <c r="J12" s="339">
        <v>320</v>
      </c>
      <c r="K12" s="340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338"/>
      <c r="D13" s="339"/>
      <c r="E13" s="340"/>
      <c r="F13" s="341"/>
      <c r="G13" s="339"/>
      <c r="H13" s="342"/>
      <c r="I13" s="341"/>
      <c r="J13" s="339"/>
      <c r="K13" s="340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338"/>
      <c r="D14" s="339"/>
      <c r="E14" s="340"/>
      <c r="F14" s="341"/>
      <c r="G14" s="339"/>
      <c r="H14" s="342"/>
      <c r="I14" s="341"/>
      <c r="J14" s="339"/>
      <c r="K14" s="340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338"/>
      <c r="D15" s="339"/>
      <c r="E15" s="340"/>
      <c r="F15" s="341"/>
      <c r="G15" s="339"/>
      <c r="H15" s="342"/>
      <c r="I15" s="341"/>
      <c r="J15" s="339"/>
      <c r="K15" s="340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46315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2026-10-21T05:49:54Z</dcterms:modified>
</cp:coreProperties>
</file>