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BDF4F716-28C9-442D-B482-CD66B40C64E6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3" i="3" l="1"/>
  <c r="A2" i="3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22" l="1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2" l="1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<sst xmlns="http://schemas.openxmlformats.org/spreadsheetml/2006/main" count="2195" uniqueCount="104">
  <si>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</si>
  <si>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</si>
  <si>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</si>
  <si>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</si>
  <si>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</si>
  <si>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</si>
  <si>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</si>
  <si>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</si>
  <si>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</si>
  <si>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</si>
  <si>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</si>
  <si>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</si>
  <si>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</si>
  <si>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</si>
  <si>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</si>
  <si>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</si>
  <si>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</si>
  <si>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</si>
  <si>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</si>
  <si>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</si>
  <si>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</si>
  <si>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</si>
  <si>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</si>
  <si>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</si>
  <si>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</si>
  <si>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</si>
  <si>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</si>
  <si>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</si>
  <si>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</si>
  <si>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</si>
  <si>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</si>
  <si>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</si>
  <si>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</si>
  <si>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</si>
  <si>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</si>
  <si>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</si>
  <si>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</si>
  <si>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</si>
  <si>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</si>
  <si>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</si>
  <si>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</si>
  <si>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</si>
  <si>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</si>
  <si>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</si>
  <si>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</si>
  <si>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</si>
  <si>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</si>
  <si>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</si>
  <si>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</si>
  <si>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</si>
  <si>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</si>
  <si>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</si>
  <si>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</si>
  <si>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</si>
  <si>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</si>
  <si>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</si>
  <si>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</si>
  <si>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</si>
  <si>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</si>
  <si>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</si>
  <si>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</si>
  <si>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</si>
  <si>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</si>
  <si>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</si>
  <si>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</si>
  <si>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</si>
  <si>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</si>
  <si>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</si>
  <si>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</si>
  <si>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</si>
  <si>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</si>
  <si>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</si>
  <si>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</si>
  <si>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</si>
  <si>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</si>
  <si>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</si>
  <si>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</si>
  <si>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</si>
  <si>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</si>
  <si>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</si>
  <si>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</si>
  <si>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</si>
  <si>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</si>
  <si>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</si>
  <si>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</si>
  <si>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</si>
  <si>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</si>
  <si>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</si>
  <si>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</si>
  <si>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</si>
  <si>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</si>
  <si>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</si>
  <si>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</si>
  <si>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</si>
  <si>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</si>
  <si>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</si>
  <si>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</si>
  <si>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</si>
  <si>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</si>
  <si>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</si>
  <si>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</si>
  <si>
    <t xml:space="preserve">Zeshan </t>
  </si>
  <si>
    <t>Jabbar</t>
  </si>
  <si>
    <t>Zeshan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</si>
</sst>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9"/>
      <c r="B3" s="239"/>
      <c r="C3" s="239"/>
      <c r="D3" s="239"/>
      <c r="E3" s="239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</row>
    <row r="4" spans="1:29" ht="14.5" customHeight="1" x14ac:dyDescent="0.35">
      <c r="A4" s="241" t="s">
        <v>0</v>
      </c>
      <c r="B4" s="4" t="s">
        <v>1</v>
      </c>
      <c r="C4" s="4"/>
      <c r="D4" s="243" t="s">
        <v>2</v>
      </c>
      <c r="E4" s="245" t="s">
        <v>3</v>
      </c>
      <c r="F4" s="247" t="s">
        <v>4</v>
      </c>
      <c r="G4" s="247"/>
      <c r="H4" s="248" t="s">
        <v>5</v>
      </c>
      <c r="I4" s="248"/>
      <c r="J4" s="249" t="s">
        <v>6</v>
      </c>
      <c r="K4" s="250"/>
      <c r="L4" s="249" t="s">
        <v>7</v>
      </c>
      <c r="M4" s="250"/>
      <c r="N4" s="251" t="s">
        <v>8</v>
      </c>
      <c r="O4" s="251"/>
      <c r="P4" s="249" t="s">
        <v>9</v>
      </c>
      <c r="Q4" s="250"/>
      <c r="R4" s="249" t="s">
        <v>10</v>
      </c>
      <c r="S4" s="250"/>
      <c r="T4" s="252" t="s">
        <v>11</v>
      </c>
      <c r="U4" s="252"/>
      <c r="V4" s="253" t="s">
        <v>12</v>
      </c>
      <c r="W4" s="254"/>
      <c r="X4" s="253" t="s">
        <v>13</v>
      </c>
      <c r="Y4" s="254"/>
    </row>
    <row r="5" spans="1:29" ht="26.25" customHeight="1" thickBot="1" x14ac:dyDescent="0.4">
      <c r="A5" s="242"/>
      <c r="B5" s="6" t="s">
        <v>14</v>
      </c>
      <c r="C5" s="6" t="s">
        <v>2</v>
      </c>
      <c r="D5" s="244"/>
      <c r="E5" s="24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F11" sqref="F11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5">
        <v>46174</v>
      </c>
      <c r="B2" s="255"/>
      <c r="C2" s="173" t="s">
        <v>65</v>
      </c>
      <c r="D2" s="256" t="s">
        <v>66</v>
      </c>
      <c r="E2" s="256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7" t="s">
        <v>84</v>
      </c>
      <c r="B3" s="258"/>
      <c r="C3" s="258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9" t="s">
        <v>70</v>
      </c>
      <c r="B4" s="259" t="s">
        <v>49</v>
      </c>
      <c r="C4" s="261" t="s">
        <v>85</v>
      </c>
      <c r="D4" s="263" t="s">
        <v>4</v>
      </c>
      <c r="E4" s="264"/>
      <c r="F4" s="156" t="s">
        <v>71</v>
      </c>
      <c r="G4" s="268" t="s">
        <v>72</v>
      </c>
      <c r="H4" s="269"/>
      <c r="I4" s="269"/>
      <c r="J4" s="269"/>
      <c r="K4" s="270"/>
      <c r="L4" s="271"/>
    </row>
    <row r="5" spans="1:12" ht="15" customHeight="1" thickBot="1" x14ac:dyDescent="0.35">
      <c r="A5" s="260"/>
      <c r="B5" s="260"/>
      <c r="C5" s="262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21.324999999999999</v>
      </c>
      <c r="I8" s="195">
        <f t="shared" si="0"/>
        <v>4.265E-2</v>
      </c>
      <c r="J8" s="188">
        <f t="shared" si="1"/>
        <v>478.67500000000001</v>
      </c>
      <c r="K8" s="189">
        <f t="shared" si="2"/>
        <v>21.324999999999999</v>
      </c>
      <c r="L8" s="196">
        <f t="shared" si="3"/>
        <v>19.147000000000002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20.45</v>
      </c>
      <c r="I9" s="195">
        <f t="shared" si="0"/>
        <v>4.0899999999999999E-2</v>
      </c>
      <c r="J9" s="188">
        <f t="shared" si="1"/>
        <v>479.55</v>
      </c>
      <c r="K9" s="189">
        <f t="shared" si="2"/>
        <v>20.45</v>
      </c>
      <c r="L9" s="196">
        <f t="shared" si="3"/>
        <v>19.182000000000002</v>
      </c>
    </row>
    <row r="10" spans="1:12" ht="14.5" x14ac:dyDescent="0.3">
      <c r="A10" s="40">
        <v>5</v>
      </c>
      <c r="B10" s="5"/>
      <c r="C10" s="181" t="str">
        <f>Ttl!B10</f>
        <v>Vacant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12</v>
      </c>
      <c r="I10" s="195">
        <f t="shared" si="0"/>
        <v>2.4E-2</v>
      </c>
      <c r="J10" s="188">
        <f t="shared" si="1"/>
        <v>488</v>
      </c>
      <c r="K10" s="189">
        <f t="shared" si="2"/>
        <v>12</v>
      </c>
      <c r="L10" s="196">
        <f t="shared" si="3"/>
        <v>19.52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0</v>
      </c>
      <c r="I11" s="195">
        <f t="shared" si="0"/>
        <v>0</v>
      </c>
      <c r="J11" s="188">
        <f t="shared" si="1"/>
        <v>500</v>
      </c>
      <c r="K11" s="189">
        <f t="shared" si="2"/>
        <v>0</v>
      </c>
      <c r="L11" s="196">
        <f t="shared" si="3"/>
        <v>20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2" t="s">
        <v>48</v>
      </c>
      <c r="B19" s="273"/>
      <c r="C19" s="27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9" t="s">
        <v>70</v>
      </c>
      <c r="B22" s="259" t="s">
        <v>49</v>
      </c>
      <c r="C22" s="261" t="s">
        <v>85</v>
      </c>
      <c r="D22" s="263" t="s">
        <v>79</v>
      </c>
      <c r="E22" s="264"/>
      <c r="F22" s="156" t="s">
        <v>71</v>
      </c>
      <c r="G22" s="265" t="s">
        <v>80</v>
      </c>
      <c r="H22" s="266"/>
      <c r="I22" s="266"/>
      <c r="J22" s="266"/>
      <c r="K22" s="267"/>
      <c r="L22" s="267"/>
    </row>
    <row r="23" spans="1:12" ht="13.5" customHeight="1" thickBot="1" x14ac:dyDescent="0.35">
      <c r="A23" s="260"/>
      <c r="B23" s="260"/>
      <c r="C23" s="262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2" t="s">
        <v>48</v>
      </c>
      <c r="B34" s="273"/>
      <c r="C34" s="274"/>
      <c r="D34" s="275"/>
      <c r="E34" s="276"/>
      <c r="F34" s="27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G11" sqref="G11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7">
        <f ca="1">TODAY()-1</f>
        <v>46238</v>
      </c>
      <c r="B2" s="287"/>
      <c r="C2" s="287"/>
      <c r="D2" s="287"/>
      <c r="E2" s="287"/>
      <c r="F2" s="28" t="s">
        <v>98</v>
      </c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3" t="s">
        <v>48</v>
      </c>
      <c r="M3" s="294"/>
      <c r="N3" s="295"/>
      <c r="O3" s="299" t="s">
        <v>47</v>
      </c>
      <c r="P3" s="30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83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6"/>
      <c r="M4" s="297"/>
      <c r="N4" s="298"/>
      <c r="O4" s="301"/>
      <c r="P4" s="302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103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160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80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73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150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190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200</v>
      </c>
      <c r="L6" s="36">
        <f t="shared" ref="L6:L16" si="0">SUM(C6:K6)/40</f>
        <v>21.324999999999999</v>
      </c>
      <c r="M6" s="86">
        <f t="shared" ref="M6:M15" si="1">SUMPRODUCT($C$4:$K$4,$C6:$K6)</f>
        <v>53529.162499999999</v>
      </c>
      <c r="N6" s="57">
        <f t="shared" ref="N6:N15" si="2">SUMPRODUCT($C$3:$K$3,$C6:$K6)/1000</f>
        <v>85.11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5.6000000000000005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5.6000000000000005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4</v>
      </c>
      <c r="AG6" s="94">
        <f t="shared" ref="AG6:AG16" si="11">SUM(F6:H6)/40</f>
        <v>3.8250000000000002</v>
      </c>
      <c r="AH6" s="97">
        <f t="shared" ref="AH6:AH16" si="12">SUM(E6:G6)/40</f>
        <v>3.8250000000000002</v>
      </c>
      <c r="AJ6" s="154">
        <f t="shared" ref="AJ6:AJ15" si="13">AF6/SUM(AF6:AH6)</f>
        <v>0.34334763948497854</v>
      </c>
      <c r="AK6" s="154">
        <f t="shared" ref="AK6:AK16" si="14">AG6/SUM(AF6:AH6)</f>
        <v>0.32832618025751076</v>
      </c>
      <c r="AL6" s="154">
        <f t="shared" ref="AL6:AL16" si="15">AH6/SUM(AF6:AH6)</f>
        <v>0.32832618025751076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267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99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60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144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118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130</v>
      </c>
      <c r="L7" s="36">
        <f t="shared" si="0"/>
        <v>20.45</v>
      </c>
      <c r="M7" s="86">
        <f t="shared" si="1"/>
        <v>47290.827499999999</v>
      </c>
      <c r="N7" s="57">
        <f t="shared" si="2"/>
        <v>74.19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9.3450000000000006</v>
      </c>
      <c r="V7" s="70">
        <f t="shared" si="5"/>
        <v>0</v>
      </c>
      <c r="W7" s="70">
        <f t="shared" si="6"/>
        <v>0</v>
      </c>
      <c r="X7" s="71">
        <f t="shared" si="7"/>
        <v>9.3450000000000006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6.6749999999999998</v>
      </c>
      <c r="AG7" s="94">
        <f t="shared" si="11"/>
        <v>3.9750000000000001</v>
      </c>
      <c r="AH7" s="97">
        <f t="shared" si="12"/>
        <v>3.9750000000000001</v>
      </c>
      <c r="AJ7" s="154">
        <f t="shared" si="13"/>
        <v>0.4564102564102564</v>
      </c>
      <c r="AK7" s="154">
        <f t="shared" si="14"/>
        <v>0.27179487179487183</v>
      </c>
      <c r="AL7" s="154">
        <f t="shared" si="15"/>
        <v>0.27179487179487183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80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20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124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124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2.8000000000000003</v>
      </c>
      <c r="V8" s="70">
        <f t="shared" si="5"/>
        <v>0</v>
      </c>
      <c r="W8" s="70">
        <f t="shared" si="6"/>
        <v>0</v>
      </c>
      <c r="X8" s="71">
        <f t="shared" si="7"/>
        <v>2.8000000000000003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2</v>
      </c>
      <c r="AG8" s="94">
        <f t="shared" si="11"/>
        <v>1.5</v>
      </c>
      <c r="AH8" s="97">
        <f t="shared" si="12"/>
        <v>1.5</v>
      </c>
      <c r="AJ8" s="154">
        <f t="shared" si="13"/>
        <v>0.4</v>
      </c>
      <c r="AK8" s="154">
        <f t="shared" si="14"/>
        <v>0.3</v>
      </c>
      <c r="AL8" s="154">
        <f t="shared" si="15"/>
        <v>0.3</v>
      </c>
    </row>
    <row r="9" spans="1:38" x14ac:dyDescent="0.3">
      <c r="A9" s="30">
        <v>6</v>
      </c>
      <c r="B9" s="111" t="s">
        <v>102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0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0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0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0</v>
      </c>
      <c r="AH9" s="97">
        <f t="shared" si="12"/>
        <v>0</v>
      </c>
      <c r="AJ9" s="154" t="e">
        <f t="shared" si="13"/>
        <v>#DIV/0!</v>
      </c>
      <c r="AK9" s="154" t="e">
        <f t="shared" si="14"/>
        <v>#DIV/0!</v>
      </c>
      <c r="AL9" s="154" t="e">
        <f t="shared" si="15"/>
        <v>#DIV/0!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0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0</v>
      </c>
      <c r="L10" s="36">
        <f t="shared" ref="L10" si="16">SUM(C10:K10)/40</f>
        <v>0</v>
      </c>
      <c r="M10" s="86">
        <f t="shared" si="1"/>
        <v>0</v>
      </c>
      <c r="N10" s="57">
        <f t="shared" si="2"/>
        <v>0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99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3" t="s">
        <v>48</v>
      </c>
      <c r="B16" s="304"/>
      <c r="C16" s="50">
        <f t="shared" ref="C16:K16" si="38">SUM(C6:C15)</f>
        <v>507</v>
      </c>
      <c r="D16" s="51">
        <f t="shared" si="38"/>
        <v>0</v>
      </c>
      <c r="E16" s="53">
        <f t="shared" si="38"/>
        <v>0</v>
      </c>
      <c r="F16" s="113">
        <f t="shared" si="38"/>
        <v>219</v>
      </c>
      <c r="G16" s="51">
        <f t="shared" si="38"/>
        <v>153</v>
      </c>
      <c r="H16" s="53">
        <f t="shared" si="38"/>
        <v>0</v>
      </c>
      <c r="I16" s="113">
        <f t="shared" si="38"/>
        <v>418</v>
      </c>
      <c r="J16" s="51">
        <f t="shared" si="38"/>
        <v>432</v>
      </c>
      <c r="K16" s="53">
        <f t="shared" si="38"/>
        <v>422</v>
      </c>
      <c r="L16" s="50">
        <f t="shared" si="0"/>
        <v>53.774999999999999</v>
      </c>
      <c r="M16" s="88">
        <f t="shared" ref="M16:AA16" si="39">SUM(M6:M15)</f>
        <v>131803.74</v>
      </c>
      <c r="N16" s="53">
        <f t="shared" si="39"/>
        <v>209.10000000000002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17.745000000000001</v>
      </c>
      <c r="V16" s="67">
        <f t="shared" si="39"/>
        <v>0</v>
      </c>
      <c r="W16" s="67">
        <f t="shared" si="39"/>
        <v>0</v>
      </c>
      <c r="X16" s="68">
        <f t="shared" si="39"/>
        <v>17.745000000000001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12.675000000000001</v>
      </c>
      <c r="AG16" s="103">
        <f t="shared" si="11"/>
        <v>9.3000000000000007</v>
      </c>
      <c r="AH16" s="104">
        <f t="shared" si="12"/>
        <v>9.3000000000000007</v>
      </c>
      <c r="AJ16" s="155">
        <f t="shared" ref="AJ16" si="40">AF16/SUM(AF16:AH16)</f>
        <v>0.40527577937649878</v>
      </c>
      <c r="AK16" s="155">
        <f t="shared" si="14"/>
        <v>0.29736211031175058</v>
      </c>
      <c r="AL16" s="155">
        <f t="shared" si="15"/>
        <v>0.29736211031175058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8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F12" sqref="F12"/>
      <selection pane="topRight" activeCell="F12" sqref="F12"/>
      <selection pane="bottomLeft" activeCell="F12" sqref="F12"/>
      <selection pane="bottomRight"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6">
        <v>46235</v>
      </c>
      <c r="B2" s="326"/>
      <c r="C2" s="326"/>
      <c r="D2" s="326"/>
      <c r="E2" s="32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252</v>
      </c>
      <c r="D16" s="51">
        <f t="shared" si="34"/>
        <v>0</v>
      </c>
      <c r="E16" s="53">
        <f t="shared" si="34"/>
        <v>0</v>
      </c>
      <c r="F16" s="113">
        <f t="shared" si="34"/>
        <v>75</v>
      </c>
      <c r="G16" s="51">
        <f t="shared" si="34"/>
        <v>40</v>
      </c>
      <c r="H16" s="53">
        <f t="shared" si="34"/>
        <v>0</v>
      </c>
      <c r="I16" s="113">
        <f t="shared" si="34"/>
        <v>228</v>
      </c>
      <c r="J16" s="51">
        <f t="shared" si="34"/>
        <v>257</v>
      </c>
      <c r="K16" s="53">
        <f t="shared" si="34"/>
        <v>187</v>
      </c>
      <c r="L16" s="50">
        <f t="shared" si="0"/>
        <v>25.975000000000001</v>
      </c>
      <c r="M16" s="88">
        <f t="shared" ref="M16:AA16" si="35">SUM(M6:M15)</f>
        <v>64733.227500000008</v>
      </c>
      <c r="N16" s="53">
        <f t="shared" si="35"/>
        <v>103.81</v>
      </c>
      <c r="O16" s="113">
        <f t="shared" si="35"/>
        <v>5.75</v>
      </c>
      <c r="P16" s="52">
        <f t="shared" si="35"/>
        <v>33.6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8.82</v>
      </c>
      <c r="V16" s="67">
        <f t="shared" si="35"/>
        <v>0</v>
      </c>
      <c r="W16" s="67">
        <f t="shared" si="35"/>
        <v>0</v>
      </c>
      <c r="X16" s="68">
        <f t="shared" si="35"/>
        <v>8.82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6.3</v>
      </c>
      <c r="AG16" s="103">
        <f t="shared" si="13"/>
        <v>2.875</v>
      </c>
      <c r="AH16" s="104">
        <f t="shared" si="14"/>
        <v>2.875</v>
      </c>
      <c r="AJ16" s="161">
        <f t="shared" ref="AJ16" si="37">AF16/SUM(AF16:AH16)</f>
        <v>0.5228215767634854</v>
      </c>
      <c r="AK16" s="162">
        <f t="shared" si="16"/>
        <v>0.23858921161825725</v>
      </c>
      <c r="AL16" s="163">
        <f t="shared" si="17"/>
        <v>0.23858921161825725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5" t="s">
        <v>49</v>
      </c>
      <c r="B19" s="267" t="s">
        <v>43</v>
      </c>
      <c r="C19" s="317" t="s">
        <v>40</v>
      </c>
      <c r="D19" s="312"/>
      <c r="E19" s="312"/>
      <c r="F19" s="312" t="s">
        <v>41</v>
      </c>
      <c r="G19" s="312"/>
      <c r="H19" s="312"/>
      <c r="I19" s="312" t="s">
        <v>42</v>
      </c>
      <c r="J19" s="312"/>
      <c r="K19" s="312"/>
      <c r="L19" s="318" t="s">
        <v>48</v>
      </c>
      <c r="M19" s="318"/>
      <c r="N19" s="319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15"/>
      <c r="B20" s="316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7">
        <v>46236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  <c r="Y19" s="28">
        <v>865</v>
      </c>
      <c r="Z19" s="28">
        <v>1740</v>
      </c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7">
        <v>46237</v>
      </c>
      <c r="B2" s="287"/>
      <c r="C2" s="287"/>
      <c r="D2" s="287"/>
      <c r="E2" s="287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H11" sqref="H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46208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46209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101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2">
        <v>4</v>
      </c>
      <c r="B9" s="232" t="s">
        <v>102</v>
      </c>
      <c r="C9" s="29"/>
      <c r="D9" s="29"/>
      <c r="E9" s="29"/>
      <c r="F9" s="29"/>
      <c r="G9" s="29"/>
      <c r="H9" s="34"/>
      <c r="I9" s="29"/>
      <c r="J9" s="29"/>
      <c r="K9" s="29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2">
        <v>5</v>
      </c>
      <c r="B10" s="232" t="s">
        <v>99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/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99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27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0</v>
      </c>
      <c r="G16" s="229">
        <f t="shared" si="34"/>
        <v>0</v>
      </c>
      <c r="H16" s="230">
        <f t="shared" si="34"/>
        <v>0</v>
      </c>
      <c r="I16" s="231">
        <f t="shared" si="34"/>
        <v>0</v>
      </c>
      <c r="J16" s="229">
        <f t="shared" si="34"/>
        <v>0</v>
      </c>
      <c r="K16" s="230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46211</v>
      </c>
      <c r="B2" s="287"/>
      <c r="C2" s="287"/>
      <c r="D2" s="287"/>
      <c r="E2" s="287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46217</v>
      </c>
      <c r="B2" s="287"/>
      <c r="C2" s="287"/>
      <c r="D2" s="287"/>
      <c r="E2" s="287"/>
      <c r="K2" s="28" t="s">
        <v>100</v>
      </c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46190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46192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46225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46227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F12" sqref="F12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101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102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2026-08-05T12:56:35Z</dcterms:modified>
</cp:coreProperties>
</file>