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3EC5E475-57CB-4330-8DF9-94D2CBB94657}" xr6:coauthVersionLast="47" xr6:coauthVersionMax="47" xr10:uidLastSave="{00000000-0000-0000-0000-000000000000}"/>
  <bookViews>
    <workbookView xWindow="-110" yWindow="-110" windowWidth="19420" windowHeight="10420" tabRatio="950" firstSheet="1" activeTab="8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" l="1"/>
  <c r="A2" i="3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22" l="1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2" l="1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<sst xmlns="http://schemas.openxmlformats.org/spreadsheetml/2006/main" count="2195" uniqueCount="104">
  <si>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</si>
  <si>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</si>
  <si>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</si>
  <si>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</si>
  <si>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</si>
  <si>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</si>
  <si>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</si>
  <si>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</si>
  <si>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</si>
  <si>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</si>
  <si>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</si>
  <si>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</si>
  <si>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</si>
  <si>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</si>
  <si>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</si>
  <si>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</si>
  <si>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</si>
  <si>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</si>
  <si>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</si>
  <si>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</si>
  <si>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</si>
  <si>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</si>
  <si>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</si>
  <si>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</si>
  <si>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</si>
  <si>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</si>
  <si>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</si>
  <si>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</si>
  <si>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</si>
  <si>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</si>
  <si>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</si>
  <si>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</si>
  <si>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</si>
  <si>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</si>
  <si>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</si>
  <si>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</si>
  <si>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</si>
  <si>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</si>
  <si>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</si>
  <si>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</si>
  <si>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</si>
  <si>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</si>
  <si>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</si>
  <si>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</si>
  <si>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</si>
  <si>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</si>
  <si>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</si>
  <si>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</si>
  <si>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</si>
  <si>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</si>
  <si>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</si>
  <si>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</si>
  <si>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</si>
  <si>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</si>
  <si>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</si>
  <si>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</si>
  <si>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</si>
  <si>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</si>
  <si>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</si>
  <si>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</si>
  <si>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</si>
  <si>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</si>
  <si>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</si>
  <si>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</si>
  <si>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</si>
  <si>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</si>
  <si>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</si>
  <si>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</si>
  <si>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</si>
  <si>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</si>
  <si>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</si>
  <si>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</si>
  <si>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</si>
  <si>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</si>
  <si>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</si>
  <si>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</si>
  <si>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</si>
  <si>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</si>
  <si>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</si>
  <si>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</si>
  <si>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</si>
  <si>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</si>
  <si>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</si>
  <si>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</si>
  <si>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</si>
  <si>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</si>
  <si>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</si>
  <si>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</si>
  <si>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</si>
  <si>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</si>
  <si>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</si>
  <si>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</si>
  <si>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</si>
  <si>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</si>
  <si>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</si>
  <si>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</si>
  <si>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</si>
  <si>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</si>
  <si>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</si>
  <si>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</si>
  <si>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</si>
  <si>
    <t xml:space="preserve">Zeshan </t>
  </si>
  <si>
    <t>Jabbar</t>
  </si>
  <si>
    <t>Zeshan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</si>
</sst>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F11" sqref="F11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4">
        <v>46174</v>
      </c>
      <c r="B2" s="274"/>
      <c r="C2" s="173" t="s">
        <v>65</v>
      </c>
      <c r="D2" s="275" t="s">
        <v>66</v>
      </c>
      <c r="E2" s="27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6" t="s">
        <v>84</v>
      </c>
      <c r="B3" s="277"/>
      <c r="C3" s="27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58" t="s">
        <v>72</v>
      </c>
      <c r="H4" s="259"/>
      <c r="I4" s="259"/>
      <c r="J4" s="259"/>
      <c r="K4" s="260"/>
      <c r="L4" s="261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73.875</v>
      </c>
      <c r="I8" s="195">
        <f t="shared" si="0"/>
        <v>0.14774999999999999</v>
      </c>
      <c r="J8" s="188">
        <f t="shared" si="1"/>
        <v>426.125</v>
      </c>
      <c r="K8" s="189">
        <f t="shared" si="2"/>
        <v>73.875</v>
      </c>
      <c r="L8" s="196">
        <f t="shared" si="3"/>
        <v>17.045000000000002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53.5</v>
      </c>
      <c r="I9" s="195">
        <f t="shared" si="0"/>
        <v>0.107</v>
      </c>
      <c r="J9" s="188">
        <f t="shared" si="1"/>
        <v>446.5</v>
      </c>
      <c r="K9" s="189">
        <f t="shared" si="2"/>
        <v>53.5</v>
      </c>
      <c r="L9" s="196">
        <f t="shared" si="3"/>
        <v>17.86</v>
      </c>
    </row>
    <row r="10" spans="1:12" ht="14.5" x14ac:dyDescent="0.3">
      <c r="A10" s="40">
        <v>5</v>
      </c>
      <c r="B10" s="5"/>
      <c r="C10" s="181" t="str">
        <f>Ttl!B10</f>
        <v>Vacant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37.524999999999999</v>
      </c>
      <c r="I10" s="195">
        <f t="shared" si="0"/>
        <v>7.5049999999999992E-2</v>
      </c>
      <c r="J10" s="188">
        <f t="shared" si="1"/>
        <v>462.47500000000002</v>
      </c>
      <c r="K10" s="189">
        <f t="shared" si="2"/>
        <v>37.524999999999999</v>
      </c>
      <c r="L10" s="196">
        <f t="shared" si="3"/>
        <v>18.499000000000002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0.3</v>
      </c>
      <c r="I11" s="195">
        <f t="shared" si="0"/>
        <v>5.9999999999999995E-4</v>
      </c>
      <c r="J11" s="188">
        <f t="shared" si="1"/>
        <v>499.7</v>
      </c>
      <c r="K11" s="189">
        <f t="shared" si="2"/>
        <v>0.3</v>
      </c>
      <c r="L11" s="196">
        <f t="shared" si="3"/>
        <v>19.988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142.875</v>
      </c>
      <c r="I12" s="195">
        <f t="shared" si="0"/>
        <v>2.38125E-2</v>
      </c>
      <c r="J12" s="188">
        <f t="shared" si="1"/>
        <v>5857.125</v>
      </c>
      <c r="K12" s="189">
        <f t="shared" si="2"/>
        <v>142.875</v>
      </c>
      <c r="L12" s="196">
        <f t="shared" si="3"/>
        <v>234.285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2" t="s">
        <v>48</v>
      </c>
      <c r="B19" s="263"/>
      <c r="C19" s="26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55" t="s">
        <v>80</v>
      </c>
      <c r="H22" s="256"/>
      <c r="I22" s="256"/>
      <c r="J22" s="256"/>
      <c r="K22" s="257"/>
      <c r="L22" s="257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2" t="s">
        <v>48</v>
      </c>
      <c r="B34" s="263"/>
      <c r="C34" s="264"/>
      <c r="D34" s="265"/>
      <c r="E34" s="266"/>
      <c r="F34" s="26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46240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103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668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268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241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576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576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626</v>
      </c>
      <c r="L6" s="36">
        <f t="shared" ref="L6:L16" si="0">SUM(C6:K6)/40</f>
        <v>73.875</v>
      </c>
      <c r="M6" s="86">
        <f t="shared" ref="M6:M15" si="1">SUMPRODUCT($C$4:$K$4,$C6:$K6)</f>
        <v>182062.97250000003</v>
      </c>
      <c r="N6" s="57">
        <f t="shared" ref="N6:N15" si="2">SUMPRODUCT($C$3:$K$3,$C6:$K6)/1000</f>
        <v>289.07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23.380000000000003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23.380000000000003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16.7</v>
      </c>
      <c r="AG6" s="94">
        <f t="shared" ref="AG6:AG16" si="11">SUM(F6:H6)/40</f>
        <v>12.725</v>
      </c>
      <c r="AH6" s="97">
        <f t="shared" ref="AH6:AH16" si="12">SUM(E6:G6)/40</f>
        <v>12.725</v>
      </c>
      <c r="AJ6" s="154">
        <f t="shared" ref="AJ6:AJ15" si="13">AF6/SUM(AF6:AH6)</f>
        <v>0.39620403321470937</v>
      </c>
      <c r="AK6" s="154">
        <f t="shared" ref="AK6:AK16" si="14">AG6/SUM(AF6:AH6)</f>
        <v>0.30189798339264534</v>
      </c>
      <c r="AL6" s="154">
        <f t="shared" ref="AL6:AL16" si="15">AH6/SUM(AF6:AH6)</f>
        <v>0.30189798339264534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468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245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186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392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391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458</v>
      </c>
      <c r="L7" s="36">
        <f t="shared" si="0"/>
        <v>53.5</v>
      </c>
      <c r="M7" s="86">
        <f t="shared" si="1"/>
        <v>131117.2175</v>
      </c>
      <c r="N7" s="57">
        <f t="shared" si="2"/>
        <v>207.17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16.380000000000003</v>
      </c>
      <c r="V7" s="70">
        <f t="shared" si="5"/>
        <v>0</v>
      </c>
      <c r="W7" s="70">
        <f t="shared" si="6"/>
        <v>0</v>
      </c>
      <c r="X7" s="71">
        <f t="shared" si="7"/>
        <v>16.380000000000003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11.7</v>
      </c>
      <c r="AG7" s="94">
        <f t="shared" si="11"/>
        <v>10.775</v>
      </c>
      <c r="AH7" s="97">
        <f t="shared" si="12"/>
        <v>10.775</v>
      </c>
      <c r="AJ7" s="154">
        <f t="shared" si="13"/>
        <v>0.35187969924812029</v>
      </c>
      <c r="AK7" s="154">
        <f t="shared" si="14"/>
        <v>0.32406015037593988</v>
      </c>
      <c r="AL7" s="154">
        <f t="shared" si="15"/>
        <v>0.32406015037593988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452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374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257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308</v>
      </c>
      <c r="L8" s="36">
        <f t="shared" si="0"/>
        <v>37.524999999999999</v>
      </c>
      <c r="M8" s="86">
        <f t="shared" si="1"/>
        <v>91711.794999999998</v>
      </c>
      <c r="N8" s="57">
        <f t="shared" si="2"/>
        <v>147.5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15.820000000000002</v>
      </c>
      <c r="V8" s="70">
        <f t="shared" si="5"/>
        <v>0</v>
      </c>
      <c r="W8" s="70">
        <f t="shared" si="6"/>
        <v>0</v>
      </c>
      <c r="X8" s="71">
        <f t="shared" si="7"/>
        <v>15.820000000000002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11.3</v>
      </c>
      <c r="AG8" s="94">
        <f t="shared" si="11"/>
        <v>2.75</v>
      </c>
      <c r="AH8" s="97">
        <f t="shared" si="12"/>
        <v>2.75</v>
      </c>
      <c r="AJ8" s="154">
        <f t="shared" si="13"/>
        <v>0.67261904761904767</v>
      </c>
      <c r="AK8" s="154">
        <f t="shared" si="14"/>
        <v>0.16369047619047619</v>
      </c>
      <c r="AL8" s="154">
        <f t="shared" si="15"/>
        <v>0.16369047619047619</v>
      </c>
    </row>
    <row r="9" spans="1:38" x14ac:dyDescent="0.3">
      <c r="A9" s="30">
        <v>6</v>
      </c>
      <c r="B9" s="111" t="s">
        <v>102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0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0</v>
      </c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0.42000000000000004</v>
      </c>
      <c r="V9" s="70">
        <f t="shared" si="5"/>
        <v>0</v>
      </c>
      <c r="W9" s="70">
        <f t="shared" si="6"/>
        <v>0</v>
      </c>
      <c r="X9" s="71">
        <f t="shared" si="7"/>
        <v>0.42000000000000004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0.3</v>
      </c>
      <c r="AG9" s="94">
        <f t="shared" si="11"/>
        <v>0</v>
      </c>
      <c r="AH9" s="97">
        <f t="shared" si="12"/>
        <v>0</v>
      </c>
      <c r="AJ9" s="154">
        <f t="shared" si="13"/>
        <v>1</v>
      </c>
      <c r="AK9" s="154">
        <f t="shared" si="14"/>
        <v>0</v>
      </c>
      <c r="AL9" s="154">
        <f t="shared" si="15"/>
        <v>0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0</v>
      </c>
      <c r="L10" s="36">
        <f t="shared" ref="L10" si="16">SUM(C10:K10)/40</f>
        <v>0</v>
      </c>
      <c r="M10" s="86">
        <f t="shared" si="1"/>
        <v>0</v>
      </c>
      <c r="N10" s="57">
        <f t="shared" si="2"/>
        <v>0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280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758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600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919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960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880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1318</v>
      </c>
      <c r="L11" s="36">
        <f t="shared" si="0"/>
        <v>142.875</v>
      </c>
      <c r="M11" s="86">
        <f t="shared" si="1"/>
        <v>359838.63250000001</v>
      </c>
      <c r="N11" s="57">
        <f t="shared" si="2"/>
        <v>555.15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9.8000000000000007</v>
      </c>
      <c r="V11" s="70">
        <f t="shared" si="5"/>
        <v>0</v>
      </c>
      <c r="W11" s="70">
        <f t="shared" si="6"/>
        <v>0</v>
      </c>
      <c r="X11" s="71">
        <f t="shared" si="7"/>
        <v>9.8000000000000007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</v>
      </c>
      <c r="AG11" s="94">
        <f t="shared" si="11"/>
        <v>56.924999999999997</v>
      </c>
      <c r="AH11" s="97">
        <f t="shared" si="12"/>
        <v>33.950000000000003</v>
      </c>
      <c r="AJ11" s="154">
        <f t="shared" si="13"/>
        <v>7.151979565772669E-2</v>
      </c>
      <c r="AK11" s="154">
        <f t="shared" si="14"/>
        <v>0.58160919540229883</v>
      </c>
      <c r="AL11" s="154">
        <f t="shared" si="15"/>
        <v>0.34687100893997447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99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8" t="s">
        <v>48</v>
      </c>
      <c r="B16" s="279"/>
      <c r="C16" s="50">
        <f t="shared" ref="C16:K16" si="38">SUM(C6:C15)</f>
        <v>3480</v>
      </c>
      <c r="D16" s="51">
        <f t="shared" si="38"/>
        <v>0</v>
      </c>
      <c r="E16" s="53">
        <f t="shared" si="38"/>
        <v>0</v>
      </c>
      <c r="F16" s="113">
        <f t="shared" si="38"/>
        <v>1341</v>
      </c>
      <c r="G16" s="51">
        <f t="shared" si="38"/>
        <v>1067</v>
      </c>
      <c r="H16" s="53">
        <f t="shared" si="38"/>
        <v>919</v>
      </c>
      <c r="I16" s="113">
        <f t="shared" si="38"/>
        <v>2902</v>
      </c>
      <c r="J16" s="51">
        <f t="shared" si="38"/>
        <v>2904</v>
      </c>
      <c r="K16" s="53">
        <f t="shared" si="38"/>
        <v>3710</v>
      </c>
      <c r="L16" s="50">
        <f t="shared" si="0"/>
        <v>408.07499999999999</v>
      </c>
      <c r="M16" s="88">
        <f t="shared" ref="M16:AA16" si="39">SUM(M6:M15)</f>
        <v>1002305.3775000001</v>
      </c>
      <c r="N16" s="53">
        <f t="shared" si="39"/>
        <v>1583.6100000000001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121.80000000000001</v>
      </c>
      <c r="V16" s="67">
        <f t="shared" si="39"/>
        <v>0</v>
      </c>
      <c r="W16" s="67">
        <f t="shared" si="39"/>
        <v>0</v>
      </c>
      <c r="X16" s="68">
        <f t="shared" si="39"/>
        <v>121.80000000000001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87</v>
      </c>
      <c r="AG16" s="103">
        <f t="shared" si="11"/>
        <v>83.174999999999997</v>
      </c>
      <c r="AH16" s="104">
        <f t="shared" si="12"/>
        <v>60.2</v>
      </c>
      <c r="AJ16" s="155">
        <f t="shared" ref="AJ16" si="40">AF16/SUM(AF16:AH16)</f>
        <v>0.37764514378730329</v>
      </c>
      <c r="AK16" s="155">
        <f t="shared" si="14"/>
        <v>0.36104177970699947</v>
      </c>
      <c r="AL16" s="155">
        <f t="shared" si="15"/>
        <v>0.26131307650569724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8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F12" sqref="F12"/>
      <selection pane="topRight" activeCell="F12" sqref="F12"/>
      <selection pane="bottomLeft" activeCell="F12" sqref="F12"/>
      <selection pane="bottomRight"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2">
        <v>46235</v>
      </c>
      <c r="B2" s="312"/>
      <c r="C2" s="312"/>
      <c r="D2" s="312"/>
      <c r="E2" s="312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252</v>
      </c>
      <c r="D16" s="51">
        <f t="shared" si="34"/>
        <v>0</v>
      </c>
      <c r="E16" s="53">
        <f t="shared" si="34"/>
        <v>0</v>
      </c>
      <c r="F16" s="113">
        <f t="shared" si="34"/>
        <v>75</v>
      </c>
      <c r="G16" s="51">
        <f t="shared" si="34"/>
        <v>40</v>
      </c>
      <c r="H16" s="53">
        <f t="shared" si="34"/>
        <v>0</v>
      </c>
      <c r="I16" s="113">
        <f t="shared" si="34"/>
        <v>228</v>
      </c>
      <c r="J16" s="51">
        <f t="shared" si="34"/>
        <v>257</v>
      </c>
      <c r="K16" s="53">
        <f t="shared" si="34"/>
        <v>187</v>
      </c>
      <c r="L16" s="50">
        <f t="shared" si="0"/>
        <v>25.975000000000001</v>
      </c>
      <c r="M16" s="88">
        <f t="shared" ref="M16:AA16" si="35">SUM(M6:M15)</f>
        <v>64733.227500000008</v>
      </c>
      <c r="N16" s="53">
        <f t="shared" si="35"/>
        <v>103.81</v>
      </c>
      <c r="O16" s="113">
        <f t="shared" si="35"/>
        <v>5.75</v>
      </c>
      <c r="P16" s="52">
        <f t="shared" si="35"/>
        <v>33.6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8.82</v>
      </c>
      <c r="V16" s="67">
        <f t="shared" si="35"/>
        <v>0</v>
      </c>
      <c r="W16" s="67">
        <f t="shared" si="35"/>
        <v>0</v>
      </c>
      <c r="X16" s="68">
        <f t="shared" si="35"/>
        <v>8.82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6.3</v>
      </c>
      <c r="AG16" s="103">
        <f t="shared" si="13"/>
        <v>2.875</v>
      </c>
      <c r="AH16" s="104">
        <f t="shared" si="14"/>
        <v>2.875</v>
      </c>
      <c r="AJ16" s="161">
        <f t="shared" ref="AJ16" si="37">AF16/SUM(AF16:AH16)</f>
        <v>0.5228215767634854</v>
      </c>
      <c r="AK16" s="162">
        <f t="shared" si="16"/>
        <v>0.23858921161825725</v>
      </c>
      <c r="AL16" s="163">
        <f t="shared" si="17"/>
        <v>0.23858921161825725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5" t="s">
        <v>49</v>
      </c>
      <c r="B19" s="257" t="s">
        <v>43</v>
      </c>
      <c r="C19" s="324" t="s">
        <v>40</v>
      </c>
      <c r="D19" s="319"/>
      <c r="E19" s="319"/>
      <c r="F19" s="319" t="s">
        <v>41</v>
      </c>
      <c r="G19" s="319"/>
      <c r="H19" s="319"/>
      <c r="I19" s="319" t="s">
        <v>42</v>
      </c>
      <c r="J19" s="319"/>
      <c r="K19" s="319"/>
      <c r="L19" s="325" t="s">
        <v>48</v>
      </c>
      <c r="M19" s="325"/>
      <c r="N19" s="326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22"/>
      <c r="B20" s="32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46236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Y19" s="28">
        <v>865</v>
      </c>
      <c r="Z19" s="28">
        <v>1740</v>
      </c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46237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G2" sqref="G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46239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tabSelected="1" topLeftCell="A4" workbookViewId="0">
      <selection activeCell="W18" sqref="W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102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101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4</v>
      </c>
      <c r="B9" s="232" t="s">
        <v>102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5</v>
      </c>
      <c r="B10" s="232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99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32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46211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100</v>
      </c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F12" sqref="F12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101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102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2026-08-07T09:42:38Z</dcterms:modified>
</cp:coreProperties>
</file>