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E847AA84-09E3-4BB0-9E04-A81C3690FBB4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" i="31" l="1"/>
  <c r="J10" i="31"/>
  <c r="I10" i="31"/>
  <c r="H10" i="31"/>
  <c r="G10" i="31"/>
  <c r="F10" i="31"/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<sst xmlns="http://schemas.openxmlformats.org/spreadsheetml/2006/main" count="2196" uniqueCount="106">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</sst>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2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7" fillId="0" borderId="22" xfId="0" applyFont="1" applyFill="1" applyBorder="1"/>
    <xf numFmtId="0" fontId="7" fillId="0" borderId="5" xfId="0" applyFont="1" applyFill="1" applyBorder="1"/>
    <xf numFmtId="0" fontId="7" fillId="0" borderId="29" xfId="0" applyFont="1" applyFill="1" applyBorder="1"/>
    <xf numFmtId="0" fontId="7" fillId="0" borderId="7" xfId="0" applyFont="1" applyFill="1" applyBorder="1"/>
    <xf numFmtId="0" fontId="7" fillId="0" borderId="29" xfId="0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353.52499999999998</v>
      </c>
      <c r="I8" s="195">
        <f t="shared" si="0"/>
        <v>0.70704999999999996</v>
      </c>
      <c r="J8" s="188">
        <f t="shared" si="1"/>
        <v>146.47500000000002</v>
      </c>
      <c r="K8" s="189">
        <f t="shared" si="2"/>
        <v>353.52499999999998</v>
      </c>
      <c r="L8" s="196">
        <f t="shared" si="3"/>
        <v>5.8590000000000009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205.95</v>
      </c>
      <c r="I9" s="195">
        <f t="shared" si="0"/>
        <v>0.41189999999999999</v>
      </c>
      <c r="J9" s="188">
        <f t="shared" si="1"/>
        <v>294.05</v>
      </c>
      <c r="K9" s="189">
        <f t="shared" si="2"/>
        <v>205.95</v>
      </c>
      <c r="L9" s="196">
        <f t="shared" si="3"/>
        <v>11.762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212.72499999999999</v>
      </c>
      <c r="I10" s="195">
        <f t="shared" si="0"/>
        <v>0.42544999999999999</v>
      </c>
      <c r="J10" s="188">
        <f t="shared" si="1"/>
        <v>287.27499999999998</v>
      </c>
      <c r="K10" s="189">
        <f t="shared" si="2"/>
        <v>212.72499999999999</v>
      </c>
      <c r="L10" s="196">
        <f t="shared" si="3"/>
        <v>11.491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180.4</v>
      </c>
      <c r="I11" s="195">
        <f t="shared" si="0"/>
        <v>0.36080000000000001</v>
      </c>
      <c r="J11" s="188">
        <f t="shared" si="1"/>
        <v>319.60000000000002</v>
      </c>
      <c r="K11" s="189">
        <f t="shared" si="2"/>
        <v>180.4</v>
      </c>
      <c r="L11" s="196">
        <f t="shared" si="3"/>
        <v>12.784000000000001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1940.925</v>
      </c>
      <c r="I12" s="195">
        <f t="shared" si="0"/>
        <v>0.32348749999999998</v>
      </c>
      <c r="J12" s="188">
        <f t="shared" si="1"/>
        <v>4059.0749999999998</v>
      </c>
      <c r="K12" s="189">
        <f t="shared" si="2"/>
        <v>1940.925</v>
      </c>
      <c r="L12" s="196">
        <f t="shared" si="3"/>
        <v>162.363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N18" sqref="N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46295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1249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991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953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796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3228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2757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4167</v>
      </c>
      <c r="L6" s="36">
        <f t="shared" ref="L6:L16" si="0">SUM(C6:K6)/40</f>
        <v>353.52499999999998</v>
      </c>
      <c r="M6" s="86">
        <f t="shared" ref="M6:M15" si="1">SUMPRODUCT($C$4:$K$4,$C6:$K6)</f>
        <v>930186.8</v>
      </c>
      <c r="N6" s="57">
        <f t="shared" ref="N6:N15" si="2">SUMPRODUCT($C$3:$K$3,$C6:$K6)/1000</f>
        <v>1484.98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43.715000000000003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43.715000000000003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31.225000000000001</v>
      </c>
      <c r="AG6" s="94">
        <f t="shared" ref="AG6:AG16" si="11">SUM(F6:H6)/40</f>
        <v>68.5</v>
      </c>
      <c r="AH6" s="97">
        <f t="shared" ref="AH6:AH16" si="12">SUM(E6:G6)/40</f>
        <v>48.6</v>
      </c>
      <c r="AJ6" s="154">
        <f t="shared" ref="AJ6:AJ15" si="13">AF6/SUM(AF6:AH6)</f>
        <v>0.21051744480026971</v>
      </c>
      <c r="AK6" s="154">
        <f t="shared" ref="AK6:AK16" si="14">AG6/SUM(AF6:AH6)</f>
        <v>0.46182369796055961</v>
      </c>
      <c r="AL6" s="154">
        <f t="shared" ref="AL6:AL16" si="15">AH6/SUM(AF6:AH6)</f>
        <v>0.32765885723917076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910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864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1252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1532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1206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1708</v>
      </c>
      <c r="L7" s="36">
        <f t="shared" si="0"/>
        <v>205.95</v>
      </c>
      <c r="M7" s="86">
        <f t="shared" si="1"/>
        <v>511759.14500000002</v>
      </c>
      <c r="N7" s="57">
        <f t="shared" si="2"/>
        <v>791.3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26.810000000000002</v>
      </c>
      <c r="V7" s="70">
        <f t="shared" si="5"/>
        <v>0</v>
      </c>
      <c r="W7" s="70">
        <f t="shared" si="6"/>
        <v>0</v>
      </c>
      <c r="X7" s="71">
        <f t="shared" si="7"/>
        <v>26.810000000000002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19.149999999999999</v>
      </c>
      <c r="AG7" s="94">
        <f t="shared" si="11"/>
        <v>75.650000000000006</v>
      </c>
      <c r="AH7" s="97">
        <f t="shared" si="12"/>
        <v>44.35</v>
      </c>
      <c r="AJ7" s="154">
        <f t="shared" si="13"/>
        <v>0.13762127200862379</v>
      </c>
      <c r="AK7" s="154">
        <f t="shared" si="14"/>
        <v>0.5436579231045634</v>
      </c>
      <c r="AL7" s="154">
        <f t="shared" si="15"/>
        <v>0.31872080488681281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512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489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707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1570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1425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1466</v>
      </c>
      <c r="L8" s="36">
        <f t="shared" si="0"/>
        <v>212.72499999999999</v>
      </c>
      <c r="M8" s="86">
        <f t="shared" si="1"/>
        <v>505451.19</v>
      </c>
      <c r="N8" s="57">
        <f t="shared" si="2"/>
        <v>795.28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42.7</v>
      </c>
      <c r="AH8" s="97">
        <f t="shared" si="12"/>
        <v>25.024999999999999</v>
      </c>
      <c r="AJ8" s="154">
        <f t="shared" si="13"/>
        <v>0.46345811051693409</v>
      </c>
      <c r="AK8" s="154">
        <f t="shared" si="14"/>
        <v>0.33828480887304418</v>
      </c>
      <c r="AL8" s="154">
        <f t="shared" si="15"/>
        <v>0.19825708061002179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512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393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600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1588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1184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1705</v>
      </c>
      <c r="L9" s="36">
        <f t="shared" si="0"/>
        <v>180.4</v>
      </c>
      <c r="M9" s="86">
        <f t="shared" si="1"/>
        <v>452575.16250000003</v>
      </c>
      <c r="N9" s="57">
        <f t="shared" si="2"/>
        <v>716.63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37.625</v>
      </c>
      <c r="AH9" s="97">
        <f t="shared" si="12"/>
        <v>22.625</v>
      </c>
      <c r="AJ9" s="154">
        <f t="shared" si="13"/>
        <v>0.33863885839736557</v>
      </c>
      <c r="AK9" s="154">
        <f t="shared" si="14"/>
        <v>0.41300768386388587</v>
      </c>
      <c r="AL9" s="154">
        <f t="shared" si="15"/>
        <v>0.24835345773874865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458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642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749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736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553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705</v>
      </c>
      <c r="L10" s="36">
        <f t="shared" ref="L10" si="16">SUM(C10:K10)/40</f>
        <v>126.65</v>
      </c>
      <c r="M10" s="86">
        <f t="shared" si="1"/>
        <v>289825.61250000005</v>
      </c>
      <c r="N10" s="57">
        <f t="shared" si="2"/>
        <v>442.09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9185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9229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13765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13504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12797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18492</v>
      </c>
      <c r="L11" s="36">
        <f t="shared" si="0"/>
        <v>1940.925</v>
      </c>
      <c r="M11" s="86">
        <f t="shared" si="1"/>
        <v>4968042.2575000003</v>
      </c>
      <c r="N11" s="57">
        <f t="shared" si="2"/>
        <v>7667.59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804.47500000000002</v>
      </c>
      <c r="AH11" s="97">
        <f t="shared" si="12"/>
        <v>460.35</v>
      </c>
      <c r="AJ11" s="154">
        <f t="shared" si="13"/>
        <v>1.2973584611182644E-2</v>
      </c>
      <c r="AK11" s="154">
        <f t="shared" si="14"/>
        <v>0.62778493113270128</v>
      </c>
      <c r="AL11" s="154">
        <f t="shared" si="15"/>
        <v>0.35924148425611613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9077</v>
      </c>
      <c r="D16" s="51">
        <f t="shared" si="38"/>
        <v>0</v>
      </c>
      <c r="E16" s="53">
        <f t="shared" si="38"/>
        <v>0</v>
      </c>
      <c r="F16" s="113">
        <f t="shared" si="38"/>
        <v>12568</v>
      </c>
      <c r="G16" s="51">
        <f t="shared" si="38"/>
        <v>12570</v>
      </c>
      <c r="H16" s="53">
        <f t="shared" si="38"/>
        <v>17869</v>
      </c>
      <c r="I16" s="113">
        <f t="shared" si="38"/>
        <v>22758</v>
      </c>
      <c r="J16" s="51">
        <f t="shared" si="38"/>
        <v>20922</v>
      </c>
      <c r="K16" s="53">
        <f t="shared" si="38"/>
        <v>29043</v>
      </c>
      <c r="L16" s="50">
        <f t="shared" si="0"/>
        <v>3120.1750000000002</v>
      </c>
      <c r="M16" s="88">
        <f t="shared" ref="M16:AA16" si="39">SUM(M6:M15)</f>
        <v>7894944.1675000004</v>
      </c>
      <c r="N16" s="53">
        <f t="shared" si="39"/>
        <v>12281.869999999999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317.69499999999999</v>
      </c>
      <c r="V16" s="67">
        <f t="shared" si="39"/>
        <v>0</v>
      </c>
      <c r="W16" s="67">
        <f t="shared" si="39"/>
        <v>0</v>
      </c>
      <c r="X16" s="68">
        <f t="shared" si="39"/>
        <v>317.69499999999999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226.92500000000001</v>
      </c>
      <c r="AG16" s="103">
        <f t="shared" si="11"/>
        <v>1075.175</v>
      </c>
      <c r="AH16" s="104">
        <f t="shared" si="12"/>
        <v>628.45000000000005</v>
      </c>
      <c r="AJ16" s="155">
        <f t="shared" ref="AJ16" si="40">AF16/SUM(AF16:AH16)</f>
        <v>0.11754422314884361</v>
      </c>
      <c r="AK16" s="155">
        <f t="shared" si="14"/>
        <v>0.55692678252311512</v>
      </c>
      <c r="AL16" s="155">
        <f t="shared" si="15"/>
        <v>0.32552899432804128</v>
      </c>
    </row>
    <row r="17" spans="1:28" x14ac:dyDescent="0.3">
      <c r="A17" s="55"/>
      <c r="B17" s="55"/>
      <c r="C17" s="55">
        <f>C16/40</f>
        <v>226.92500000000001</v>
      </c>
      <c r="D17" s="55">
        <f t="shared" ref="D17:K17" si="41">D16/40</f>
        <v>0</v>
      </c>
      <c r="E17" s="55">
        <f t="shared" si="41"/>
        <v>0</v>
      </c>
      <c r="F17" s="55">
        <f t="shared" si="41"/>
        <v>314.2</v>
      </c>
      <c r="G17" s="55">
        <f t="shared" si="41"/>
        <v>314.25</v>
      </c>
      <c r="H17" s="55">
        <f t="shared" si="41"/>
        <v>446.72500000000002</v>
      </c>
      <c r="I17" s="55">
        <f t="shared" si="41"/>
        <v>568.95000000000005</v>
      </c>
      <c r="J17" s="55">
        <f t="shared" si="41"/>
        <v>523.04999999999995</v>
      </c>
      <c r="K17" s="55">
        <f t="shared" si="41"/>
        <v>726.07500000000005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46266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46267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46268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46273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45</v>
      </c>
      <c r="G6" s="29">
        <v>40</v>
      </c>
      <c r="H6" s="57">
        <v>35</v>
      </c>
      <c r="I6" s="33">
        <v>40</v>
      </c>
      <c r="J6" s="29">
        <v>30</v>
      </c>
      <c r="K6" s="35">
        <v>50</v>
      </c>
      <c r="L6" s="36">
        <f t="shared" ref="L6:L16" si="0">SUM(C6:K6)/40</f>
        <v>6</v>
      </c>
      <c r="M6" s="86">
        <f t="shared" ref="M6:M15" si="1">SUMPRODUCT($C$4:$K$4,$C6:$K6)</f>
        <v>15012.3</v>
      </c>
      <c r="N6" s="57">
        <f t="shared" ref="N6:N15" si="2">SUMPRODUCT($C$3:$K$3,$C6:$K6)/1000</f>
        <v>22.8</v>
      </c>
      <c r="O6" s="42">
        <f t="shared" ref="O6:O12" si="3">SUM(F6:H6)/20</f>
        <v>6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2.125</v>
      </c>
      <c r="AJ6" s="154">
        <f t="shared" ref="AJ6:AJ15" si="15">AF6/SUM(AF6:AH6)</f>
        <v>0</v>
      </c>
      <c r="AK6" s="154">
        <f t="shared" ref="AK6:AK16" si="16">AG6/SUM(AF6:AH6)</f>
        <v>0.58536585365853655</v>
      </c>
      <c r="AL6" s="154">
        <f t="shared" ref="AL6:AL16" si="17">AH6/SUM(AF6:AH6)</f>
        <v>0.41463414634146339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32</v>
      </c>
      <c r="G7" s="29">
        <v>32</v>
      </c>
      <c r="H7" s="57">
        <v>64</v>
      </c>
      <c r="I7" s="33">
        <v>40</v>
      </c>
      <c r="J7" s="29">
        <v>28</v>
      </c>
      <c r="K7" s="35">
        <v>32</v>
      </c>
      <c r="L7" s="36">
        <f t="shared" si="0"/>
        <v>6.7</v>
      </c>
      <c r="M7" s="86">
        <f t="shared" si="1"/>
        <v>15548.4</v>
      </c>
      <c r="N7" s="57">
        <f t="shared" si="2"/>
        <v>23.36</v>
      </c>
      <c r="O7" s="42">
        <f t="shared" si="3"/>
        <v>6.4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3.2</v>
      </c>
      <c r="AH7" s="97">
        <f t="shared" si="14"/>
        <v>1.6</v>
      </c>
      <c r="AJ7" s="154">
        <f t="shared" si="15"/>
        <v>0.17241379310344826</v>
      </c>
      <c r="AK7" s="154">
        <f t="shared" si="16"/>
        <v>0.55172413793103448</v>
      </c>
      <c r="AL7" s="154">
        <f t="shared" si="17"/>
        <v>0.27586206896551724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13</v>
      </c>
      <c r="H8" s="57">
        <v>12</v>
      </c>
      <c r="I8" s="33">
        <v>21</v>
      </c>
      <c r="J8" s="29">
        <v>18</v>
      </c>
      <c r="K8" s="35">
        <v>19</v>
      </c>
      <c r="L8" s="36">
        <f t="shared" si="0"/>
        <v>2.4500000000000002</v>
      </c>
      <c r="M8" s="86">
        <f t="shared" si="1"/>
        <v>6311.62</v>
      </c>
      <c r="N8" s="57">
        <f t="shared" si="2"/>
        <v>9.76</v>
      </c>
      <c r="O8" s="42">
        <f t="shared" si="3"/>
        <v>2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0.7</v>
      </c>
      <c r="AJ8" s="154">
        <f t="shared" si="15"/>
        <v>0</v>
      </c>
      <c r="AK8" s="154">
        <f t="shared" si="16"/>
        <v>0.58823529411764708</v>
      </c>
      <c r="AL8" s="154">
        <f t="shared" si="17"/>
        <v>0.41176470588235292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10</v>
      </c>
      <c r="G10" s="29">
        <v>30</v>
      </c>
      <c r="H10" s="57">
        <v>20</v>
      </c>
      <c r="I10" s="33">
        <v>52</v>
      </c>
      <c r="J10" s="29">
        <v>60</v>
      </c>
      <c r="K10" s="35">
        <v>80</v>
      </c>
      <c r="L10" s="36">
        <f t="shared" ref="L10" si="18">SUM(C10:K10)/40</f>
        <v>6.3</v>
      </c>
      <c r="M10" s="86">
        <f t="shared" si="1"/>
        <v>17094.63</v>
      </c>
      <c r="N10" s="57">
        <f t="shared" si="2"/>
        <v>27.24</v>
      </c>
      <c r="O10" s="42">
        <f t="shared" ref="O10" si="19">SUM(F10:H10)/20</f>
        <v>3</v>
      </c>
      <c r="P10" s="41">
        <f t="shared" ref="P10" si="20">SUM(I10:K10)/20</f>
        <v>9.6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173</v>
      </c>
      <c r="G11" s="29">
        <v>213</v>
      </c>
      <c r="H11" s="57">
        <v>294</v>
      </c>
      <c r="I11" s="33">
        <v>573</v>
      </c>
      <c r="J11" s="29">
        <v>413</v>
      </c>
      <c r="K11" s="35">
        <v>334</v>
      </c>
      <c r="L11" s="36">
        <f t="shared" si="0"/>
        <v>50</v>
      </c>
      <c r="M11" s="86">
        <f t="shared" si="1"/>
        <v>131559.30000000002</v>
      </c>
      <c r="N11" s="57">
        <f t="shared" si="2"/>
        <v>206</v>
      </c>
      <c r="O11" s="42">
        <f t="shared" si="3"/>
        <v>34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17</v>
      </c>
      <c r="AH11" s="97">
        <f t="shared" si="14"/>
        <v>9.65</v>
      </c>
      <c r="AJ11" s="154">
        <f t="shared" si="15"/>
        <v>0</v>
      </c>
      <c r="AK11" s="154">
        <f t="shared" si="16"/>
        <v>0.63789868667917449</v>
      </c>
      <c r="AL11" s="154">
        <f t="shared" si="17"/>
        <v>0.36210131332082557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40</v>
      </c>
      <c r="D16" s="51">
        <f t="shared" si="34"/>
        <v>0</v>
      </c>
      <c r="E16" s="53">
        <f t="shared" si="34"/>
        <v>0</v>
      </c>
      <c r="F16" s="113">
        <f t="shared" si="34"/>
        <v>275</v>
      </c>
      <c r="G16" s="51">
        <f t="shared" si="34"/>
        <v>328</v>
      </c>
      <c r="H16" s="53">
        <f t="shared" si="34"/>
        <v>425</v>
      </c>
      <c r="I16" s="113">
        <f t="shared" si="34"/>
        <v>726</v>
      </c>
      <c r="J16" s="51">
        <f t="shared" si="34"/>
        <v>549</v>
      </c>
      <c r="K16" s="53">
        <f t="shared" si="34"/>
        <v>515</v>
      </c>
      <c r="L16" s="50">
        <f t="shared" si="0"/>
        <v>71.45</v>
      </c>
      <c r="M16" s="88">
        <f t="shared" ref="M16:AA16" si="35">SUM(M6:M15)</f>
        <v>185526.25</v>
      </c>
      <c r="N16" s="53">
        <f t="shared" si="35"/>
        <v>289.15999999999997</v>
      </c>
      <c r="O16" s="113">
        <f t="shared" si="35"/>
        <v>51.4</v>
      </c>
      <c r="P16" s="52">
        <f t="shared" si="35"/>
        <v>89.5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1.4000000000000001</v>
      </c>
      <c r="V16" s="67">
        <f t="shared" si="35"/>
        <v>0</v>
      </c>
      <c r="W16" s="67">
        <f t="shared" si="35"/>
        <v>0</v>
      </c>
      <c r="X16" s="68">
        <f t="shared" si="35"/>
        <v>1.4000000000000001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</v>
      </c>
      <c r="AG16" s="103">
        <f t="shared" si="13"/>
        <v>25.7</v>
      </c>
      <c r="AH16" s="104">
        <f t="shared" si="14"/>
        <v>15.074999999999999</v>
      </c>
      <c r="AJ16" s="155">
        <f t="shared" ref="AJ16" si="37">AF16/SUM(AF16:AH16)</f>
        <v>2.39377618192699E-2</v>
      </c>
      <c r="AK16" s="155">
        <f t="shared" si="16"/>
        <v>0.61520047875523642</v>
      </c>
      <c r="AL16" s="155">
        <f t="shared" si="17"/>
        <v>0.3608617594254937</v>
      </c>
    </row>
    <row r="17" spans="1:27" x14ac:dyDescent="0.3">
      <c r="A17" s="55"/>
      <c r="B17" s="55"/>
      <c r="C17" s="55">
        <f>C16/40</f>
        <v>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8.1999999999999993</v>
      </c>
      <c r="H17" s="55">
        <f t="shared" si="38"/>
        <v>10.625</v>
      </c>
      <c r="I17" s="55">
        <f t="shared" si="38"/>
        <v>18.149999999999999</v>
      </c>
      <c r="J17" s="55">
        <f t="shared" si="38"/>
        <v>13.725</v>
      </c>
      <c r="K17" s="55">
        <f t="shared" si="38"/>
        <v>12.875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10</v>
      </c>
      <c r="H6" s="57">
        <v>15</v>
      </c>
      <c r="I6" s="33">
        <v>90</v>
      </c>
      <c r="J6" s="29">
        <v>90</v>
      </c>
      <c r="K6" s="35">
        <v>220</v>
      </c>
      <c r="L6" s="36">
        <f t="shared" ref="L6:L16" si="0">SUM(C6:K6)/40</f>
        <v>11</v>
      </c>
      <c r="M6" s="86">
        <f t="shared" ref="M6:M15" si="1">SUMPRODUCT($C$4:$K$4,$C6:$K6)</f>
        <v>31154.5</v>
      </c>
      <c r="N6" s="57">
        <f t="shared" ref="N6:N15" si="2">SUMPRODUCT($C$3:$K$3,$C6:$K6)/1000</f>
        <v>50.8</v>
      </c>
      <c r="O6" s="42">
        <f t="shared" ref="O6:O12" si="3">SUM(F6:H6)/20</f>
        <v>2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0.625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43</v>
      </c>
      <c r="J7" s="29">
        <v>42</v>
      </c>
      <c r="K7" s="35">
        <v>59</v>
      </c>
      <c r="L7" s="36">
        <f t="shared" si="0"/>
        <v>3.6</v>
      </c>
      <c r="M7" s="86">
        <f t="shared" si="1"/>
        <v>10460.16</v>
      </c>
      <c r="N7" s="57">
        <f t="shared" si="2"/>
        <v>17.28</v>
      </c>
      <c r="O7" s="42">
        <f t="shared" si="3"/>
        <v>0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20</v>
      </c>
      <c r="I8" s="33">
        <v>50</v>
      </c>
      <c r="J8" s="29">
        <v>0</v>
      </c>
      <c r="K8" s="35">
        <v>30</v>
      </c>
      <c r="L8" s="36">
        <f t="shared" si="0"/>
        <v>2.5</v>
      </c>
      <c r="M8" s="86">
        <f t="shared" si="1"/>
        <v>6860.45</v>
      </c>
      <c r="N8" s="57">
        <f t="shared" si="2"/>
        <v>11</v>
      </c>
      <c r="O8" s="42">
        <f t="shared" si="3"/>
        <v>1</v>
      </c>
      <c r="P8" s="41">
        <f t="shared" si="4"/>
        <v>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0.5</v>
      </c>
      <c r="AH8" s="97">
        <f t="shared" si="14"/>
        <v>0</v>
      </c>
      <c r="AJ8" s="154">
        <f t="shared" si="15"/>
        <v>0</v>
      </c>
      <c r="AK8" s="154">
        <f t="shared" si="16"/>
        <v>1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24</v>
      </c>
      <c r="I9" s="33">
        <v>40</v>
      </c>
      <c r="J9" s="29">
        <v>40</v>
      </c>
      <c r="K9" s="35">
        <v>40</v>
      </c>
      <c r="L9" s="36">
        <f t="shared" si="0"/>
        <v>3.6</v>
      </c>
      <c r="M9" s="86">
        <f t="shared" si="1"/>
        <v>9975.9</v>
      </c>
      <c r="N9" s="57">
        <f t="shared" si="2"/>
        <v>16.079999999999998</v>
      </c>
      <c r="O9" s="42">
        <f t="shared" si="3"/>
        <v>1.2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</v>
      </c>
      <c r="AJ9" s="154">
        <f t="shared" si="15"/>
        <v>0</v>
      </c>
      <c r="AK9" s="154">
        <f t="shared" si="16"/>
        <v>1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360</v>
      </c>
      <c r="H11" s="57">
        <v>640</v>
      </c>
      <c r="I11" s="33">
        <v>400</v>
      </c>
      <c r="J11" s="29">
        <v>440</v>
      </c>
      <c r="K11" s="35">
        <v>1120</v>
      </c>
      <c r="L11" s="36">
        <f t="shared" si="0"/>
        <v>79</v>
      </c>
      <c r="M11" s="86">
        <f t="shared" si="1"/>
        <v>205329.40000000002</v>
      </c>
      <c r="N11" s="57">
        <f t="shared" si="2"/>
        <v>319.2</v>
      </c>
      <c r="O11" s="42">
        <f t="shared" si="3"/>
        <v>60</v>
      </c>
      <c r="P11" s="41">
        <f t="shared" si="4"/>
        <v>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14</v>
      </c>
      <c r="AJ11" s="154">
        <f t="shared" si="15"/>
        <v>0</v>
      </c>
      <c r="AK11" s="154">
        <f t="shared" si="16"/>
        <v>0.68181818181818177</v>
      </c>
      <c r="AL11" s="154">
        <f t="shared" si="17"/>
        <v>0.31818181818181818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215</v>
      </c>
      <c r="G16" s="51">
        <f t="shared" si="34"/>
        <v>370</v>
      </c>
      <c r="H16" s="53">
        <f t="shared" si="34"/>
        <v>699</v>
      </c>
      <c r="I16" s="113">
        <f t="shared" si="34"/>
        <v>623</v>
      </c>
      <c r="J16" s="51">
        <f t="shared" si="34"/>
        <v>612</v>
      </c>
      <c r="K16" s="53">
        <f t="shared" si="34"/>
        <v>1469</v>
      </c>
      <c r="L16" s="50">
        <f t="shared" si="0"/>
        <v>99.7</v>
      </c>
      <c r="M16" s="88">
        <f t="shared" ref="M16:AA16" si="35">SUM(M6:M15)</f>
        <v>263780.41000000003</v>
      </c>
      <c r="N16" s="53">
        <f t="shared" si="35"/>
        <v>414.36</v>
      </c>
      <c r="O16" s="113">
        <f t="shared" si="35"/>
        <v>64.2</v>
      </c>
      <c r="P16" s="52">
        <f t="shared" si="35"/>
        <v>135.19999999999999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32.1</v>
      </c>
      <c r="AH16" s="104">
        <f t="shared" si="14"/>
        <v>14.625</v>
      </c>
      <c r="AJ16" s="155">
        <f t="shared" ref="AJ16" si="37">AF16/SUM(AF16:AH16)</f>
        <v>0</v>
      </c>
      <c r="AK16" s="155">
        <f t="shared" si="16"/>
        <v>0.6869983948635634</v>
      </c>
      <c r="AL16" s="155">
        <f t="shared" si="17"/>
        <v>0.3130016051364366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20</v>
      </c>
      <c r="J6" s="29">
        <v>20</v>
      </c>
      <c r="K6" s="35"/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</v>
      </c>
      <c r="G7" s="29">
        <v>15</v>
      </c>
      <c r="H7" s="57">
        <v>13</v>
      </c>
      <c r="I7" s="33">
        <v>70</v>
      </c>
      <c r="J7" s="29">
        <v>68</v>
      </c>
      <c r="K7" s="35">
        <v>60</v>
      </c>
      <c r="L7" s="36">
        <f t="shared" si="0"/>
        <v>5.95</v>
      </c>
      <c r="M7" s="86">
        <f t="shared" si="1"/>
        <v>16481.22</v>
      </c>
      <c r="N7" s="57">
        <f t="shared" si="2"/>
        <v>26.56</v>
      </c>
      <c r="O7" s="42">
        <f t="shared" si="3"/>
        <v>2</v>
      </c>
      <c r="P7" s="41">
        <f t="shared" si="4"/>
        <v>9.9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0.67500000000000004</v>
      </c>
      <c r="AJ7" s="154">
        <f t="shared" si="15"/>
        <v>0</v>
      </c>
      <c r="AK7" s="154">
        <f t="shared" si="16"/>
        <v>0.59701492537313428</v>
      </c>
      <c r="AL7" s="154">
        <f t="shared" si="17"/>
        <v>0.40298507462686567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104</v>
      </c>
      <c r="J8" s="29">
        <v>50</v>
      </c>
      <c r="K8" s="35">
        <v>64</v>
      </c>
      <c r="L8" s="36">
        <f t="shared" si="0"/>
        <v>5.45</v>
      </c>
      <c r="M8" s="86">
        <f t="shared" si="1"/>
        <v>15835.52</v>
      </c>
      <c r="N8" s="57">
        <f t="shared" si="2"/>
        <v>26.16</v>
      </c>
      <c r="O8" s="42">
        <f t="shared" si="3"/>
        <v>0</v>
      </c>
      <c r="P8" s="41">
        <f t="shared" si="4"/>
        <v>10.9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40</v>
      </c>
      <c r="G9" s="29">
        <v>40</v>
      </c>
      <c r="H9" s="57">
        <v>80</v>
      </c>
      <c r="I9" s="33">
        <v>60</v>
      </c>
      <c r="J9" s="29">
        <v>60</v>
      </c>
      <c r="K9" s="35">
        <v>120</v>
      </c>
      <c r="L9" s="36">
        <f t="shared" si="0"/>
        <v>10</v>
      </c>
      <c r="M9" s="86">
        <f t="shared" si="1"/>
        <v>25827.599999999999</v>
      </c>
      <c r="N9" s="57">
        <f t="shared" si="2"/>
        <v>40</v>
      </c>
      <c r="O9" s="42">
        <f t="shared" si="3"/>
        <v>8</v>
      </c>
      <c r="P9" s="41">
        <f t="shared" si="4"/>
        <v>12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</v>
      </c>
      <c r="AH9" s="97">
        <f t="shared" si="14"/>
        <v>2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72</v>
      </c>
      <c r="G16" s="51">
        <f t="shared" si="34"/>
        <v>75</v>
      </c>
      <c r="H16" s="53">
        <f t="shared" si="34"/>
        <v>133</v>
      </c>
      <c r="I16" s="113">
        <f t="shared" si="34"/>
        <v>254</v>
      </c>
      <c r="J16" s="51">
        <f t="shared" si="34"/>
        <v>198</v>
      </c>
      <c r="K16" s="53">
        <f t="shared" si="34"/>
        <v>244</v>
      </c>
      <c r="L16" s="50">
        <f t="shared" si="0"/>
        <v>24.4</v>
      </c>
      <c r="M16" s="88">
        <f t="shared" ref="M16:AA16" si="35">SUM(M6:M15)</f>
        <v>65246.939999999995</v>
      </c>
      <c r="N16" s="53">
        <f t="shared" si="35"/>
        <v>103.12</v>
      </c>
      <c r="O16" s="113">
        <f t="shared" si="35"/>
        <v>14</v>
      </c>
      <c r="P16" s="52">
        <f t="shared" si="35"/>
        <v>34.799999999999997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</v>
      </c>
      <c r="AH16" s="104">
        <f t="shared" si="14"/>
        <v>3.6749999999999998</v>
      </c>
      <c r="AJ16" s="155">
        <f t="shared" ref="AJ16" si="37">AF16/SUM(AF16:AH16)</f>
        <v>0</v>
      </c>
      <c r="AK16" s="155">
        <f t="shared" si="16"/>
        <v>0.65573770491803274</v>
      </c>
      <c r="AL16" s="155">
        <f t="shared" si="17"/>
        <v>0.34426229508196715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1.8</v>
      </c>
      <c r="G17" s="55">
        <f t="shared" si="38"/>
        <v>1.875</v>
      </c>
      <c r="H17" s="55">
        <f t="shared" si="38"/>
        <v>3.3250000000000002</v>
      </c>
      <c r="I17" s="55">
        <f t="shared" si="38"/>
        <v>6.35</v>
      </c>
      <c r="J17" s="55">
        <f t="shared" si="38"/>
        <v>4.95</v>
      </c>
      <c r="K17" s="55">
        <f t="shared" si="38"/>
        <v>6.1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G16" sqref="G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126</v>
      </c>
      <c r="G6" s="29">
        <v>116</v>
      </c>
      <c r="H6" s="57">
        <v>183</v>
      </c>
      <c r="I6" s="33">
        <v>102</v>
      </c>
      <c r="J6" s="29">
        <v>126</v>
      </c>
      <c r="K6" s="35">
        <v>142</v>
      </c>
      <c r="L6" s="36">
        <f t="shared" ref="L6:L16" si="0">SUM(C6:K6)/40</f>
        <v>19.875</v>
      </c>
      <c r="M6" s="86">
        <f t="shared" ref="M6:M15" si="1">SUMPRODUCT($C$4:$K$4,$C6:$K6)</f>
        <v>49173.362499999996</v>
      </c>
      <c r="N6" s="57">
        <f t="shared" ref="N6:N15" si="2">SUMPRODUCT($C$3:$K$3,$C6:$K6)/1000</f>
        <v>74.150000000000006</v>
      </c>
      <c r="O6" s="42">
        <f t="shared" ref="O6:O12" si="3">SUM(F6:H6)/20</f>
        <v>21.25</v>
      </c>
      <c r="P6" s="41">
        <f t="shared" ref="P6:P12" si="4">SUM(I6:K6)/20</f>
        <v>18.5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10.625</v>
      </c>
      <c r="AH6" s="97">
        <f t="shared" ref="AH6:AH16" si="14">SUM(E6:G6)/40</f>
        <v>6.05</v>
      </c>
      <c r="AJ6" s="154">
        <f t="shared" ref="AJ6:AJ15" si="15">AF6/SUM(AF6:AH6)</f>
        <v>0</v>
      </c>
      <c r="AK6" s="154">
        <f t="shared" ref="AK6:AK16" si="16">AG6/SUM(AF6:AH6)</f>
        <v>0.63718140929535227</v>
      </c>
      <c r="AL6" s="154">
        <f t="shared" ref="AL6:AL16" si="17">AH6/SUM(AF6:AH6)</f>
        <v>0.36281859070464767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90</v>
      </c>
      <c r="I7" s="33">
        <v>76</v>
      </c>
      <c r="J7" s="29">
        <v>26</v>
      </c>
      <c r="K7" s="35">
        <v>89</v>
      </c>
      <c r="L7" s="36">
        <f t="shared" si="0"/>
        <v>7.0250000000000004</v>
      </c>
      <c r="M7" s="86">
        <f t="shared" si="1"/>
        <v>18595.864999999998</v>
      </c>
      <c r="N7" s="57">
        <f t="shared" si="2"/>
        <v>29.22</v>
      </c>
      <c r="O7" s="42">
        <f t="shared" si="3"/>
        <v>4.5</v>
      </c>
      <c r="P7" s="41">
        <f t="shared" si="4"/>
        <v>9.5500000000000007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2.25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</v>
      </c>
      <c r="G8" s="29">
        <v>4</v>
      </c>
      <c r="H8" s="57">
        <v>16</v>
      </c>
      <c r="I8" s="33">
        <v>100</v>
      </c>
      <c r="J8" s="29">
        <v>53</v>
      </c>
      <c r="K8" s="35">
        <v>48</v>
      </c>
      <c r="L8" s="36">
        <f t="shared" si="0"/>
        <v>5.625</v>
      </c>
      <c r="M8" s="86">
        <f t="shared" si="1"/>
        <v>15859.740000000002</v>
      </c>
      <c r="N8" s="57">
        <f t="shared" si="2"/>
        <v>25.8</v>
      </c>
      <c r="O8" s="42">
        <f t="shared" si="3"/>
        <v>1.2</v>
      </c>
      <c r="P8" s="41">
        <f t="shared" si="4"/>
        <v>10.050000000000001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0.6</v>
      </c>
      <c r="AH8" s="97">
        <f t="shared" si="14"/>
        <v>0.2</v>
      </c>
      <c r="AJ8" s="154">
        <f t="shared" si="15"/>
        <v>0</v>
      </c>
      <c r="AK8" s="154">
        <f t="shared" si="16"/>
        <v>0.74999999999999989</v>
      </c>
      <c r="AL8" s="154">
        <f t="shared" si="17"/>
        <v>0.25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38</v>
      </c>
      <c r="G9" s="29">
        <v>28</v>
      </c>
      <c r="H9" s="57">
        <v>38</v>
      </c>
      <c r="I9" s="33">
        <v>135</v>
      </c>
      <c r="J9" s="29">
        <v>90</v>
      </c>
      <c r="K9" s="35">
        <v>95</v>
      </c>
      <c r="L9" s="36">
        <f t="shared" si="0"/>
        <v>10.6</v>
      </c>
      <c r="M9" s="86">
        <f t="shared" si="1"/>
        <v>28700.899999999998</v>
      </c>
      <c r="N9" s="57">
        <f t="shared" si="2"/>
        <v>45.68</v>
      </c>
      <c r="O9" s="42">
        <f t="shared" si="3"/>
        <v>5.2</v>
      </c>
      <c r="P9" s="41">
        <f t="shared" si="4"/>
        <v>16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2.6</v>
      </c>
      <c r="AH9" s="97">
        <f t="shared" si="14"/>
        <v>1.65</v>
      </c>
      <c r="AJ9" s="154">
        <f t="shared" si="15"/>
        <v>0</v>
      </c>
      <c r="AK9" s="154">
        <f t="shared" si="16"/>
        <v>0.61176470588235299</v>
      </c>
      <c r="AL9" s="154">
        <f t="shared" si="17"/>
        <v>0.38823529411764701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1553</v>
      </c>
      <c r="G11" s="29">
        <v>1517</v>
      </c>
      <c r="H11" s="57">
        <v>1947</v>
      </c>
      <c r="I11" s="33">
        <v>1657</v>
      </c>
      <c r="J11" s="29">
        <v>1600</v>
      </c>
      <c r="K11" s="35">
        <v>2560</v>
      </c>
      <c r="L11" s="36">
        <f t="shared" si="0"/>
        <v>270.85000000000002</v>
      </c>
      <c r="M11" s="86">
        <f t="shared" si="1"/>
        <v>685751.24249999993</v>
      </c>
      <c r="N11" s="57">
        <f t="shared" si="2"/>
        <v>1049.23</v>
      </c>
      <c r="O11" s="42">
        <f t="shared" si="3"/>
        <v>250.85</v>
      </c>
      <c r="P11" s="41">
        <f t="shared" si="4"/>
        <v>290.85000000000002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125.425</v>
      </c>
      <c r="AH11" s="97">
        <f t="shared" si="14"/>
        <v>76.75</v>
      </c>
      <c r="AJ11" s="154">
        <f t="shared" si="15"/>
        <v>0</v>
      </c>
      <c r="AK11" s="154">
        <f t="shared" si="16"/>
        <v>0.6203783850624458</v>
      </c>
      <c r="AL11" s="154">
        <f t="shared" si="17"/>
        <v>0.37962161493755409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1721</v>
      </c>
      <c r="G16" s="51">
        <f t="shared" si="34"/>
        <v>1665</v>
      </c>
      <c r="H16" s="53">
        <f t="shared" si="34"/>
        <v>2274</v>
      </c>
      <c r="I16" s="113">
        <f t="shared" si="34"/>
        <v>2070</v>
      </c>
      <c r="J16" s="51">
        <f t="shared" si="34"/>
        <v>1895</v>
      </c>
      <c r="K16" s="53">
        <f t="shared" si="34"/>
        <v>2934</v>
      </c>
      <c r="L16" s="50">
        <f t="shared" si="0"/>
        <v>313.97500000000002</v>
      </c>
      <c r="M16" s="88">
        <f t="shared" ref="M16:AA16" si="35">SUM(M6:M15)</f>
        <v>798081.10999999987</v>
      </c>
      <c r="N16" s="53">
        <f t="shared" si="35"/>
        <v>1224.08</v>
      </c>
      <c r="O16" s="113">
        <f t="shared" si="35"/>
        <v>283</v>
      </c>
      <c r="P16" s="52">
        <f t="shared" si="35"/>
        <v>344.95000000000005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141.5</v>
      </c>
      <c r="AH16" s="104">
        <f t="shared" si="14"/>
        <v>84.65</v>
      </c>
      <c r="AJ16" s="155">
        <f t="shared" ref="AJ16" si="37">AF16/SUM(AF16:AH16)</f>
        <v>0</v>
      </c>
      <c r="AK16" s="155">
        <f t="shared" si="16"/>
        <v>0.62569091311076719</v>
      </c>
      <c r="AL16" s="155">
        <f t="shared" si="17"/>
        <v>0.37430908688923281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43.024999999999999</v>
      </c>
      <c r="G17" s="55">
        <f t="shared" si="38"/>
        <v>41.625</v>
      </c>
      <c r="H17" s="55">
        <f t="shared" si="38"/>
        <v>56.85</v>
      </c>
      <c r="I17" s="55">
        <f t="shared" si="38"/>
        <v>51.75</v>
      </c>
      <c r="J17" s="55">
        <f t="shared" si="38"/>
        <v>47.375</v>
      </c>
      <c r="K17" s="55">
        <f t="shared" si="38"/>
        <v>73.349999999999994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60</v>
      </c>
      <c r="J6" s="29">
        <v>60</v>
      </c>
      <c r="K6" s="35"/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40</v>
      </c>
      <c r="G8" s="29">
        <v>18</v>
      </c>
      <c r="H8" s="57">
        <v>40</v>
      </c>
      <c r="I8" s="33">
        <v>0</v>
      </c>
      <c r="J8" s="29">
        <v>0</v>
      </c>
      <c r="K8" s="35">
        <v>0</v>
      </c>
      <c r="L8" s="36">
        <f t="shared" si="0"/>
        <v>2.4500000000000002</v>
      </c>
      <c r="M8" s="86">
        <f t="shared" si="1"/>
        <v>5141.3249999999998</v>
      </c>
      <c r="N8" s="57">
        <f t="shared" si="2"/>
        <v>6.86</v>
      </c>
      <c r="O8" s="42">
        <f t="shared" si="3"/>
        <v>4.9000000000000004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2.4500000000000002</v>
      </c>
      <c r="AH8" s="97">
        <f t="shared" si="14"/>
        <v>1.45</v>
      </c>
      <c r="AJ8" s="154">
        <f t="shared" si="15"/>
        <v>0</v>
      </c>
      <c r="AK8" s="154">
        <f t="shared" si="16"/>
        <v>0.62820512820512819</v>
      </c>
      <c r="AL8" s="154">
        <f t="shared" si="17"/>
        <v>0.37179487179487175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</v>
      </c>
      <c r="G9" s="29">
        <v>6</v>
      </c>
      <c r="H9" s="57">
        <v>6</v>
      </c>
      <c r="I9" s="33">
        <v>32</v>
      </c>
      <c r="J9" s="29">
        <v>31</v>
      </c>
      <c r="K9" s="35">
        <v>30</v>
      </c>
      <c r="L9" s="36">
        <f t="shared" si="0"/>
        <v>2.7749999999999999</v>
      </c>
      <c r="M9" s="86">
        <f t="shared" si="1"/>
        <v>7699.8450000000003</v>
      </c>
      <c r="N9" s="57">
        <f t="shared" si="2"/>
        <v>12.42</v>
      </c>
      <c r="O9" s="42">
        <f t="shared" si="3"/>
        <v>0.9</v>
      </c>
      <c r="P9" s="41">
        <f t="shared" si="4"/>
        <v>4.6500000000000004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16</v>
      </c>
      <c r="G10" s="29">
        <v>73</v>
      </c>
      <c r="H10" s="57">
        <v>55</v>
      </c>
      <c r="I10" s="33">
        <v>72</v>
      </c>
      <c r="J10" s="29">
        <v>62</v>
      </c>
      <c r="K10" s="35">
        <v>66</v>
      </c>
      <c r="L10" s="36">
        <f t="shared" ref="L10" si="18">SUM(C10:K10)/40</f>
        <v>8.6</v>
      </c>
      <c r="M10" s="86">
        <f t="shared" si="1"/>
        <v>22082.6</v>
      </c>
      <c r="N10" s="57">
        <f t="shared" si="2"/>
        <v>34.08</v>
      </c>
      <c r="O10" s="42">
        <f t="shared" ref="O10" si="19">SUM(F10:H10)/20</f>
        <v>7.2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360</v>
      </c>
      <c r="H11" s="57">
        <v>400</v>
      </c>
      <c r="I11" s="33">
        <v>520</v>
      </c>
      <c r="J11" s="29">
        <v>440</v>
      </c>
      <c r="K11" s="35">
        <v>600</v>
      </c>
      <c r="L11" s="36">
        <f t="shared" si="0"/>
        <v>65</v>
      </c>
      <c r="M11" s="86">
        <f t="shared" si="1"/>
        <v>167879.4</v>
      </c>
      <c r="N11" s="57">
        <f t="shared" si="2"/>
        <v>260</v>
      </c>
      <c r="O11" s="42">
        <f t="shared" si="3"/>
        <v>52</v>
      </c>
      <c r="P11" s="41">
        <f t="shared" si="4"/>
        <v>78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16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342</v>
      </c>
      <c r="G16" s="51">
        <f t="shared" si="34"/>
        <v>457</v>
      </c>
      <c r="H16" s="53">
        <f t="shared" si="34"/>
        <v>501</v>
      </c>
      <c r="I16" s="113">
        <f t="shared" si="34"/>
        <v>684</v>
      </c>
      <c r="J16" s="51">
        <f t="shared" si="34"/>
        <v>593</v>
      </c>
      <c r="K16" s="53">
        <f t="shared" si="34"/>
        <v>696</v>
      </c>
      <c r="L16" s="50">
        <f t="shared" si="0"/>
        <v>81.825000000000003</v>
      </c>
      <c r="M16" s="88">
        <f t="shared" ref="M16:AA16" si="35">SUM(M6:M15)</f>
        <v>211519.97</v>
      </c>
      <c r="N16" s="53">
        <f t="shared" si="35"/>
        <v>327.76</v>
      </c>
      <c r="O16" s="113">
        <f t="shared" si="35"/>
        <v>65</v>
      </c>
      <c r="P16" s="52">
        <f t="shared" si="35"/>
        <v>98.65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32.5</v>
      </c>
      <c r="AH16" s="104">
        <f t="shared" si="14"/>
        <v>19.975000000000001</v>
      </c>
      <c r="AJ16" s="155">
        <f t="shared" ref="AJ16" si="37">AF16/SUM(AF16:AH16)</f>
        <v>0</v>
      </c>
      <c r="AK16" s="155">
        <f t="shared" si="16"/>
        <v>0.61934254406860412</v>
      </c>
      <c r="AL16" s="155">
        <f t="shared" si="17"/>
        <v>0.38065745593139594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8.5500000000000007</v>
      </c>
      <c r="G17" s="55">
        <f t="shared" si="38"/>
        <v>11.425000000000001</v>
      </c>
      <c r="H17" s="55">
        <f t="shared" si="38"/>
        <v>12.525</v>
      </c>
      <c r="I17" s="55">
        <f t="shared" si="38"/>
        <v>17.100000000000001</v>
      </c>
      <c r="J17" s="55">
        <f t="shared" si="38"/>
        <v>14.824999999999999</v>
      </c>
      <c r="K17" s="55">
        <f t="shared" si="38"/>
        <v>17.399999999999999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P18" sqref="P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17</v>
      </c>
      <c r="D6" s="29"/>
      <c r="E6" s="35"/>
      <c r="F6" s="33">
        <v>60</v>
      </c>
      <c r="G6" s="29">
        <v>60</v>
      </c>
      <c r="H6" s="57">
        <v>70</v>
      </c>
      <c r="I6" s="33">
        <v>90</v>
      </c>
      <c r="J6" s="29">
        <v>100</v>
      </c>
      <c r="K6" s="35">
        <v>170</v>
      </c>
      <c r="L6" s="36">
        <f t="shared" ref="L6:L16" si="0">SUM(C6:K6)/40</f>
        <v>14.175000000000001</v>
      </c>
      <c r="M6" s="86">
        <f t="shared" ref="M6:M15" si="1">SUMPRODUCT($C$4:$K$4,$C6:$K6)</f>
        <v>36785.184999999998</v>
      </c>
      <c r="N6" s="57">
        <f t="shared" ref="N6:N15" si="2">SUMPRODUCT($C$3:$K$3,$C6:$K6)/1000</f>
        <v>57.52</v>
      </c>
      <c r="O6" s="42">
        <f t="shared" ref="O6:O12" si="3">SUM(F6:H6)/20</f>
        <v>9.5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0.59500000000000008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0.59500000000000008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0.42499999999999999</v>
      </c>
      <c r="AG6" s="94">
        <f t="shared" ref="AG6:AG16" si="13">SUM(F6:H6)/40</f>
        <v>4.75</v>
      </c>
      <c r="AH6" s="97">
        <f t="shared" ref="AH6:AH16" si="14">SUM(E6:G6)/40</f>
        <v>3</v>
      </c>
      <c r="AJ6" s="154">
        <f t="shared" ref="AJ6:AJ15" si="15">AF6/SUM(AF6:AH6)</f>
        <v>5.1987767584097851E-2</v>
      </c>
      <c r="AK6" s="154">
        <f t="shared" ref="AK6:AK16" si="16">AG6/SUM(AF6:AH6)</f>
        <v>0.58103975535168195</v>
      </c>
      <c r="AL6" s="154">
        <f t="shared" ref="AL6:AL16" si="17">AH6/SUM(AF6:AH6)</f>
        <v>0.36697247706422015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9</v>
      </c>
      <c r="H7" s="57">
        <v>20</v>
      </c>
      <c r="I7" s="33">
        <v>70</v>
      </c>
      <c r="J7" s="29">
        <v>78</v>
      </c>
      <c r="K7" s="35">
        <v>189</v>
      </c>
      <c r="L7" s="36">
        <f t="shared" si="0"/>
        <v>9.15</v>
      </c>
      <c r="M7" s="86">
        <f t="shared" si="1"/>
        <v>26001.092499999999</v>
      </c>
      <c r="N7" s="57">
        <f t="shared" si="2"/>
        <v>42.47</v>
      </c>
      <c r="O7" s="42">
        <f t="shared" si="3"/>
        <v>1.45</v>
      </c>
      <c r="P7" s="41">
        <f t="shared" si="4"/>
        <v>16.850000000000001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0.72499999999999998</v>
      </c>
      <c r="AH7" s="97">
        <f t="shared" si="14"/>
        <v>0.22500000000000001</v>
      </c>
      <c r="AJ7" s="154">
        <f t="shared" si="15"/>
        <v>0</v>
      </c>
      <c r="AK7" s="154">
        <f t="shared" si="16"/>
        <v>0.76315789473684215</v>
      </c>
      <c r="AL7" s="154">
        <f t="shared" si="17"/>
        <v>0.23684210526315791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29</v>
      </c>
      <c r="G8" s="29">
        <v>24</v>
      </c>
      <c r="H8" s="57">
        <v>67</v>
      </c>
      <c r="I8" s="33">
        <v>39</v>
      </c>
      <c r="J8" s="29">
        <v>34</v>
      </c>
      <c r="K8" s="35">
        <v>87</v>
      </c>
      <c r="L8" s="36">
        <f t="shared" si="0"/>
        <v>7</v>
      </c>
      <c r="M8" s="86">
        <f t="shared" si="1"/>
        <v>17917.900000000001</v>
      </c>
      <c r="N8" s="57">
        <f t="shared" si="2"/>
        <v>27.6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</v>
      </c>
      <c r="AH8" s="97">
        <f t="shared" si="14"/>
        <v>1.325</v>
      </c>
      <c r="AJ8" s="154">
        <f t="shared" si="15"/>
        <v>0</v>
      </c>
      <c r="AK8" s="154">
        <f t="shared" si="16"/>
        <v>0.69364161849710981</v>
      </c>
      <c r="AL8" s="154">
        <f t="shared" si="17"/>
        <v>0.30635838150289013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52</v>
      </c>
      <c r="J9" s="29">
        <v>40</v>
      </c>
      <c r="K9" s="35">
        <v>52</v>
      </c>
      <c r="L9" s="36">
        <f t="shared" si="0"/>
        <v>3.6</v>
      </c>
      <c r="M9" s="86">
        <f t="shared" si="1"/>
        <v>10460.16</v>
      </c>
      <c r="N9" s="57">
        <f t="shared" si="2"/>
        <v>17.28</v>
      </c>
      <c r="O9" s="42">
        <f t="shared" si="3"/>
        <v>0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12</v>
      </c>
      <c r="G10" s="29">
        <v>25</v>
      </c>
      <c r="H10" s="57">
        <v>24</v>
      </c>
      <c r="I10" s="33">
        <v>28</v>
      </c>
      <c r="J10" s="29">
        <v>37</v>
      </c>
      <c r="K10" s="35">
        <v>10</v>
      </c>
      <c r="L10" s="36">
        <f t="shared" ref="L10" si="18">SUM(C10:K10)/40</f>
        <v>3.4</v>
      </c>
      <c r="M10" s="86">
        <f t="shared" si="1"/>
        <v>8648.2124999999996</v>
      </c>
      <c r="N10" s="57">
        <f t="shared" si="2"/>
        <v>13.27</v>
      </c>
      <c r="O10" s="42">
        <f t="shared" ref="O10" si="19">SUM(F10:H10)/20</f>
        <v>3.05</v>
      </c>
      <c r="P10" s="41">
        <f t="shared" ref="P10" si="20">SUM(I10:K10)/20</f>
        <v>3.75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520</v>
      </c>
      <c r="I11" s="33">
        <v>120</v>
      </c>
      <c r="J11" s="29">
        <v>920</v>
      </c>
      <c r="K11" s="35">
        <v>560</v>
      </c>
      <c r="L11" s="36">
        <f t="shared" si="0"/>
        <v>59</v>
      </c>
      <c r="M11" s="86">
        <f t="shared" si="1"/>
        <v>156095.5</v>
      </c>
      <c r="N11" s="57">
        <f t="shared" si="2"/>
        <v>245.2</v>
      </c>
      <c r="O11" s="42">
        <f t="shared" si="3"/>
        <v>38</v>
      </c>
      <c r="P11" s="41">
        <f t="shared" si="4"/>
        <v>80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19</v>
      </c>
      <c r="AH11" s="97">
        <f t="shared" si="14"/>
        <v>6</v>
      </c>
      <c r="AJ11" s="154">
        <f t="shared" si="15"/>
        <v>0</v>
      </c>
      <c r="AK11" s="154">
        <f t="shared" si="16"/>
        <v>0.76</v>
      </c>
      <c r="AL11" s="154">
        <f t="shared" si="17"/>
        <v>0.24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17</v>
      </c>
      <c r="D16" s="51">
        <f t="shared" si="34"/>
        <v>0</v>
      </c>
      <c r="E16" s="53">
        <f t="shared" si="34"/>
        <v>0</v>
      </c>
      <c r="F16" s="113">
        <f t="shared" si="34"/>
        <v>221</v>
      </c>
      <c r="G16" s="51">
        <f t="shared" si="34"/>
        <v>238</v>
      </c>
      <c r="H16" s="53">
        <f t="shared" si="34"/>
        <v>701</v>
      </c>
      <c r="I16" s="113">
        <f t="shared" si="34"/>
        <v>399</v>
      </c>
      <c r="J16" s="51">
        <f t="shared" si="34"/>
        <v>1209</v>
      </c>
      <c r="K16" s="53">
        <f t="shared" si="34"/>
        <v>1068</v>
      </c>
      <c r="L16" s="50">
        <f t="shared" si="0"/>
        <v>96.325000000000003</v>
      </c>
      <c r="M16" s="88">
        <f t="shared" ref="M16:AA16" si="35">SUM(M6:M15)</f>
        <v>255908.05</v>
      </c>
      <c r="N16" s="53">
        <f t="shared" si="35"/>
        <v>403.34000000000003</v>
      </c>
      <c r="O16" s="113">
        <f t="shared" si="35"/>
        <v>58</v>
      </c>
      <c r="P16" s="52">
        <f t="shared" si="35"/>
        <v>133.80000000000001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0.59500000000000008</v>
      </c>
      <c r="V16" s="67">
        <f t="shared" si="35"/>
        <v>0</v>
      </c>
      <c r="W16" s="67">
        <f t="shared" si="35"/>
        <v>0</v>
      </c>
      <c r="X16" s="68">
        <f t="shared" si="35"/>
        <v>0.59500000000000008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0.42499999999999999</v>
      </c>
      <c r="AG16" s="103">
        <f t="shared" si="13"/>
        <v>29</v>
      </c>
      <c r="AH16" s="104">
        <f t="shared" si="14"/>
        <v>11.475</v>
      </c>
      <c r="AJ16" s="155">
        <f t="shared" ref="AJ16" si="37">AF16/SUM(AF16:AH16)</f>
        <v>1.0391198044009779E-2</v>
      </c>
      <c r="AK16" s="155">
        <f t="shared" si="16"/>
        <v>0.70904645476772621</v>
      </c>
      <c r="AL16" s="155">
        <f t="shared" si="17"/>
        <v>0.28056234718826406</v>
      </c>
    </row>
    <row r="17" spans="1:27" x14ac:dyDescent="0.3">
      <c r="A17" s="55"/>
      <c r="B17" s="55"/>
      <c r="C17" s="55">
        <f>C16/40</f>
        <v>0.42499999999999999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5.5250000000000004</v>
      </c>
      <c r="G17" s="55">
        <f t="shared" si="38"/>
        <v>5.95</v>
      </c>
      <c r="H17" s="55">
        <f t="shared" si="38"/>
        <v>17.524999999999999</v>
      </c>
      <c r="I17" s="55">
        <f t="shared" si="38"/>
        <v>9.9749999999999996</v>
      </c>
      <c r="J17" s="55">
        <f t="shared" si="38"/>
        <v>30.225000000000001</v>
      </c>
      <c r="K17" s="55">
        <f t="shared" si="38"/>
        <v>26.7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/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46290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15</v>
      </c>
      <c r="J6" s="29">
        <v>10</v>
      </c>
      <c r="K6" s="35">
        <v>215</v>
      </c>
      <c r="L6" s="36">
        <f t="shared" ref="L6:L16" si="0">SUM(C6:K6)/40</f>
        <v>8</v>
      </c>
      <c r="M6" s="86">
        <f t="shared" ref="M6:M15" si="1">SUMPRODUCT($C$4:$K$4,$C6:$K6)</f>
        <v>21630.6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88</v>
      </c>
      <c r="G8" s="29">
        <v>6</v>
      </c>
      <c r="H8" s="57">
        <v>6</v>
      </c>
      <c r="I8" s="33">
        <v>268</v>
      </c>
      <c r="J8" s="29">
        <v>264</v>
      </c>
      <c r="K8" s="35">
        <v>108</v>
      </c>
      <c r="L8" s="36">
        <f t="shared" si="0"/>
        <v>18.5</v>
      </c>
      <c r="M8" s="86">
        <f t="shared" si="1"/>
        <v>51735.85</v>
      </c>
      <c r="N8" s="57">
        <f t="shared" si="2"/>
        <v>83.8</v>
      </c>
      <c r="O8" s="42">
        <f t="shared" si="3"/>
        <v>5</v>
      </c>
      <c r="P8" s="41">
        <f t="shared" si="4"/>
        <v>32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2.5</v>
      </c>
      <c r="AH8" s="97">
        <f t="shared" si="14"/>
        <v>2.35</v>
      </c>
      <c r="AJ8" s="154">
        <f t="shared" si="15"/>
        <v>0</v>
      </c>
      <c r="AK8" s="154">
        <f t="shared" si="16"/>
        <v>0.51546391752577325</v>
      </c>
      <c r="AL8" s="154">
        <f t="shared" si="17"/>
        <v>0.48453608247422686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65</v>
      </c>
      <c r="G9" s="29">
        <v>59</v>
      </c>
      <c r="H9" s="57">
        <v>84</v>
      </c>
      <c r="I9" s="33">
        <v>72</v>
      </c>
      <c r="J9" s="29">
        <v>66</v>
      </c>
      <c r="K9" s="35">
        <v>80</v>
      </c>
      <c r="L9" s="36">
        <f t="shared" si="0"/>
        <v>10.65</v>
      </c>
      <c r="M9" s="86">
        <f t="shared" si="1"/>
        <v>26747.72</v>
      </c>
      <c r="N9" s="57">
        <f t="shared" si="2"/>
        <v>40.72</v>
      </c>
      <c r="O9" s="42">
        <f t="shared" si="3"/>
        <v>10.4</v>
      </c>
      <c r="P9" s="41">
        <f t="shared" si="4"/>
        <v>10.9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5.2</v>
      </c>
      <c r="AH9" s="97">
        <f t="shared" si="14"/>
        <v>3.1</v>
      </c>
      <c r="AJ9" s="154">
        <f t="shared" si="15"/>
        <v>0</v>
      </c>
      <c r="AK9" s="154">
        <f t="shared" si="16"/>
        <v>0.62650602409638556</v>
      </c>
      <c r="AL9" s="154">
        <f t="shared" si="17"/>
        <v>0.37349397590361444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40</v>
      </c>
      <c r="G10" s="29">
        <v>0</v>
      </c>
      <c r="H10" s="57">
        <v>64</v>
      </c>
      <c r="I10" s="33">
        <v>36</v>
      </c>
      <c r="J10" s="29">
        <v>33</v>
      </c>
      <c r="K10" s="35">
        <v>33</v>
      </c>
      <c r="L10" s="36">
        <f t="shared" ref="L10" si="18">SUM(C10:K10)/40</f>
        <v>5.15</v>
      </c>
      <c r="M10" s="86">
        <f t="shared" si="1"/>
        <v>12865.380000000001</v>
      </c>
      <c r="N10" s="57">
        <f t="shared" si="2"/>
        <v>19.52</v>
      </c>
      <c r="O10" s="42">
        <f t="shared" ref="O10" si="19">SUM(F10:H10)/20</f>
        <v>5.2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560</v>
      </c>
      <c r="G11" s="29">
        <v>600</v>
      </c>
      <c r="H11" s="57">
        <v>640</v>
      </c>
      <c r="I11" s="33">
        <v>760</v>
      </c>
      <c r="J11" s="29">
        <v>760</v>
      </c>
      <c r="K11" s="35">
        <v>920</v>
      </c>
      <c r="L11" s="36">
        <f t="shared" si="0"/>
        <v>106</v>
      </c>
      <c r="M11" s="86">
        <f t="shared" si="1"/>
        <v>271674.09999999998</v>
      </c>
      <c r="N11" s="57">
        <f t="shared" si="2"/>
        <v>418.8</v>
      </c>
      <c r="O11" s="42">
        <f t="shared" si="3"/>
        <v>90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45</v>
      </c>
      <c r="AH11" s="97">
        <f t="shared" si="14"/>
        <v>29</v>
      </c>
      <c r="AJ11" s="154">
        <f t="shared" si="15"/>
        <v>0</v>
      </c>
      <c r="AK11" s="154">
        <f t="shared" si="16"/>
        <v>0.60810810810810811</v>
      </c>
      <c r="AL11" s="154">
        <f t="shared" si="17"/>
        <v>0.39189189189189189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773</v>
      </c>
      <c r="G16" s="51">
        <f t="shared" si="34"/>
        <v>685</v>
      </c>
      <c r="H16" s="53">
        <f t="shared" si="34"/>
        <v>834</v>
      </c>
      <c r="I16" s="113">
        <f t="shared" si="34"/>
        <v>1151</v>
      </c>
      <c r="J16" s="51">
        <f t="shared" si="34"/>
        <v>1133</v>
      </c>
      <c r="K16" s="53">
        <f t="shared" si="34"/>
        <v>1356</v>
      </c>
      <c r="L16" s="50">
        <f t="shared" si="0"/>
        <v>148.30000000000001</v>
      </c>
      <c r="M16" s="88">
        <f t="shared" ref="M16:AA16" si="35">SUM(M6:M15)</f>
        <v>384653.64999999997</v>
      </c>
      <c r="N16" s="53">
        <f t="shared" si="35"/>
        <v>597.24</v>
      </c>
      <c r="O16" s="113">
        <f t="shared" si="35"/>
        <v>114.6</v>
      </c>
      <c r="P16" s="52">
        <f t="shared" si="35"/>
        <v>182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57.3</v>
      </c>
      <c r="AH16" s="104">
        <f t="shared" si="14"/>
        <v>36.450000000000003</v>
      </c>
      <c r="AJ16" s="155">
        <f t="shared" ref="AJ16" si="37">AF16/SUM(AF16:AH16)</f>
        <v>0</v>
      </c>
      <c r="AK16" s="155">
        <f t="shared" si="16"/>
        <v>0.61119999999999997</v>
      </c>
      <c r="AL16" s="155">
        <f t="shared" si="17"/>
        <v>0.38880000000000003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19.324999999999999</v>
      </c>
      <c r="G17" s="55">
        <f t="shared" si="38"/>
        <v>17.125</v>
      </c>
      <c r="H17" s="55">
        <f t="shared" si="38"/>
        <v>20.85</v>
      </c>
      <c r="I17" s="55">
        <f t="shared" si="38"/>
        <v>28.774999999999999</v>
      </c>
      <c r="J17" s="55">
        <f t="shared" si="38"/>
        <v>28.324999999999999</v>
      </c>
      <c r="K17" s="55">
        <f t="shared" si="38"/>
        <v>33.9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G13" sqref="G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55</v>
      </c>
      <c r="H6" s="57">
        <v>102</v>
      </c>
      <c r="I6" s="33">
        <v>42</v>
      </c>
      <c r="J6" s="29">
        <v>70</v>
      </c>
      <c r="K6" s="35">
        <v>192</v>
      </c>
      <c r="L6" s="36">
        <f t="shared" ref="L6:L16" si="0">SUM(C6:K6)/40</f>
        <v>11.9</v>
      </c>
      <c r="M6" s="86">
        <f t="shared" ref="M6:M15" si="1">SUMPRODUCT($C$4:$K$4,$C6:$K6)</f>
        <v>31106.11</v>
      </c>
      <c r="N6" s="57">
        <f t="shared" ref="N6:N15" si="2">SUMPRODUCT($C$3:$K$3,$C6:$K6)/1000</f>
        <v>48.52</v>
      </c>
      <c r="O6" s="42">
        <f t="shared" ref="O6:O12" si="3">SUM(F6:H6)/20</f>
        <v>8.6</v>
      </c>
      <c r="P6" s="41">
        <f t="shared" ref="P6:P12" si="4">SUM(I6:K6)/20</f>
        <v>15.2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4.3</v>
      </c>
      <c r="AH6" s="97">
        <f t="shared" ref="AH6:AH16" si="14">SUM(E6:G6)/40</f>
        <v>1.75</v>
      </c>
      <c r="AJ6" s="154">
        <f t="shared" ref="AJ6:AJ15" si="15">AF6/SUM(AF6:AH6)</f>
        <v>0</v>
      </c>
      <c r="AK6" s="154">
        <f t="shared" ref="AK6:AK16" si="16">AG6/SUM(AF6:AH6)</f>
        <v>0.71074380165289253</v>
      </c>
      <c r="AL6" s="154">
        <f t="shared" ref="AL6:AL16" si="17">AH6/SUM(AF6:AH6)</f>
        <v>0.28925619834710747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12</v>
      </c>
      <c r="H8" s="57">
        <v>13</v>
      </c>
      <c r="I8" s="33">
        <v>86</v>
      </c>
      <c r="J8" s="29">
        <v>87</v>
      </c>
      <c r="K8" s="35">
        <v>85</v>
      </c>
      <c r="L8" s="36">
        <f t="shared" si="0"/>
        <v>7.45</v>
      </c>
      <c r="M8" s="86">
        <f t="shared" si="1"/>
        <v>20839.620000000003</v>
      </c>
      <c r="N8" s="57">
        <f t="shared" si="2"/>
        <v>33.76</v>
      </c>
      <c r="O8" s="42">
        <f t="shared" si="3"/>
        <v>2</v>
      </c>
      <c r="P8" s="41">
        <f t="shared" si="4"/>
        <v>12.9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0.67500000000000004</v>
      </c>
      <c r="AJ8" s="154">
        <f t="shared" si="15"/>
        <v>0</v>
      </c>
      <c r="AK8" s="154">
        <f t="shared" si="16"/>
        <v>0.59701492537313428</v>
      </c>
      <c r="AL8" s="154">
        <f t="shared" si="17"/>
        <v>0.40298507462686567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20</v>
      </c>
      <c r="G9" s="29">
        <v>0</v>
      </c>
      <c r="H9" s="57">
        <v>20</v>
      </c>
      <c r="I9" s="33">
        <v>27</v>
      </c>
      <c r="J9" s="29">
        <v>10</v>
      </c>
      <c r="K9" s="35">
        <v>67</v>
      </c>
      <c r="L9" s="36">
        <f t="shared" si="0"/>
        <v>3.6</v>
      </c>
      <c r="M9" s="86">
        <f t="shared" si="1"/>
        <v>9653.06</v>
      </c>
      <c r="N9" s="57">
        <f t="shared" si="2"/>
        <v>15.28</v>
      </c>
      <c r="O9" s="42">
        <f t="shared" si="3"/>
        <v>2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0.5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32</v>
      </c>
      <c r="G10" s="29">
        <v>43</v>
      </c>
      <c r="H10" s="57">
        <v>59</v>
      </c>
      <c r="I10" s="33">
        <v>93</v>
      </c>
      <c r="J10" s="29">
        <v>60</v>
      </c>
      <c r="K10" s="35">
        <v>67</v>
      </c>
      <c r="L10" s="36">
        <f t="shared" ref="L10" si="18">SUM(C10:K10)/40</f>
        <v>8.85</v>
      </c>
      <c r="M10" s="86">
        <f t="shared" si="1"/>
        <v>23010.775000000001</v>
      </c>
      <c r="N10" s="57">
        <f t="shared" si="2"/>
        <v>35.78</v>
      </c>
      <c r="O10" s="42">
        <f t="shared" ref="O10" si="19">SUM(F10:H10)/20</f>
        <v>6.7</v>
      </c>
      <c r="P10" s="41">
        <f t="shared" ref="P10" si="20">SUM(I10:K10)/20</f>
        <v>11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122</v>
      </c>
      <c r="G16" s="51">
        <f t="shared" si="34"/>
        <v>150</v>
      </c>
      <c r="H16" s="53">
        <f t="shared" si="34"/>
        <v>234</v>
      </c>
      <c r="I16" s="113">
        <f t="shared" si="34"/>
        <v>288</v>
      </c>
      <c r="J16" s="51">
        <f t="shared" si="34"/>
        <v>267</v>
      </c>
      <c r="K16" s="53">
        <f t="shared" si="34"/>
        <v>451</v>
      </c>
      <c r="L16" s="50">
        <f t="shared" si="0"/>
        <v>37.799999999999997</v>
      </c>
      <c r="M16" s="88">
        <f t="shared" ref="M16:AA16" si="35">SUM(M6:M15)</f>
        <v>99621.865000000005</v>
      </c>
      <c r="N16" s="53">
        <f t="shared" si="35"/>
        <v>156.14000000000001</v>
      </c>
      <c r="O16" s="113">
        <f t="shared" si="35"/>
        <v>25.3</v>
      </c>
      <c r="P16" s="52">
        <f t="shared" si="35"/>
        <v>50.300000000000004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12.65</v>
      </c>
      <c r="AH16" s="104">
        <f t="shared" si="14"/>
        <v>6.8</v>
      </c>
      <c r="AJ16" s="155">
        <f t="shared" ref="AJ16" si="37">AF16/SUM(AF16:AH16)</f>
        <v>0</v>
      </c>
      <c r="AK16" s="155">
        <f t="shared" si="16"/>
        <v>0.65038560411311053</v>
      </c>
      <c r="AL16" s="155">
        <f t="shared" si="17"/>
        <v>0.34961439588688947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H9" sqref="H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>
        <v>800</v>
      </c>
      <c r="J6" s="29">
        <v>720</v>
      </c>
      <c r="K6" s="35">
        <v>880</v>
      </c>
      <c r="L6" s="36">
        <f t="shared" ref="L6:L16" si="0">SUM(C6:K6)/40</f>
        <v>60</v>
      </c>
      <c r="M6" s="86">
        <f t="shared" ref="M6:M15" si="1">SUMPRODUCT($C$4:$K$4,$C6:$K6)</f>
        <v>174336</v>
      </c>
      <c r="N6" s="57">
        <f t="shared" ref="N6:N15" si="2">SUMPRODUCT($C$3:$K$3,$C6:$K6)/1000</f>
        <v>288</v>
      </c>
      <c r="O6" s="42">
        <f t="shared" ref="O6:O12" si="3">SUM(F6:H6)/20</f>
        <v>0</v>
      </c>
      <c r="P6" s="41">
        <f t="shared" ref="P6:P12" si="4">SUM(I6:K6)/20</f>
        <v>120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95</v>
      </c>
      <c r="G7" s="29">
        <v>70</v>
      </c>
      <c r="H7" s="57">
        <v>55</v>
      </c>
      <c r="I7" s="33">
        <v>50</v>
      </c>
      <c r="J7" s="29">
        <v>10</v>
      </c>
      <c r="K7" s="35">
        <v>40</v>
      </c>
      <c r="L7" s="36">
        <f t="shared" si="0"/>
        <v>8</v>
      </c>
      <c r="M7" s="86">
        <f t="shared" si="1"/>
        <v>18805.75</v>
      </c>
      <c r="N7" s="57">
        <f t="shared" si="2"/>
        <v>27.4</v>
      </c>
      <c r="O7" s="42">
        <f t="shared" si="3"/>
        <v>11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5.5</v>
      </c>
      <c r="AH7" s="97">
        <f t="shared" si="14"/>
        <v>4.125</v>
      </c>
      <c r="AJ7" s="154">
        <f t="shared" si="15"/>
        <v>0</v>
      </c>
      <c r="AK7" s="154">
        <f t="shared" si="16"/>
        <v>0.5714285714285714</v>
      </c>
      <c r="AL7" s="154">
        <f t="shared" si="17"/>
        <v>0.42857142857142855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26</v>
      </c>
      <c r="G8" s="29">
        <v>25</v>
      </c>
      <c r="H8" s="57">
        <v>105</v>
      </c>
      <c r="I8" s="33">
        <v>147</v>
      </c>
      <c r="J8" s="29">
        <v>164</v>
      </c>
      <c r="K8" s="35">
        <v>125</v>
      </c>
      <c r="L8" s="36">
        <f t="shared" si="0"/>
        <v>14.8</v>
      </c>
      <c r="M8" s="86">
        <f t="shared" si="1"/>
        <v>39855.19</v>
      </c>
      <c r="N8" s="57">
        <f t="shared" si="2"/>
        <v>63.24</v>
      </c>
      <c r="O8" s="42">
        <f t="shared" si="3"/>
        <v>7.8</v>
      </c>
      <c r="P8" s="41">
        <f t="shared" si="4"/>
        <v>21.8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3.9</v>
      </c>
      <c r="AH8" s="97">
        <f t="shared" si="14"/>
        <v>1.2749999999999999</v>
      </c>
      <c r="AJ8" s="154">
        <f t="shared" si="15"/>
        <v>0</v>
      </c>
      <c r="AK8" s="154">
        <f t="shared" si="16"/>
        <v>0.75362318840579712</v>
      </c>
      <c r="AL8" s="154">
        <f t="shared" si="17"/>
        <v>0.24637681159420288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22</v>
      </c>
      <c r="G10" s="29">
        <v>22</v>
      </c>
      <c r="H10" s="57">
        <v>22</v>
      </c>
      <c r="I10" s="33">
        <v>80</v>
      </c>
      <c r="J10" s="29">
        <v>0</v>
      </c>
      <c r="K10" s="35">
        <v>80</v>
      </c>
      <c r="L10" s="36">
        <f t="shared" ref="L10" si="18">SUM(C10:K10)/40</f>
        <v>5.65</v>
      </c>
      <c r="M10" s="86">
        <f t="shared" si="1"/>
        <v>15084.924999999999</v>
      </c>
      <c r="N10" s="57">
        <f t="shared" si="2"/>
        <v>23.82</v>
      </c>
      <c r="O10" s="42">
        <f t="shared" ref="O10" si="19">SUM(F10:H10)/20</f>
        <v>3.3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600</v>
      </c>
      <c r="G11" s="29">
        <v>520</v>
      </c>
      <c r="H11" s="57">
        <v>860</v>
      </c>
      <c r="I11" s="33">
        <v>600</v>
      </c>
      <c r="J11" s="29">
        <v>600</v>
      </c>
      <c r="K11" s="35">
        <v>840</v>
      </c>
      <c r="L11" s="36">
        <f t="shared" si="0"/>
        <v>100.5</v>
      </c>
      <c r="M11" s="86">
        <f t="shared" si="1"/>
        <v>252061.35</v>
      </c>
      <c r="N11" s="57">
        <f t="shared" si="2"/>
        <v>383.4</v>
      </c>
      <c r="O11" s="42">
        <f t="shared" si="3"/>
        <v>99</v>
      </c>
      <c r="P11" s="41">
        <f t="shared" si="4"/>
        <v>102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49.5</v>
      </c>
      <c r="AH11" s="97">
        <f t="shared" si="14"/>
        <v>28</v>
      </c>
      <c r="AJ11" s="154">
        <f t="shared" si="15"/>
        <v>0</v>
      </c>
      <c r="AK11" s="154">
        <f t="shared" si="16"/>
        <v>0.6387096774193548</v>
      </c>
      <c r="AL11" s="154">
        <f t="shared" si="17"/>
        <v>0.36129032258064514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743</v>
      </c>
      <c r="G16" s="51">
        <f t="shared" si="34"/>
        <v>637</v>
      </c>
      <c r="H16" s="53">
        <f t="shared" si="34"/>
        <v>1042</v>
      </c>
      <c r="I16" s="113">
        <f t="shared" si="34"/>
        <v>1677</v>
      </c>
      <c r="J16" s="51">
        <f t="shared" si="34"/>
        <v>1494</v>
      </c>
      <c r="K16" s="53">
        <f t="shared" si="34"/>
        <v>1965</v>
      </c>
      <c r="L16" s="50">
        <f t="shared" si="0"/>
        <v>188.95</v>
      </c>
      <c r="M16" s="88">
        <f t="shared" ref="M16:AA16" si="35">SUM(M6:M15)</f>
        <v>500143.21499999997</v>
      </c>
      <c r="N16" s="53">
        <f t="shared" si="35"/>
        <v>785.8599999999999</v>
      </c>
      <c r="O16" s="113">
        <f t="shared" si="35"/>
        <v>121.1</v>
      </c>
      <c r="P16" s="52">
        <f t="shared" si="35"/>
        <v>256.8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60.55</v>
      </c>
      <c r="AH16" s="104">
        <f t="shared" si="14"/>
        <v>34.5</v>
      </c>
      <c r="AJ16" s="155">
        <f t="shared" ref="AJ16" si="37">AF16/SUM(AF16:AH16)</f>
        <v>0</v>
      </c>
      <c r="AK16" s="155">
        <f t="shared" si="16"/>
        <v>0.63703314045239345</v>
      </c>
      <c r="AL16" s="155">
        <f t="shared" si="17"/>
        <v>0.36296685954760655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33</v>
      </c>
      <c r="G6" s="29">
        <v>30</v>
      </c>
      <c r="H6" s="57">
        <v>55</v>
      </c>
      <c r="I6" s="33">
        <v>70</v>
      </c>
      <c r="J6" s="29">
        <v>60</v>
      </c>
      <c r="K6" s="35">
        <v>110</v>
      </c>
      <c r="L6" s="36">
        <f t="shared" ref="L6:L16" si="0">SUM(C6:K6)/40</f>
        <v>8.9499999999999993</v>
      </c>
      <c r="M6" s="86">
        <f t="shared" ref="M6:M15" si="1">SUMPRODUCT($C$4:$K$4,$C6:$K6)</f>
        <v>23624.174999999999</v>
      </c>
      <c r="N6" s="57">
        <f t="shared" ref="N6:N15" si="2">SUMPRODUCT($C$3:$K$3,$C6:$K6)/1000</f>
        <v>37.06</v>
      </c>
      <c r="O6" s="42">
        <f t="shared" ref="O6:O12" si="3">SUM(F6:H6)/20</f>
        <v>5.9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2.95</v>
      </c>
      <c r="AH6" s="97">
        <f t="shared" ref="AH6:AH16" si="14">SUM(E6:G6)/40</f>
        <v>1.575</v>
      </c>
      <c r="AJ6" s="154">
        <f t="shared" ref="AJ6:AJ15" si="15">AF6/SUM(AF6:AH6)</f>
        <v>0</v>
      </c>
      <c r="AK6" s="154">
        <f t="shared" ref="AK6:AK16" si="16">AG6/SUM(AF6:AH6)</f>
        <v>0.65193370165745856</v>
      </c>
      <c r="AL6" s="154">
        <f t="shared" ref="AL6:AL16" si="17">AH6/SUM(AF6:AH6)</f>
        <v>0.34806629834254138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55</v>
      </c>
      <c r="G7" s="29">
        <v>50</v>
      </c>
      <c r="H7" s="57">
        <v>95</v>
      </c>
      <c r="I7" s="33">
        <v>95</v>
      </c>
      <c r="J7" s="29">
        <v>50</v>
      </c>
      <c r="K7" s="35">
        <v>55</v>
      </c>
      <c r="L7" s="36">
        <f t="shared" si="0"/>
        <v>10</v>
      </c>
      <c r="M7" s="86">
        <f t="shared" si="1"/>
        <v>25020.5</v>
      </c>
      <c r="N7" s="57">
        <f t="shared" si="2"/>
        <v>38</v>
      </c>
      <c r="O7" s="42">
        <f t="shared" si="3"/>
        <v>10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</v>
      </c>
      <c r="AH7" s="97">
        <f t="shared" si="14"/>
        <v>2.625</v>
      </c>
      <c r="AJ7" s="154">
        <f t="shared" si="15"/>
        <v>0</v>
      </c>
      <c r="AK7" s="154">
        <f t="shared" si="16"/>
        <v>0.65573770491803274</v>
      </c>
      <c r="AL7" s="154">
        <f t="shared" si="17"/>
        <v>0.34426229508196721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46</v>
      </c>
      <c r="G8" s="29">
        <v>46</v>
      </c>
      <c r="H8" s="57">
        <v>46</v>
      </c>
      <c r="I8" s="33">
        <v>74</v>
      </c>
      <c r="J8" s="29">
        <v>73</v>
      </c>
      <c r="K8" s="35">
        <v>73</v>
      </c>
      <c r="L8" s="36">
        <f t="shared" si="0"/>
        <v>8.9499999999999993</v>
      </c>
      <c r="M8" s="86">
        <f t="shared" si="1"/>
        <v>23220.625000000004</v>
      </c>
      <c r="N8" s="57">
        <f t="shared" si="2"/>
        <v>36.06</v>
      </c>
      <c r="O8" s="42">
        <f t="shared" si="3"/>
        <v>6.9</v>
      </c>
      <c r="P8" s="41">
        <f t="shared" si="4"/>
        <v>11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3.45</v>
      </c>
      <c r="AH8" s="97">
        <f t="shared" si="14"/>
        <v>2.2999999999999998</v>
      </c>
      <c r="AJ8" s="154">
        <f t="shared" si="15"/>
        <v>0</v>
      </c>
      <c r="AK8" s="154">
        <f t="shared" si="16"/>
        <v>0.6</v>
      </c>
      <c r="AL8" s="154">
        <f t="shared" si="17"/>
        <v>0.39999999999999997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4</v>
      </c>
      <c r="G9" s="29">
        <v>54</v>
      </c>
      <c r="H9" s="57">
        <v>54</v>
      </c>
      <c r="I9" s="33">
        <v>87</v>
      </c>
      <c r="J9" s="29">
        <v>56</v>
      </c>
      <c r="K9" s="35">
        <v>97</v>
      </c>
      <c r="L9" s="36">
        <f t="shared" si="0"/>
        <v>8.8000000000000007</v>
      </c>
      <c r="M9" s="86">
        <f t="shared" si="1"/>
        <v>23309.4</v>
      </c>
      <c r="N9" s="57">
        <f t="shared" si="2"/>
        <v>36.64</v>
      </c>
      <c r="O9" s="42">
        <f t="shared" si="3"/>
        <v>5.6</v>
      </c>
      <c r="P9" s="41">
        <f t="shared" si="4"/>
        <v>12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2.8</v>
      </c>
      <c r="AH9" s="97">
        <f t="shared" si="14"/>
        <v>1.45</v>
      </c>
      <c r="AJ9" s="154">
        <f t="shared" si="15"/>
        <v>0</v>
      </c>
      <c r="AK9" s="154">
        <f t="shared" si="16"/>
        <v>0.6588235294117647</v>
      </c>
      <c r="AL9" s="154">
        <f t="shared" si="17"/>
        <v>0.3411764705882353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0</v>
      </c>
      <c r="G10" s="29">
        <v>40</v>
      </c>
      <c r="H10" s="57">
        <v>120</v>
      </c>
      <c r="I10" s="33">
        <v>40</v>
      </c>
      <c r="J10" s="29">
        <v>40</v>
      </c>
      <c r="K10" s="35">
        <v>0</v>
      </c>
      <c r="L10" s="36">
        <f t="shared" ref="L10" si="18">SUM(C10:K10)/40</f>
        <v>6</v>
      </c>
      <c r="M10" s="86">
        <f t="shared" si="1"/>
        <v>14205.2</v>
      </c>
      <c r="N10" s="57">
        <f t="shared" si="2"/>
        <v>20.8</v>
      </c>
      <c r="O10" s="42">
        <f t="shared" ref="O10" si="19">SUM(F10:H10)/20</f>
        <v>8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330</v>
      </c>
      <c r="G11" s="29">
        <v>320</v>
      </c>
      <c r="H11" s="57">
        <v>520</v>
      </c>
      <c r="I11" s="33">
        <v>1080</v>
      </c>
      <c r="J11" s="29">
        <v>986</v>
      </c>
      <c r="K11" s="35">
        <v>1200</v>
      </c>
      <c r="L11" s="36">
        <f t="shared" si="0"/>
        <v>110.9</v>
      </c>
      <c r="M11" s="86">
        <f t="shared" si="1"/>
        <v>298623.36499999999</v>
      </c>
      <c r="N11" s="57">
        <f t="shared" si="2"/>
        <v>473.82</v>
      </c>
      <c r="O11" s="42">
        <f t="shared" si="3"/>
        <v>58.5</v>
      </c>
      <c r="P11" s="41">
        <f t="shared" si="4"/>
        <v>163.30000000000001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29.25</v>
      </c>
      <c r="AH11" s="97">
        <f t="shared" si="14"/>
        <v>16.25</v>
      </c>
      <c r="AJ11" s="154">
        <f t="shared" si="15"/>
        <v>0</v>
      </c>
      <c r="AK11" s="154">
        <f t="shared" si="16"/>
        <v>0.6428571428571429</v>
      </c>
      <c r="AL11" s="154">
        <f t="shared" si="17"/>
        <v>0.35714285714285715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468</v>
      </c>
      <c r="G16" s="51">
        <f t="shared" si="34"/>
        <v>540</v>
      </c>
      <c r="H16" s="53">
        <f t="shared" si="34"/>
        <v>890</v>
      </c>
      <c r="I16" s="113">
        <f t="shared" si="34"/>
        <v>1446</v>
      </c>
      <c r="J16" s="51">
        <f t="shared" si="34"/>
        <v>1265</v>
      </c>
      <c r="K16" s="53">
        <f t="shared" si="34"/>
        <v>1535</v>
      </c>
      <c r="L16" s="50">
        <f t="shared" si="0"/>
        <v>153.6</v>
      </c>
      <c r="M16" s="88">
        <f t="shared" ref="M16:AA16" si="35">SUM(M6:M15)</f>
        <v>408003.26500000001</v>
      </c>
      <c r="N16" s="53">
        <f t="shared" si="35"/>
        <v>642.38</v>
      </c>
      <c r="O16" s="113">
        <f t="shared" si="35"/>
        <v>94.9</v>
      </c>
      <c r="P16" s="52">
        <f t="shared" si="35"/>
        <v>212.3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47.45</v>
      </c>
      <c r="AH16" s="104">
        <f t="shared" si="14"/>
        <v>25.2</v>
      </c>
      <c r="AJ16" s="155">
        <f t="shared" ref="AJ16" si="37">AF16/SUM(AF16:AH16)</f>
        <v>0</v>
      </c>
      <c r="AK16" s="155">
        <f t="shared" si="16"/>
        <v>0.65313145216792845</v>
      </c>
      <c r="AL16" s="155">
        <f t="shared" si="17"/>
        <v>0.34686854783207155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K12" sqref="K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337"/>
      <c r="D6" s="338"/>
      <c r="E6" s="339"/>
      <c r="F6" s="340">
        <v>30</v>
      </c>
      <c r="G6" s="338">
        <v>30</v>
      </c>
      <c r="H6" s="341">
        <v>20</v>
      </c>
      <c r="I6" s="340">
        <v>15</v>
      </c>
      <c r="J6" s="338">
        <v>20</v>
      </c>
      <c r="K6" s="339">
        <v>35</v>
      </c>
      <c r="L6" s="36">
        <f t="shared" ref="L6:L16" si="0">SUM(C6:K6)/40</f>
        <v>3.75</v>
      </c>
      <c r="M6" s="86">
        <f t="shared" ref="M6:M15" si="1">SUMPRODUCT($C$4:$K$4,$C6:$K6)</f>
        <v>9281.8000000000011</v>
      </c>
      <c r="N6" s="57">
        <f t="shared" ref="N6:N15" si="2">SUMPRODUCT($C$3:$K$3,$C6:$K6)/1000</f>
        <v>14</v>
      </c>
      <c r="O6" s="42">
        <f t="shared" ref="O6:O12" si="3">SUM(F6:H6)/20</f>
        <v>4</v>
      </c>
      <c r="P6" s="41">
        <f t="shared" ref="P6:P12" si="4">SUM(I6:K6)/20</f>
        <v>3.5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337"/>
      <c r="D7" s="338"/>
      <c r="E7" s="339"/>
      <c r="F7" s="340">
        <v>65</v>
      </c>
      <c r="G7" s="338">
        <v>195</v>
      </c>
      <c r="H7" s="341">
        <v>180</v>
      </c>
      <c r="I7" s="340">
        <v>75</v>
      </c>
      <c r="J7" s="338">
        <v>105</v>
      </c>
      <c r="K7" s="339">
        <v>60</v>
      </c>
      <c r="L7" s="36">
        <f t="shared" si="0"/>
        <v>17</v>
      </c>
      <c r="M7" s="86">
        <f t="shared" si="1"/>
        <v>40517.1</v>
      </c>
      <c r="N7" s="57">
        <f t="shared" si="2"/>
        <v>59.6</v>
      </c>
      <c r="O7" s="42">
        <f t="shared" si="3"/>
        <v>22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11</v>
      </c>
      <c r="AH7" s="97">
        <f t="shared" si="14"/>
        <v>6.5</v>
      </c>
      <c r="AJ7" s="154">
        <f t="shared" si="15"/>
        <v>0</v>
      </c>
      <c r="AK7" s="154">
        <f t="shared" si="16"/>
        <v>0.62857142857142856</v>
      </c>
      <c r="AL7" s="154">
        <f t="shared" si="17"/>
        <v>0.37142857142857144</v>
      </c>
    </row>
    <row r="8" spans="1:38" x14ac:dyDescent="0.3">
      <c r="A8" s="30">
        <v>3</v>
      </c>
      <c r="B8" s="111" t="s">
        <v>95</v>
      </c>
      <c r="C8" s="337"/>
      <c r="D8" s="338"/>
      <c r="E8" s="339"/>
      <c r="F8" s="340">
        <v>10</v>
      </c>
      <c r="G8" s="338">
        <v>10</v>
      </c>
      <c r="H8" s="341">
        <v>20</v>
      </c>
      <c r="I8" s="340">
        <v>0</v>
      </c>
      <c r="J8" s="338">
        <v>0</v>
      </c>
      <c r="K8" s="339">
        <v>20</v>
      </c>
      <c r="L8" s="36">
        <f t="shared" si="0"/>
        <v>1.5</v>
      </c>
      <c r="M8" s="86">
        <f t="shared" si="1"/>
        <v>3551.3</v>
      </c>
      <c r="N8" s="57">
        <f t="shared" si="2"/>
        <v>5.2</v>
      </c>
      <c r="O8" s="42">
        <f t="shared" si="3"/>
        <v>2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0.5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x14ac:dyDescent="0.3">
      <c r="A9" s="30">
        <v>4</v>
      </c>
      <c r="B9" s="111" t="s">
        <v>100</v>
      </c>
      <c r="C9" s="337"/>
      <c r="D9" s="338"/>
      <c r="E9" s="339"/>
      <c r="F9" s="340">
        <v>15</v>
      </c>
      <c r="G9" s="338">
        <v>10</v>
      </c>
      <c r="H9" s="341">
        <v>15</v>
      </c>
      <c r="I9" s="340">
        <v>35</v>
      </c>
      <c r="J9" s="338">
        <v>30</v>
      </c>
      <c r="K9" s="339">
        <v>55</v>
      </c>
      <c r="L9" s="36">
        <f t="shared" si="0"/>
        <v>4</v>
      </c>
      <c r="M9" s="86">
        <f t="shared" si="1"/>
        <v>10815.3</v>
      </c>
      <c r="N9" s="57">
        <f t="shared" si="2"/>
        <v>17.2</v>
      </c>
      <c r="O9" s="42">
        <f t="shared" si="3"/>
        <v>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0.625</v>
      </c>
      <c r="AJ9" s="154">
        <f t="shared" si="15"/>
        <v>0</v>
      </c>
      <c r="AK9" s="154">
        <f t="shared" si="16"/>
        <v>0.61538461538461542</v>
      </c>
      <c r="AL9" s="154">
        <f t="shared" si="17"/>
        <v>0.38461538461538464</v>
      </c>
    </row>
    <row r="10" spans="1:38" x14ac:dyDescent="0.3">
      <c r="A10" s="30">
        <v>5</v>
      </c>
      <c r="B10" s="111" t="s">
        <v>103</v>
      </c>
      <c r="C10" s="337"/>
      <c r="D10" s="338"/>
      <c r="E10" s="339"/>
      <c r="F10" s="340">
        <f>18+28</f>
        <v>46</v>
      </c>
      <c r="G10" s="338">
        <f>13+24</f>
        <v>37</v>
      </c>
      <c r="H10" s="341">
        <f>42+34</f>
        <v>76</v>
      </c>
      <c r="I10" s="340">
        <f>0+23</f>
        <v>23</v>
      </c>
      <c r="J10" s="338">
        <f>0+12</f>
        <v>12</v>
      </c>
      <c r="K10" s="339">
        <f>24+17</f>
        <v>41</v>
      </c>
      <c r="L10" s="36">
        <f t="shared" ref="L10" si="18">SUM(C10:K10)/40</f>
        <v>5.875</v>
      </c>
      <c r="M10" s="86">
        <f t="shared" si="1"/>
        <v>13862.1775</v>
      </c>
      <c r="N10" s="57">
        <f t="shared" si="2"/>
        <v>20.25</v>
      </c>
      <c r="O10" s="42">
        <f t="shared" ref="O10" si="19">SUM(F10:H10)/20</f>
        <v>7.95</v>
      </c>
      <c r="P10" s="41">
        <f t="shared" ref="P10" si="20">SUM(I10:K10)/20</f>
        <v>3.8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337"/>
      <c r="D11" s="338"/>
      <c r="E11" s="339"/>
      <c r="F11" s="340">
        <v>400</v>
      </c>
      <c r="G11" s="338">
        <v>320</v>
      </c>
      <c r="H11" s="341">
        <v>400</v>
      </c>
      <c r="I11" s="340">
        <v>480</v>
      </c>
      <c r="J11" s="338">
        <v>360</v>
      </c>
      <c r="K11" s="339">
        <v>600</v>
      </c>
      <c r="L11" s="36">
        <f t="shared" si="0"/>
        <v>64</v>
      </c>
      <c r="M11" s="86">
        <f t="shared" si="1"/>
        <v>163359.6</v>
      </c>
      <c r="N11" s="57">
        <f t="shared" si="2"/>
        <v>251.2</v>
      </c>
      <c r="O11" s="42">
        <f t="shared" si="3"/>
        <v>56</v>
      </c>
      <c r="P11" s="41">
        <f t="shared" si="4"/>
        <v>72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18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337"/>
      <c r="D12" s="338"/>
      <c r="E12" s="339"/>
      <c r="F12" s="340"/>
      <c r="G12" s="338"/>
      <c r="H12" s="341"/>
      <c r="I12" s="340"/>
      <c r="J12" s="338"/>
      <c r="K12" s="339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337"/>
      <c r="D13" s="338"/>
      <c r="E13" s="339"/>
      <c r="F13" s="340"/>
      <c r="G13" s="338"/>
      <c r="H13" s="341"/>
      <c r="I13" s="340"/>
      <c r="J13" s="338"/>
      <c r="K13" s="339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337"/>
      <c r="D14" s="338"/>
      <c r="E14" s="339"/>
      <c r="F14" s="340"/>
      <c r="G14" s="338"/>
      <c r="H14" s="341"/>
      <c r="I14" s="340"/>
      <c r="J14" s="338"/>
      <c r="K14" s="339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337"/>
      <c r="D15" s="338"/>
      <c r="E15" s="339"/>
      <c r="F15" s="340"/>
      <c r="G15" s="338"/>
      <c r="H15" s="341"/>
      <c r="I15" s="340"/>
      <c r="J15" s="338"/>
      <c r="K15" s="339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566</v>
      </c>
      <c r="G16" s="51">
        <f t="shared" si="34"/>
        <v>602</v>
      </c>
      <c r="H16" s="53">
        <f t="shared" si="34"/>
        <v>711</v>
      </c>
      <c r="I16" s="113">
        <f t="shared" si="34"/>
        <v>628</v>
      </c>
      <c r="J16" s="51">
        <f t="shared" si="34"/>
        <v>527</v>
      </c>
      <c r="K16" s="53">
        <f t="shared" si="34"/>
        <v>811</v>
      </c>
      <c r="L16" s="50">
        <f t="shared" si="0"/>
        <v>96.125</v>
      </c>
      <c r="M16" s="88">
        <f t="shared" ref="M16:AA16" si="35">SUM(M6:M15)</f>
        <v>241387.27750000003</v>
      </c>
      <c r="N16" s="53">
        <f t="shared" si="35"/>
        <v>367.45</v>
      </c>
      <c r="O16" s="113">
        <f t="shared" si="35"/>
        <v>93.95</v>
      </c>
      <c r="P16" s="52">
        <f t="shared" si="35"/>
        <v>98.3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46.975000000000001</v>
      </c>
      <c r="AH16" s="104">
        <f t="shared" si="14"/>
        <v>29.2</v>
      </c>
      <c r="AJ16" s="155">
        <f t="shared" ref="AJ16" si="37">AF16/SUM(AF16:AH16)</f>
        <v>0</v>
      </c>
      <c r="AK16" s="155">
        <f t="shared" si="16"/>
        <v>0.61667213652773223</v>
      </c>
      <c r="AL16" s="155">
        <f t="shared" si="17"/>
        <v>0.38332786347226783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2026-10-01T04:45:45Z</dcterms:modified>
</cp:coreProperties>
</file>