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03CD0F5-CB02-42A8-A515-25774AB5F003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14" l="1"/>
  <c r="L2" i="33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<sst xmlns="http://schemas.openxmlformats.org/spreadsheetml/2006/main" count="2195" uniqueCount="105">
  <si>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</si>
  <si>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</si>
  <si>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</si>
  <si>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</si>
  <si>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</si>
  <si>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</si>
  <si>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</si>
  <si>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</si>
  <si>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</si>
  <si>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</si>
  <si>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</si>
  <si>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</si>
  <si>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</si>
  <si>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</si>
  <si>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</si>
  <si>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</si>
  <si>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</si>
  <si>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</si>
  <si>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</si>
  <si>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</si>
  <si>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</si>
  <si>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</si>
  <si>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</si>
  <si>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</si>
  <si>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</si>
  <si>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</si>
  <si>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</si>
  <si>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</si>
  <si>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</si>
  <si>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</si>
  <si>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</si>
  <si>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</si>
  <si>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</si>
  <si>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</si>
  <si>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</si>
  <si>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</si>
  <si>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</si>
  <si>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</si>
  <si>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</si>
  <si>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</si>
  <si>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</si>
  <si>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</si>
  <si>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</si>
  <si>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</si>
  <si>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</si>
  <si>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</si>
  <si>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</si>
  <si>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</si>
  <si>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</si>
  <si>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</si>
  <si>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</si>
  <si>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</si>
  <si>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</si>
  <si>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</si>
  <si>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</si>
  <si>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</si>
  <si>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</si>
  <si>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</si>
  <si>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</si>
  <si>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</si>
  <si>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</si>
  <si>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</si>
  <si>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</si>
  <si>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</si>
  <si>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</si>
  <si>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</si>
  <si>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</si>
  <si>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</si>
  <si>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</si>
  <si>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</si>
  <si>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</si>
  <si>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</si>
  <si>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</si>
  <si>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</si>
  <si>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</si>
  <si>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</si>
  <si>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</si>
  <si>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</si>
  <si>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</si>
  <si>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</si>
  <si>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</si>
  <si>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</si>
  <si>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</si>
  <si>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</si>
  <si>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</si>
  <si>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</si>
  <si>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</si>
  <si>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</si>
  <si>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</si>
  <si>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</si>
  <si>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</si>
  <si>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</si>
  <si>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</si>
  <si>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</si>
  <si>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</si>
  <si>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</si>
  <si>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</si>
  <si>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</si>
  <si>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</si>
  <si>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</si>
  <si>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</si>
  <si>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</si>
  <si>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</si>
  <si>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</si>
  <si>
    <t>Jabran Iqbal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</si>
</sst>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0" sqref="B10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141.35</v>
      </c>
      <c r="I8" s="195">
        <f t="shared" si="0"/>
        <v>0.28270000000000001</v>
      </c>
      <c r="J8" s="188">
        <f t="shared" si="1"/>
        <v>358.65</v>
      </c>
      <c r="K8" s="189">
        <f t="shared" si="2"/>
        <v>141.35</v>
      </c>
      <c r="L8" s="196">
        <f t="shared" si="3"/>
        <v>14.345999999999998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97.1</v>
      </c>
      <c r="I9" s="195">
        <f t="shared" si="0"/>
        <v>0.19419999999999998</v>
      </c>
      <c r="J9" s="188">
        <f t="shared" si="1"/>
        <v>402.9</v>
      </c>
      <c r="K9" s="189">
        <f t="shared" si="2"/>
        <v>97.1</v>
      </c>
      <c r="L9" s="196">
        <f t="shared" si="3"/>
        <v>16.116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124.35</v>
      </c>
      <c r="I10" s="195">
        <f t="shared" si="0"/>
        <v>0.24869999999999998</v>
      </c>
      <c r="J10" s="188">
        <f t="shared" si="1"/>
        <v>375.65</v>
      </c>
      <c r="K10" s="189">
        <f t="shared" si="2"/>
        <v>124.35</v>
      </c>
      <c r="L10" s="196">
        <f t="shared" si="3"/>
        <v>15.026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24.25</v>
      </c>
      <c r="I11" s="195">
        <f t="shared" si="0"/>
        <v>4.8500000000000001E-2</v>
      </c>
      <c r="J11" s="188">
        <f t="shared" si="1"/>
        <v>475.75</v>
      </c>
      <c r="K11" s="189">
        <f t="shared" si="2"/>
        <v>24.25</v>
      </c>
      <c r="L11" s="196">
        <f t="shared" si="3"/>
        <v>19.03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664.2</v>
      </c>
      <c r="I12" s="195">
        <f t="shared" si="0"/>
        <v>0.11070000000000001</v>
      </c>
      <c r="J12" s="188">
        <f t="shared" si="1"/>
        <v>5335.8</v>
      </c>
      <c r="K12" s="189">
        <f t="shared" si="2"/>
        <v>664.2</v>
      </c>
      <c r="L12" s="196">
        <f t="shared" si="3"/>
        <v>213.43200000000002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450</v>
      </c>
      <c r="I13" s="195">
        <f t="shared" si="0"/>
        <v>0.9</v>
      </c>
      <c r="J13" s="188">
        <f t="shared" si="1"/>
        <v>50</v>
      </c>
      <c r="K13" s="189">
        <f t="shared" si="2"/>
        <v>450</v>
      </c>
      <c r="L13" s="196">
        <f t="shared" si="3"/>
        <v>2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1:AL500"/>
  <sheetViews>
    <sheetView tabSelected="1" topLeftCell="B1" workbookViewId="0">
      <selection activeCell="Q18" sqref="Q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1" spans="1:38" x14ac:dyDescent="0.3">
      <c r="L1" s="28">
        <v>3338</v>
      </c>
    </row>
    <row r="2" spans="1:38" ht="15" customHeight="1" thickBot="1" x14ac:dyDescent="0.35">
      <c r="A2" s="287">
        <f ca="1">TODAY()-2</f>
        <v>46245</v>
      </c>
      <c r="B2" s="287"/>
      <c r="C2" s="287"/>
      <c r="D2" s="287"/>
      <c r="E2" s="287"/>
      <c r="F2" s="28" t="s">
        <v>98</v>
      </c>
      <c r="L2" s="28">
        <f>L1/40</f>
        <v>83.45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509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494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1066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1040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1299</v>
      </c>
      <c r="L6" s="36">
        <f t="shared" ref="L6:L16" si="0">SUM(C6:K6)/40</f>
        <v>141.35</v>
      </c>
      <c r="M6" s="86">
        <f t="shared" ref="M6:M15" si="1">SUMPRODUCT($C$4:$K$4,$C6:$K6)</f>
        <v>348839.66750000004</v>
      </c>
      <c r="N6" s="57">
        <f t="shared" ref="N6:N15" si="2">SUMPRODUCT($C$3:$K$3,$C6:$K6)/1000</f>
        <v>553.57000000000005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43.610000000000007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43.610000000000007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31.15</v>
      </c>
      <c r="AG6" s="94">
        <f t="shared" ref="AG6:AG16" si="11">SUM(F6:H6)/40</f>
        <v>25.074999999999999</v>
      </c>
      <c r="AH6" s="97">
        <f t="shared" ref="AH6:AH16" si="12">SUM(E6:G6)/40</f>
        <v>25.074999999999999</v>
      </c>
      <c r="AJ6" s="154">
        <f t="shared" ref="AJ6:AJ15" si="13">AF6/SUM(AF6:AH6)</f>
        <v>0.38314883148831486</v>
      </c>
      <c r="AK6" s="154">
        <f t="shared" ref="AK6:AK16" si="14">AG6/SUM(AF6:AH6)</f>
        <v>0.30842558425584254</v>
      </c>
      <c r="AL6" s="154">
        <f t="shared" ref="AL6:AL16" si="15">AH6/SUM(AF6:AH6)</f>
        <v>0.30842558425584254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624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404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177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822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738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853</v>
      </c>
      <c r="L7" s="36">
        <f t="shared" si="0"/>
        <v>97.1</v>
      </c>
      <c r="M7" s="86">
        <f t="shared" si="1"/>
        <v>244195.57750000001</v>
      </c>
      <c r="N7" s="57">
        <f t="shared" si="2"/>
        <v>386.29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21.840000000000003</v>
      </c>
      <c r="V7" s="70">
        <f t="shared" si="5"/>
        <v>0</v>
      </c>
      <c r="W7" s="70">
        <f t="shared" si="6"/>
        <v>0</v>
      </c>
      <c r="X7" s="71">
        <f t="shared" si="7"/>
        <v>21.840000000000003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15.6</v>
      </c>
      <c r="AG7" s="94">
        <f t="shared" si="11"/>
        <v>21.175000000000001</v>
      </c>
      <c r="AH7" s="97">
        <f t="shared" si="12"/>
        <v>16.75</v>
      </c>
      <c r="AJ7" s="154">
        <f t="shared" si="13"/>
        <v>0.29145259224661374</v>
      </c>
      <c r="AK7" s="154">
        <f t="shared" si="14"/>
        <v>0.39560952825782347</v>
      </c>
      <c r="AL7" s="154">
        <f t="shared" si="15"/>
        <v>0.31293787949556284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1296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1116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680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1084</v>
      </c>
      <c r="L8" s="36">
        <f t="shared" si="0"/>
        <v>124.35</v>
      </c>
      <c r="M8" s="86">
        <f t="shared" si="1"/>
        <v>301910.35500000004</v>
      </c>
      <c r="N8" s="57">
        <f t="shared" si="2"/>
        <v>479.22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45.360000000000007</v>
      </c>
      <c r="V8" s="70">
        <f t="shared" si="5"/>
        <v>0</v>
      </c>
      <c r="W8" s="70">
        <f t="shared" si="6"/>
        <v>0</v>
      </c>
      <c r="X8" s="71">
        <f t="shared" si="7"/>
        <v>45.360000000000007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32.4</v>
      </c>
      <c r="AG8" s="94">
        <f t="shared" si="11"/>
        <v>19.95</v>
      </c>
      <c r="AH8" s="97">
        <f t="shared" si="12"/>
        <v>19.95</v>
      </c>
      <c r="AJ8" s="154">
        <f t="shared" si="13"/>
        <v>0.44813278008298757</v>
      </c>
      <c r="AK8" s="154">
        <f t="shared" si="14"/>
        <v>0.27593360995850624</v>
      </c>
      <c r="AL8" s="154">
        <f t="shared" si="15"/>
        <v>0.27593360995850624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380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158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157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159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45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39</v>
      </c>
      <c r="L9" s="36">
        <f t="shared" si="0"/>
        <v>24.25</v>
      </c>
      <c r="M9" s="86">
        <f t="shared" si="1"/>
        <v>48200.865000000005</v>
      </c>
      <c r="N9" s="57">
        <f t="shared" si="2"/>
        <v>69.900000000000006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13.3</v>
      </c>
      <c r="V9" s="70">
        <f t="shared" si="5"/>
        <v>0</v>
      </c>
      <c r="W9" s="70">
        <f t="shared" si="6"/>
        <v>0</v>
      </c>
      <c r="X9" s="71">
        <f t="shared" si="7"/>
        <v>13.3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9.5</v>
      </c>
      <c r="AG9" s="94">
        <f t="shared" si="11"/>
        <v>11.85</v>
      </c>
      <c r="AH9" s="97">
        <f t="shared" si="12"/>
        <v>7.875</v>
      </c>
      <c r="AJ9" s="154">
        <f t="shared" si="13"/>
        <v>0.32506415739948674</v>
      </c>
      <c r="AK9" s="154">
        <f t="shared" si="14"/>
        <v>0.40547476475620187</v>
      </c>
      <c r="AL9" s="154">
        <f t="shared" si="15"/>
        <v>0.26946107784431139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84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39</v>
      </c>
      <c r="L10" s="36">
        <f t="shared" ref="L10" si="16">SUM(C10:K10)/40</f>
        <v>5.3</v>
      </c>
      <c r="M10" s="86">
        <f t="shared" si="1"/>
        <v>11866.850000000002</v>
      </c>
      <c r="N10" s="57">
        <f t="shared" si="2"/>
        <v>18.600000000000001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2.9400000000000004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2.9400000000000004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523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2872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3067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6169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3721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3837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6379</v>
      </c>
      <c r="L11" s="36">
        <f t="shared" si="0"/>
        <v>664.2</v>
      </c>
      <c r="M11" s="86">
        <f t="shared" si="1"/>
        <v>1668116.92</v>
      </c>
      <c r="N11" s="57">
        <f t="shared" si="2"/>
        <v>2551.38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18.305000000000003</v>
      </c>
      <c r="V11" s="70">
        <f t="shared" si="5"/>
        <v>0</v>
      </c>
      <c r="W11" s="70">
        <f t="shared" si="6"/>
        <v>0</v>
      </c>
      <c r="X11" s="71">
        <f t="shared" si="7"/>
        <v>18.305000000000003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13.074999999999999</v>
      </c>
      <c r="AG11" s="94">
        <f t="shared" si="11"/>
        <v>302.7</v>
      </c>
      <c r="AH11" s="97">
        <f t="shared" si="12"/>
        <v>148.47499999999999</v>
      </c>
      <c r="AJ11" s="154">
        <f t="shared" si="13"/>
        <v>2.8163704900376951E-2</v>
      </c>
      <c r="AK11" s="154">
        <f t="shared" si="14"/>
        <v>0.65201938610662358</v>
      </c>
      <c r="AL11" s="154">
        <f t="shared" si="15"/>
        <v>0.31981690899299947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450</v>
      </c>
      <c r="M12" s="86">
        <f t="shared" si="1"/>
        <v>1093170</v>
      </c>
      <c r="N12" s="57">
        <f t="shared" si="2"/>
        <v>1720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9753</v>
      </c>
      <c r="D16" s="51">
        <f t="shared" si="38"/>
        <v>0</v>
      </c>
      <c r="E16" s="53">
        <f t="shared" si="38"/>
        <v>0</v>
      </c>
      <c r="F16" s="113">
        <f t="shared" si="38"/>
        <v>5993</v>
      </c>
      <c r="G16" s="51">
        <f t="shared" si="38"/>
        <v>5964</v>
      </c>
      <c r="H16" s="53">
        <f t="shared" si="38"/>
        <v>7309</v>
      </c>
      <c r="I16" s="113">
        <f t="shared" si="38"/>
        <v>11399</v>
      </c>
      <c r="J16" s="51">
        <f t="shared" si="38"/>
        <v>10351</v>
      </c>
      <c r="K16" s="53">
        <f t="shared" si="38"/>
        <v>13493</v>
      </c>
      <c r="L16" s="50">
        <f t="shared" si="0"/>
        <v>1606.55</v>
      </c>
      <c r="M16" s="88">
        <f t="shared" ref="M16:AA16" si="39">SUM(M6:M15)</f>
        <v>3953404.2349999999</v>
      </c>
      <c r="N16" s="53">
        <f t="shared" si="39"/>
        <v>6162.96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341.35500000000002</v>
      </c>
      <c r="V16" s="67">
        <f t="shared" si="39"/>
        <v>0</v>
      </c>
      <c r="W16" s="67">
        <f t="shared" si="39"/>
        <v>0</v>
      </c>
      <c r="X16" s="68">
        <f t="shared" si="39"/>
        <v>341.35500000000002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243.82499999999999</v>
      </c>
      <c r="AG16" s="103">
        <f t="shared" si="11"/>
        <v>481.65</v>
      </c>
      <c r="AH16" s="104">
        <f t="shared" si="12"/>
        <v>298.92500000000001</v>
      </c>
      <c r="AJ16" s="155">
        <f t="shared" ref="AJ16" si="40">AF16/SUM(AF16:AH16)</f>
        <v>0.23801737602499026</v>
      </c>
      <c r="AK16" s="155">
        <f t="shared" si="14"/>
        <v>0.47017766497461932</v>
      </c>
      <c r="AL16" s="155">
        <f t="shared" si="15"/>
        <v>0.2918049590003905</v>
      </c>
    </row>
    <row r="17" spans="1:28" x14ac:dyDescent="0.3">
      <c r="A17" s="55"/>
      <c r="B17" s="55"/>
      <c r="C17" s="55">
        <f>C16/40</f>
        <v>243.82499999999999</v>
      </c>
      <c r="D17" s="55">
        <f t="shared" ref="D17:K17" si="41">D16/40</f>
        <v>0</v>
      </c>
      <c r="E17" s="55">
        <f t="shared" si="41"/>
        <v>0</v>
      </c>
      <c r="F17" s="55">
        <f t="shared" si="41"/>
        <v>149.82499999999999</v>
      </c>
      <c r="G17" s="55">
        <f t="shared" si="41"/>
        <v>149.1</v>
      </c>
      <c r="H17" s="55">
        <f t="shared" si="41"/>
        <v>182.72499999999999</v>
      </c>
      <c r="I17" s="55">
        <f t="shared" si="41"/>
        <v>284.97500000000002</v>
      </c>
      <c r="J17" s="55">
        <f t="shared" si="41"/>
        <v>258.77499999999998</v>
      </c>
      <c r="K17" s="55">
        <f t="shared" si="41"/>
        <v>337.32499999999999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1" sqref="B11"/>
      <selection pane="topRight" activeCell="B11" sqref="B11"/>
      <selection pane="bottomLeft" activeCell="B11" sqref="B11"/>
      <selection pane="bottomRight"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46235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46236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46237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1" sqref="B11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AA19" s="28">
        <v>11305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H14" sqref="H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102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104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A22" sqref="AA2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104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v>520</v>
      </c>
      <c r="J11" s="29">
        <v>380</v>
      </c>
      <c r="K11" s="35">
        <v>600</v>
      </c>
      <c r="L11" s="36">
        <f t="shared" si="0"/>
        <v>74.5</v>
      </c>
      <c r="M11" s="86">
        <f t="shared" si="1"/>
        <v>186075.2</v>
      </c>
      <c r="N11" s="57">
        <f t="shared" si="2"/>
        <v>283.2</v>
      </c>
      <c r="O11" s="42">
        <f t="shared" si="3"/>
        <v>72</v>
      </c>
      <c r="P11" s="41">
        <f t="shared" si="4"/>
        <v>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v>2800</v>
      </c>
      <c r="L12" s="36">
        <f t="shared" si="0"/>
        <v>450</v>
      </c>
      <c r="M12" s="86">
        <f t="shared" si="1"/>
        <v>1093170</v>
      </c>
      <c r="N12" s="57">
        <f t="shared" si="2"/>
        <v>1720</v>
      </c>
      <c r="O12" s="42">
        <f t="shared" si="3"/>
        <v>200</v>
      </c>
      <c r="P12" s="41">
        <f t="shared" si="4"/>
        <v>500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4766</v>
      </c>
      <c r="J16" s="51">
        <f t="shared" si="34"/>
        <v>3744</v>
      </c>
      <c r="K16" s="53">
        <f t="shared" si="34"/>
        <v>3669</v>
      </c>
      <c r="L16" s="50">
        <f t="shared" si="0"/>
        <v>553.27499999999998</v>
      </c>
      <c r="M16" s="88">
        <f t="shared" ref="M16:AA16" si="35">SUM(M6:M15)</f>
        <v>1349016.2650000001</v>
      </c>
      <c r="N16" s="53">
        <f t="shared" si="35"/>
        <v>2114.46</v>
      </c>
      <c r="O16" s="113">
        <f t="shared" si="35"/>
        <v>279.3</v>
      </c>
      <c r="P16" s="52">
        <f t="shared" si="35"/>
        <v>608.95000000000005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O17" sqref="O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104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100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1" sqref="B11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104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2026-08-13T10:17:06Z</dcterms:modified>
</cp:coreProperties>
</file>