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7FF119DF-B5C6-40CA-84BC-9A5D59DE1A7B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<sst xmlns="http://schemas.openxmlformats.org/spreadsheetml/2006/main" count="2194" uniqueCount="104">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</sst>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6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7"/>
      <c r="B3" s="237"/>
      <c r="C3" s="237"/>
      <c r="D3" s="237"/>
      <c r="E3" s="237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</row>
    <row r="4" spans="1:29" ht="14.5" customHeight="1" x14ac:dyDescent="0.35">
      <c r="A4" s="239" t="s">
        <v>0</v>
      </c>
      <c r="B4" s="4" t="s">
        <v>1</v>
      </c>
      <c r="C4" s="4"/>
      <c r="D4" s="241" t="s">
        <v>2</v>
      </c>
      <c r="E4" s="243" t="s">
        <v>3</v>
      </c>
      <c r="F4" s="245" t="s">
        <v>4</v>
      </c>
      <c r="G4" s="245"/>
      <c r="H4" s="246" t="s">
        <v>5</v>
      </c>
      <c r="I4" s="246"/>
      <c r="J4" s="247" t="s">
        <v>6</v>
      </c>
      <c r="K4" s="248"/>
      <c r="L4" s="247" t="s">
        <v>7</v>
      </c>
      <c r="M4" s="248"/>
      <c r="N4" s="249" t="s">
        <v>8</v>
      </c>
      <c r="O4" s="249"/>
      <c r="P4" s="247" t="s">
        <v>9</v>
      </c>
      <c r="Q4" s="248"/>
      <c r="R4" s="247" t="s">
        <v>10</v>
      </c>
      <c r="S4" s="248"/>
      <c r="T4" s="250" t="s">
        <v>11</v>
      </c>
      <c r="U4" s="250"/>
      <c r="V4" s="251" t="s">
        <v>12</v>
      </c>
      <c r="W4" s="252"/>
      <c r="X4" s="251" t="s">
        <v>13</v>
      </c>
      <c r="Y4" s="252"/>
    </row>
    <row r="5" spans="1:29" ht="26.25" customHeight="1" thickBot="1" x14ac:dyDescent="0.4">
      <c r="A5" s="240"/>
      <c r="B5" s="6" t="s">
        <v>14</v>
      </c>
      <c r="C5" s="6" t="s">
        <v>2</v>
      </c>
      <c r="D5" s="242"/>
      <c r="E5" s="244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D12" sqref="D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2">
        <v>46174</v>
      </c>
      <c r="B2" s="272"/>
      <c r="C2" s="173" t="s">
        <v>65</v>
      </c>
      <c r="D2" s="273" t="s">
        <v>66</v>
      </c>
      <c r="E2" s="273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4" t="s">
        <v>84</v>
      </c>
      <c r="B3" s="275"/>
      <c r="C3" s="275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6" t="s">
        <v>70</v>
      </c>
      <c r="B4" s="266" t="s">
        <v>49</v>
      </c>
      <c r="C4" s="268" t="s">
        <v>85</v>
      </c>
      <c r="D4" s="270" t="s">
        <v>4</v>
      </c>
      <c r="E4" s="271"/>
      <c r="F4" s="156" t="s">
        <v>71</v>
      </c>
      <c r="G4" s="256" t="s">
        <v>72</v>
      </c>
      <c r="H4" s="257"/>
      <c r="I4" s="257"/>
      <c r="J4" s="257"/>
      <c r="K4" s="258"/>
      <c r="L4" s="259"/>
    </row>
    <row r="5" spans="1:12" ht="15" customHeight="1" thickBot="1" x14ac:dyDescent="0.35">
      <c r="A5" s="267"/>
      <c r="B5" s="267"/>
      <c r="C5" s="269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57.35</v>
      </c>
      <c r="I8" s="195">
        <f t="shared" si="0"/>
        <v>0.1147</v>
      </c>
      <c r="J8" s="188">
        <f t="shared" si="1"/>
        <v>442.65</v>
      </c>
      <c r="K8" s="189">
        <f t="shared" si="2"/>
        <v>57.35</v>
      </c>
      <c r="L8" s="196">
        <f t="shared" si="3"/>
        <v>17.706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21.925000000000001</v>
      </c>
      <c r="I9" s="195">
        <f t="shared" si="0"/>
        <v>4.385E-2</v>
      </c>
      <c r="J9" s="188">
        <f t="shared" si="1"/>
        <v>478.07499999999999</v>
      </c>
      <c r="K9" s="189">
        <f t="shared" si="2"/>
        <v>21.925000000000001</v>
      </c>
      <c r="L9" s="196">
        <f t="shared" si="3"/>
        <v>19.123000000000001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26.425000000000001</v>
      </c>
      <c r="I10" s="195">
        <f t="shared" si="0"/>
        <v>5.2850000000000001E-2</v>
      </c>
      <c r="J10" s="188">
        <f t="shared" si="1"/>
        <v>473.57499999999999</v>
      </c>
      <c r="K10" s="189">
        <f t="shared" si="2"/>
        <v>26.425000000000001</v>
      </c>
      <c r="L10" s="196">
        <f t="shared" si="3"/>
        <v>18.942999999999998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34.325000000000003</v>
      </c>
      <c r="I11" s="195">
        <f t="shared" si="0"/>
        <v>6.8650000000000003E-2</v>
      </c>
      <c r="J11" s="188">
        <f t="shared" si="1"/>
        <v>465.67500000000001</v>
      </c>
      <c r="K11" s="189">
        <f t="shared" si="2"/>
        <v>34.325000000000003</v>
      </c>
      <c r="L11" s="196">
        <f t="shared" si="3"/>
        <v>18.626999999999999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182.75</v>
      </c>
      <c r="I12" s="195">
        <f t="shared" si="0"/>
        <v>3.0458333333333334E-2</v>
      </c>
      <c r="J12" s="188">
        <f t="shared" si="1"/>
        <v>5817.25</v>
      </c>
      <c r="K12" s="189">
        <f t="shared" si="2"/>
        <v>182.75</v>
      </c>
      <c r="L12" s="196">
        <f t="shared" si="3"/>
        <v>232.69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0" t="s">
        <v>48</v>
      </c>
      <c r="B19" s="261"/>
      <c r="C19" s="262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6" t="s">
        <v>70</v>
      </c>
      <c r="B22" s="266" t="s">
        <v>49</v>
      </c>
      <c r="C22" s="268" t="s">
        <v>85</v>
      </c>
      <c r="D22" s="270" t="s">
        <v>79</v>
      </c>
      <c r="E22" s="271"/>
      <c r="F22" s="156" t="s">
        <v>71</v>
      </c>
      <c r="G22" s="253" t="s">
        <v>80</v>
      </c>
      <c r="H22" s="254"/>
      <c r="I22" s="254"/>
      <c r="J22" s="254"/>
      <c r="K22" s="255"/>
      <c r="L22" s="255"/>
    </row>
    <row r="23" spans="1:12" ht="13.5" customHeight="1" thickBot="1" x14ac:dyDescent="0.35">
      <c r="A23" s="267"/>
      <c r="B23" s="267"/>
      <c r="C23" s="269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0" t="s">
        <v>48</v>
      </c>
      <c r="B34" s="261"/>
      <c r="C34" s="262"/>
      <c r="D34" s="263"/>
      <c r="E34" s="264"/>
      <c r="F34" s="265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A2" sqref="A2:E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4">
        <f ca="1">TODAY()-1</f>
        <v>46208</v>
      </c>
      <c r="B2" s="294"/>
      <c r="C2" s="294"/>
      <c r="D2" s="294"/>
      <c r="E2" s="294"/>
      <c r="F2" s="28" t="s">
        <v>102</v>
      </c>
      <c r="U2" s="81"/>
    </row>
    <row r="3" spans="1:38" ht="13.5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0" t="s">
        <v>48</v>
      </c>
      <c r="M3" s="301"/>
      <c r="N3" s="302"/>
      <c r="O3" s="306" t="s">
        <v>47</v>
      </c>
      <c r="P3" s="307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83</v>
      </c>
      <c r="Z3" s="281" t="s">
        <v>58</v>
      </c>
      <c r="AA3" s="282"/>
      <c r="AB3" s="282"/>
      <c r="AC3" s="282"/>
      <c r="AD3" s="283"/>
    </row>
    <row r="4" spans="1:38" ht="13.5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3"/>
      <c r="M4" s="304"/>
      <c r="N4" s="305"/>
      <c r="O4" s="308"/>
      <c r="P4" s="309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3.5" thickBot="1" x14ac:dyDescent="0.35">
      <c r="A5" s="296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626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210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100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377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315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666</v>
      </c>
      <c r="L6" s="36">
        <f t="shared" ref="L6:L16" si="0">SUM(C6:K6)/40</f>
        <v>57.35</v>
      </c>
      <c r="M6" s="86">
        <f t="shared" ref="M6:M15" si="1">SUMPRODUCT($C$4:$K$4,$C6:$K6)</f>
        <v>139466.47500000001</v>
      </c>
      <c r="N6" s="57">
        <f t="shared" ref="N6:N15" si="2">SUMPRODUCT($C$3:$K$3,$C6:$K6)/1000</f>
        <v>222.22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21.910000000000004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21.910000000000004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15.65</v>
      </c>
      <c r="AG6" s="94">
        <f t="shared" ref="AG6:AG16" si="11">SUM(F6:H6)/40</f>
        <v>7.75</v>
      </c>
      <c r="AH6" s="97">
        <f t="shared" ref="AH6:AH16" si="12">SUM(E6:G6)/40</f>
        <v>7.75</v>
      </c>
      <c r="AJ6" s="154">
        <f t="shared" ref="AJ6:AJ15" si="13">AF6/SUM(AF6:AH6)</f>
        <v>0.5024077046548957</v>
      </c>
      <c r="AK6" s="154">
        <f t="shared" ref="AK6:AK16" si="14">AG6/SUM(AF6:AH6)</f>
        <v>0.24879614767255218</v>
      </c>
      <c r="AL6" s="154">
        <f t="shared" ref="AL6:AL16" si="15">AH6/SUM(AF6:AH6)</f>
        <v>0.24879614767255218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138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82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144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169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207</v>
      </c>
      <c r="L7" s="36">
        <f t="shared" si="0"/>
        <v>21.925000000000001</v>
      </c>
      <c r="M7" s="86">
        <f t="shared" si="1"/>
        <v>54534.584999999992</v>
      </c>
      <c r="N7" s="57">
        <f t="shared" si="2"/>
        <v>85.66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4.83</v>
      </c>
      <c r="V7" s="70">
        <f t="shared" si="5"/>
        <v>0</v>
      </c>
      <c r="W7" s="70">
        <f t="shared" si="6"/>
        <v>0</v>
      </c>
      <c r="X7" s="71">
        <f t="shared" si="7"/>
        <v>4.83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3.45</v>
      </c>
      <c r="AG7" s="94">
        <f t="shared" si="11"/>
        <v>5.65</v>
      </c>
      <c r="AH7" s="97">
        <f t="shared" si="12"/>
        <v>5.65</v>
      </c>
      <c r="AJ7" s="154">
        <f t="shared" si="13"/>
        <v>0.23389830508474574</v>
      </c>
      <c r="AK7" s="154">
        <f t="shared" si="14"/>
        <v>0.38305084745762707</v>
      </c>
      <c r="AL7" s="154">
        <f t="shared" si="15"/>
        <v>0.38305084745762707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422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124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88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121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168</v>
      </c>
      <c r="L8" s="36">
        <f t="shared" si="0"/>
        <v>26.425000000000001</v>
      </c>
      <c r="M8" s="86">
        <f t="shared" si="1"/>
        <v>58403.83</v>
      </c>
      <c r="N8" s="57">
        <f t="shared" si="2"/>
        <v>90.92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14.770000000000001</v>
      </c>
      <c r="V8" s="70">
        <f t="shared" si="5"/>
        <v>0</v>
      </c>
      <c r="W8" s="70">
        <f t="shared" si="6"/>
        <v>0</v>
      </c>
      <c r="X8" s="71">
        <f t="shared" si="7"/>
        <v>14.770000000000001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10.55</v>
      </c>
      <c r="AG8" s="94">
        <f t="shared" si="11"/>
        <v>5.3</v>
      </c>
      <c r="AH8" s="97">
        <f t="shared" si="12"/>
        <v>5.3</v>
      </c>
      <c r="AJ8" s="154">
        <f t="shared" si="13"/>
        <v>0.49881796690307328</v>
      </c>
      <c r="AK8" s="154">
        <f t="shared" si="14"/>
        <v>0.25059101654846333</v>
      </c>
      <c r="AL8" s="154">
        <f t="shared" si="15"/>
        <v>0.25059101654846333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156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263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394</v>
      </c>
      <c r="L9" s="36">
        <f t="shared" si="0"/>
        <v>34.325000000000003</v>
      </c>
      <c r="M9" s="86">
        <f t="shared" si="1"/>
        <v>89054.657500000001</v>
      </c>
      <c r="N9" s="57">
        <f t="shared" si="2"/>
        <v>141.85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5.4600000000000009</v>
      </c>
      <c r="V9" s="70">
        <f t="shared" si="5"/>
        <v>0</v>
      </c>
      <c r="W9" s="70">
        <f t="shared" si="6"/>
        <v>0</v>
      </c>
      <c r="X9" s="71">
        <f t="shared" si="7"/>
        <v>5.4600000000000009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3.9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0.22349570200573063</v>
      </c>
      <c r="AK9" s="154">
        <f t="shared" si="14"/>
        <v>0.38825214899713462</v>
      </c>
      <c r="AL9" s="154">
        <f t="shared" si="15"/>
        <v>0.38825214899713462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1454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374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315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664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524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506</v>
      </c>
      <c r="L10" s="36">
        <f t="shared" ref="L10" si="16">SUM(C10:K10)/40</f>
        <v>95.924999999999997</v>
      </c>
      <c r="M10" s="86">
        <f t="shared" si="1"/>
        <v>216239.24250000002</v>
      </c>
      <c r="N10" s="57">
        <f t="shared" si="2"/>
        <v>338.75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50.890000000000008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50.890000000000008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1118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1759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1478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1838</v>
      </c>
      <c r="L11" s="36">
        <f t="shared" si="0"/>
        <v>182.75</v>
      </c>
      <c r="M11" s="86">
        <f t="shared" si="1"/>
        <v>485901.6875</v>
      </c>
      <c r="N11" s="57">
        <f t="shared" si="2"/>
        <v>765.45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55.875</v>
      </c>
      <c r="AH11" s="97">
        <f t="shared" si="12"/>
        <v>55.875</v>
      </c>
      <c r="AJ11" s="154">
        <f t="shared" si="13"/>
        <v>0</v>
      </c>
      <c r="AK11" s="154">
        <f t="shared" si="14"/>
        <v>0.5</v>
      </c>
      <c r="AL11" s="154">
        <f t="shared" si="15"/>
        <v>0.5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6" t="s">
        <v>48</v>
      </c>
      <c r="B16" s="277"/>
      <c r="C16" s="50">
        <f t="shared" ref="C16:K16" si="38">SUM(C6:C15)</f>
        <v>4796</v>
      </c>
      <c r="D16" s="51">
        <f t="shared" si="38"/>
        <v>0</v>
      </c>
      <c r="E16" s="53">
        <f t="shared" si="38"/>
        <v>0</v>
      </c>
      <c r="F16" s="113">
        <f t="shared" si="38"/>
        <v>3254</v>
      </c>
      <c r="G16" s="51">
        <f t="shared" si="38"/>
        <v>2689</v>
      </c>
      <c r="H16" s="53">
        <f t="shared" si="38"/>
        <v>0</v>
      </c>
      <c r="I16" s="113">
        <f t="shared" si="38"/>
        <v>6134</v>
      </c>
      <c r="J16" s="51">
        <f t="shared" si="38"/>
        <v>5296</v>
      </c>
      <c r="K16" s="53">
        <f t="shared" si="38"/>
        <v>6579</v>
      </c>
      <c r="L16" s="50">
        <f t="shared" si="0"/>
        <v>718.7</v>
      </c>
      <c r="M16" s="88">
        <f t="shared" ref="M16:AA16" si="39">SUM(M6:M15)</f>
        <v>1808105.4775</v>
      </c>
      <c r="N16" s="53">
        <f t="shared" si="39"/>
        <v>2864.85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167.86</v>
      </c>
      <c r="V16" s="67">
        <f t="shared" si="39"/>
        <v>0</v>
      </c>
      <c r="W16" s="67">
        <f t="shared" si="39"/>
        <v>0</v>
      </c>
      <c r="X16" s="68">
        <f t="shared" si="39"/>
        <v>167.86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119.9</v>
      </c>
      <c r="AG16" s="103">
        <f t="shared" si="11"/>
        <v>148.57499999999999</v>
      </c>
      <c r="AH16" s="104">
        <f t="shared" si="12"/>
        <v>148.57499999999999</v>
      </c>
      <c r="AJ16" s="155">
        <f t="shared" ref="AJ16" si="40">AF16/SUM(AF16:AH16)</f>
        <v>0.28749550413619468</v>
      </c>
      <c r="AK16" s="155">
        <f t="shared" si="14"/>
        <v>0.35625224793190263</v>
      </c>
      <c r="AL16" s="155">
        <f t="shared" si="15"/>
        <v>0.35625224793190263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8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6" sqref="C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0">
        <v>46174</v>
      </c>
      <c r="B2" s="310"/>
      <c r="C2" s="310"/>
      <c r="D2" s="310"/>
      <c r="E2" s="310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3" t="s">
        <v>49</v>
      </c>
      <c r="B19" s="255" t="s">
        <v>43</v>
      </c>
      <c r="C19" s="322" t="s">
        <v>40</v>
      </c>
      <c r="D19" s="317"/>
      <c r="E19" s="317"/>
      <c r="F19" s="317" t="s">
        <v>41</v>
      </c>
      <c r="G19" s="317"/>
      <c r="H19" s="317"/>
      <c r="I19" s="317" t="s">
        <v>42</v>
      </c>
      <c r="J19" s="317"/>
      <c r="K19" s="317"/>
      <c r="L19" s="323" t="s">
        <v>48</v>
      </c>
      <c r="M19" s="323"/>
      <c r="N19" s="324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320"/>
      <c r="B20" s="32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4">
        <v>46205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O18" sqref="O1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4">
        <v>46206</v>
      </c>
      <c r="B2" s="294"/>
      <c r="C2" s="294"/>
      <c r="D2" s="294"/>
      <c r="E2" s="294"/>
      <c r="U2" s="81"/>
    </row>
    <row r="3" spans="1:38" ht="13.5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3.5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3.5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17" sqref="J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46207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Y17" sqref="Y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46178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1673.3781250000002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15507.865625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46179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46180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91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93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325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46181</v>
      </c>
      <c r="B2" s="294"/>
      <c r="C2" s="294"/>
      <c r="D2" s="294"/>
      <c r="E2" s="294"/>
      <c r="U2" s="81"/>
    </row>
    <row r="3" spans="1:38" ht="13.5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3.5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3.5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46182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46184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46188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46190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46191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46192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46193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46195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46200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46203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A6" sqref="A6:A15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2026-07-06T13:30:59Z</dcterms:modified>
</cp:coreProperties>
</file>