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C8B0191C-139F-491D-9B04-D2F68603E786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4" l="1"/>
  <c r="J12" i="4"/>
  <c r="I12" i="4"/>
  <c r="H12" i="4"/>
  <c r="G12" i="4"/>
  <c r="F12" i="4"/>
  <c r="A2" i="33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<sst xmlns="http://schemas.openxmlformats.org/spreadsheetml/2006/main" count="2196" uniqueCount="105">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</sst>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3">
        <v>46174</v>
      </c>
      <c r="B2" s="283"/>
      <c r="C2" s="173" t="s">
        <v>65</v>
      </c>
      <c r="D2" s="284" t="s">
        <v>66</v>
      </c>
      <c r="E2" s="28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5" t="s">
        <v>84</v>
      </c>
      <c r="B3" s="286"/>
      <c r="C3" s="28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7" t="s">
        <v>70</v>
      </c>
      <c r="B4" s="277" t="s">
        <v>49</v>
      </c>
      <c r="C4" s="279" t="s">
        <v>85</v>
      </c>
      <c r="D4" s="281" t="s">
        <v>4</v>
      </c>
      <c r="E4" s="282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78"/>
      <c r="B5" s="278"/>
      <c r="C5" s="28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63.25</v>
      </c>
      <c r="I8" s="195">
        <f t="shared" si="0"/>
        <v>0.1265</v>
      </c>
      <c r="J8" s="188">
        <f t="shared" si="1"/>
        <v>436.75</v>
      </c>
      <c r="K8" s="189">
        <f t="shared" si="2"/>
        <v>63.25</v>
      </c>
      <c r="L8" s="196">
        <f t="shared" si="3"/>
        <v>17.47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33.1</v>
      </c>
      <c r="I9" s="195">
        <f t="shared" si="0"/>
        <v>6.6200000000000009E-2</v>
      </c>
      <c r="J9" s="188">
        <f t="shared" si="1"/>
        <v>466.9</v>
      </c>
      <c r="K9" s="189">
        <f t="shared" si="2"/>
        <v>33.1</v>
      </c>
      <c r="L9" s="196">
        <f t="shared" si="3"/>
        <v>18.675999999999998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29.324999999999999</v>
      </c>
      <c r="I10" s="195">
        <f t="shared" si="0"/>
        <v>5.8650000000000001E-2</v>
      </c>
      <c r="J10" s="188">
        <f t="shared" si="1"/>
        <v>470.67500000000001</v>
      </c>
      <c r="K10" s="189">
        <f t="shared" si="2"/>
        <v>29.324999999999999</v>
      </c>
      <c r="L10" s="196">
        <f t="shared" si="3"/>
        <v>18.827000000000002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25.65</v>
      </c>
      <c r="I11" s="195">
        <f t="shared" si="0"/>
        <v>5.1299999999999998E-2</v>
      </c>
      <c r="J11" s="188">
        <f t="shared" si="1"/>
        <v>474.35</v>
      </c>
      <c r="K11" s="189">
        <f t="shared" si="2"/>
        <v>25.65</v>
      </c>
      <c r="L11" s="196">
        <f t="shared" si="3"/>
        <v>18.974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304.10000000000002</v>
      </c>
      <c r="I13" s="195">
        <f t="shared" si="0"/>
        <v>0.60820000000000007</v>
      </c>
      <c r="J13" s="188">
        <f t="shared" si="1"/>
        <v>195.89999999999998</v>
      </c>
      <c r="K13" s="189">
        <f t="shared" si="2"/>
        <v>304.10000000000002</v>
      </c>
      <c r="L13" s="196">
        <f t="shared" si="3"/>
        <v>7.8359999999999994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90</v>
      </c>
      <c r="I18" s="200" t="e">
        <f t="shared" si="0"/>
        <v>#DIV/0!</v>
      </c>
      <c r="J18" s="201">
        <f t="shared" si="1"/>
        <v>-90</v>
      </c>
      <c r="K18" s="202">
        <f t="shared" si="2"/>
        <v>90</v>
      </c>
      <c r="L18" s="203">
        <f t="shared" si="3"/>
        <v>-3.6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7" t="s">
        <v>70</v>
      </c>
      <c r="B22" s="277" t="s">
        <v>49</v>
      </c>
      <c r="C22" s="279" t="s">
        <v>85</v>
      </c>
      <c r="D22" s="281" t="s">
        <v>79</v>
      </c>
      <c r="E22" s="282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78"/>
      <c r="B23" s="278"/>
      <c r="C23" s="28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Q18" sqref="Q18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5">
        <f ca="1">TODAY()-1</f>
        <v>46302</v>
      </c>
      <c r="B2" s="305"/>
      <c r="C2" s="305"/>
      <c r="D2" s="305"/>
      <c r="E2" s="305"/>
      <c r="F2" s="28" t="s">
        <v>95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 t="s">
        <v>48</v>
      </c>
      <c r="M3" s="312"/>
      <c r="N3" s="313"/>
      <c r="O3" s="317" t="s">
        <v>47</v>
      </c>
      <c r="P3" s="31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83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/>
      <c r="M4" s="315"/>
      <c r="N4" s="316"/>
      <c r="O4" s="319"/>
      <c r="P4" s="320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244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202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494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503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335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752</v>
      </c>
      <c r="L6" s="36">
        <f t="shared" ref="L6:L16" si="0">SUM(C6:K6)/40</f>
        <v>63.25</v>
      </c>
      <c r="M6" s="86">
        <f t="shared" ref="M6:M15" si="1">SUMPRODUCT($C$4:$K$4,$C6:$K6)</f>
        <v>164812.35</v>
      </c>
      <c r="N6" s="57">
        <f t="shared" ref="N6:N15" si="2">SUMPRODUCT($C$3:$K$3,$C6:$K6)/1000</f>
        <v>256.60000000000002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23.5</v>
      </c>
      <c r="AH6" s="97">
        <f t="shared" ref="AH6:AH16" si="12">SUM(E6:G6)/40</f>
        <v>11.15</v>
      </c>
      <c r="AJ6" s="154">
        <f t="shared" ref="AJ6:AJ15" si="13">AF6/SUM(AF6:AH6)</f>
        <v>0</v>
      </c>
      <c r="AK6" s="154">
        <f t="shared" ref="AK6:AK16" si="14">AG6/SUM(AF6:AH6)</f>
        <v>0.67821067821067826</v>
      </c>
      <c r="AL6" s="154">
        <f t="shared" ref="AL6:AL16" si="15">AH6/SUM(AF6:AH6)</f>
        <v>0.32178932178932179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79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135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158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384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268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300</v>
      </c>
      <c r="L7" s="36">
        <f t="shared" si="0"/>
        <v>33.1</v>
      </c>
      <c r="M7" s="86">
        <f t="shared" si="1"/>
        <v>88669.33</v>
      </c>
      <c r="N7" s="57">
        <f t="shared" si="2"/>
        <v>140.28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9.3000000000000007</v>
      </c>
      <c r="AH7" s="97">
        <f t="shared" si="12"/>
        <v>5.35</v>
      </c>
      <c r="AJ7" s="154">
        <f t="shared" si="13"/>
        <v>0</v>
      </c>
      <c r="AK7" s="154">
        <f t="shared" si="14"/>
        <v>0.6348122866894198</v>
      </c>
      <c r="AL7" s="154">
        <f t="shared" si="15"/>
        <v>0.3651877133105802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99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75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58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280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29.324999999999999</v>
      </c>
      <c r="M8" s="86">
        <f t="shared" si="1"/>
        <v>80525.540000000008</v>
      </c>
      <c r="N8" s="57">
        <f t="shared" si="2"/>
        <v>129.16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5.8</v>
      </c>
      <c r="AH8" s="97">
        <f t="shared" si="12"/>
        <v>4.3499999999999996</v>
      </c>
      <c r="AJ8" s="154">
        <f t="shared" si="13"/>
        <v>0</v>
      </c>
      <c r="AK8" s="154">
        <f t="shared" si="14"/>
        <v>0.57142857142857151</v>
      </c>
      <c r="AL8" s="154">
        <f t="shared" si="15"/>
        <v>0.4285714285714286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130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55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83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223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233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302</v>
      </c>
      <c r="L9" s="36">
        <f t="shared" si="0"/>
        <v>25.65</v>
      </c>
      <c r="M9" s="86">
        <f t="shared" si="1"/>
        <v>69121.069999999992</v>
      </c>
      <c r="N9" s="57">
        <f t="shared" si="2"/>
        <v>109.72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6.7</v>
      </c>
      <c r="AH9" s="97">
        <f t="shared" si="12"/>
        <v>4.625</v>
      </c>
      <c r="AJ9" s="154">
        <f t="shared" si="13"/>
        <v>0</v>
      </c>
      <c r="AK9" s="154">
        <f t="shared" si="14"/>
        <v>0.5916114790286976</v>
      </c>
      <c r="AL9" s="154">
        <f t="shared" si="15"/>
        <v>0.40838852097130246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92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141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223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231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120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213</v>
      </c>
      <c r="L10" s="36">
        <f t="shared" ref="L10" si="16">SUM(C10:K10)/40</f>
        <v>25.5</v>
      </c>
      <c r="M10" s="86">
        <f t="shared" si="1"/>
        <v>64891.860000000008</v>
      </c>
      <c r="N10" s="57">
        <f t="shared" si="2"/>
        <v>99.6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1491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1230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2571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1895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2097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2880</v>
      </c>
      <c r="L12" s="36">
        <f t="shared" si="0"/>
        <v>304.10000000000002</v>
      </c>
      <c r="M12" s="86">
        <f t="shared" si="1"/>
        <v>776813.62999999989</v>
      </c>
      <c r="N12" s="57">
        <f t="shared" si="2"/>
        <v>1195.08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132.30000000000001</v>
      </c>
      <c r="AH12" s="97">
        <f t="shared" si="12"/>
        <v>68.025000000000006</v>
      </c>
      <c r="AJ12" s="154">
        <f t="shared" si="13"/>
        <v>0</v>
      </c>
      <c r="AK12" s="154">
        <f t="shared" si="14"/>
        <v>0.66042680643953577</v>
      </c>
      <c r="AL12" s="154">
        <f t="shared" si="15"/>
        <v>0.33957319356046423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600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800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1200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1000</v>
      </c>
      <c r="L15" s="47">
        <f t="shared" si="0"/>
        <v>90</v>
      </c>
      <c r="M15" s="87">
        <f t="shared" si="1"/>
        <v>249397.5</v>
      </c>
      <c r="N15" s="58">
        <f t="shared" si="2"/>
        <v>402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15</v>
      </c>
      <c r="AH15" s="100">
        <f t="shared" si="12"/>
        <v>0</v>
      </c>
      <c r="AJ15" s="154">
        <f t="shared" si="13"/>
        <v>0</v>
      </c>
      <c r="AK15" s="154">
        <f t="shared" si="14"/>
        <v>1</v>
      </c>
      <c r="AL15" s="154">
        <f t="shared" si="15"/>
        <v>0</v>
      </c>
    </row>
    <row r="16" spans="1:38" ht="13.5" thickBot="1" x14ac:dyDescent="0.35">
      <c r="A16" s="287" t="s">
        <v>48</v>
      </c>
      <c r="B16" s="288"/>
      <c r="C16" s="50">
        <f t="shared" ref="C16:K16" si="38">SUM(C6:C15)</f>
        <v>0</v>
      </c>
      <c r="D16" s="51">
        <f t="shared" si="38"/>
        <v>0</v>
      </c>
      <c r="E16" s="53">
        <f t="shared" si="38"/>
        <v>0</v>
      </c>
      <c r="F16" s="113">
        <f t="shared" si="38"/>
        <v>2135</v>
      </c>
      <c r="G16" s="51">
        <f t="shared" si="38"/>
        <v>1838</v>
      </c>
      <c r="H16" s="53">
        <f t="shared" si="38"/>
        <v>4187</v>
      </c>
      <c r="I16" s="113">
        <f t="shared" si="38"/>
        <v>4316</v>
      </c>
      <c r="J16" s="51">
        <f t="shared" si="38"/>
        <v>4516</v>
      </c>
      <c r="K16" s="53">
        <f t="shared" si="38"/>
        <v>5845</v>
      </c>
      <c r="L16" s="50">
        <f t="shared" si="0"/>
        <v>570.92499999999995</v>
      </c>
      <c r="M16" s="88">
        <f t="shared" ref="M16:AA16" si="39">SUM(M6:M15)</f>
        <v>1494231.2799999998</v>
      </c>
      <c r="N16" s="53">
        <f t="shared" si="39"/>
        <v>2332.44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0</v>
      </c>
      <c r="V16" s="67">
        <f t="shared" si="39"/>
        <v>0</v>
      </c>
      <c r="W16" s="67">
        <f t="shared" si="39"/>
        <v>0</v>
      </c>
      <c r="X16" s="68">
        <f t="shared" si="39"/>
        <v>0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0</v>
      </c>
      <c r="AG16" s="103">
        <f t="shared" si="11"/>
        <v>204</v>
      </c>
      <c r="AH16" s="104">
        <f t="shared" si="12"/>
        <v>99.325000000000003</v>
      </c>
      <c r="AJ16" s="155">
        <f t="shared" ref="AJ16" si="40">AF16/SUM(AF16:AH16)</f>
        <v>0</v>
      </c>
      <c r="AK16" s="155">
        <f t="shared" si="14"/>
        <v>0.6725459490645348</v>
      </c>
      <c r="AL16" s="155">
        <f t="shared" si="15"/>
        <v>0.32745405093546526</v>
      </c>
    </row>
    <row r="17" spans="1:28" x14ac:dyDescent="0.3">
      <c r="A17" s="55"/>
      <c r="B17" s="55"/>
      <c r="C17" s="55">
        <f>C16/40</f>
        <v>0</v>
      </c>
      <c r="D17" s="55">
        <f t="shared" ref="D17:K17" si="41">D16/40</f>
        <v>0</v>
      </c>
      <c r="E17" s="55">
        <f t="shared" si="41"/>
        <v>0</v>
      </c>
      <c r="F17" s="55">
        <f t="shared" si="41"/>
        <v>53.375</v>
      </c>
      <c r="G17" s="55">
        <f t="shared" si="41"/>
        <v>45.95</v>
      </c>
      <c r="H17" s="55">
        <f t="shared" si="41"/>
        <v>104.675</v>
      </c>
      <c r="I17" s="55">
        <f t="shared" si="41"/>
        <v>107.9</v>
      </c>
      <c r="J17" s="55">
        <f t="shared" si="41"/>
        <v>112.9</v>
      </c>
      <c r="K17" s="55">
        <f t="shared" si="41"/>
        <v>146.125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8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1">
        <f ca="1">Ttl!A2</f>
        <v>46302</v>
      </c>
      <c r="B2" s="321"/>
      <c r="C2" s="321"/>
      <c r="D2" s="321"/>
      <c r="E2" s="321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465</v>
      </c>
      <c r="G12" s="29">
        <v>395</v>
      </c>
      <c r="H12" s="57">
        <v>460</v>
      </c>
      <c r="I12" s="33">
        <v>295</v>
      </c>
      <c r="J12" s="29">
        <v>195</v>
      </c>
      <c r="K12" s="35">
        <v>220</v>
      </c>
      <c r="L12" s="36">
        <f t="shared" si="0"/>
        <v>50.75</v>
      </c>
      <c r="M12" s="86">
        <f t="shared" si="1"/>
        <v>120824.90000000001</v>
      </c>
      <c r="N12" s="57">
        <f t="shared" si="2"/>
        <v>177.6</v>
      </c>
      <c r="O12" s="218">
        <f t="shared" si="3"/>
        <v>66</v>
      </c>
      <c r="P12" s="41">
        <f t="shared" si="4"/>
        <v>35.5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21.5</v>
      </c>
      <c r="AJ12" s="164">
        <f t="shared" si="15"/>
        <v>0</v>
      </c>
      <c r="AK12" s="154">
        <f t="shared" si="16"/>
        <v>0.60550458715596334</v>
      </c>
      <c r="AL12" s="165">
        <f t="shared" si="17"/>
        <v>0.39449541284403672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33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4" t="s">
        <v>48</v>
      </c>
      <c r="M19" s="334"/>
      <c r="N19" s="335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331"/>
      <c r="B20" s="33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30</v>
      </c>
      <c r="G6" s="29">
        <v>30</v>
      </c>
      <c r="H6" s="57">
        <v>60</v>
      </c>
      <c r="I6" s="33">
        <v>80</v>
      </c>
      <c r="J6" s="29">
        <v>80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23729.100000000002</v>
      </c>
      <c r="N6" s="57">
        <f t="shared" ref="N6:N15" si="2">SUMPRODUCT($C$3:$K$3,$C6:$K6)/1000</f>
        <v>37.200000000000003</v>
      </c>
      <c r="O6" s="42">
        <f t="shared" ref="O6:O12" si="3">SUM(F6:H6)/20</f>
        <v>6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2966.1375000000003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53</v>
      </c>
      <c r="G7" s="29">
        <v>90</v>
      </c>
      <c r="H7" s="57">
        <v>95</v>
      </c>
      <c r="I7" s="33">
        <v>55</v>
      </c>
      <c r="J7" s="29">
        <v>48</v>
      </c>
      <c r="K7" s="35">
        <v>55</v>
      </c>
      <c r="L7" s="36">
        <f t="shared" si="0"/>
        <v>9.9</v>
      </c>
      <c r="M7" s="86">
        <f t="shared" si="1"/>
        <v>23963.195000000003</v>
      </c>
      <c r="N7" s="57">
        <f t="shared" si="2"/>
        <v>35.619999999999997</v>
      </c>
      <c r="O7" s="42">
        <f t="shared" si="3"/>
        <v>11.9</v>
      </c>
      <c r="P7" s="41">
        <f t="shared" si="4"/>
        <v>7.9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3423.3135714285718</v>
      </c>
      <c r="AD7" s="35"/>
      <c r="AF7" s="96">
        <f t="shared" si="12"/>
        <v>0</v>
      </c>
      <c r="AG7" s="94">
        <f t="shared" si="13"/>
        <v>5.95</v>
      </c>
      <c r="AH7" s="97">
        <f t="shared" si="14"/>
        <v>3.5750000000000002</v>
      </c>
      <c r="AJ7" s="154">
        <f t="shared" si="15"/>
        <v>0</v>
      </c>
      <c r="AK7" s="154">
        <f t="shared" si="16"/>
        <v>0.62467191601049865</v>
      </c>
      <c r="AL7" s="154">
        <f t="shared" si="17"/>
        <v>0.37532808398950129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140</v>
      </c>
      <c r="J8" s="29">
        <v>80</v>
      </c>
      <c r="K8" s="35">
        <v>40</v>
      </c>
      <c r="L8" s="36">
        <f t="shared" si="0"/>
        <v>6.5</v>
      </c>
      <c r="M8" s="86">
        <f t="shared" si="1"/>
        <v>18886.399999999998</v>
      </c>
      <c r="N8" s="57">
        <f t="shared" si="2"/>
        <v>31.2</v>
      </c>
      <c r="O8" s="42">
        <f t="shared" si="3"/>
        <v>0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55</v>
      </c>
      <c r="G9" s="29">
        <v>10</v>
      </c>
      <c r="H9" s="57">
        <v>55</v>
      </c>
      <c r="I9" s="33">
        <v>50</v>
      </c>
      <c r="J9" s="29">
        <v>20</v>
      </c>
      <c r="K9" s="35">
        <v>62</v>
      </c>
      <c r="L9" s="36">
        <f t="shared" si="0"/>
        <v>6.3</v>
      </c>
      <c r="M9" s="86">
        <f t="shared" si="1"/>
        <v>15883.98</v>
      </c>
      <c r="N9" s="57">
        <f t="shared" si="2"/>
        <v>24.24</v>
      </c>
      <c r="O9" s="42">
        <f t="shared" si="3"/>
        <v>6</v>
      </c>
      <c r="P9" s="41">
        <f t="shared" si="4"/>
        <v>6.6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</v>
      </c>
      <c r="AH9" s="97">
        <f t="shared" si="14"/>
        <v>1.625</v>
      </c>
      <c r="AJ9" s="154">
        <f t="shared" si="15"/>
        <v>0</v>
      </c>
      <c r="AK9" s="154">
        <f t="shared" si="16"/>
        <v>0.64864864864864868</v>
      </c>
      <c r="AL9" s="154">
        <f t="shared" si="17"/>
        <v>0.35135135135135137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32</v>
      </c>
      <c r="H10" s="57">
        <v>35</v>
      </c>
      <c r="I10" s="33">
        <v>47</v>
      </c>
      <c r="J10" s="29">
        <v>35</v>
      </c>
      <c r="K10" s="35">
        <v>70</v>
      </c>
      <c r="L10" s="36">
        <f t="shared" ref="L10" si="18">SUM(C10:K10)/40</f>
        <v>5.4749999999999996</v>
      </c>
      <c r="M10" s="86">
        <f t="shared" si="1"/>
        <v>14556.267500000002</v>
      </c>
      <c r="N10" s="57">
        <f t="shared" si="2"/>
        <v>22.93</v>
      </c>
      <c r="O10" s="42">
        <f t="shared" ref="O10" si="19">SUM(F10:H10)/20</f>
        <v>3.35</v>
      </c>
      <c r="P10" s="41">
        <f t="shared" ref="P10" si="20">SUM(I10:K10)/20</f>
        <v>7.6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317</v>
      </c>
      <c r="G12" s="29">
        <v>175</v>
      </c>
      <c r="H12" s="57">
        <v>611</v>
      </c>
      <c r="I12" s="33">
        <v>360</v>
      </c>
      <c r="J12" s="29">
        <v>442</v>
      </c>
      <c r="K12" s="35">
        <v>720</v>
      </c>
      <c r="L12" s="36">
        <f t="shared" si="0"/>
        <v>65.625</v>
      </c>
      <c r="M12" s="86">
        <f t="shared" si="1"/>
        <v>168424.21750000003</v>
      </c>
      <c r="N12" s="57">
        <f t="shared" si="2"/>
        <v>259.85000000000002</v>
      </c>
      <c r="O12" s="42">
        <f t="shared" si="3"/>
        <v>55.15</v>
      </c>
      <c r="P12" s="41">
        <f t="shared" si="4"/>
        <v>76.099999999999994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27.574999999999999</v>
      </c>
      <c r="AH12" s="97">
        <f t="shared" si="14"/>
        <v>12.3</v>
      </c>
      <c r="AJ12" s="154">
        <f t="shared" si="15"/>
        <v>0</v>
      </c>
      <c r="AK12" s="154">
        <f t="shared" si="16"/>
        <v>0.6915360501567398</v>
      </c>
      <c r="AL12" s="154">
        <f t="shared" si="17"/>
        <v>0.3084639498432602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455</v>
      </c>
      <c r="G16" s="51">
        <f t="shared" si="34"/>
        <v>337</v>
      </c>
      <c r="H16" s="53">
        <f t="shared" si="34"/>
        <v>856</v>
      </c>
      <c r="I16" s="113">
        <f t="shared" si="34"/>
        <v>732</v>
      </c>
      <c r="J16" s="51">
        <f t="shared" si="34"/>
        <v>705</v>
      </c>
      <c r="K16" s="53">
        <f t="shared" si="34"/>
        <v>1027</v>
      </c>
      <c r="L16" s="50">
        <f t="shared" si="0"/>
        <v>102.8</v>
      </c>
      <c r="M16" s="88">
        <f t="shared" ref="M16:AA16" si="35">SUM(M6:M15)</f>
        <v>265443.16000000003</v>
      </c>
      <c r="N16" s="53">
        <f t="shared" si="35"/>
        <v>411.04</v>
      </c>
      <c r="O16" s="113">
        <f t="shared" si="35"/>
        <v>82.4</v>
      </c>
      <c r="P16" s="52">
        <f t="shared" si="35"/>
        <v>123.19999999999999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17696.21066666667</v>
      </c>
      <c r="AD16" s="43">
        <f>SUM(AD6:AD15)</f>
        <v>0</v>
      </c>
      <c r="AF16" s="102">
        <f t="shared" si="12"/>
        <v>0</v>
      </c>
      <c r="AG16" s="103">
        <f t="shared" si="13"/>
        <v>41.2</v>
      </c>
      <c r="AH16" s="104">
        <f t="shared" si="14"/>
        <v>19.8</v>
      </c>
      <c r="AJ16" s="155">
        <f t="shared" ref="AJ16" si="37">AF16/SUM(AF16:AH16)</f>
        <v>0</v>
      </c>
      <c r="AK16" s="155">
        <f t="shared" si="16"/>
        <v>0.67540983606557381</v>
      </c>
      <c r="AL16" s="155">
        <f t="shared" si="17"/>
        <v>0.32459016393442625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Y19" s="28">
        <v>865</v>
      </c>
      <c r="Z19" s="28">
        <v>1740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44</v>
      </c>
      <c r="G6" s="29">
        <v>62</v>
      </c>
      <c r="H6" s="57">
        <v>114</v>
      </c>
      <c r="I6" s="33">
        <v>79</v>
      </c>
      <c r="J6" s="29">
        <v>42</v>
      </c>
      <c r="K6" s="35">
        <v>99</v>
      </c>
      <c r="L6" s="36">
        <f t="shared" ref="L6:L16" si="0">SUM(C6:K6)/40</f>
        <v>11</v>
      </c>
      <c r="M6" s="86">
        <f t="shared" ref="M6:M15" si="1">SUMPRODUCT($C$4:$K$4,$C6:$K6)</f>
        <v>27522.550000000003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3058.0611111111116</v>
      </c>
      <c r="AD6" s="35"/>
      <c r="AF6" s="96">
        <f t="shared" ref="AF6:AF16" si="12">SUM(C6:E6)/40</f>
        <v>0</v>
      </c>
      <c r="AG6" s="94">
        <f t="shared" ref="AG6:AG16" si="13">SUM(F6:H6)/40</f>
        <v>5.5</v>
      </c>
      <c r="AH6" s="97">
        <f t="shared" ref="AH6:AH16" si="14">SUM(E6:G6)/40</f>
        <v>2.65</v>
      </c>
      <c r="AJ6" s="154">
        <f t="shared" ref="AJ6:AJ15" si="15">AF6/SUM(AF6:AH6)</f>
        <v>0</v>
      </c>
      <c r="AK6" s="154">
        <f t="shared" ref="AK6:AK16" si="16">AG6/SUM(AF6:AH6)</f>
        <v>0.67484662576687116</v>
      </c>
      <c r="AL6" s="154">
        <f t="shared" ref="AL6:AL16" si="17">AH6/SUM(AF6:AH6)</f>
        <v>0.32515337423312879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10</v>
      </c>
      <c r="I7" s="33">
        <v>65</v>
      </c>
      <c r="J7" s="29">
        <v>20</v>
      </c>
      <c r="K7" s="35">
        <v>25</v>
      </c>
      <c r="L7" s="36">
        <f t="shared" si="0"/>
        <v>3</v>
      </c>
      <c r="M7" s="86">
        <f t="shared" si="1"/>
        <v>8515.0250000000015</v>
      </c>
      <c r="N7" s="57">
        <f t="shared" si="2"/>
        <v>13.9</v>
      </c>
      <c r="O7" s="42">
        <f t="shared" si="3"/>
        <v>0.5</v>
      </c>
      <c r="P7" s="41">
        <f t="shared" si="4"/>
        <v>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70</v>
      </c>
      <c r="G8" s="29">
        <v>44</v>
      </c>
      <c r="H8" s="57">
        <v>26</v>
      </c>
      <c r="I8" s="33">
        <v>74</v>
      </c>
      <c r="J8" s="29">
        <v>64</v>
      </c>
      <c r="K8" s="35">
        <v>119</v>
      </c>
      <c r="L8" s="36">
        <f t="shared" si="0"/>
        <v>9.9250000000000007</v>
      </c>
      <c r="M8" s="86">
        <f t="shared" si="1"/>
        <v>26013.23</v>
      </c>
      <c r="N8" s="57">
        <f t="shared" si="2"/>
        <v>40.64</v>
      </c>
      <c r="O8" s="42">
        <f t="shared" si="3"/>
        <v>7</v>
      </c>
      <c r="P8" s="41">
        <f t="shared" si="4"/>
        <v>12.85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3.5</v>
      </c>
      <c r="AH8" s="97">
        <f t="shared" si="14"/>
        <v>2.85</v>
      </c>
      <c r="AJ8" s="154">
        <f t="shared" si="15"/>
        <v>0</v>
      </c>
      <c r="AK8" s="154">
        <f t="shared" si="16"/>
        <v>0.55118110236220474</v>
      </c>
      <c r="AL8" s="154">
        <f t="shared" si="17"/>
        <v>0.44881889763779531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17</v>
      </c>
      <c r="H9" s="57">
        <v>14</v>
      </c>
      <c r="I9" s="33">
        <v>4</v>
      </c>
      <c r="J9" s="29">
        <v>4</v>
      </c>
      <c r="K9" s="35">
        <v>0</v>
      </c>
      <c r="L9" s="36">
        <f t="shared" si="0"/>
        <v>1.4</v>
      </c>
      <c r="M9" s="86">
        <f t="shared" si="1"/>
        <v>3099.3199999999997</v>
      </c>
      <c r="N9" s="57">
        <f t="shared" si="2"/>
        <v>4.32</v>
      </c>
      <c r="O9" s="42">
        <f t="shared" si="3"/>
        <v>2.4</v>
      </c>
      <c r="P9" s="41">
        <f t="shared" si="4"/>
        <v>0.4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</v>
      </c>
      <c r="AH9" s="97">
        <f t="shared" si="14"/>
        <v>0.85</v>
      </c>
      <c r="AJ9" s="154">
        <f t="shared" si="15"/>
        <v>0</v>
      </c>
      <c r="AK9" s="154">
        <f t="shared" si="16"/>
        <v>0.58536585365853666</v>
      </c>
      <c r="AL9" s="154">
        <f t="shared" si="17"/>
        <v>0.41463414634146345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0</v>
      </c>
      <c r="H10" s="57">
        <v>12</v>
      </c>
      <c r="I10" s="33">
        <v>65</v>
      </c>
      <c r="J10" s="29">
        <v>25</v>
      </c>
      <c r="K10" s="35">
        <v>70</v>
      </c>
      <c r="L10" s="36">
        <f t="shared" ref="L10" si="18">SUM(C10:K10)/40</f>
        <v>4.3</v>
      </c>
      <c r="M10" s="86">
        <f t="shared" si="1"/>
        <v>12251.95</v>
      </c>
      <c r="N10" s="57">
        <f t="shared" si="2"/>
        <v>20.04</v>
      </c>
      <c r="O10" s="42">
        <f t="shared" ref="O10" si="19">SUM(F10:H10)/20</f>
        <v>0.6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f>190+199</f>
        <v>389</v>
      </c>
      <c r="G12" s="29">
        <f>140+120</f>
        <v>260</v>
      </c>
      <c r="H12" s="57">
        <f>180+280</f>
        <v>460</v>
      </c>
      <c r="I12" s="33">
        <f>120+280</f>
        <v>400</v>
      </c>
      <c r="J12" s="29">
        <f>140+240</f>
        <v>380</v>
      </c>
      <c r="K12" s="35">
        <f>180+480</f>
        <v>660</v>
      </c>
      <c r="L12" s="36">
        <f t="shared" si="0"/>
        <v>63.725000000000001</v>
      </c>
      <c r="M12" s="86">
        <f t="shared" si="1"/>
        <v>162782.51250000001</v>
      </c>
      <c r="N12" s="57">
        <f t="shared" si="2"/>
        <v>250.43</v>
      </c>
      <c r="O12" s="42">
        <f t="shared" si="3"/>
        <v>55.45</v>
      </c>
      <c r="P12" s="41">
        <f t="shared" si="4"/>
        <v>72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27.725000000000001</v>
      </c>
      <c r="AH12" s="97">
        <f t="shared" si="14"/>
        <v>16.225000000000001</v>
      </c>
      <c r="AJ12" s="154">
        <f t="shared" si="15"/>
        <v>0</v>
      </c>
      <c r="AK12" s="154">
        <f t="shared" si="16"/>
        <v>0.63083048919226392</v>
      </c>
      <c r="AL12" s="154">
        <f t="shared" si="17"/>
        <v>0.36916951080773608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520</v>
      </c>
      <c r="G16" s="51">
        <f t="shared" si="34"/>
        <v>383</v>
      </c>
      <c r="H16" s="53">
        <f t="shared" si="34"/>
        <v>636</v>
      </c>
      <c r="I16" s="113">
        <f t="shared" si="34"/>
        <v>687</v>
      </c>
      <c r="J16" s="51">
        <f t="shared" si="34"/>
        <v>535</v>
      </c>
      <c r="K16" s="53">
        <f t="shared" si="34"/>
        <v>973</v>
      </c>
      <c r="L16" s="50">
        <f t="shared" si="0"/>
        <v>93.35</v>
      </c>
      <c r="M16" s="88">
        <f t="shared" ref="M16:AA16" si="35">SUM(M6:M15)</f>
        <v>240184.58750000002</v>
      </c>
      <c r="N16" s="53">
        <f t="shared" si="35"/>
        <v>371.13</v>
      </c>
      <c r="O16" s="113">
        <f t="shared" si="35"/>
        <v>76.95</v>
      </c>
      <c r="P16" s="52">
        <f t="shared" si="35"/>
        <v>109.75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26687.176388888893</v>
      </c>
      <c r="AD16" s="43">
        <f>SUM(AD6:AD15)</f>
        <v>0</v>
      </c>
      <c r="AF16" s="102">
        <f t="shared" si="12"/>
        <v>0</v>
      </c>
      <c r="AG16" s="103">
        <f t="shared" si="13"/>
        <v>38.475000000000001</v>
      </c>
      <c r="AH16" s="104">
        <f t="shared" si="14"/>
        <v>22.574999999999999</v>
      </c>
      <c r="AJ16" s="155">
        <f t="shared" ref="AJ16" si="37">AF16/SUM(AF16:AH16)</f>
        <v>0</v>
      </c>
      <c r="AK16" s="155">
        <f t="shared" si="16"/>
        <v>0.63022113022113024</v>
      </c>
      <c r="AL16" s="155">
        <f t="shared" si="17"/>
        <v>0.36977886977886981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13</v>
      </c>
      <c r="G17" s="55">
        <f t="shared" si="38"/>
        <v>9.5749999999999993</v>
      </c>
      <c r="H17" s="55">
        <f t="shared" si="38"/>
        <v>15.9</v>
      </c>
      <c r="I17" s="55">
        <f t="shared" si="38"/>
        <v>17.175000000000001</v>
      </c>
      <c r="J17" s="55">
        <f t="shared" si="38"/>
        <v>13.375</v>
      </c>
      <c r="K17" s="55">
        <f t="shared" si="38"/>
        <v>24.324999999999999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L11" sqref="L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40</v>
      </c>
      <c r="H6" s="57">
        <v>40</v>
      </c>
      <c r="I6" s="33">
        <v>119</v>
      </c>
      <c r="J6" s="29">
        <v>83</v>
      </c>
      <c r="K6" s="35">
        <v>113</v>
      </c>
      <c r="L6" s="36">
        <f t="shared" ref="L6:L16" si="0">SUM(C6:K6)/40</f>
        <v>10.875</v>
      </c>
      <c r="M6" s="86">
        <f t="shared" ref="M6:M15" si="1">SUMPRODUCT($C$4:$K$4,$C6:$K6)</f>
        <v>29177.1</v>
      </c>
      <c r="N6" s="57">
        <f t="shared" ref="N6:N15" si="2">SUMPRODUCT($C$3:$K$3,$C6:$K6)/1000</f>
        <v>46.2</v>
      </c>
      <c r="O6" s="42">
        <f t="shared" ref="O6:O12" si="3">SUM(F6:H6)/20</f>
        <v>6</v>
      </c>
      <c r="P6" s="41">
        <f t="shared" ref="P6:P12" si="4">SUM(I6:K6)/20</f>
        <v>15.75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134</v>
      </c>
      <c r="J7" s="29">
        <v>45</v>
      </c>
      <c r="K7" s="35">
        <v>85</v>
      </c>
      <c r="L7" s="36">
        <f t="shared" si="0"/>
        <v>6.6</v>
      </c>
      <c r="M7" s="86">
        <f t="shared" si="1"/>
        <v>19176.96</v>
      </c>
      <c r="N7" s="57">
        <f t="shared" si="2"/>
        <v>31.68</v>
      </c>
      <c r="O7" s="42">
        <f t="shared" si="3"/>
        <v>0</v>
      </c>
      <c r="P7" s="41">
        <f t="shared" si="4"/>
        <v>13.2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60</v>
      </c>
      <c r="K8" s="35">
        <v>110</v>
      </c>
      <c r="L8" s="36">
        <f t="shared" si="0"/>
        <v>4.25</v>
      </c>
      <c r="M8" s="86">
        <f t="shared" si="1"/>
        <v>12348.8</v>
      </c>
      <c r="N8" s="57">
        <f t="shared" si="2"/>
        <v>20.399999999999999</v>
      </c>
      <c r="O8" s="42">
        <f t="shared" si="3"/>
        <v>0</v>
      </c>
      <c r="P8" s="41">
        <f t="shared" si="4"/>
        <v>8.5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1543.6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40</v>
      </c>
      <c r="G9" s="29">
        <v>0</v>
      </c>
      <c r="H9" s="57">
        <v>0</v>
      </c>
      <c r="I9" s="33">
        <v>40</v>
      </c>
      <c r="J9" s="29">
        <v>0</v>
      </c>
      <c r="K9" s="35">
        <v>40</v>
      </c>
      <c r="L9" s="36">
        <f t="shared" si="0"/>
        <v>3</v>
      </c>
      <c r="M9" s="86">
        <f t="shared" si="1"/>
        <v>7909.7000000000007</v>
      </c>
      <c r="N9" s="57">
        <f t="shared" si="2"/>
        <v>12.4</v>
      </c>
      <c r="O9" s="42">
        <f t="shared" si="3"/>
        <v>2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40</v>
      </c>
      <c r="G10" s="29">
        <v>50</v>
      </c>
      <c r="H10" s="57">
        <v>82</v>
      </c>
      <c r="I10" s="33">
        <v>10</v>
      </c>
      <c r="J10" s="29">
        <v>10</v>
      </c>
      <c r="K10" s="35">
        <v>6</v>
      </c>
      <c r="L10" s="36">
        <f t="shared" ref="L10" si="18">SUM(C10:K10)/40</f>
        <v>4.95</v>
      </c>
      <c r="M10" s="86">
        <f t="shared" si="1"/>
        <v>10912.189999999999</v>
      </c>
      <c r="N10" s="57">
        <f t="shared" si="2"/>
        <v>15.16</v>
      </c>
      <c r="O10" s="42">
        <f t="shared" ref="O10" si="19">SUM(F10:H10)/20</f>
        <v>8.6</v>
      </c>
      <c r="P10" s="41">
        <f t="shared" ref="P10" si="20">SUM(I10:K10)/20</f>
        <v>1.3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120</v>
      </c>
      <c r="G16" s="51">
        <f t="shared" si="34"/>
        <v>90</v>
      </c>
      <c r="H16" s="53">
        <f t="shared" si="34"/>
        <v>122</v>
      </c>
      <c r="I16" s="113">
        <f t="shared" si="34"/>
        <v>303</v>
      </c>
      <c r="J16" s="51">
        <f t="shared" si="34"/>
        <v>198</v>
      </c>
      <c r="K16" s="53">
        <f t="shared" si="34"/>
        <v>354</v>
      </c>
      <c r="L16" s="50">
        <f t="shared" si="0"/>
        <v>29.675000000000001</v>
      </c>
      <c r="M16" s="88">
        <f t="shared" ref="M16:AA16" si="35">SUM(M6:M15)</f>
        <v>79524.75</v>
      </c>
      <c r="N16" s="53">
        <f t="shared" si="35"/>
        <v>125.84</v>
      </c>
      <c r="O16" s="113">
        <f t="shared" si="35"/>
        <v>16.600000000000001</v>
      </c>
      <c r="P16" s="52">
        <f t="shared" si="35"/>
        <v>42.75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9940.59375</v>
      </c>
      <c r="AD16" s="43">
        <f>SUM(AD6:AD15)</f>
        <v>0</v>
      </c>
      <c r="AF16" s="102">
        <f t="shared" si="12"/>
        <v>0</v>
      </c>
      <c r="AG16" s="103">
        <f t="shared" si="13"/>
        <v>8.3000000000000007</v>
      </c>
      <c r="AH16" s="104">
        <f t="shared" si="14"/>
        <v>5.25</v>
      </c>
      <c r="AJ16" s="155">
        <f t="shared" ref="AJ16" si="37">AF16/SUM(AF16:AH16)</f>
        <v>0</v>
      </c>
      <c r="AK16" s="155">
        <f t="shared" si="16"/>
        <v>0.61254612546125464</v>
      </c>
      <c r="AL16" s="155">
        <f t="shared" si="17"/>
        <v>0.38745387453874536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100</v>
      </c>
      <c r="G6" s="29">
        <v>50</v>
      </c>
      <c r="H6" s="57">
        <v>130</v>
      </c>
      <c r="I6" s="33">
        <v>125</v>
      </c>
      <c r="J6" s="29">
        <v>90</v>
      </c>
      <c r="K6" s="35">
        <v>220</v>
      </c>
      <c r="L6" s="36">
        <f t="shared" ref="L6:L16" si="0">SUM(C6:K6)/40</f>
        <v>17.875</v>
      </c>
      <c r="M6" s="86">
        <f t="shared" ref="M6:M15" si="1">SUMPRODUCT($C$4:$K$4,$C6:$K6)</f>
        <v>46287.899999999994</v>
      </c>
      <c r="N6" s="57">
        <f t="shared" ref="N6:N15" si="2">SUMPRODUCT($C$3:$K$3,$C6:$K6)/1000</f>
        <v>71.8</v>
      </c>
      <c r="O6" s="42">
        <f t="shared" ref="O6:O12" si="3">SUM(F6:H6)/20</f>
        <v>14</v>
      </c>
      <c r="P6" s="41">
        <f t="shared" ref="P6:P12" si="4">SUM(I6:K6)/20</f>
        <v>21.75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3857.3249999999994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3.75</v>
      </c>
      <c r="AJ6" s="154">
        <f t="shared" ref="AJ6:AJ15" si="15">AF6/SUM(AF6:AH6)</f>
        <v>0</v>
      </c>
      <c r="AK6" s="154">
        <f t="shared" ref="AK6:AK16" si="16">AG6/SUM(AF6:AH6)</f>
        <v>0.65116279069767447</v>
      </c>
      <c r="AL6" s="154">
        <f t="shared" ref="AL6:AL16" si="17">AH6/SUM(AF6:AH6)</f>
        <v>0.34883720930232559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8</v>
      </c>
      <c r="G7" s="29">
        <v>28</v>
      </c>
      <c r="H7" s="57">
        <v>28</v>
      </c>
      <c r="I7" s="33">
        <v>25</v>
      </c>
      <c r="J7" s="29">
        <v>55</v>
      </c>
      <c r="K7" s="35">
        <v>60</v>
      </c>
      <c r="L7" s="36">
        <f t="shared" si="0"/>
        <v>5.0999999999999996</v>
      </c>
      <c r="M7" s="86">
        <f t="shared" si="1"/>
        <v>13527.199999999999</v>
      </c>
      <c r="N7" s="57">
        <f t="shared" si="2"/>
        <v>21.28</v>
      </c>
      <c r="O7" s="42">
        <f t="shared" si="3"/>
        <v>3.2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1.6</v>
      </c>
      <c r="AH7" s="97">
        <f t="shared" si="14"/>
        <v>0.9</v>
      </c>
      <c r="AJ7" s="154">
        <f t="shared" si="15"/>
        <v>0</v>
      </c>
      <c r="AK7" s="154">
        <f t="shared" si="16"/>
        <v>0.64</v>
      </c>
      <c r="AL7" s="154">
        <f t="shared" si="17"/>
        <v>0.36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10</v>
      </c>
      <c r="G8" s="29">
        <v>15</v>
      </c>
      <c r="H8" s="57">
        <v>15</v>
      </c>
      <c r="I8" s="33">
        <v>25</v>
      </c>
      <c r="J8" s="29">
        <v>25</v>
      </c>
      <c r="K8" s="35">
        <v>70</v>
      </c>
      <c r="L8" s="36">
        <f t="shared" si="0"/>
        <v>4</v>
      </c>
      <c r="M8" s="86">
        <f t="shared" si="1"/>
        <v>10815.3</v>
      </c>
      <c r="N8" s="57">
        <f t="shared" si="2"/>
        <v>17.2</v>
      </c>
      <c r="O8" s="42">
        <f t="shared" si="3"/>
        <v>2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0.625</v>
      </c>
      <c r="AJ8" s="154">
        <f t="shared" si="15"/>
        <v>0</v>
      </c>
      <c r="AK8" s="154">
        <f t="shared" si="16"/>
        <v>0.61538461538461542</v>
      </c>
      <c r="AL8" s="154">
        <f t="shared" si="17"/>
        <v>0.38461538461538464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</v>
      </c>
      <c r="G9" s="29">
        <v>15</v>
      </c>
      <c r="H9" s="57">
        <v>0</v>
      </c>
      <c r="I9" s="33">
        <v>65</v>
      </c>
      <c r="J9" s="29">
        <v>65</v>
      </c>
      <c r="K9" s="35">
        <v>52</v>
      </c>
      <c r="L9" s="36">
        <f t="shared" si="0"/>
        <v>5.05</v>
      </c>
      <c r="M9" s="86">
        <f t="shared" si="1"/>
        <v>14269.730000000001</v>
      </c>
      <c r="N9" s="57">
        <f t="shared" si="2"/>
        <v>23.24</v>
      </c>
      <c r="O9" s="42">
        <f t="shared" si="3"/>
        <v>1</v>
      </c>
      <c r="P9" s="41">
        <f t="shared" si="4"/>
        <v>9.1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0.5</v>
      </c>
      <c r="AH9" s="97">
        <f t="shared" si="14"/>
        <v>0.5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29</v>
      </c>
      <c r="G10" s="29">
        <v>24</v>
      </c>
      <c r="H10" s="57">
        <v>54</v>
      </c>
      <c r="I10" s="33">
        <v>34</v>
      </c>
      <c r="J10" s="29">
        <v>30</v>
      </c>
      <c r="K10" s="35">
        <v>35</v>
      </c>
      <c r="L10" s="36">
        <f t="shared" ref="L10" si="18">SUM(C10:K10)/40</f>
        <v>5.15</v>
      </c>
      <c r="M10" s="86">
        <f t="shared" si="1"/>
        <v>12804.847499999998</v>
      </c>
      <c r="N10" s="57">
        <f t="shared" si="2"/>
        <v>19.37</v>
      </c>
      <c r="O10" s="42">
        <f t="shared" ref="O10" si="19">SUM(F10:H10)/20</f>
        <v>5.35</v>
      </c>
      <c r="P10" s="41">
        <f t="shared" ref="P10" si="20">SUM(I10:K10)/20</f>
        <v>4.95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120</v>
      </c>
      <c r="G12" s="29">
        <v>160</v>
      </c>
      <c r="H12" s="57">
        <v>480</v>
      </c>
      <c r="I12" s="33">
        <v>320</v>
      </c>
      <c r="J12" s="29">
        <v>440</v>
      </c>
      <c r="K12" s="35">
        <v>560</v>
      </c>
      <c r="L12" s="36">
        <f t="shared" si="0"/>
        <v>52</v>
      </c>
      <c r="M12" s="86">
        <f t="shared" si="1"/>
        <v>135756.29999999999</v>
      </c>
      <c r="N12" s="57">
        <f t="shared" si="2"/>
        <v>211.6</v>
      </c>
      <c r="O12" s="42">
        <f t="shared" si="3"/>
        <v>38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19</v>
      </c>
      <c r="AH12" s="97">
        <f t="shared" si="14"/>
        <v>7</v>
      </c>
      <c r="AJ12" s="154">
        <f t="shared" si="15"/>
        <v>0</v>
      </c>
      <c r="AK12" s="154">
        <f t="shared" si="16"/>
        <v>0.73076923076923073</v>
      </c>
      <c r="AL12" s="154">
        <f t="shared" si="17"/>
        <v>0.26923076923076922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>
        <v>600</v>
      </c>
      <c r="I15" s="33">
        <v>800</v>
      </c>
      <c r="J15" s="29">
        <v>1200</v>
      </c>
      <c r="K15" s="35">
        <v>1000</v>
      </c>
      <c r="L15" s="36">
        <f t="shared" si="28"/>
        <v>90</v>
      </c>
      <c r="M15" s="86">
        <f t="shared" si="1"/>
        <v>249397.5</v>
      </c>
      <c r="N15" s="57">
        <f t="shared" si="2"/>
        <v>402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15</v>
      </c>
      <c r="AH15" s="100">
        <f t="shared" si="14"/>
        <v>0</v>
      </c>
      <c r="AJ15" s="154">
        <f t="shared" si="15"/>
        <v>0</v>
      </c>
      <c r="AK15" s="154">
        <f t="shared" si="16"/>
        <v>1</v>
      </c>
      <c r="AL15" s="154">
        <f t="shared" si="17"/>
        <v>0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272</v>
      </c>
      <c r="G16" s="51">
        <f t="shared" si="34"/>
        <v>292</v>
      </c>
      <c r="H16" s="53">
        <f t="shared" si="34"/>
        <v>1307</v>
      </c>
      <c r="I16" s="113">
        <f t="shared" si="34"/>
        <v>1394</v>
      </c>
      <c r="J16" s="51">
        <f t="shared" si="34"/>
        <v>1905</v>
      </c>
      <c r="K16" s="53">
        <f t="shared" si="34"/>
        <v>1997</v>
      </c>
      <c r="L16" s="50">
        <f t="shared" si="0"/>
        <v>179.17500000000001</v>
      </c>
      <c r="M16" s="88">
        <f t="shared" ref="M16:AA16" si="35">SUM(M6:M15)</f>
        <v>482858.77749999997</v>
      </c>
      <c r="N16" s="53">
        <f t="shared" si="35"/>
        <v>766.49</v>
      </c>
      <c r="O16" s="113">
        <f t="shared" si="35"/>
        <v>63.55</v>
      </c>
      <c r="P16" s="52">
        <f t="shared" si="35"/>
        <v>114.80000000000001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40238.231458333328</v>
      </c>
      <c r="AD16" s="43">
        <f>SUM(AD6:AD15)</f>
        <v>0</v>
      </c>
      <c r="AF16" s="102">
        <f t="shared" si="12"/>
        <v>0</v>
      </c>
      <c r="AG16" s="103">
        <f t="shared" si="13"/>
        <v>46.774999999999999</v>
      </c>
      <c r="AH16" s="104">
        <f t="shared" si="14"/>
        <v>14.1</v>
      </c>
      <c r="AJ16" s="155">
        <f t="shared" ref="AJ16" si="37">AF16/SUM(AF16:AH16)</f>
        <v>0</v>
      </c>
      <c r="AK16" s="155">
        <f t="shared" si="16"/>
        <v>0.76837782340862426</v>
      </c>
      <c r="AL16" s="155">
        <f t="shared" si="17"/>
        <v>0.23162217659137577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</v>
      </c>
      <c r="G17" s="55">
        <f t="shared" si="38"/>
        <v>7.3</v>
      </c>
      <c r="H17" s="55">
        <f t="shared" si="38"/>
        <v>32.674999999999997</v>
      </c>
      <c r="I17" s="55">
        <f t="shared" si="38"/>
        <v>34.85</v>
      </c>
      <c r="J17" s="55">
        <f t="shared" si="38"/>
        <v>47.625</v>
      </c>
      <c r="K17" s="55">
        <f t="shared" si="38"/>
        <v>49.924999999999997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F13" sqref="F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>
        <v>30</v>
      </c>
      <c r="G6" s="233">
        <v>20</v>
      </c>
      <c r="H6" s="233">
        <v>70</v>
      </c>
      <c r="I6" s="233">
        <v>50</v>
      </c>
      <c r="J6" s="233">
        <v>40</v>
      </c>
      <c r="K6" s="233">
        <v>70</v>
      </c>
      <c r="L6" s="115">
        <f t="shared" ref="L6:L16" si="0">SUM(C6:K6)/40</f>
        <v>7</v>
      </c>
      <c r="M6" s="86">
        <f t="shared" ref="M6:M15" si="1">SUMPRODUCT($C$4:$K$4,$C6:$K6)</f>
        <v>17917.900000000001</v>
      </c>
      <c r="N6" s="57">
        <f t="shared" ref="N6:N15" si="2">SUMPRODUCT($C$3:$K$3,$C6:$K6)/1000</f>
        <v>27.6</v>
      </c>
      <c r="O6" s="42">
        <f t="shared" ref="O6:O12" si="3">SUM(F6:H6)/20</f>
        <v>6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0.70588235294117652</v>
      </c>
      <c r="AL6" s="154">
        <f t="shared" ref="AL6:AL16" si="17">AH6/SUM(AF6:AH6)</f>
        <v>0.29411764705882354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>
        <v>18</v>
      </c>
      <c r="G7" s="233">
        <v>17</v>
      </c>
      <c r="H7" s="233">
        <v>25</v>
      </c>
      <c r="I7" s="233">
        <v>10</v>
      </c>
      <c r="J7" s="233">
        <v>10</v>
      </c>
      <c r="K7" s="233">
        <v>20</v>
      </c>
      <c r="L7" s="115">
        <f t="shared" si="0"/>
        <v>2.5</v>
      </c>
      <c r="M7" s="86">
        <f t="shared" si="1"/>
        <v>6053.35</v>
      </c>
      <c r="N7" s="57">
        <f t="shared" si="2"/>
        <v>9</v>
      </c>
      <c r="O7" s="42">
        <f t="shared" si="3"/>
        <v>3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0.875</v>
      </c>
      <c r="AJ7" s="154">
        <f t="shared" si="15"/>
        <v>0</v>
      </c>
      <c r="AK7" s="154">
        <f t="shared" si="16"/>
        <v>0.63157894736842102</v>
      </c>
      <c r="AL7" s="154">
        <f t="shared" si="17"/>
        <v>0.36842105263157893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>
        <v>13</v>
      </c>
      <c r="G9" s="233">
        <v>13</v>
      </c>
      <c r="H9" s="233">
        <v>14</v>
      </c>
      <c r="I9" s="233">
        <v>52</v>
      </c>
      <c r="J9" s="233">
        <v>52</v>
      </c>
      <c r="K9" s="233">
        <v>56</v>
      </c>
      <c r="L9" s="115">
        <f t="shared" si="0"/>
        <v>5</v>
      </c>
      <c r="M9" s="86">
        <f t="shared" si="1"/>
        <v>13720.900000000001</v>
      </c>
      <c r="N9" s="57">
        <f t="shared" si="2"/>
        <v>22</v>
      </c>
      <c r="O9" s="42">
        <f t="shared" si="3"/>
        <v>2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0.65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>
        <v>14</v>
      </c>
      <c r="G10" s="233">
        <v>26</v>
      </c>
      <c r="H10" s="233">
        <v>31</v>
      </c>
      <c r="I10" s="233">
        <v>25</v>
      </c>
      <c r="J10" s="233">
        <v>20</v>
      </c>
      <c r="K10" s="233">
        <v>22</v>
      </c>
      <c r="L10" s="115">
        <f t="shared" ref="L10" si="18">SUM(C10:K10)/40</f>
        <v>3.45</v>
      </c>
      <c r="M10" s="86">
        <f t="shared" si="1"/>
        <v>8591.7174999999988</v>
      </c>
      <c r="N10" s="57">
        <f t="shared" si="2"/>
        <v>13.01</v>
      </c>
      <c r="O10" s="42">
        <f t="shared" ref="O10" si="19">SUM(F10:H10)/20</f>
        <v>3.55</v>
      </c>
      <c r="P10" s="41">
        <f t="shared" ref="P10" si="20">SUM(I10:K10)/20</f>
        <v>3.35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>
        <v>200</v>
      </c>
      <c r="G12" s="29">
        <v>240</v>
      </c>
      <c r="H12" s="34">
        <v>560</v>
      </c>
      <c r="I12" s="29">
        <v>520</v>
      </c>
      <c r="J12" s="29">
        <v>640</v>
      </c>
      <c r="K12" s="29">
        <v>720</v>
      </c>
      <c r="L12" s="115">
        <f t="shared" si="0"/>
        <v>72</v>
      </c>
      <c r="M12" s="86">
        <f t="shared" si="1"/>
        <v>189025.7</v>
      </c>
      <c r="N12" s="57">
        <f t="shared" si="2"/>
        <v>295.60000000000002</v>
      </c>
      <c r="O12" s="42">
        <f t="shared" si="3"/>
        <v>50</v>
      </c>
      <c r="P12" s="41">
        <f t="shared" si="4"/>
        <v>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25</v>
      </c>
      <c r="AH12" s="97">
        <f t="shared" si="14"/>
        <v>11</v>
      </c>
      <c r="AJ12" s="154">
        <f t="shared" si="15"/>
        <v>0</v>
      </c>
      <c r="AK12" s="154">
        <f t="shared" si="16"/>
        <v>0.69444444444444442</v>
      </c>
      <c r="AL12" s="154">
        <f t="shared" si="17"/>
        <v>0.30555555555555558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336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275</v>
      </c>
      <c r="G16" s="229">
        <f t="shared" si="34"/>
        <v>316</v>
      </c>
      <c r="H16" s="230">
        <f t="shared" si="34"/>
        <v>700</v>
      </c>
      <c r="I16" s="231">
        <f t="shared" si="34"/>
        <v>657</v>
      </c>
      <c r="J16" s="229">
        <f t="shared" si="34"/>
        <v>762</v>
      </c>
      <c r="K16" s="230">
        <f t="shared" si="34"/>
        <v>888</v>
      </c>
      <c r="L16" s="50">
        <f t="shared" si="0"/>
        <v>89.95</v>
      </c>
      <c r="M16" s="88">
        <f t="shared" ref="M16:AA16" si="35">SUM(M6:M15)</f>
        <v>235309.5675</v>
      </c>
      <c r="N16" s="53">
        <f t="shared" si="35"/>
        <v>367.21000000000004</v>
      </c>
      <c r="O16" s="113">
        <f t="shared" si="35"/>
        <v>64.55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32.274999999999999</v>
      </c>
      <c r="AH16" s="104">
        <f t="shared" si="14"/>
        <v>14.775</v>
      </c>
      <c r="AJ16" s="155">
        <f t="shared" ref="AJ16" si="37">AF16/SUM(AF16:AH16)</f>
        <v>0</v>
      </c>
      <c r="AK16" s="155">
        <f t="shared" si="16"/>
        <v>0.68597236981934118</v>
      </c>
      <c r="AL16" s="155">
        <f t="shared" si="17"/>
        <v>0.31402763018065888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6.875</v>
      </c>
      <c r="G17" s="55">
        <f t="shared" si="38"/>
        <v>7.9</v>
      </c>
      <c r="H17" s="55">
        <f t="shared" si="38"/>
        <v>17.5</v>
      </c>
      <c r="I17" s="55">
        <f t="shared" si="38"/>
        <v>16.425000000000001</v>
      </c>
      <c r="J17" s="55">
        <f t="shared" si="38"/>
        <v>19.05</v>
      </c>
      <c r="K17" s="55">
        <f t="shared" si="38"/>
        <v>22.2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AA19" s="28">
        <v>11305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43"/>
      <c r="D13" s="244"/>
      <c r="E13" s="245"/>
      <c r="F13" s="246"/>
      <c r="G13" s="244"/>
      <c r="H13" s="247"/>
      <c r="I13" s="246"/>
      <c r="J13" s="244"/>
      <c r="K13" s="24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43"/>
      <c r="D14" s="244"/>
      <c r="E14" s="245"/>
      <c r="F14" s="246"/>
      <c r="G14" s="244"/>
      <c r="H14" s="247"/>
      <c r="I14" s="246"/>
      <c r="J14" s="244"/>
      <c r="K14" s="24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43"/>
      <c r="D15" s="244"/>
      <c r="E15" s="245"/>
      <c r="F15" s="246"/>
      <c r="G15" s="244"/>
      <c r="H15" s="247"/>
      <c r="I15" s="246"/>
      <c r="J15" s="244"/>
      <c r="K15" s="24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2026-10-08T07:24:19Z</dcterms:modified>
</cp:coreProperties>
</file>