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082EEA9-C3FA-4C03-930C-9749A474492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<sst xmlns="http://schemas.openxmlformats.org/spreadsheetml/2006/main" count="2196" uniqueCount="105">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</sst>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0">
        <v>46174</v>
      </c>
      <c r="B2" s="260"/>
      <c r="C2" s="173" t="s">
        <v>65</v>
      </c>
      <c r="D2" s="261" t="s">
        <v>66</v>
      </c>
      <c r="E2" s="261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2" t="s">
        <v>84</v>
      </c>
      <c r="B3" s="263"/>
      <c r="C3" s="263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4" t="s">
        <v>70</v>
      </c>
      <c r="B4" s="264" t="s">
        <v>49</v>
      </c>
      <c r="C4" s="266" t="s">
        <v>85</v>
      </c>
      <c r="D4" s="268" t="s">
        <v>4</v>
      </c>
      <c r="E4" s="269"/>
      <c r="F4" s="156" t="s">
        <v>71</v>
      </c>
      <c r="G4" s="273" t="s">
        <v>72</v>
      </c>
      <c r="H4" s="274"/>
      <c r="I4" s="274"/>
      <c r="J4" s="274"/>
      <c r="K4" s="275"/>
      <c r="L4" s="276"/>
    </row>
    <row r="5" spans="1:12" ht="15" customHeight="1" thickBot="1" x14ac:dyDescent="0.35">
      <c r="A5" s="265"/>
      <c r="B5" s="265"/>
      <c r="C5" s="267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113.6</v>
      </c>
      <c r="I8" s="195">
        <f t="shared" si="0"/>
        <v>0.22719999999999999</v>
      </c>
      <c r="J8" s="188">
        <f t="shared" si="1"/>
        <v>386.4</v>
      </c>
      <c r="K8" s="189">
        <f t="shared" si="2"/>
        <v>113.6</v>
      </c>
      <c r="L8" s="196">
        <f t="shared" si="3"/>
        <v>15.456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76.525000000000006</v>
      </c>
      <c r="I9" s="195">
        <f t="shared" si="0"/>
        <v>0.15305000000000002</v>
      </c>
      <c r="J9" s="188">
        <f t="shared" si="1"/>
        <v>423.47500000000002</v>
      </c>
      <c r="K9" s="189">
        <f t="shared" si="2"/>
        <v>76.525000000000006</v>
      </c>
      <c r="L9" s="196">
        <f t="shared" si="3"/>
        <v>16.939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60.125</v>
      </c>
      <c r="I11" s="195">
        <f t="shared" si="0"/>
        <v>0.12025</v>
      </c>
      <c r="J11" s="188">
        <f t="shared" si="1"/>
        <v>439.875</v>
      </c>
      <c r="K11" s="189">
        <f t="shared" si="2"/>
        <v>60.125</v>
      </c>
      <c r="L11" s="196">
        <f t="shared" si="3"/>
        <v>17.594999999999999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578.04999999999995</v>
      </c>
      <c r="I13" s="195">
        <f t="shared" si="0"/>
        <v>1.1560999999999999</v>
      </c>
      <c r="J13" s="188">
        <f t="shared" si="1"/>
        <v>-78.049999999999955</v>
      </c>
      <c r="K13" s="189">
        <f t="shared" si="2"/>
        <v>578.04999999999995</v>
      </c>
      <c r="L13" s="196">
        <f t="shared" si="3"/>
        <v>-3.1219999999999981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215</v>
      </c>
      <c r="I14" s="195">
        <f t="shared" si="0"/>
        <v>0.43</v>
      </c>
      <c r="J14" s="188">
        <f t="shared" si="1"/>
        <v>285</v>
      </c>
      <c r="K14" s="189">
        <f t="shared" si="2"/>
        <v>215</v>
      </c>
      <c r="L14" s="196">
        <f t="shared" si="3"/>
        <v>11.4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7" t="s">
        <v>48</v>
      </c>
      <c r="B19" s="278"/>
      <c r="C19" s="27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4" t="s">
        <v>70</v>
      </c>
      <c r="B22" s="264" t="s">
        <v>49</v>
      </c>
      <c r="C22" s="266" t="s">
        <v>85</v>
      </c>
      <c r="D22" s="268" t="s">
        <v>79</v>
      </c>
      <c r="E22" s="269"/>
      <c r="F22" s="156" t="s">
        <v>71</v>
      </c>
      <c r="G22" s="270" t="s">
        <v>80</v>
      </c>
      <c r="H22" s="271"/>
      <c r="I22" s="271"/>
      <c r="J22" s="271"/>
      <c r="K22" s="272"/>
      <c r="L22" s="272"/>
    </row>
    <row r="23" spans="1:12" ht="13.5" customHeight="1" thickBot="1" x14ac:dyDescent="0.35">
      <c r="A23" s="265"/>
      <c r="B23" s="265"/>
      <c r="C23" s="267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7" t="s">
        <v>48</v>
      </c>
      <c r="B34" s="278"/>
      <c r="C34" s="279"/>
      <c r="D34" s="280"/>
      <c r="E34" s="281"/>
      <c r="F34" s="28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C1" workbookViewId="0">
      <selection activeCell="Y17" sqref="Y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2">
        <f ca="1">TODAY()-1</f>
        <v>46310</v>
      </c>
      <c r="B2" s="292"/>
      <c r="C2" s="292"/>
      <c r="D2" s="292"/>
      <c r="E2" s="292"/>
      <c r="F2" s="28" t="s">
        <v>95</v>
      </c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8" t="s">
        <v>48</v>
      </c>
      <c r="M3" s="299"/>
      <c r="N3" s="300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1"/>
      <c r="M4" s="302"/>
      <c r="N4" s="303"/>
      <c r="O4" s="306"/>
      <c r="P4" s="307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424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412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804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973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609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1322</v>
      </c>
      <c r="L6" s="36">
        <f t="shared" ref="L6:L16" si="0">SUM(C6:K6)/40</f>
        <v>113.6</v>
      </c>
      <c r="M6" s="86">
        <f t="shared" ref="M6:M15" si="1">SUMPRODUCT($C$4:$K$4,$C6:$K6)</f>
        <v>296985.06</v>
      </c>
      <c r="N6" s="57">
        <f t="shared" ref="N6:N15" si="2">SUMPRODUCT($C$3:$K$3,$C6:$K6)/1000</f>
        <v>463.28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41</v>
      </c>
      <c r="AH6" s="97">
        <f t="shared" ref="AH6:AH16" si="12">SUM(E6:G6)/40</f>
        <v>20.9</v>
      </c>
      <c r="AJ6" s="154">
        <f t="shared" ref="AJ6:AJ15" si="13">AF6/SUM(AF6:AH6)</f>
        <v>0</v>
      </c>
      <c r="AK6" s="154">
        <f t="shared" ref="AK6:AK16" si="14">AG6/SUM(AF6:AH6)</f>
        <v>0.66235864297253633</v>
      </c>
      <c r="AL6" s="154">
        <f t="shared" ref="AL6:AL16" si="15">AH6/SUM(AF6:AH6)</f>
        <v>0.33764135702746362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306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267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457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505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694</v>
      </c>
      <c r="L7" s="36">
        <f t="shared" si="0"/>
        <v>76.525000000000006</v>
      </c>
      <c r="M7" s="86">
        <f t="shared" si="1"/>
        <v>201568.215</v>
      </c>
      <c r="N7" s="57">
        <f t="shared" si="2"/>
        <v>315.82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25.75</v>
      </c>
      <c r="AH7" s="97">
        <f t="shared" si="12"/>
        <v>14.324999999999999</v>
      </c>
      <c r="AJ7" s="154">
        <f t="shared" si="13"/>
        <v>0</v>
      </c>
      <c r="AK7" s="154">
        <f t="shared" si="14"/>
        <v>0.6425452276980661</v>
      </c>
      <c r="AL7" s="154">
        <f t="shared" si="15"/>
        <v>0.35745477230193384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206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646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769</v>
      </c>
      <c r="L9" s="36">
        <f t="shared" si="0"/>
        <v>60.125</v>
      </c>
      <c r="M9" s="86">
        <f t="shared" si="1"/>
        <v>164852.58000000002</v>
      </c>
      <c r="N9" s="57">
        <f t="shared" si="2"/>
        <v>264.2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12.2</v>
      </c>
      <c r="AH9" s="97">
        <f t="shared" si="12"/>
        <v>7.9749999999999996</v>
      </c>
      <c r="AJ9" s="154">
        <f t="shared" si="13"/>
        <v>0</v>
      </c>
      <c r="AK9" s="154">
        <f t="shared" si="14"/>
        <v>0.60470879801734823</v>
      </c>
      <c r="AL9" s="154">
        <f t="shared" si="15"/>
        <v>0.39529120198265183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287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384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596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528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338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415</v>
      </c>
      <c r="L10" s="36">
        <f t="shared" ref="L10" si="16">SUM(C10:K10)/40</f>
        <v>63.7</v>
      </c>
      <c r="M10" s="86">
        <f t="shared" si="1"/>
        <v>159521.82749999998</v>
      </c>
      <c r="N10" s="57">
        <f t="shared" si="2"/>
        <v>242.41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2971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2788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4051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3835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4057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5420</v>
      </c>
      <c r="L12" s="36">
        <f t="shared" si="0"/>
        <v>578.04999999999995</v>
      </c>
      <c r="M12" s="86">
        <f t="shared" si="1"/>
        <v>1481640.8049999999</v>
      </c>
      <c r="N12" s="57">
        <f t="shared" si="2"/>
        <v>2284.14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245.25</v>
      </c>
      <c r="AH12" s="97">
        <f t="shared" si="12"/>
        <v>143.97499999999999</v>
      </c>
      <c r="AJ12" s="154">
        <f t="shared" si="13"/>
        <v>0</v>
      </c>
      <c r="AK12" s="154">
        <f t="shared" si="14"/>
        <v>0.63009827220759196</v>
      </c>
      <c r="AL12" s="154">
        <f t="shared" si="15"/>
        <v>0.36990172779240793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600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2000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3000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15</v>
      </c>
      <c r="AH13" s="97">
        <f t="shared" si="12"/>
        <v>15</v>
      </c>
      <c r="AJ13" s="154">
        <f t="shared" si="13"/>
        <v>0</v>
      </c>
      <c r="AK13" s="154">
        <f t="shared" si="14"/>
        <v>0.5</v>
      </c>
      <c r="AL13" s="154">
        <f t="shared" si="15"/>
        <v>0.5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08" t="s">
        <v>48</v>
      </c>
      <c r="B16" s="30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5293</v>
      </c>
      <c r="G16" s="51">
        <f t="shared" si="38"/>
        <v>4439</v>
      </c>
      <c r="H16" s="53">
        <f t="shared" si="38"/>
        <v>6735</v>
      </c>
      <c r="I16" s="113">
        <f t="shared" si="38"/>
        <v>11494</v>
      </c>
      <c r="J16" s="51">
        <f t="shared" si="38"/>
        <v>10274</v>
      </c>
      <c r="K16" s="53">
        <f t="shared" si="38"/>
        <v>13818</v>
      </c>
      <c r="L16" s="50">
        <f t="shared" si="0"/>
        <v>1301.325</v>
      </c>
      <c r="M16" s="88">
        <f t="shared" ref="M16:AA16" si="39">SUM(M6:M15)</f>
        <v>3448867.0274999999</v>
      </c>
      <c r="N16" s="53">
        <f t="shared" si="39"/>
        <v>5423.01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411.67500000000001</v>
      </c>
      <c r="AH16" s="104">
        <f t="shared" si="12"/>
        <v>243.3</v>
      </c>
      <c r="AJ16" s="155">
        <f t="shared" ref="AJ16" si="40">AF16/SUM(AF16:AH16)</f>
        <v>0</v>
      </c>
      <c r="AK16" s="155">
        <f t="shared" si="14"/>
        <v>0.62853544028398034</v>
      </c>
      <c r="AL16" s="155">
        <f t="shared" si="15"/>
        <v>0.37146455971601972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132.32499999999999</v>
      </c>
      <c r="G17" s="55">
        <f t="shared" si="41"/>
        <v>110.97499999999999</v>
      </c>
      <c r="H17" s="55">
        <f t="shared" si="41"/>
        <v>168.375</v>
      </c>
      <c r="I17" s="55">
        <f t="shared" si="41"/>
        <v>287.35000000000002</v>
      </c>
      <c r="J17" s="55">
        <f t="shared" si="41"/>
        <v>256.85000000000002</v>
      </c>
      <c r="K17" s="55">
        <f t="shared" si="41"/>
        <v>345.45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1">
        <f ca="1">Ttl!A2</f>
        <v>46310</v>
      </c>
      <c r="B2" s="331"/>
      <c r="C2" s="331"/>
      <c r="D2" s="331"/>
      <c r="E2" s="331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0" t="s">
        <v>49</v>
      </c>
      <c r="B19" s="272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32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243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46310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2026-10-16T04:51:24Z</dcterms:modified>
</cp:coreProperties>
</file>