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.DESKTOP-BR5NVLN\Documents\Git Repositories\Creative\materials_and_crafting\"/>
    </mc:Choice>
  </mc:AlternateContent>
  <xr:revisionPtr revIDLastSave="0" documentId="13_ncr:1_{B403D4D9-6C56-4013-90FC-C954B48F1A79}" xr6:coauthVersionLast="45" xr6:coauthVersionMax="45" xr10:uidLastSave="{00000000-0000-0000-0000-000000000000}"/>
  <bookViews>
    <workbookView xWindow="-120" yWindow="-120" windowWidth="20730" windowHeight="11760" xr2:uid="{E803E1CD-FCE0-47BD-BC1F-D9B61D91FD15}"/>
  </bookViews>
  <sheets>
    <sheet name="Sheet1" sheetId="1" r:id="rId1"/>
  </sheets>
  <externalReferences>
    <externalReference r:id="rId2"/>
  </externalReferenc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I4" i="1"/>
  <c r="J4" i="1"/>
  <c r="K4" i="1"/>
  <c r="L4" i="1"/>
  <c r="M4" i="1"/>
  <c r="N4" i="1"/>
  <c r="H4" i="1"/>
  <c r="B24" i="1"/>
  <c r="B18" i="1"/>
  <c r="A18" i="1"/>
  <c r="B30" i="1"/>
  <c r="B28" i="1"/>
  <c r="B27" i="1"/>
  <c r="A27" i="1"/>
  <c r="A28" i="1"/>
  <c r="A29" i="1"/>
  <c r="B29" i="1"/>
  <c r="A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9" i="1"/>
  <c r="B19" i="1"/>
  <c r="A20" i="1"/>
  <c r="B20" i="1"/>
  <c r="A21" i="1"/>
  <c r="B21" i="1"/>
  <c r="A22" i="1"/>
  <c r="B22" i="1"/>
  <c r="A23" i="1"/>
  <c r="B23" i="1"/>
  <c r="A24" i="1"/>
  <c r="A25" i="1"/>
  <c r="B25" i="1"/>
  <c r="A26" i="1"/>
  <c r="B26" i="1"/>
  <c r="A3" i="1"/>
  <c r="C3" i="1" a="1"/>
  <c r="C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<sst xmlns="http://schemas.openxmlformats.org/spreadsheetml/2006/main" count="15" uniqueCount="15">
  <si>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Metal</t>
  </si>
  <si>
    <t>DC</t>
  </si>
  <si>
    <t>Chance</t>
  </si>
  <si>
    <t>N</t>
  </si>
  <si>
    <t>E</t>
  </si>
  <si>
    <t>M</t>
  </si>
  <si>
    <t>L</t>
  </si>
  <si>
    <t>Level</t>
  </si>
  <si>
    <t>Ability Scores</t>
  </si>
  <si>
    <t>STR</t>
  </si>
  <si>
    <t>DEX</t>
  </si>
  <si>
    <t>CON</t>
  </si>
  <si>
    <t>INT</t>
  </si>
  <si>
    <t>WIS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</si>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</sst>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+0;\-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0" xfId="1" applyFont="1"/>
    <xf numFmtId="0" fontId="0" fillId="0" borderId="0" xfId="0" applyAlignme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erials%20and%20Crafting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ls"/>
      <sheetName val="Leathers"/>
      <sheetName val="Woods"/>
      <sheetName val="Glasses"/>
      <sheetName val="Gemstones"/>
      <sheetName val="Silks"/>
      <sheetName val="Plants"/>
    </sheetNames>
    <sheetDataSet>
      <sheetData sheetId="0">
        <row r="2">
          <cell r="A2" t="str">
            <v>Copper</v>
          </cell>
          <cell r="F2">
            <v>-1</v>
          </cell>
        </row>
        <row r="3">
          <cell r="A3" t="str">
            <v>Tin</v>
          </cell>
          <cell r="F3">
            <v>-2</v>
          </cell>
        </row>
        <row r="4">
          <cell r="A4" t="str">
            <v>Brass</v>
          </cell>
          <cell r="F4">
            <v>-1</v>
          </cell>
        </row>
        <row r="5">
          <cell r="A5" t="str">
            <v>Bronze</v>
          </cell>
          <cell r="F5">
            <v>0</v>
          </cell>
        </row>
        <row r="6">
          <cell r="A6" t="str">
            <v>Iron</v>
          </cell>
          <cell r="F6">
            <v>-1</v>
          </cell>
        </row>
        <row r="7">
          <cell r="A7" t="str">
            <v>Steel</v>
          </cell>
          <cell r="F7">
            <v>1</v>
          </cell>
        </row>
        <row r="8">
          <cell r="A8" t="str">
            <v>Silver</v>
          </cell>
          <cell r="F8">
            <v>1</v>
          </cell>
        </row>
        <row r="9">
          <cell r="A9" t="str">
            <v>Gold</v>
          </cell>
          <cell r="F9">
            <v>3</v>
          </cell>
        </row>
        <row r="10">
          <cell r="A10" t="str">
            <v>Electrum</v>
          </cell>
          <cell r="F10">
            <v>5</v>
          </cell>
        </row>
        <row r="11">
          <cell r="A11" t="str">
            <v>Platinum</v>
          </cell>
          <cell r="F11">
            <v>3</v>
          </cell>
        </row>
        <row r="12">
          <cell r="A12" t="str">
            <v>Lead</v>
          </cell>
          <cell r="F12">
            <v>7</v>
          </cell>
        </row>
        <row r="13">
          <cell r="A13" t="str">
            <v>Mercury</v>
          </cell>
          <cell r="F13">
            <v>9</v>
          </cell>
        </row>
        <row r="14">
          <cell r="A14" t="str">
            <v>Adamantine</v>
          </cell>
          <cell r="F14">
            <v>6</v>
          </cell>
        </row>
        <row r="15">
          <cell r="A15" t="str">
            <v>Mithril</v>
          </cell>
          <cell r="F15">
            <v>4</v>
          </cell>
        </row>
        <row r="16">
          <cell r="A16" t="str">
            <v>Cold Steel</v>
          </cell>
          <cell r="F16">
            <v>3</v>
          </cell>
        </row>
        <row r="17">
          <cell r="A17" t="str">
            <v>See 'Cassiterite' gemstone</v>
          </cell>
        </row>
        <row r="18">
          <cell r="A18" t="str">
            <v>Orichalcum</v>
          </cell>
          <cell r="F18">
            <v>8</v>
          </cell>
        </row>
        <row r="19">
          <cell r="A19" t="str">
            <v>Alderus</v>
          </cell>
          <cell r="F19">
            <v>8</v>
          </cell>
        </row>
        <row r="20">
          <cell r="A20" t="str">
            <v>Vulcanine</v>
          </cell>
          <cell r="F20">
            <v>9</v>
          </cell>
        </row>
        <row r="21">
          <cell r="A21" t="str">
            <v>Fulgurite</v>
          </cell>
          <cell r="F21">
            <v>9</v>
          </cell>
        </row>
        <row r="22">
          <cell r="A22" t="str">
            <v>Luthanite</v>
          </cell>
          <cell r="F22">
            <v>10</v>
          </cell>
        </row>
        <row r="23">
          <cell r="A23" t="str">
            <v>Nulgrulite</v>
          </cell>
          <cell r="F23">
            <v>12</v>
          </cell>
        </row>
        <row r="24">
          <cell r="A24" t="str">
            <v>Astralite</v>
          </cell>
          <cell r="F24">
            <v>8</v>
          </cell>
        </row>
        <row r="25">
          <cell r="A25" t="str">
            <v>Ataeril</v>
          </cell>
          <cell r="F25">
            <v>8</v>
          </cell>
        </row>
        <row r="26">
          <cell r="A26" t="str">
            <v>See 'Chlorophyte' leather</v>
          </cell>
        </row>
        <row r="27">
          <cell r="A27" t="str">
            <v>See 'Cruorphyte' leather</v>
          </cell>
        </row>
        <row r="28">
          <cell r="A28" t="str">
            <v>Necrodermis</v>
          </cell>
          <cell r="F28">
            <v>10</v>
          </cell>
        </row>
        <row r="29">
          <cell r="A29" t="str">
            <v>See 'Plagueshell' leather</v>
          </cell>
        </row>
        <row r="30">
          <cell r="A30" t="str">
            <v>Celesteel</v>
          </cell>
          <cell r="F30">
            <v>6</v>
          </cell>
        </row>
        <row r="31">
          <cell r="A31" t="str">
            <v>Celesturum</v>
          </cell>
          <cell r="F31">
            <v>8</v>
          </cell>
        </row>
        <row r="32">
          <cell r="A32" t="str">
            <v>Stygian Iron</v>
          </cell>
          <cell r="F32">
            <v>6</v>
          </cell>
        </row>
        <row r="33">
          <cell r="A33" t="str">
            <v>Stygian Steel</v>
          </cell>
          <cell r="F33">
            <v>8</v>
          </cell>
        </row>
        <row r="34">
          <cell r="A34" t="str">
            <v>Proteus</v>
          </cell>
          <cell r="F34">
            <v>6</v>
          </cell>
        </row>
        <row r="35">
          <cell r="A35" t="str">
            <v>Olympite</v>
          </cell>
          <cell r="F35">
            <v>8</v>
          </cell>
        </row>
        <row r="36">
          <cell r="A36" t="str">
            <v>Anticrystal Gallium</v>
          </cell>
          <cell r="F36">
            <v>8</v>
          </cell>
        </row>
        <row r="37">
          <cell r="A37" t="str">
            <v>Antillium/Atium</v>
          </cell>
          <cell r="F37">
            <v>10</v>
          </cell>
        </row>
      </sheetData>
      <sheetData sheetId="1">
        <row r="7">
          <cell r="F7">
            <v>7</v>
          </cell>
        </row>
        <row r="9">
          <cell r="F9">
            <v>5</v>
          </cell>
        </row>
        <row r="10">
          <cell r="F10">
            <v>6</v>
          </cell>
        </row>
      </sheetData>
      <sheetData sheetId="2"/>
      <sheetData sheetId="3"/>
      <sheetData sheetId="4">
        <row r="22">
          <cell r="F22">
            <v>8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7A86-F512-4036-8E98-FBDCE475F23F}">
  <sheetPr codeName="Sheet1"/>
  <dimension ref="A1:O38"/>
  <sheetViews>
    <sheetView tabSelected="1" workbookViewId="0">
      <selection activeCell="C3" sqref="C3"/>
    </sheetView>
  </sheetViews>
  <sheetFormatPr defaultRowHeight="15" x14ac:dyDescent="0.25"/>
  <cols>
    <col min="1" max="1" width="36.5703125" customWidth="1"/>
    <col min="3" max="6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H1" s="1" t="s">
        <v>7</v>
      </c>
      <c r="I1" s="1" t="s">
        <v>8</v>
      </c>
      <c r="J1" s="1"/>
      <c r="K1" s="1"/>
      <c r="L1" s="1"/>
      <c r="M1" s="1"/>
      <c r="N1" s="1"/>
      <c r="O1" s="5"/>
    </row>
    <row r="2" spans="1:15" x14ac:dyDescent="0.25">
      <c r="A2" s="2"/>
      <c r="B2" s="2"/>
      <c r="C2" s="3" t="s">
        <v>3</v>
      </c>
      <c r="D2" s="3" t="s">
        <v>4</v>
      </c>
      <c r="E2" s="3" t="s">
        <v>5</v>
      </c>
      <c r="F2" s="3" t="s">
        <v>6</v>
      </c>
      <c r="H2" s="2"/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5" x14ac:dyDescent="0.25">
      <c r="A3" t="str">
        <f>[1]Metals!$A2</f>
        <v>Copper</v>
      </c>
      <c r="B3">
        <f>[1]Metals!$F2</f>
        <v>-1</v>
      </c>
      <c r="C3" s="4" t="e" cm="1">
        <f t="array" ref="C3" xml:space="preserve"> CHECK(B3, I4, H4, 1, 2)</f>
        <v>#VALUE!</v>
      </c>
      <c r="H3">
        <v>5</v>
      </c>
      <c r="I3">
        <v>16</v>
      </c>
      <c r="J3">
        <v>16</v>
      </c>
      <c r="K3">
        <v>14</v>
      </c>
      <c r="L3">
        <v>10</v>
      </c>
      <c r="M3">
        <v>12</v>
      </c>
      <c r="N3">
        <v>14</v>
      </c>
    </row>
    <row r="4" spans="1:15" x14ac:dyDescent="0.25">
      <c r="A4" t="str">
        <f>[1]Metals!$A3</f>
        <v>Tin</v>
      </c>
      <c r="B4">
        <f>[1]Metals!$F3</f>
        <v>-2</v>
      </c>
      <c r="H4" s="6">
        <f xml:space="preserve"> CEILING(H3 / 4, 1) + 1</f>
        <v>3</v>
      </c>
      <c r="I4" s="6">
        <f>FLOOR((I3 - 10) / 2, 1)</f>
        <v>3</v>
      </c>
      <c r="J4" s="6">
        <f t="shared" ref="J4:N4" si="0">FLOOR((J3 - 10) / 2, 1)</f>
        <v>3</v>
      </c>
      <c r="K4" s="6">
        <f t="shared" si="0"/>
        <v>2</v>
      </c>
      <c r="L4" s="6">
        <f t="shared" si="0"/>
        <v>0</v>
      </c>
      <c r="M4" s="6">
        <f t="shared" si="0"/>
        <v>1</v>
      </c>
      <c r="N4" s="6">
        <f t="shared" si="0"/>
        <v>2</v>
      </c>
    </row>
    <row r="5" spans="1:15" x14ac:dyDescent="0.25">
      <c r="A5" t="str">
        <f>[1]Metals!$A4</f>
        <v>Brass</v>
      </c>
      <c r="B5">
        <f>[1]Metals!$F4</f>
        <v>-1</v>
      </c>
    </row>
    <row r="6" spans="1:15" x14ac:dyDescent="0.25">
      <c r="A6" t="str">
        <f>[1]Metals!$A5</f>
        <v>Bronze</v>
      </c>
      <c r="B6">
        <f>[1]Metals!$F5</f>
        <v>0</v>
      </c>
    </row>
    <row r="7" spans="1:15" x14ac:dyDescent="0.25">
      <c r="A7" t="str">
        <f>[1]Metals!$A6</f>
        <v>Iron</v>
      </c>
      <c r="B7">
        <f>[1]Metals!$F6</f>
        <v>-1</v>
      </c>
    </row>
    <row r="8" spans="1:15" x14ac:dyDescent="0.25">
      <c r="A8" t="str">
        <f>[1]Metals!$A7</f>
        <v>Steel</v>
      </c>
      <c r="B8">
        <f>[1]Metals!$F7</f>
        <v>1</v>
      </c>
    </row>
    <row r="9" spans="1:15" x14ac:dyDescent="0.25">
      <c r="A9" t="str">
        <f>[1]Metals!$A8</f>
        <v>Silver</v>
      </c>
      <c r="B9">
        <f>[1]Metals!$F8</f>
        <v>1</v>
      </c>
    </row>
    <row r="10" spans="1:15" x14ac:dyDescent="0.25">
      <c r="A10" t="str">
        <f>[1]Metals!$A9</f>
        <v>Gold</v>
      </c>
      <c r="B10">
        <f>[1]Metals!$F9</f>
        <v>3</v>
      </c>
    </row>
    <row r="11" spans="1:15" x14ac:dyDescent="0.25">
      <c r="A11" t="str">
        <f>[1]Metals!$A10</f>
        <v>Electrum</v>
      </c>
      <c r="B11">
        <f>[1]Metals!$F10</f>
        <v>5</v>
      </c>
    </row>
    <row r="12" spans="1:15" x14ac:dyDescent="0.25">
      <c r="A12" t="str">
        <f>[1]Metals!$A11</f>
        <v>Platinum</v>
      </c>
      <c r="B12">
        <f>[1]Metals!$F11</f>
        <v>3</v>
      </c>
    </row>
    <row r="13" spans="1:15" x14ac:dyDescent="0.25">
      <c r="A13" t="str">
        <f>[1]Metals!$A12</f>
        <v>Lead</v>
      </c>
      <c r="B13">
        <f>[1]Metals!$F12</f>
        <v>7</v>
      </c>
    </row>
    <row r="14" spans="1:15" x14ac:dyDescent="0.25">
      <c r="A14" t="str">
        <f>[1]Metals!$A13</f>
        <v>Mercury</v>
      </c>
      <c r="B14">
        <f>[1]Metals!$F13</f>
        <v>9</v>
      </c>
    </row>
    <row r="15" spans="1:15" x14ac:dyDescent="0.25">
      <c r="A15" t="str">
        <f>[1]Metals!$A14</f>
        <v>Adamantine</v>
      </c>
      <c r="B15">
        <f>[1]Metals!$F14</f>
        <v>6</v>
      </c>
    </row>
    <row r="16" spans="1:15" x14ac:dyDescent="0.25">
      <c r="A16" t="str">
        <f>[1]Metals!$A15</f>
        <v>Mithril</v>
      </c>
      <c r="B16">
        <f>[1]Metals!$F15</f>
        <v>4</v>
      </c>
    </row>
    <row r="17" spans="1:2" x14ac:dyDescent="0.25">
      <c r="A17" t="str">
        <f>[1]Metals!$A16</f>
        <v>Cold Steel</v>
      </c>
      <c r="B17">
        <f>[1]Metals!$F16</f>
        <v>3</v>
      </c>
    </row>
    <row r="18" spans="1:2" x14ac:dyDescent="0.25">
      <c r="A18" t="str">
        <f>[1]Metals!$A17</f>
        <v>See 'Cassiterite' gemstone</v>
      </c>
      <c r="B18">
        <f>[1]Gemstones!$F$22</f>
        <v>8</v>
      </c>
    </row>
    <row r="19" spans="1:2" x14ac:dyDescent="0.25">
      <c r="A19" t="str">
        <f>[1]Metals!$A18</f>
        <v>Orichalcum</v>
      </c>
      <c r="B19">
        <f>[1]Metals!$F18</f>
        <v>8</v>
      </c>
    </row>
    <row r="20" spans="1:2" x14ac:dyDescent="0.25">
      <c r="A20" t="str">
        <f>[1]Metals!$A19</f>
        <v>Alderus</v>
      </c>
      <c r="B20">
        <f>[1]Metals!$F19</f>
        <v>8</v>
      </c>
    </row>
    <row r="21" spans="1:2" x14ac:dyDescent="0.25">
      <c r="A21" t="str">
        <f>[1]Metals!$A20</f>
        <v>Vulcanine</v>
      </c>
      <c r="B21">
        <f>[1]Metals!$F20</f>
        <v>9</v>
      </c>
    </row>
    <row r="22" spans="1:2" x14ac:dyDescent="0.25">
      <c r="A22" t="str">
        <f>[1]Metals!$A21</f>
        <v>Fulgurite</v>
      </c>
      <c r="B22">
        <f>[1]Metals!$F21</f>
        <v>9</v>
      </c>
    </row>
    <row r="23" spans="1:2" x14ac:dyDescent="0.25">
      <c r="A23" t="str">
        <f>[1]Metals!$A22</f>
        <v>Luthanite</v>
      </c>
      <c r="B23">
        <f>[1]Metals!$F22</f>
        <v>10</v>
      </c>
    </row>
    <row r="24" spans="1:2" x14ac:dyDescent="0.25">
      <c r="A24" t="str">
        <f>[1]Metals!$A23</f>
        <v>Nulgrulite</v>
      </c>
      <c r="B24">
        <f>[1]Metals!$F23</f>
        <v>12</v>
      </c>
    </row>
    <row r="25" spans="1:2" x14ac:dyDescent="0.25">
      <c r="A25" t="str">
        <f>[1]Metals!$A24</f>
        <v>Astralite</v>
      </c>
      <c r="B25">
        <f>[1]Metals!$F24</f>
        <v>8</v>
      </c>
    </row>
    <row r="26" spans="1:2" x14ac:dyDescent="0.25">
      <c r="A26" t="str">
        <f>[1]Metals!$A25</f>
        <v>Ataeril</v>
      </c>
      <c r="B26">
        <f>[1]Metals!$F25</f>
        <v>8</v>
      </c>
    </row>
    <row r="27" spans="1:2" x14ac:dyDescent="0.25">
      <c r="A27" t="str">
        <f>[1]Metals!$A26</f>
        <v>See 'Chlorophyte' leather</v>
      </c>
      <c r="B27">
        <f>[1]Leathers!$F$9 + 2</f>
        <v>7</v>
      </c>
    </row>
    <row r="28" spans="1:2" x14ac:dyDescent="0.25">
      <c r="A28" t="str">
        <f>[1]Metals!$A27</f>
        <v>See 'Cruorphyte' leather</v>
      </c>
      <c r="B28">
        <f>[1]Leathers!$F$10 + 2</f>
        <v>8</v>
      </c>
    </row>
    <row r="29" spans="1:2" x14ac:dyDescent="0.25">
      <c r="A29" t="str">
        <f>[1]Metals!$A28</f>
        <v>Necrodermis</v>
      </c>
      <c r="B29">
        <f>[1]Metals!$F28</f>
        <v>10</v>
      </c>
    </row>
    <row r="30" spans="1:2" x14ac:dyDescent="0.25">
      <c r="A30" t="str">
        <f>[1]Metals!$A29</f>
        <v>See 'Plagueshell' leather</v>
      </c>
      <c r="B30">
        <f>[1]Leathers!$F$7 + 2</f>
        <v>9</v>
      </c>
    </row>
    <row r="31" spans="1:2" x14ac:dyDescent="0.25">
      <c r="A31" t="str">
        <f>[1]Metals!$A30</f>
        <v>Celesteel</v>
      </c>
      <c r="B31">
        <f>[1]Metals!$F30</f>
        <v>6</v>
      </c>
    </row>
    <row r="32" spans="1:2" x14ac:dyDescent="0.25">
      <c r="A32" t="str">
        <f>[1]Metals!$A31</f>
        <v>Celesturum</v>
      </c>
      <c r="B32">
        <f>[1]Metals!$F31</f>
        <v>8</v>
      </c>
    </row>
    <row r="33" spans="1:2" x14ac:dyDescent="0.25">
      <c r="A33" t="str">
        <f>[1]Metals!$A32</f>
        <v>Stygian Iron</v>
      </c>
      <c r="B33">
        <f>[1]Metals!$F32</f>
        <v>6</v>
      </c>
    </row>
    <row r="34" spans="1:2" x14ac:dyDescent="0.25">
      <c r="A34" t="str">
        <f>[1]Metals!$A33</f>
        <v>Stygian Steel</v>
      </c>
      <c r="B34">
        <f>[1]Metals!$F33</f>
        <v>8</v>
      </c>
    </row>
    <row r="35" spans="1:2" x14ac:dyDescent="0.25">
      <c r="A35" t="str">
        <f>[1]Metals!$A34</f>
        <v>Proteus</v>
      </c>
      <c r="B35">
        <f>[1]Metals!$F34</f>
        <v>6</v>
      </c>
    </row>
    <row r="36" spans="1:2" x14ac:dyDescent="0.25">
      <c r="A36" t="str">
        <f>[1]Metals!$A35</f>
        <v>Olympite</v>
      </c>
      <c r="B36">
        <f>[1]Metals!$F35</f>
        <v>8</v>
      </c>
    </row>
    <row r="37" spans="1:2" x14ac:dyDescent="0.25">
      <c r="A37" t="str">
        <f>[1]Metals!$A36</f>
        <v>Anticrystal Gallium</v>
      </c>
      <c r="B37">
        <f>[1]Metals!$F36</f>
        <v>8</v>
      </c>
    </row>
    <row r="38" spans="1:2" x14ac:dyDescent="0.25">
      <c r="A38" t="str">
        <f>[1]Metals!$A37</f>
        <v>Antillium/Atium</v>
      </c>
      <c r="B38">
        <f>[1]Metals!$F37</f>
        <v>10</v>
      </c>
    </row>
  </sheetData>
  <mergeCells count="5">
    <mergeCell ref="C1:F1"/>
    <mergeCell ref="B1:B2"/>
    <mergeCell ref="A1:A2"/>
    <mergeCell ref="I1:N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 Knight</cp:lastModifiedBy>
  <dcterms:created xsi:type="dcterms:W3CDTF">2021-01-30T22:51:48Z</dcterms:created>
  <dcterms:modified xsi:type="dcterms:W3CDTF">2021-01-30T23:48:08Z</dcterms:modified>
</cp:coreProperties>
</file>