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web\OneDrive\Desktop\School\Firm Decisions\"/>
    </mc:Choice>
  </mc:AlternateContent>
  <xr:revisionPtr revIDLastSave="0" documentId="13_ncr:1_{2139BFAF-568B-4BD1-8E1E-D7CB7AE09A0B}" xr6:coauthVersionLast="46" xr6:coauthVersionMax="46" xr10:uidLastSave="{00000000-0000-0000-0000-000000000000}"/>
  <bookViews>
    <workbookView xWindow="665" yWindow="525" windowWidth="16395" windowHeight="9395" xr2:uid="{C1FA0588-3CE1-4CF1-A537-B221AFDA7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C13" i="1" l="1"/>
  <c r="C22" i="1"/>
  <c r="C18" i="1"/>
  <c r="H23" i="1"/>
  <c r="H22" i="1"/>
  <c r="C19" i="1"/>
  <c r="C17" i="1"/>
  <c r="C16" i="1"/>
  <c r="C24" i="1" l="1"/>
  <c r="C23" i="1" s="1"/>
  <c r="C27" i="1" s="1"/>
  <c r="C30" i="1"/>
  <c r="D22" i="1"/>
  <c r="D23" i="1"/>
  <c r="D24" i="1" s="1"/>
  <c r="C31" i="1" l="1"/>
  <c r="C32" i="1" s="1"/>
</calcChain>
</file>

<file path=xl/sharedStrings.xml><?xml version="1.0" encoding="utf-8"?>
<sst xmlns="http://schemas.openxmlformats.org/spreadsheetml/2006/main" count="42" uniqueCount="42">
  <si>
    <t>Regression Estimates</t>
  </si>
  <si>
    <t>log_price</t>
  </si>
  <si>
    <t>feature_acv</t>
  </si>
  <si>
    <t>display_acv</t>
  </si>
  <si>
    <t>constant</t>
  </si>
  <si>
    <t>Promotion Event 1</t>
  </si>
  <si>
    <t>Price (%change)</t>
  </si>
  <si>
    <t>Feature (Coverage)</t>
  </si>
  <si>
    <t>Display (coverage)</t>
  </si>
  <si>
    <t>LIFT</t>
  </si>
  <si>
    <t>Base Price</t>
  </si>
  <si>
    <t>Promoted price Reduction</t>
  </si>
  <si>
    <t xml:space="preserve">Promoted Price  </t>
  </si>
  <si>
    <t>Margin at Promoted Price</t>
  </si>
  <si>
    <t>Baseline Margin</t>
  </si>
  <si>
    <t>Given</t>
  </si>
  <si>
    <t>Marginal Cost per Unit</t>
  </si>
  <si>
    <t>Units</t>
  </si>
  <si>
    <t>Baseline units</t>
  </si>
  <si>
    <t>Incremental Units</t>
  </si>
  <si>
    <t>Total Units</t>
  </si>
  <si>
    <t>Log(Q) = a - nlog(P)</t>
  </si>
  <si>
    <t>Manufacturer promotion P&amp;L</t>
  </si>
  <si>
    <t>e^(-nlog(1-y) +Bd*D + Bf*F)</t>
  </si>
  <si>
    <t>Lift * baseline units</t>
  </si>
  <si>
    <t>Total - Baseline units</t>
  </si>
  <si>
    <t>A</t>
  </si>
  <si>
    <t>B</t>
  </si>
  <si>
    <t>Incremental Contribution</t>
  </si>
  <si>
    <t>Promoted Margin * Incremental Units</t>
  </si>
  <si>
    <t>Variable Cost</t>
  </si>
  <si>
    <t>Price Cut * baseline Units</t>
  </si>
  <si>
    <t>Fixed Payment Cost</t>
  </si>
  <si>
    <t>Payment to Retailer for promotion</t>
  </si>
  <si>
    <t>Event Cost</t>
  </si>
  <si>
    <t>Event ROI</t>
  </si>
  <si>
    <t>Gross Contribution / Event Cost</t>
  </si>
  <si>
    <t>Incremental Contribution - Event Cost</t>
  </si>
  <si>
    <t>Variable + Fixed</t>
  </si>
  <si>
    <t>Event Gross Contribution</t>
  </si>
  <si>
    <t>Raw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</si>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</sst>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ECBE-B4DF-40D6-8A5C-F65DD0BDB196}">
  <dimension ref="B2:H32"/>
  <sheetViews>
    <sheetView tabSelected="1" topLeftCell="A18" zoomScale="90" zoomScaleNormal="90" workbookViewId="0">
      <selection activeCell="D28" sqref="D28"/>
    </sheetView>
  </sheetViews>
  <sheetFormatPr defaultRowHeight="14.75" x14ac:dyDescent="0.75"/>
  <cols>
    <col min="2" max="2" width="25.953125" bestFit="1" customWidth="1"/>
    <col min="3" max="3" width="10.6796875" bestFit="1" customWidth="1"/>
    <col min="4" max="4" width="12.1796875" bestFit="1" customWidth="1"/>
    <col min="6" max="6" width="19.81640625" bestFit="1" customWidth="1"/>
  </cols>
  <sheetData>
    <row r="2" spans="2:7" x14ac:dyDescent="0.75">
      <c r="B2" s="1" t="s">
        <v>0</v>
      </c>
      <c r="F2" s="1" t="s">
        <v>15</v>
      </c>
    </row>
    <row r="3" spans="2:7" x14ac:dyDescent="0.75">
      <c r="B3" t="s">
        <v>1</v>
      </c>
      <c r="C3">
        <v>-2.9691000000000001</v>
      </c>
      <c r="F3" t="s">
        <v>16</v>
      </c>
      <c r="G3">
        <v>1.45</v>
      </c>
    </row>
    <row r="4" spans="2:7" x14ac:dyDescent="0.75">
      <c r="B4" t="s">
        <v>2</v>
      </c>
      <c r="C4">
        <v>0.39439999999999997</v>
      </c>
    </row>
    <row r="5" spans="2:7" x14ac:dyDescent="0.75">
      <c r="B5" t="s">
        <v>3</v>
      </c>
      <c r="C5">
        <v>0.80310000000000004</v>
      </c>
    </row>
    <row r="6" spans="2:7" x14ac:dyDescent="0.75">
      <c r="B6" t="s">
        <v>4</v>
      </c>
      <c r="C6">
        <v>11.9521</v>
      </c>
    </row>
    <row r="8" spans="2:7" x14ac:dyDescent="0.75">
      <c r="B8" s="1" t="s">
        <v>5</v>
      </c>
      <c r="C8" t="s">
        <v>40</v>
      </c>
      <c r="D8" t="s">
        <v>41</v>
      </c>
    </row>
    <row r="9" spans="2:7" x14ac:dyDescent="0.75">
      <c r="B9" t="s">
        <v>6</v>
      </c>
      <c r="C9">
        <v>-0.2</v>
      </c>
    </row>
    <row r="10" spans="2:7" x14ac:dyDescent="0.75">
      <c r="B10" t="s">
        <v>7</v>
      </c>
      <c r="C10">
        <v>0</v>
      </c>
      <c r="D10">
        <v>0</v>
      </c>
    </row>
    <row r="11" spans="2:7" x14ac:dyDescent="0.75">
      <c r="B11" t="s">
        <v>8</v>
      </c>
      <c r="C11">
        <v>0.85</v>
      </c>
      <c r="D11">
        <v>1</v>
      </c>
    </row>
    <row r="13" spans="2:7" x14ac:dyDescent="0.75">
      <c r="B13" s="1" t="s">
        <v>9</v>
      </c>
      <c r="C13" s="3">
        <f>EXP(-C3*LN(1-C9) +C5*D11 + C4*C10)</f>
        <v>3.8360029815541723</v>
      </c>
      <c r="E13" t="s">
        <v>23</v>
      </c>
    </row>
    <row r="15" spans="2:7" x14ac:dyDescent="0.75">
      <c r="B15" s="1" t="s">
        <v>10</v>
      </c>
      <c r="C15">
        <v>2.2000000000000002</v>
      </c>
    </row>
    <row r="16" spans="2:7" x14ac:dyDescent="0.75">
      <c r="B16" t="s">
        <v>11</v>
      </c>
      <c r="C16">
        <f>C9*C15</f>
        <v>-0.44000000000000006</v>
      </c>
    </row>
    <row r="17" spans="2:8" x14ac:dyDescent="0.75">
      <c r="B17" t="s">
        <v>12</v>
      </c>
      <c r="C17">
        <f>C15+C16</f>
        <v>1.7600000000000002</v>
      </c>
    </row>
    <row r="18" spans="2:8" x14ac:dyDescent="0.75">
      <c r="B18" t="s">
        <v>14</v>
      </c>
      <c r="C18">
        <f>C15-G3</f>
        <v>0.75000000000000022</v>
      </c>
    </row>
    <row r="19" spans="2:8" x14ac:dyDescent="0.75">
      <c r="B19" t="s">
        <v>13</v>
      </c>
      <c r="C19">
        <f>C17-G3</f>
        <v>0.31000000000000028</v>
      </c>
    </row>
    <row r="21" spans="2:8" x14ac:dyDescent="0.75">
      <c r="B21" s="1" t="s">
        <v>17</v>
      </c>
      <c r="C21" t="s">
        <v>26</v>
      </c>
      <c r="D21" t="s">
        <v>27</v>
      </c>
    </row>
    <row r="22" spans="2:8" x14ac:dyDescent="0.75">
      <c r="B22" t="s">
        <v>18</v>
      </c>
      <c r="C22" s="5">
        <f>EXP(C6-ABS(C3)*LN(C15))</f>
        <v>14929.452986902592</v>
      </c>
      <c r="D22" s="6">
        <f>C22</f>
        <v>14929.452986902592</v>
      </c>
      <c r="E22" t="s">
        <v>21</v>
      </c>
      <c r="H22">
        <f>6569/14929</f>
        <v>0.44001607609350929</v>
      </c>
    </row>
    <row r="23" spans="2:8" x14ac:dyDescent="0.75">
      <c r="B23" t="s">
        <v>19</v>
      </c>
      <c r="C23" s="6">
        <f>C24-C22</f>
        <v>42339.973183828595</v>
      </c>
      <c r="D23" s="6">
        <f>(C13-1)*C22</f>
        <v>42339.973183828595</v>
      </c>
      <c r="E23" t="s">
        <v>25</v>
      </c>
      <c r="H23">
        <f>2.2*0.2</f>
        <v>0.44000000000000006</v>
      </c>
    </row>
    <row r="24" spans="2:8" x14ac:dyDescent="0.75">
      <c r="B24" t="s">
        <v>20</v>
      </c>
      <c r="C24" s="6">
        <f>C13*C22</f>
        <v>57269.426170731189</v>
      </c>
      <c r="D24" s="6">
        <f>SUM(D22:D23)</f>
        <v>57269.426170731189</v>
      </c>
      <c r="E24" t="s">
        <v>24</v>
      </c>
    </row>
    <row r="26" spans="2:8" x14ac:dyDescent="0.75">
      <c r="B26" s="1" t="s">
        <v>22</v>
      </c>
    </row>
    <row r="27" spans="2:8" x14ac:dyDescent="0.75">
      <c r="B27" t="s">
        <v>28</v>
      </c>
      <c r="C27" s="6">
        <f>C23*C19</f>
        <v>13125.391686986875</v>
      </c>
      <c r="E27" t="s">
        <v>29</v>
      </c>
    </row>
    <row r="28" spans="2:8" x14ac:dyDescent="0.75">
      <c r="B28" t="s">
        <v>30</v>
      </c>
      <c r="C28" s="6">
        <f>C22*(C15*ABS(C9))</f>
        <v>6568.9593142371414</v>
      </c>
      <c r="E28" t="s">
        <v>31</v>
      </c>
    </row>
    <row r="29" spans="2:8" x14ac:dyDescent="0.75">
      <c r="B29" t="s">
        <v>32</v>
      </c>
      <c r="C29" s="2">
        <v>4000</v>
      </c>
      <c r="E29" t="s">
        <v>33</v>
      </c>
    </row>
    <row r="30" spans="2:8" x14ac:dyDescent="0.75">
      <c r="B30" t="s">
        <v>34</v>
      </c>
      <c r="C30" s="2">
        <f>C28+C29</f>
        <v>10568.959314237141</v>
      </c>
      <c r="E30" t="s">
        <v>38</v>
      </c>
    </row>
    <row r="31" spans="2:8" x14ac:dyDescent="0.75">
      <c r="B31" t="s">
        <v>39</v>
      </c>
      <c r="C31" s="2">
        <f>C27-C30</f>
        <v>2556.432372749734</v>
      </c>
      <c r="E31" t="s">
        <v>37</v>
      </c>
    </row>
    <row r="32" spans="2:8" x14ac:dyDescent="0.75">
      <c r="B32" t="s">
        <v>35</v>
      </c>
      <c r="C32" s="4">
        <f>(C31/C30)*100</f>
        <v>24.18811821241508</v>
      </c>
      <c r="E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Webb</dc:creator>
  <cp:lastModifiedBy>S Webb</cp:lastModifiedBy>
  <dcterms:created xsi:type="dcterms:W3CDTF">2021-02-08T21:06:03Z</dcterms:created>
  <dcterms:modified xsi:type="dcterms:W3CDTF">2021-02-10T23:01:12Z</dcterms:modified>
</cp:coreProperties>
</file>