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"/>
    </mc:Choice>
  </mc:AlternateContent>
  <xr:revisionPtr revIDLastSave="0" documentId="13_ncr:1_{2821631C-92AD-4691-BF37-141974C52F2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H19" i="1"/>
  <c r="G19" i="1"/>
  <c r="H18" i="1"/>
  <c r="G18" i="1"/>
  <c r="H17" i="1"/>
  <c r="G17" i="1"/>
  <c r="J16" i="1"/>
  <c r="I16" i="1"/>
  <c r="F16" i="1"/>
  <c r="J14" i="1"/>
  <c r="I14" i="1"/>
  <c r="H14" i="1"/>
  <c r="G14" i="1"/>
  <c r="F14" i="1"/>
  <c r="H13" i="1"/>
  <c r="G13" i="1"/>
  <c r="H12" i="1"/>
  <c r="G12" i="1"/>
  <c r="J11" i="1"/>
  <c r="H11" i="1"/>
  <c r="G11" i="1"/>
  <c r="F11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<sst xmlns="http://schemas.openxmlformats.org/spreadsheetml/2006/main" count="141" uniqueCount="101">
  <si>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</si>
  <si>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</si>
  <si>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</si>
  <si>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</si>
  <si>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</si>
  <si>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</si>
  <si>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</si>
  <si>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</si>
  <si>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</si>
  <si>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</si>
  <si>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</si>
  <si>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</si>
  <si>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</si>
  <si>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</si>
  <si>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</si>
  <si>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Calibri"/>
        <family val="3"/>
        <charset val="134"/>
        <scheme val="minor"/>
      </rPr>
      <t>red</t>
    </r>
    <r>
      <rPr>
        <sz val="11"/>
        <color theme="1"/>
        <rFont val="Calibri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</si>
  <si>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</si>
  <si>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</si>
  <si>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</si>
  <si>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</si>
  <si>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</si>
  <si>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</si>
  <si>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</si>
  <si>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</si>
  <si>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</si>
  <si>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</si>
  <si>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</si>
  <si>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</si>
  <si>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</si>
  <si>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</si>
  <si>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</si>
  <si>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</si>
  <si>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</si>
  <si>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</si>
  <si>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</si>
  <si>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</si>
  <si>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</si>
  <si>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1-Forward Eular, 2-Hybrid Euler-Trapezoidal, 3-Virtual damping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</si>
  <si>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</si>
  <si>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</si>
  <si>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</si>
  <si>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</si>
  <si>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</si>
  <si>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</si>
  <si>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</si>
  <si>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</si>
  <si>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</si>
  <si>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</si>
  <si>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</si>
  <si>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</si>
  <si>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</si>
  <si>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</si>
  <si>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</si>
  <si>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</si>
  <si>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</si>
  <si>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</si>
  <si>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</si>
  <si>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</si>
  <si>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</si>
  <si>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</si>
  <si>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</si>
  <si>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</si>
  <si>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</si>
  <si>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</si>
  <si>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</si>
  <si>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</si>
  <si>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</si>
  <si>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</si>
  <si>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</si>
  <si>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</si>
  <si>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</si>
  <si>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</si>
  <si>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</si>
  <si>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</si>
  <si>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</si>
  <si>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</si>
  <si>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</si>
  <si>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</si>
  <si>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</si>
  <si>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</si>
  <si>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</si>
  <si>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</si>
  <si>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</si>
  <si>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</si>
  <si>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</si>
  <si>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</si>
  <si>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</si>
  <si>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</si>
  <si>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</si>
  <si>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</si>
  <si>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</si>
  <si>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</si>
  <si>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</si>
  <si>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</si>
  <si>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</si>
  <si>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</si>
  <si>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</si>
  <si>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</si>
  <si>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</si>
  <si>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</si>
  <si>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wL (pu) = 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</si>
</sst>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  <xf numFmtId="0" fontId="8" fillId="0" borderId="0" xfId="0" applyFont="1"/>
    <xf numFmtId="165" fontId="0" fillId="0" borderId="0" xfId="0" applyNumberFormat="1"/>
    <xf numFmtId="0" fontId="9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K9" sqref="K9"/>
    </sheetView>
  </sheetViews>
  <sheetFormatPr defaultRowHeight="14.4"/>
  <cols>
    <col min="4" max="4" width="11.33203125" customWidth="1"/>
    <col min="9" max="9" width="10.6640625" customWidth="1"/>
    <col min="10" max="10" width="11.21875" customWidth="1"/>
  </cols>
  <sheetData>
    <row r="1" spans="1:10">
      <c r="A1" s="4" t="s">
        <v>8</v>
      </c>
    </row>
    <row r="2" spans="1:10">
      <c r="A2" s="4" t="s">
        <v>5</v>
      </c>
    </row>
    <row r="3" spans="1:10">
      <c r="A3" t="s">
        <v>53</v>
      </c>
    </row>
    <row r="4" spans="1:10">
      <c r="A4" t="s">
        <v>10</v>
      </c>
    </row>
    <row r="5" spans="1:10">
      <c r="A5" t="s">
        <v>13</v>
      </c>
    </row>
    <row r="6" spans="1:10">
      <c r="A6" t="s">
        <v>14</v>
      </c>
    </row>
    <row r="7" spans="1:10">
      <c r="A7" s="4" t="s">
        <v>80</v>
      </c>
    </row>
    <row r="8" spans="1:10">
      <c r="A8" s="3" t="s">
        <v>71</v>
      </c>
      <c r="B8" s="3" t="s">
        <v>72</v>
      </c>
      <c r="C8" s="3" t="s">
        <v>47</v>
      </c>
      <c r="D8" s="3" t="s">
        <v>79</v>
      </c>
      <c r="E8" s="3" t="s">
        <v>41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</row>
    <row r="9" spans="1:10">
      <c r="A9" s="7">
        <v>1</v>
      </c>
      <c r="B9">
        <v>1</v>
      </c>
      <c r="C9">
        <v>1.06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7">
        <v>2</v>
      </c>
      <c r="B10">
        <v>2</v>
      </c>
      <c r="C10">
        <v>1.0449999999999999</v>
      </c>
      <c r="D10">
        <v>0</v>
      </c>
      <c r="E10">
        <f>40/100</f>
        <v>0.4</v>
      </c>
      <c r="F10">
        <f>42.4/100</f>
        <v>0.42399999999999999</v>
      </c>
      <c r="G10">
        <f>21.7/100</f>
        <v>0.217</v>
      </c>
      <c r="H10">
        <f>12.7/100</f>
        <v>0.127</v>
      </c>
      <c r="I10">
        <f>-40/100</f>
        <v>-0.4</v>
      </c>
      <c r="J10">
        <f>50/100</f>
        <v>0.5</v>
      </c>
    </row>
    <row r="11" spans="1:10">
      <c r="A11" s="11">
        <v>3</v>
      </c>
      <c r="B11">
        <v>2</v>
      </c>
      <c r="C11">
        <v>1.01</v>
      </c>
      <c r="D11">
        <v>0</v>
      </c>
      <c r="E11">
        <v>0</v>
      </c>
      <c r="F11">
        <f>23.4/100</f>
        <v>0.23399999999999999</v>
      </c>
      <c r="G11">
        <f>94.2/100</f>
        <v>0.94200000000000006</v>
      </c>
      <c r="H11">
        <f>19/100</f>
        <v>0.19</v>
      </c>
      <c r="I11">
        <v>0</v>
      </c>
      <c r="J11">
        <f>40/100</f>
        <v>0.4</v>
      </c>
    </row>
    <row r="12" spans="1:10">
      <c r="A12">
        <v>4</v>
      </c>
      <c r="B12">
        <v>3</v>
      </c>
      <c r="C12">
        <v>1</v>
      </c>
      <c r="D12">
        <v>0</v>
      </c>
      <c r="E12">
        <v>0</v>
      </c>
      <c r="F12">
        <v>0</v>
      </c>
      <c r="G12">
        <f>47.8/100</f>
        <v>0.47799999999999998</v>
      </c>
      <c r="H12">
        <f>-3.9/100</f>
        <v>-3.9E-2</v>
      </c>
      <c r="I12">
        <v>0</v>
      </c>
      <c r="J12">
        <v>0</v>
      </c>
    </row>
    <row r="13" spans="1:10">
      <c r="A13">
        <v>5</v>
      </c>
      <c r="B13">
        <v>3</v>
      </c>
      <c r="C13">
        <v>1</v>
      </c>
      <c r="D13">
        <v>0</v>
      </c>
      <c r="E13">
        <v>0</v>
      </c>
      <c r="F13">
        <v>0</v>
      </c>
      <c r="G13">
        <f>7.6/100</f>
        <v>7.5999999999999998E-2</v>
      </c>
      <c r="H13">
        <f>1.6/100</f>
        <v>1.6E-2</v>
      </c>
      <c r="I13">
        <v>0</v>
      </c>
      <c r="J13">
        <v>0</v>
      </c>
    </row>
    <row r="14" spans="1:10">
      <c r="A14" s="11">
        <v>6</v>
      </c>
      <c r="B14">
        <v>2</v>
      </c>
      <c r="C14">
        <v>1.07</v>
      </c>
      <c r="D14">
        <v>0</v>
      </c>
      <c r="E14">
        <v>0</v>
      </c>
      <c r="F14">
        <f>12.2/100</f>
        <v>0.122</v>
      </c>
      <c r="G14">
        <f>11.2/100</f>
        <v>0.11199999999999999</v>
      </c>
      <c r="H14">
        <f>7.5/100</f>
        <v>7.4999999999999997E-2</v>
      </c>
      <c r="I14">
        <f>-6/100</f>
        <v>-0.06</v>
      </c>
      <c r="J14">
        <f>24/100</f>
        <v>0.24</v>
      </c>
    </row>
    <row r="15" spans="1:10">
      <c r="A15">
        <v>7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s="11">
        <v>8</v>
      </c>
      <c r="B16">
        <v>2</v>
      </c>
      <c r="C16">
        <v>1.0900000000000001</v>
      </c>
      <c r="D16">
        <v>0</v>
      </c>
      <c r="E16">
        <v>0</v>
      </c>
      <c r="F16">
        <f>17.4/100</f>
        <v>0.17399999999999999</v>
      </c>
      <c r="G16">
        <v>0</v>
      </c>
      <c r="H16">
        <v>0</v>
      </c>
      <c r="I16">
        <f>-6/100</f>
        <v>-0.06</v>
      </c>
      <c r="J16">
        <f>24/100</f>
        <v>0.24</v>
      </c>
    </row>
    <row r="17" spans="1:10">
      <c r="A17">
        <v>9</v>
      </c>
      <c r="B17">
        <v>3</v>
      </c>
      <c r="C17">
        <v>1</v>
      </c>
      <c r="D17">
        <v>0</v>
      </c>
      <c r="E17">
        <v>0</v>
      </c>
      <c r="F17">
        <v>0</v>
      </c>
      <c r="G17">
        <f>29.5/100</f>
        <v>0.29499999999999998</v>
      </c>
      <c r="H17">
        <f>16.6/100</f>
        <v>0.16600000000000001</v>
      </c>
      <c r="I17">
        <v>0</v>
      </c>
      <c r="J17">
        <v>0</v>
      </c>
    </row>
    <row r="18" spans="1:10">
      <c r="A18">
        <v>10</v>
      </c>
      <c r="B18">
        <v>3</v>
      </c>
      <c r="C18">
        <v>1</v>
      </c>
      <c r="D18">
        <v>0</v>
      </c>
      <c r="E18">
        <v>0</v>
      </c>
      <c r="F18">
        <v>0</v>
      </c>
      <c r="G18">
        <f>9/100</f>
        <v>0.09</v>
      </c>
      <c r="H18">
        <f>5.8/100</f>
        <v>5.7999999999999996E-2</v>
      </c>
      <c r="I18">
        <v>0</v>
      </c>
      <c r="J18">
        <v>0</v>
      </c>
    </row>
    <row r="19" spans="1:10">
      <c r="A19">
        <v>11</v>
      </c>
      <c r="B19">
        <v>3</v>
      </c>
      <c r="C19">
        <v>1</v>
      </c>
      <c r="D19">
        <v>0</v>
      </c>
      <c r="E19">
        <v>0.2</v>
      </c>
      <c r="F19">
        <v>0</v>
      </c>
      <c r="G19">
        <f>3.5/100</f>
        <v>3.5000000000000003E-2</v>
      </c>
      <c r="H19">
        <f>1.8/100</f>
        <v>1.8000000000000002E-2</v>
      </c>
      <c r="I19">
        <v>0</v>
      </c>
      <c r="J19">
        <v>0</v>
      </c>
    </row>
    <row r="20" spans="1:10">
      <c r="A20">
        <v>12</v>
      </c>
      <c r="B20">
        <v>3</v>
      </c>
      <c r="C20">
        <v>1</v>
      </c>
      <c r="D20">
        <v>0</v>
      </c>
      <c r="E20">
        <v>0.2</v>
      </c>
      <c r="F20">
        <v>0</v>
      </c>
      <c r="G20">
        <f>6.1/100</f>
        <v>6.0999999999999999E-2</v>
      </c>
      <c r="H20">
        <f>1.6/100</f>
        <v>1.6E-2</v>
      </c>
      <c r="I20">
        <v>0</v>
      </c>
      <c r="J20">
        <v>0</v>
      </c>
    </row>
    <row r="21" spans="1:10">
      <c r="A21">
        <v>13</v>
      </c>
      <c r="B21">
        <v>3</v>
      </c>
      <c r="C21">
        <v>1</v>
      </c>
      <c r="D21">
        <v>0</v>
      </c>
      <c r="E21">
        <v>0.2</v>
      </c>
      <c r="F21">
        <v>0</v>
      </c>
      <c r="G21">
        <f>13.5/100</f>
        <v>0.13500000000000001</v>
      </c>
      <c r="H21">
        <f>5.8/100</f>
        <v>5.7999999999999996E-2</v>
      </c>
      <c r="I21">
        <v>0</v>
      </c>
      <c r="J21">
        <v>0</v>
      </c>
    </row>
    <row r="22" spans="1:10">
      <c r="A22">
        <v>14</v>
      </c>
      <c r="B22">
        <v>3</v>
      </c>
      <c r="C22">
        <v>1</v>
      </c>
      <c r="D22">
        <v>0</v>
      </c>
      <c r="E22">
        <v>0</v>
      </c>
      <c r="F22">
        <v>0</v>
      </c>
      <c r="G22">
        <f>14.9/100</f>
        <v>0.14899999999999999</v>
      </c>
      <c r="H22">
        <f>5/100</f>
        <v>0.05</v>
      </c>
      <c r="I22">
        <v>0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43"/>
  <sheetViews>
    <sheetView topLeftCell="A19" workbookViewId="0">
      <selection activeCell="I41" sqref="I41"/>
    </sheetView>
  </sheetViews>
  <sheetFormatPr defaultRowHeight="14.4"/>
  <cols>
    <col min="1" max="1" width="12.6640625" customWidth="1"/>
    <col min="2" max="2" width="31.5546875" customWidth="1"/>
    <col min="3" max="3" width="13.88671875" customWidth="1"/>
    <col min="4" max="4" width="15.21875" customWidth="1"/>
    <col min="5" max="5" width="13.77734375" customWidth="1"/>
    <col min="6" max="6" width="12.6640625" customWidth="1"/>
    <col min="7" max="7" width="22.44140625" customWidth="1"/>
    <col min="8" max="8" width="22.21875" customWidth="1"/>
    <col min="9" max="9" width="24.109375" customWidth="1"/>
  </cols>
  <sheetData>
    <row r="1" spans="1:9">
      <c r="A1" s="3" t="s">
        <v>28</v>
      </c>
    </row>
    <row r="2" spans="1:9">
      <c r="A2" s="3" t="s">
        <v>5</v>
      </c>
    </row>
    <row r="3" spans="1:9">
      <c r="A3" s="5" t="s">
        <v>27</v>
      </c>
    </row>
    <row r="4" spans="1:9">
      <c r="A4" s="5" t="s">
        <v>9</v>
      </c>
    </row>
    <row r="5" spans="1:9">
      <c r="A5" s="5" t="s">
        <v>84</v>
      </c>
    </row>
    <row r="6" spans="1:9">
      <c r="A6" s="5" t="s">
        <v>15</v>
      </c>
    </row>
    <row r="7" spans="1:9">
      <c r="A7" s="5" t="s">
        <v>16</v>
      </c>
    </row>
    <row r="8" spans="1:9">
      <c r="A8" s="3" t="s">
        <v>76</v>
      </c>
    </row>
    <row r="9" spans="1:9">
      <c r="A9" s="3"/>
      <c r="B9" s="3" t="s">
        <v>85</v>
      </c>
      <c r="C9" s="3" t="s">
        <v>78</v>
      </c>
    </row>
    <row r="10" spans="1:9">
      <c r="A10" s="3"/>
      <c r="B10" s="10" t="s">
        <v>77</v>
      </c>
      <c r="C10" s="3"/>
    </row>
    <row r="11" spans="1:9">
      <c r="A11" s="3"/>
      <c r="B11" s="3" t="s">
        <v>93</v>
      </c>
      <c r="C11" t="s">
        <v>20</v>
      </c>
      <c r="D11" t="s">
        <v>51</v>
      </c>
      <c r="E11" t="s">
        <v>100</v>
      </c>
      <c r="F11" t="s">
        <v>21</v>
      </c>
    </row>
    <row r="12" spans="1:9">
      <c r="A12" s="3"/>
      <c r="B12" t="s">
        <v>86</v>
      </c>
    </row>
    <row r="13" spans="1:9">
      <c r="A13" s="3"/>
      <c r="B13" s="7" t="s">
        <v>87</v>
      </c>
    </row>
    <row r="14" spans="1:9">
      <c r="A14" s="3"/>
      <c r="B14" s="7" t="s">
        <v>91</v>
      </c>
    </row>
    <row r="15" spans="1:9">
      <c r="A15" s="3"/>
      <c r="B15" s="10" t="s">
        <v>77</v>
      </c>
    </row>
    <row r="16" spans="1:9" ht="28.8">
      <c r="A16" s="3"/>
      <c r="B16" s="8" t="s">
        <v>95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>
      <c r="A17" s="3"/>
      <c r="B17" t="s">
        <v>88</v>
      </c>
    </row>
    <row r="18" spans="1:9">
      <c r="A18" s="3"/>
      <c r="B18" t="s">
        <v>89</v>
      </c>
    </row>
    <row r="19" spans="1:9">
      <c r="A19" s="3"/>
      <c r="B19" t="s">
        <v>90</v>
      </c>
    </row>
    <row r="20" spans="1:9">
      <c r="A20" s="3"/>
      <c r="B20" s="10" t="s">
        <v>77</v>
      </c>
    </row>
    <row r="21" spans="1:9" ht="28.8">
      <c r="A21" s="3"/>
      <c r="B21" s="9" t="s">
        <v>96</v>
      </c>
    </row>
    <row r="22" spans="1:9">
      <c r="A22" s="3"/>
      <c r="B22" s="6" t="s">
        <v>92</v>
      </c>
      <c r="C22" s="6"/>
      <c r="D22" s="6"/>
      <c r="E22" s="6"/>
      <c r="F22" s="6"/>
    </row>
    <row r="23" spans="1:9">
      <c r="A23" s="3"/>
      <c r="B23" s="10" t="s">
        <v>77</v>
      </c>
      <c r="C23" s="6"/>
      <c r="D23" s="6"/>
      <c r="E23" s="6"/>
      <c r="F23" s="6"/>
    </row>
    <row r="24" spans="1:9" ht="28.8">
      <c r="A24" s="3"/>
      <c r="B24" s="8" t="s">
        <v>97</v>
      </c>
      <c r="C24" t="s">
        <v>98</v>
      </c>
    </row>
    <row r="25" spans="1:9">
      <c r="A25" s="3"/>
      <c r="B25" s="10" t="s">
        <v>77</v>
      </c>
      <c r="C25" s="6"/>
      <c r="D25" s="6"/>
      <c r="E25" s="6"/>
      <c r="F25" s="6"/>
    </row>
    <row r="26" spans="1:9">
      <c r="A26" s="3"/>
      <c r="B26" s="3" t="s">
        <v>94</v>
      </c>
      <c r="C26" t="s">
        <v>99</v>
      </c>
    </row>
    <row r="27" spans="1:9">
      <c r="A27" s="3"/>
      <c r="B27" s="10" t="s">
        <v>77</v>
      </c>
    </row>
    <row r="28" spans="1:9">
      <c r="A28" s="3" t="s">
        <v>80</v>
      </c>
    </row>
    <row r="29" spans="1:9">
      <c r="A29" s="3" t="s">
        <v>54</v>
      </c>
      <c r="B29" s="3" t="s">
        <v>55</v>
      </c>
      <c r="C29" s="3" t="s">
        <v>56</v>
      </c>
    </row>
    <row r="30" spans="1:9">
      <c r="A30">
        <v>1</v>
      </c>
      <c r="B30">
        <v>0</v>
      </c>
      <c r="C30" s="12">
        <v>14</v>
      </c>
      <c r="D30" s="12">
        <v>40</v>
      </c>
      <c r="E30" s="12">
        <v>7.4999999999999997E-2</v>
      </c>
      <c r="F30" s="12">
        <v>1.2500000000000001E-2</v>
      </c>
      <c r="G30" s="12"/>
      <c r="H30" s="12"/>
      <c r="I30" s="12"/>
    </row>
    <row r="31" spans="1:9">
      <c r="A31">
        <v>2</v>
      </c>
      <c r="B31">
        <v>0</v>
      </c>
      <c r="C31" s="12">
        <v>3.5</v>
      </c>
      <c r="D31" s="12">
        <v>10</v>
      </c>
      <c r="E31" s="12">
        <v>0.3</v>
      </c>
      <c r="F31" s="12">
        <v>0.05</v>
      </c>
      <c r="G31" s="12"/>
      <c r="H31" s="12"/>
      <c r="I31" s="12"/>
    </row>
    <row r="32" spans="1:9">
      <c r="A32">
        <v>3</v>
      </c>
      <c r="B32">
        <v>0</v>
      </c>
      <c r="C32" s="12">
        <v>0.35</v>
      </c>
      <c r="D32" s="12">
        <v>2</v>
      </c>
      <c r="E32" s="12">
        <v>0.3</v>
      </c>
      <c r="F32" s="12">
        <v>0.05</v>
      </c>
      <c r="G32" s="12"/>
      <c r="H32" s="12"/>
      <c r="I32" s="12"/>
    </row>
    <row r="33" spans="1:9">
      <c r="A33">
        <v>4</v>
      </c>
      <c r="B33">
        <v>100</v>
      </c>
      <c r="C33" s="12"/>
      <c r="D33" s="12"/>
      <c r="E33" s="12"/>
      <c r="F33" s="12"/>
      <c r="G33" s="12"/>
      <c r="H33" s="12"/>
      <c r="I33" s="12"/>
    </row>
    <row r="34" spans="1:9">
      <c r="A34">
        <v>5</v>
      </c>
      <c r="B34">
        <v>100</v>
      </c>
      <c r="C34" s="12"/>
      <c r="D34" s="12"/>
      <c r="E34" s="12"/>
      <c r="F34" s="12"/>
      <c r="G34" s="12"/>
      <c r="H34" s="12"/>
      <c r="I34" s="12"/>
    </row>
    <row r="35" spans="1:9">
      <c r="A35">
        <v>6</v>
      </c>
      <c r="B35">
        <v>0</v>
      </c>
      <c r="C35" s="12">
        <v>3.5</v>
      </c>
      <c r="D35" s="12">
        <v>10</v>
      </c>
      <c r="E35" s="12">
        <v>0.3</v>
      </c>
      <c r="F35" s="12">
        <v>0.05</v>
      </c>
      <c r="G35" s="12"/>
      <c r="H35" s="12"/>
      <c r="I35" s="12"/>
    </row>
    <row r="36" spans="1:9">
      <c r="A36">
        <v>7</v>
      </c>
      <c r="B36">
        <v>100</v>
      </c>
      <c r="C36" s="12"/>
      <c r="D36" s="12"/>
      <c r="E36" s="12"/>
      <c r="F36" s="12"/>
      <c r="G36" s="12"/>
      <c r="H36" s="12"/>
      <c r="I36" s="12"/>
    </row>
    <row r="37" spans="1:9">
      <c r="A37">
        <v>8</v>
      </c>
      <c r="B37">
        <v>0</v>
      </c>
      <c r="C37" s="12">
        <v>3.5</v>
      </c>
      <c r="D37" s="12">
        <v>10</v>
      </c>
      <c r="E37" s="12">
        <v>0.3</v>
      </c>
      <c r="F37" s="12">
        <v>0.05</v>
      </c>
      <c r="G37" s="12"/>
      <c r="H37" s="12"/>
      <c r="I37" s="12"/>
    </row>
    <row r="38" spans="1:9">
      <c r="A38">
        <v>9</v>
      </c>
      <c r="B38">
        <v>100</v>
      </c>
      <c r="C38" s="12"/>
      <c r="D38" s="12"/>
      <c r="E38" s="12"/>
      <c r="F38" s="12"/>
      <c r="G38" s="12"/>
      <c r="H38" s="12"/>
      <c r="I38" s="12"/>
    </row>
    <row r="39" spans="1:9">
      <c r="A39">
        <v>10</v>
      </c>
      <c r="B39">
        <v>100</v>
      </c>
      <c r="C39" s="12"/>
      <c r="D39" s="12"/>
      <c r="E39" s="12"/>
      <c r="F39" s="12"/>
      <c r="G39" s="12"/>
      <c r="H39" s="12"/>
      <c r="I39" s="12"/>
    </row>
    <row r="40" spans="1:9">
      <c r="A40">
        <v>11</v>
      </c>
      <c r="B40">
        <v>10</v>
      </c>
      <c r="C40" s="12">
        <v>2.5</v>
      </c>
      <c r="D40" s="12">
        <v>1.25</v>
      </c>
      <c r="E40" s="12">
        <v>0.1</v>
      </c>
      <c r="F40" s="12">
        <v>0.05</v>
      </c>
      <c r="G40" s="12">
        <v>20</v>
      </c>
      <c r="H40" s="12">
        <v>20</v>
      </c>
      <c r="I40" s="12">
        <v>250</v>
      </c>
    </row>
    <row r="41" spans="1:9">
      <c r="A41">
        <v>12</v>
      </c>
      <c r="B41">
        <v>10</v>
      </c>
      <c r="C41" s="12">
        <v>2.5</v>
      </c>
      <c r="D41" s="12">
        <v>1.25</v>
      </c>
      <c r="E41" s="12">
        <v>0.1</v>
      </c>
      <c r="F41" s="12">
        <v>0.05</v>
      </c>
      <c r="G41" s="12">
        <v>20</v>
      </c>
      <c r="H41" s="12">
        <v>20</v>
      </c>
      <c r="I41" s="12">
        <v>140</v>
      </c>
    </row>
    <row r="42" spans="1:9">
      <c r="A42">
        <v>13</v>
      </c>
      <c r="B42">
        <v>10</v>
      </c>
      <c r="C42" s="12">
        <v>2.5</v>
      </c>
      <c r="D42" s="12">
        <v>1.25</v>
      </c>
      <c r="E42" s="12">
        <v>0.1</v>
      </c>
      <c r="F42" s="12">
        <v>0.05</v>
      </c>
      <c r="G42" s="12">
        <v>20</v>
      </c>
      <c r="H42" s="12">
        <v>20</v>
      </c>
      <c r="I42" s="12">
        <v>250</v>
      </c>
    </row>
    <row r="43" spans="1:9">
      <c r="A43">
        <v>14</v>
      </c>
      <c r="B4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:B6"/>
    </sheetView>
  </sheetViews>
  <sheetFormatPr defaultRowHeight="14.4"/>
  <cols>
    <col min="1" max="1" width="22" customWidth="1"/>
    <col min="2" max="2" width="18.5546875" customWidth="1"/>
    <col min="3" max="3" width="14.88671875" customWidth="1"/>
    <col min="4" max="4" width="15.77734375" customWidth="1"/>
  </cols>
  <sheetData>
    <row r="1" spans="1:2">
      <c r="A1" s="3" t="s">
        <v>40</v>
      </c>
    </row>
    <row r="2" spans="1:2">
      <c r="A2" s="3" t="s">
        <v>80</v>
      </c>
    </row>
    <row r="3" spans="1:2">
      <c r="A3" s="5" t="s">
        <v>11</v>
      </c>
      <c r="B3" s="1">
        <v>57600</v>
      </c>
    </row>
    <row r="4" spans="1:2">
      <c r="A4" t="s">
        <v>68</v>
      </c>
      <c r="B4" s="2">
        <v>60</v>
      </c>
    </row>
    <row r="5" spans="1:2">
      <c r="A5" t="s">
        <v>69</v>
      </c>
      <c r="B5">
        <v>1</v>
      </c>
    </row>
    <row r="6" spans="1:2">
      <c r="A6" t="s">
        <v>70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4"/>
  <sheetViews>
    <sheetView tabSelected="1" topLeftCell="A7" workbookViewId="0">
      <selection activeCell="I16" sqref="I16"/>
    </sheetView>
  </sheetViews>
  <sheetFormatPr defaultRowHeight="14.4"/>
  <cols>
    <col min="1" max="1" width="10.109375" customWidth="1"/>
    <col min="7" max="7" width="14.77734375" customWidth="1"/>
  </cols>
  <sheetData>
    <row r="1" spans="1:7">
      <c r="A1" s="3" t="s">
        <v>7</v>
      </c>
    </row>
    <row r="2" spans="1:7">
      <c r="A2" s="3" t="s">
        <v>5</v>
      </c>
    </row>
    <row r="3" spans="1:7">
      <c r="A3" s="5" t="s">
        <v>12</v>
      </c>
    </row>
    <row r="4" spans="1:7">
      <c r="A4" s="5" t="s">
        <v>36</v>
      </c>
    </row>
    <row r="5" spans="1:7">
      <c r="A5" s="5" t="s">
        <v>6</v>
      </c>
    </row>
    <row r="6" spans="1:7">
      <c r="A6" s="5" t="s">
        <v>18</v>
      </c>
    </row>
    <row r="7" spans="1:7">
      <c r="A7" s="5" t="s">
        <v>17</v>
      </c>
    </row>
    <row r="8" spans="1:7">
      <c r="A8" s="5" t="s">
        <v>29</v>
      </c>
    </row>
    <row r="9" spans="1:7">
      <c r="A9" s="3" t="s">
        <v>80</v>
      </c>
    </row>
    <row r="10" spans="1:7">
      <c r="A10" s="3" t="s">
        <v>74</v>
      </c>
      <c r="B10" s="3" t="s">
        <v>75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73</v>
      </c>
    </row>
    <row r="11" spans="1:7">
      <c r="A11">
        <v>1</v>
      </c>
      <c r="B11">
        <v>2</v>
      </c>
      <c r="C11">
        <v>1.9380000000000001E-2</v>
      </c>
      <c r="D11">
        <v>5.917E-2</v>
      </c>
      <c r="E11" s="7">
        <v>0</v>
      </c>
      <c r="F11" t="s">
        <v>4</v>
      </c>
      <c r="G11">
        <v>1</v>
      </c>
    </row>
    <row r="12" spans="1:7">
      <c r="A12">
        <v>1</v>
      </c>
      <c r="B12">
        <v>5</v>
      </c>
      <c r="C12">
        <v>5.4030000000000002E-2</v>
      </c>
      <c r="D12">
        <v>0.22303999999999999</v>
      </c>
      <c r="E12" s="7">
        <v>0</v>
      </c>
      <c r="F12" t="s">
        <v>4</v>
      </c>
      <c r="G12">
        <v>1</v>
      </c>
    </row>
    <row r="13" spans="1:7">
      <c r="A13">
        <v>2</v>
      </c>
      <c r="B13">
        <v>3</v>
      </c>
      <c r="C13">
        <v>4.6989999999999997E-2</v>
      </c>
      <c r="D13">
        <v>0.19797000000000001</v>
      </c>
      <c r="E13" s="7">
        <v>0</v>
      </c>
      <c r="F13" t="s">
        <v>4</v>
      </c>
      <c r="G13">
        <v>1</v>
      </c>
    </row>
    <row r="14" spans="1:7">
      <c r="A14">
        <v>2</v>
      </c>
      <c r="B14">
        <v>4</v>
      </c>
      <c r="C14">
        <v>5.8110000000000002E-2</v>
      </c>
      <c r="D14">
        <v>0.17632</v>
      </c>
      <c r="E14" s="7">
        <v>0</v>
      </c>
      <c r="F14" t="s">
        <v>4</v>
      </c>
      <c r="G14">
        <v>1</v>
      </c>
    </row>
    <row r="15" spans="1:7">
      <c r="A15">
        <v>2</v>
      </c>
      <c r="B15">
        <v>5</v>
      </c>
      <c r="C15">
        <v>5.6950000000000001E-2</v>
      </c>
      <c r="D15">
        <v>0.17388000000000001</v>
      </c>
      <c r="E15" s="7">
        <v>0</v>
      </c>
      <c r="F15" t="s">
        <v>4</v>
      </c>
      <c r="G15">
        <v>1</v>
      </c>
    </row>
    <row r="16" spans="1:7">
      <c r="A16">
        <v>3</v>
      </c>
      <c r="B16">
        <v>4</v>
      </c>
      <c r="C16">
        <v>6.701E-2</v>
      </c>
      <c r="D16">
        <v>0.17102999999999999</v>
      </c>
      <c r="E16" s="7">
        <v>0</v>
      </c>
      <c r="F16" t="s">
        <v>4</v>
      </c>
      <c r="G16">
        <v>1</v>
      </c>
    </row>
    <row r="17" spans="1:7">
      <c r="A17">
        <v>4</v>
      </c>
      <c r="B17">
        <v>5</v>
      </c>
      <c r="C17">
        <v>1.3350000000000001E-2</v>
      </c>
      <c r="D17">
        <v>4.2110000000000002E-2</v>
      </c>
      <c r="E17">
        <v>0</v>
      </c>
      <c r="F17" t="s">
        <v>4</v>
      </c>
      <c r="G17">
        <v>1</v>
      </c>
    </row>
    <row r="18" spans="1:7">
      <c r="A18">
        <v>4</v>
      </c>
      <c r="B18">
        <v>7</v>
      </c>
      <c r="C18" s="1">
        <v>1E-10</v>
      </c>
      <c r="D18">
        <v>0.20912</v>
      </c>
      <c r="E18">
        <v>0</v>
      </c>
      <c r="F18" t="s">
        <v>4</v>
      </c>
      <c r="G18">
        <v>0.97799999999999998</v>
      </c>
    </row>
    <row r="19" spans="1:7">
      <c r="A19">
        <v>4</v>
      </c>
      <c r="B19">
        <v>9</v>
      </c>
      <c r="C19" s="1">
        <v>1E-10</v>
      </c>
      <c r="D19">
        <v>0.55618000000000001</v>
      </c>
      <c r="E19">
        <v>0</v>
      </c>
      <c r="F19" t="s">
        <v>4</v>
      </c>
      <c r="G19" s="13">
        <v>0.96899999999999997</v>
      </c>
    </row>
    <row r="20" spans="1:7">
      <c r="A20">
        <v>5</v>
      </c>
      <c r="B20">
        <v>6</v>
      </c>
      <c r="C20" s="1">
        <v>1E-10</v>
      </c>
      <c r="D20">
        <v>0.25202000000000002</v>
      </c>
      <c r="E20">
        <v>0</v>
      </c>
      <c r="F20" t="s">
        <v>4</v>
      </c>
      <c r="G20" s="13">
        <v>0.93200000000000005</v>
      </c>
    </row>
    <row r="21" spans="1:7">
      <c r="A21" s="14">
        <v>6</v>
      </c>
      <c r="B21" s="14">
        <v>11</v>
      </c>
      <c r="C21" s="14">
        <v>9.4979999999999995E-2</v>
      </c>
      <c r="D21" s="14">
        <v>0.19889999999999999</v>
      </c>
      <c r="E21">
        <v>0</v>
      </c>
      <c r="F21" t="s">
        <v>4</v>
      </c>
      <c r="G21">
        <v>1</v>
      </c>
    </row>
    <row r="22" spans="1:7">
      <c r="A22" s="14">
        <v>6</v>
      </c>
      <c r="B22" s="14">
        <v>12</v>
      </c>
      <c r="C22" s="14">
        <v>0.12291000000000001</v>
      </c>
      <c r="D22" s="14">
        <v>0.25580999999999998</v>
      </c>
      <c r="E22">
        <v>0</v>
      </c>
      <c r="F22" t="s">
        <v>4</v>
      </c>
      <c r="G22">
        <v>1</v>
      </c>
    </row>
    <row r="23" spans="1:7">
      <c r="A23" s="14">
        <v>6</v>
      </c>
      <c r="B23" s="14">
        <v>13</v>
      </c>
      <c r="C23" s="14">
        <v>6.615E-2</v>
      </c>
      <c r="D23" s="14">
        <v>0.13027</v>
      </c>
      <c r="E23">
        <v>0</v>
      </c>
      <c r="F23" t="s">
        <v>4</v>
      </c>
      <c r="G23">
        <v>1</v>
      </c>
    </row>
    <row r="24" spans="1:7">
      <c r="A24">
        <v>7</v>
      </c>
      <c r="B24">
        <v>8</v>
      </c>
      <c r="C24" s="1">
        <v>1E-10</v>
      </c>
      <c r="D24">
        <v>0.17615</v>
      </c>
      <c r="E24">
        <v>0</v>
      </c>
      <c r="F24" t="s">
        <v>4</v>
      </c>
      <c r="G24">
        <v>1</v>
      </c>
    </row>
    <row r="25" spans="1:7">
      <c r="A25">
        <v>7</v>
      </c>
      <c r="B25">
        <v>9</v>
      </c>
      <c r="C25" s="1">
        <v>1E-10</v>
      </c>
      <c r="D25">
        <v>0.11001</v>
      </c>
      <c r="E25">
        <v>0</v>
      </c>
      <c r="F25" t="s">
        <v>4</v>
      </c>
      <c r="G25">
        <v>1</v>
      </c>
    </row>
    <row r="26" spans="1:7">
      <c r="A26">
        <v>9</v>
      </c>
      <c r="B26">
        <v>10</v>
      </c>
      <c r="C26">
        <v>3.1809999999999998E-2</v>
      </c>
      <c r="D26">
        <v>8.4500000000000006E-2</v>
      </c>
      <c r="E26">
        <v>0</v>
      </c>
      <c r="F26" t="s">
        <v>4</v>
      </c>
      <c r="G26">
        <v>1</v>
      </c>
    </row>
    <row r="27" spans="1:7">
      <c r="A27">
        <v>9</v>
      </c>
      <c r="B27">
        <v>14</v>
      </c>
      <c r="C27">
        <v>0.12711</v>
      </c>
      <c r="D27">
        <v>0.27038000000000001</v>
      </c>
      <c r="E27">
        <v>0</v>
      </c>
      <c r="F27" t="s">
        <v>4</v>
      </c>
      <c r="G27">
        <v>1</v>
      </c>
    </row>
    <row r="28" spans="1:7">
      <c r="A28">
        <v>10</v>
      </c>
      <c r="B28">
        <v>11</v>
      </c>
      <c r="C28">
        <v>8.2049999999999998E-2</v>
      </c>
      <c r="D28">
        <v>0.19206999999999999</v>
      </c>
      <c r="E28">
        <v>0</v>
      </c>
      <c r="F28" t="s">
        <v>4</v>
      </c>
      <c r="G28">
        <v>1</v>
      </c>
    </row>
    <row r="29" spans="1:7">
      <c r="A29">
        <v>12</v>
      </c>
      <c r="B29">
        <v>13</v>
      </c>
      <c r="C29">
        <v>0.22092000000000001</v>
      </c>
      <c r="D29">
        <v>0.19988</v>
      </c>
      <c r="E29">
        <v>0</v>
      </c>
      <c r="F29" t="s">
        <v>4</v>
      </c>
      <c r="G29">
        <v>1</v>
      </c>
    </row>
    <row r="30" spans="1:7">
      <c r="A30">
        <v>13</v>
      </c>
      <c r="B30">
        <v>14</v>
      </c>
      <c r="C30">
        <v>0.17093</v>
      </c>
      <c r="D30">
        <v>0.34802</v>
      </c>
      <c r="E30">
        <v>0</v>
      </c>
      <c r="F30" t="s">
        <v>4</v>
      </c>
      <c r="G30">
        <v>1</v>
      </c>
    </row>
    <row r="31" spans="1:7">
      <c r="A31">
        <v>1</v>
      </c>
      <c r="B31">
        <v>1</v>
      </c>
      <c r="C31">
        <v>0</v>
      </c>
      <c r="D31">
        <v>0</v>
      </c>
      <c r="E31">
        <v>5.1000000000000004E-2</v>
      </c>
      <c r="F31">
        <v>0</v>
      </c>
      <c r="G31">
        <v>1</v>
      </c>
    </row>
    <row r="32" spans="1:7">
      <c r="A32">
        <v>2</v>
      </c>
      <c r="B32">
        <v>2</v>
      </c>
      <c r="C32">
        <v>0</v>
      </c>
      <c r="D32">
        <v>0</v>
      </c>
      <c r="E32">
        <v>5.62E-2</v>
      </c>
      <c r="F32">
        <v>0</v>
      </c>
      <c r="G32">
        <v>1</v>
      </c>
    </row>
    <row r="33" spans="1:7">
      <c r="A33">
        <v>3</v>
      </c>
      <c r="B33">
        <v>3</v>
      </c>
      <c r="C33">
        <v>0</v>
      </c>
      <c r="D33">
        <v>0</v>
      </c>
      <c r="E33">
        <v>2.8299999999999999E-2</v>
      </c>
      <c r="F33">
        <v>0</v>
      </c>
      <c r="G33">
        <v>1</v>
      </c>
    </row>
    <row r="34" spans="1:7">
      <c r="A34">
        <v>4</v>
      </c>
      <c r="B34">
        <v>4</v>
      </c>
      <c r="C34">
        <v>0</v>
      </c>
      <c r="D34">
        <v>0</v>
      </c>
      <c r="E34">
        <v>2.3400000000000001E-2</v>
      </c>
      <c r="F34">
        <v>0</v>
      </c>
      <c r="G34">
        <v>1</v>
      </c>
    </row>
    <row r="35" spans="1:7">
      <c r="A35">
        <v>5</v>
      </c>
      <c r="B35">
        <v>5</v>
      </c>
      <c r="C35">
        <v>0</v>
      </c>
      <c r="D35">
        <v>0</v>
      </c>
      <c r="E35">
        <v>4.19E-2</v>
      </c>
      <c r="F35">
        <v>0</v>
      </c>
      <c r="G35">
        <v>1</v>
      </c>
    </row>
    <row r="36" spans="1:7">
      <c r="A36">
        <v>6</v>
      </c>
      <c r="B36">
        <v>6</v>
      </c>
      <c r="C36">
        <v>0</v>
      </c>
      <c r="D36">
        <v>0</v>
      </c>
      <c r="E36" s="1">
        <v>1E-10</v>
      </c>
      <c r="F36">
        <v>0</v>
      </c>
      <c r="G36">
        <v>1</v>
      </c>
    </row>
    <row r="37" spans="1:7">
      <c r="A37">
        <v>7</v>
      </c>
      <c r="B37">
        <v>7</v>
      </c>
      <c r="C37">
        <v>0</v>
      </c>
      <c r="D37">
        <v>0</v>
      </c>
      <c r="E37" s="1">
        <v>1E-10</v>
      </c>
      <c r="F37">
        <v>0</v>
      </c>
      <c r="G37">
        <v>1</v>
      </c>
    </row>
    <row r="38" spans="1:7">
      <c r="A38">
        <v>8</v>
      </c>
      <c r="B38">
        <v>8</v>
      </c>
      <c r="C38">
        <v>0</v>
      </c>
      <c r="D38">
        <v>0</v>
      </c>
      <c r="E38" s="1">
        <v>1E-10</v>
      </c>
      <c r="F38">
        <v>0</v>
      </c>
      <c r="G38">
        <v>1</v>
      </c>
    </row>
    <row r="39" spans="1:7">
      <c r="A39">
        <v>9</v>
      </c>
      <c r="B39">
        <v>9</v>
      </c>
      <c r="C39">
        <v>0</v>
      </c>
      <c r="D39">
        <v>0</v>
      </c>
      <c r="E39" s="1">
        <v>1E-10</v>
      </c>
      <c r="F39">
        <v>0</v>
      </c>
      <c r="G39">
        <v>1</v>
      </c>
    </row>
    <row r="40" spans="1:7">
      <c r="A40">
        <v>10</v>
      </c>
      <c r="B40">
        <v>10</v>
      </c>
      <c r="C40">
        <v>0</v>
      </c>
      <c r="D40">
        <v>0</v>
      </c>
      <c r="E40" s="1">
        <v>1E-10</v>
      </c>
      <c r="F40">
        <v>0</v>
      </c>
      <c r="G40">
        <v>1</v>
      </c>
    </row>
    <row r="41" spans="1:7">
      <c r="A41">
        <v>11</v>
      </c>
      <c r="B41">
        <v>11</v>
      </c>
      <c r="C41">
        <v>0</v>
      </c>
      <c r="D41">
        <v>0</v>
      </c>
      <c r="E41" s="1">
        <v>1E-10</v>
      </c>
      <c r="F41">
        <v>0</v>
      </c>
      <c r="G41">
        <v>1</v>
      </c>
    </row>
    <row r="42" spans="1:7">
      <c r="A42">
        <v>12</v>
      </c>
      <c r="B42">
        <v>12</v>
      </c>
      <c r="C42">
        <v>0</v>
      </c>
      <c r="D42">
        <v>0</v>
      </c>
      <c r="E42" s="1">
        <v>1E-10</v>
      </c>
      <c r="F42">
        <v>0</v>
      </c>
      <c r="G42">
        <v>1</v>
      </c>
    </row>
    <row r="43" spans="1:7">
      <c r="A43">
        <v>13</v>
      </c>
      <c r="B43">
        <v>13</v>
      </c>
      <c r="C43">
        <v>0</v>
      </c>
      <c r="D43">
        <v>0</v>
      </c>
      <c r="E43" s="1">
        <v>1E-10</v>
      </c>
      <c r="F43">
        <v>0</v>
      </c>
      <c r="G43">
        <v>1</v>
      </c>
    </row>
    <row r="44" spans="1:7">
      <c r="A44">
        <v>14</v>
      </c>
      <c r="B44">
        <v>14</v>
      </c>
      <c r="C44">
        <v>0</v>
      </c>
      <c r="D44">
        <v>0</v>
      </c>
      <c r="E44" s="1">
        <v>1E-10</v>
      </c>
      <c r="F44">
        <v>0</v>
      </c>
      <c r="G4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7"/>
  <sheetViews>
    <sheetView workbookViewId="0">
      <selection activeCell="F16" sqref="F16"/>
    </sheetView>
  </sheetViews>
  <sheetFormatPr defaultRowHeight="14.4"/>
  <cols>
    <col min="7" max="7" width="12.44140625" customWidth="1"/>
  </cols>
  <sheetData>
    <row r="1" spans="1:7">
      <c r="A1" s="3" t="s">
        <v>30</v>
      </c>
    </row>
    <row r="2" spans="1:7">
      <c r="A2" s="3" t="s">
        <v>5</v>
      </c>
    </row>
    <row r="3" spans="1:7">
      <c r="A3" t="s">
        <v>57</v>
      </c>
    </row>
    <row r="4" spans="1:7">
      <c r="A4" s="3" t="s">
        <v>31</v>
      </c>
    </row>
    <row r="5" spans="1:7">
      <c r="A5" s="5">
        <v>0</v>
      </c>
    </row>
    <row r="6" spans="1:7">
      <c r="A6" s="3" t="s">
        <v>80</v>
      </c>
    </row>
    <row r="7" spans="1:7">
      <c r="A7" s="3" t="s">
        <v>74</v>
      </c>
      <c r="B7" s="3" t="s">
        <v>75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D16" sqref="D16"/>
    </sheetView>
  </sheetViews>
  <sheetFormatPr defaultRowHeight="14.4"/>
  <cols>
    <col min="1" max="1" width="30.109375" customWidth="1"/>
  </cols>
  <sheetData>
    <row r="1" spans="1:4">
      <c r="A1" s="3" t="s">
        <v>52</v>
      </c>
    </row>
    <row r="2" spans="1:4">
      <c r="A2" s="3" t="s">
        <v>80</v>
      </c>
    </row>
    <row r="3" spans="1:4">
      <c r="A3" s="3" t="s">
        <v>81</v>
      </c>
      <c r="B3" s="3" t="s">
        <v>82</v>
      </c>
      <c r="C3" s="3"/>
      <c r="D3" s="3" t="s">
        <v>83</v>
      </c>
    </row>
    <row r="4" spans="1:4">
      <c r="A4" t="s">
        <v>64</v>
      </c>
      <c r="B4">
        <v>2</v>
      </c>
      <c r="D4" t="s">
        <v>37</v>
      </c>
    </row>
    <row r="5" spans="1:4">
      <c r="A5" t="s">
        <v>65</v>
      </c>
      <c r="B5">
        <v>1</v>
      </c>
      <c r="D5" t="s">
        <v>38</v>
      </c>
    </row>
    <row r="6" spans="1:4">
      <c r="A6" t="s">
        <v>63</v>
      </c>
      <c r="B6">
        <v>1</v>
      </c>
      <c r="D6" t="s">
        <v>39</v>
      </c>
    </row>
    <row r="7" spans="1:4">
      <c r="A7" t="s">
        <v>66</v>
      </c>
      <c r="B7">
        <v>0</v>
      </c>
      <c r="D7" t="s">
        <v>49</v>
      </c>
    </row>
    <row r="8" spans="1:4">
      <c r="A8" t="s">
        <v>67</v>
      </c>
      <c r="B8">
        <v>2</v>
      </c>
      <c r="D8" t="s">
        <v>48</v>
      </c>
    </row>
    <row r="9" spans="1:4">
      <c r="A9" t="s">
        <v>58</v>
      </c>
      <c r="B9">
        <v>0</v>
      </c>
      <c r="D9" t="s">
        <v>50</v>
      </c>
    </row>
    <row r="10" spans="1:4">
      <c r="A10" t="s">
        <v>59</v>
      </c>
      <c r="B10">
        <v>1</v>
      </c>
      <c r="D10" t="s">
        <v>50</v>
      </c>
    </row>
    <row r="11" spans="1:4">
      <c r="A11" t="s">
        <v>60</v>
      </c>
      <c r="B11">
        <v>0</v>
      </c>
      <c r="D11" t="s">
        <v>50</v>
      </c>
    </row>
    <row r="12" spans="1:4">
      <c r="A12" t="s">
        <v>61</v>
      </c>
      <c r="B12">
        <v>1</v>
      </c>
      <c r="D12" t="s">
        <v>50</v>
      </c>
    </row>
    <row r="13" spans="1:4">
      <c r="A13" t="s">
        <v>62</v>
      </c>
      <c r="B13">
        <v>0</v>
      </c>
      <c r="D1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2020-12-02T04:33:18Z</dcterms:modified>
</cp:coreProperties>
</file>