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astridfellingham/Google Drive/Framework/FFBB and tool development/Industry heat map/4. Heatmaps/5. Energy Generation/Biomass energy generation/Draft 2/"/>
    </mc:Choice>
  </mc:AlternateContent>
  <xr:revisionPtr revIDLastSave="0" documentId="13_ncr:1_{450E2069-B387-DF47-A423-2532D33AF5FD}" xr6:coauthVersionLast="45" xr6:coauthVersionMax="45" xr10:uidLastSave="{00000000-0000-0000-0000-000000000000}"/>
  <bookViews>
    <workbookView xWindow="600" yWindow="480" windowWidth="28720" windowHeight="16100" activeTab="1" xr2:uid="{DBD22215-FFFB-8443-95D7-9BE38DC343B8}"/>
  </bookViews>
  <sheets>
    <sheet name="Introduction" sheetId="7" r:id="rId1"/>
    <sheet name="Goal Risk Assessment" sheetId="9" r:id="rId2"/>
    <sheet name="References" sheetId="8" r:id="rId3"/>
    <sheet name="Risk Level Summary" sheetId="6" r:id="rId4"/>
    <sheet name="Code Key" sheetId="5" state="hidden" r:id="rId5"/>
  </sheets>
  <definedNames>
    <definedName name="_xlnm._FilterDatabase" localSheetId="1" hidden="1">'Goal Risk Assessment'!$A$3:$I$253</definedName>
    <definedName name="bbib3" localSheetId="1">'Goal Risk Assessment'!$I$15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43" i="9" l="1"/>
  <c r="H73" i="9"/>
  <c r="O15" i="9" l="1"/>
  <c r="P15" i="9"/>
  <c r="Q15" i="9"/>
  <c r="R15" i="9"/>
  <c r="O16" i="9"/>
  <c r="P16" i="9"/>
  <c r="Q16" i="9"/>
  <c r="R16" i="9"/>
  <c r="O17" i="9"/>
  <c r="P17" i="9"/>
  <c r="Q17" i="9"/>
  <c r="R17" i="9"/>
  <c r="O18" i="9"/>
  <c r="P18" i="9"/>
  <c r="Q18" i="9"/>
  <c r="R18" i="9"/>
  <c r="O19" i="9"/>
  <c r="P19" i="9"/>
  <c r="Q19" i="9"/>
  <c r="R19" i="9"/>
  <c r="O20" i="9"/>
  <c r="P20" i="9"/>
  <c r="Q20" i="9"/>
  <c r="R20" i="9"/>
  <c r="O21" i="9"/>
  <c r="P21" i="9"/>
  <c r="Q21" i="9"/>
  <c r="R21" i="9"/>
  <c r="O22" i="9"/>
  <c r="P22" i="9"/>
  <c r="Q22" i="9"/>
  <c r="R22" i="9"/>
  <c r="O23" i="9"/>
  <c r="P23" i="9"/>
  <c r="Q23" i="9"/>
  <c r="R23" i="9"/>
  <c r="O24" i="9"/>
  <c r="P24" i="9"/>
  <c r="Q24" i="9"/>
  <c r="R24" i="9"/>
  <c r="O25" i="9"/>
  <c r="P25" i="9"/>
  <c r="Q25" i="9"/>
  <c r="R25" i="9"/>
  <c r="O26" i="9"/>
  <c r="P26" i="9"/>
  <c r="Q26" i="9"/>
  <c r="R26" i="9"/>
  <c r="O27" i="9"/>
  <c r="P27" i="9"/>
  <c r="Q27" i="9"/>
  <c r="R27" i="9"/>
  <c r="O28" i="9"/>
  <c r="P28" i="9"/>
  <c r="Q28" i="9"/>
  <c r="R28" i="9"/>
  <c r="O29" i="9"/>
  <c r="P29" i="9"/>
  <c r="Q29" i="9"/>
  <c r="R29" i="9"/>
  <c r="O30" i="9"/>
  <c r="P30" i="9"/>
  <c r="Q30" i="9"/>
  <c r="R30" i="9"/>
  <c r="O31" i="9"/>
  <c r="P31" i="9"/>
  <c r="Q31" i="9"/>
  <c r="R31" i="9"/>
  <c r="O32" i="9"/>
  <c r="P32" i="9"/>
  <c r="Q32" i="9"/>
  <c r="R32" i="9"/>
  <c r="O33" i="9"/>
  <c r="P33" i="9"/>
  <c r="Q33" i="9"/>
  <c r="R33" i="9"/>
  <c r="O34" i="9"/>
  <c r="P34" i="9"/>
  <c r="Q34" i="9"/>
  <c r="R34" i="9"/>
  <c r="O35" i="9"/>
  <c r="P35" i="9"/>
  <c r="Q35" i="9"/>
  <c r="R35" i="9"/>
  <c r="O36" i="9"/>
  <c r="P36" i="9"/>
  <c r="Q36" i="9"/>
  <c r="R36" i="9"/>
  <c r="O37" i="9"/>
  <c r="P37" i="9"/>
  <c r="Q37" i="9"/>
  <c r="R37" i="9"/>
  <c r="O38" i="9"/>
  <c r="P38" i="9"/>
  <c r="Q38" i="9"/>
  <c r="R38" i="9"/>
  <c r="O39" i="9"/>
  <c r="P39" i="9"/>
  <c r="Q39" i="9"/>
  <c r="R39" i="9"/>
  <c r="O41" i="9"/>
  <c r="P41" i="9"/>
  <c r="Q41" i="9"/>
  <c r="R41" i="9"/>
  <c r="O42" i="9"/>
  <c r="P42" i="9"/>
  <c r="Q42" i="9"/>
  <c r="R42" i="9"/>
  <c r="O43" i="9"/>
  <c r="P43" i="9"/>
  <c r="Q43" i="9"/>
  <c r="R43" i="9"/>
  <c r="O45" i="9"/>
  <c r="P45" i="9"/>
  <c r="Q45" i="9"/>
  <c r="R45" i="9"/>
  <c r="O46" i="9"/>
  <c r="P46" i="9"/>
  <c r="Q46" i="9"/>
  <c r="R46" i="9"/>
  <c r="O47" i="9"/>
  <c r="P47" i="9"/>
  <c r="Q47" i="9"/>
  <c r="R47" i="9"/>
  <c r="O48" i="9"/>
  <c r="P48" i="9"/>
  <c r="Q48" i="9"/>
  <c r="R48" i="9"/>
  <c r="O49" i="9"/>
  <c r="P49" i="9"/>
  <c r="Q49" i="9"/>
  <c r="R49" i="9"/>
  <c r="O50" i="9"/>
  <c r="P50" i="9"/>
  <c r="Q50" i="9"/>
  <c r="R50" i="9"/>
  <c r="O51" i="9"/>
  <c r="P51" i="9"/>
  <c r="Q51" i="9"/>
  <c r="R51" i="9"/>
  <c r="O52" i="9"/>
  <c r="P52" i="9"/>
  <c r="Q52" i="9"/>
  <c r="R52" i="9"/>
  <c r="O58" i="9"/>
  <c r="P58" i="9"/>
  <c r="Q58" i="9"/>
  <c r="R58" i="9"/>
  <c r="O60" i="9"/>
  <c r="P60" i="9"/>
  <c r="Q60" i="9"/>
  <c r="R60" i="9"/>
  <c r="O61" i="9"/>
  <c r="P61" i="9"/>
  <c r="Q61" i="9"/>
  <c r="R61" i="9"/>
  <c r="O62" i="9"/>
  <c r="P62" i="9"/>
  <c r="Q62" i="9"/>
  <c r="R62" i="9"/>
  <c r="O63" i="9"/>
  <c r="P63" i="9"/>
  <c r="Q63" i="9"/>
  <c r="R63" i="9"/>
  <c r="O64" i="9"/>
  <c r="P64" i="9"/>
  <c r="Q64" i="9"/>
  <c r="R64" i="9"/>
  <c r="O65" i="9"/>
  <c r="P65" i="9"/>
  <c r="Q65" i="9"/>
  <c r="R65" i="9"/>
  <c r="O66" i="9"/>
  <c r="P66" i="9"/>
  <c r="Q66" i="9"/>
  <c r="R66" i="9"/>
  <c r="O67" i="9"/>
  <c r="P67" i="9"/>
  <c r="Q67" i="9"/>
  <c r="R67" i="9"/>
  <c r="O68" i="9"/>
  <c r="P68" i="9"/>
  <c r="Q68" i="9"/>
  <c r="R68" i="9"/>
  <c r="O69" i="9"/>
  <c r="P69" i="9"/>
  <c r="Q69" i="9"/>
  <c r="R69" i="9"/>
  <c r="O70" i="9"/>
  <c r="P70" i="9"/>
  <c r="Q70" i="9"/>
  <c r="R70" i="9"/>
  <c r="O71" i="9"/>
  <c r="P71" i="9"/>
  <c r="Q71" i="9"/>
  <c r="R71" i="9"/>
  <c r="O72" i="9"/>
  <c r="P72" i="9"/>
  <c r="Q72" i="9"/>
  <c r="R72" i="9"/>
  <c r="O78" i="9"/>
  <c r="P78" i="9"/>
  <c r="Q78" i="9"/>
  <c r="R78" i="9"/>
  <c r="O79" i="9"/>
  <c r="P79" i="9"/>
  <c r="Q79" i="9"/>
  <c r="R79" i="9"/>
  <c r="O80" i="9"/>
  <c r="P80" i="9"/>
  <c r="Q80" i="9"/>
  <c r="R80" i="9"/>
  <c r="O81" i="9"/>
  <c r="P81" i="9"/>
  <c r="Q81" i="9"/>
  <c r="R81" i="9"/>
  <c r="O82" i="9"/>
  <c r="P82" i="9"/>
  <c r="Q82" i="9"/>
  <c r="R82" i="9"/>
  <c r="O83" i="9"/>
  <c r="P83" i="9"/>
  <c r="Q83" i="9"/>
  <c r="R83" i="9"/>
  <c r="O84" i="9"/>
  <c r="P84" i="9"/>
  <c r="Q84" i="9"/>
  <c r="R84" i="9"/>
  <c r="O85" i="9"/>
  <c r="P85" i="9"/>
  <c r="Q85" i="9"/>
  <c r="R85" i="9"/>
  <c r="O87" i="9"/>
  <c r="P87" i="9"/>
  <c r="Q87" i="9"/>
  <c r="R87" i="9"/>
  <c r="O89" i="9"/>
  <c r="P89" i="9"/>
  <c r="Q89" i="9"/>
  <c r="R89" i="9"/>
  <c r="O91" i="9"/>
  <c r="P91" i="9"/>
  <c r="Q91" i="9"/>
  <c r="R91" i="9"/>
  <c r="O92" i="9"/>
  <c r="P92" i="9"/>
  <c r="Q92" i="9"/>
  <c r="R92" i="9"/>
  <c r="O95" i="9"/>
  <c r="P95" i="9"/>
  <c r="Q95" i="9"/>
  <c r="R95" i="9"/>
  <c r="O96" i="9"/>
  <c r="P96" i="9"/>
  <c r="Q96" i="9"/>
  <c r="R96" i="9"/>
  <c r="O97" i="9"/>
  <c r="P97" i="9"/>
  <c r="Q97" i="9"/>
  <c r="R97" i="9"/>
  <c r="O98" i="9"/>
  <c r="P98" i="9"/>
  <c r="Q98" i="9"/>
  <c r="R98" i="9"/>
  <c r="O99" i="9"/>
  <c r="P99" i="9"/>
  <c r="Q99" i="9"/>
  <c r="R99" i="9"/>
  <c r="O100" i="9"/>
  <c r="P100" i="9"/>
  <c r="Q100" i="9"/>
  <c r="R100" i="9"/>
  <c r="O101" i="9"/>
  <c r="P101" i="9"/>
  <c r="Q101" i="9"/>
  <c r="R101" i="9"/>
  <c r="O102" i="9"/>
  <c r="P102" i="9"/>
  <c r="Q102" i="9"/>
  <c r="R102" i="9"/>
  <c r="O103" i="9"/>
  <c r="P103" i="9"/>
  <c r="Q103" i="9"/>
  <c r="R103" i="9"/>
  <c r="O104" i="9"/>
  <c r="P104" i="9"/>
  <c r="Q104" i="9"/>
  <c r="R104" i="9"/>
  <c r="O105" i="9"/>
  <c r="P105" i="9"/>
  <c r="Q105" i="9"/>
  <c r="R105" i="9"/>
  <c r="O106" i="9"/>
  <c r="P106" i="9"/>
  <c r="Q106" i="9"/>
  <c r="R106" i="9"/>
  <c r="O107" i="9"/>
  <c r="P107" i="9"/>
  <c r="Q107" i="9"/>
  <c r="R107" i="9"/>
  <c r="O108" i="9"/>
  <c r="P108" i="9"/>
  <c r="Q108" i="9"/>
  <c r="R108" i="9"/>
  <c r="O109" i="9"/>
  <c r="P109" i="9"/>
  <c r="Q109" i="9"/>
  <c r="R109" i="9"/>
  <c r="O110" i="9"/>
  <c r="P110" i="9"/>
  <c r="Q110" i="9"/>
  <c r="R110" i="9"/>
  <c r="O111" i="9"/>
  <c r="P111" i="9"/>
  <c r="Q111" i="9"/>
  <c r="R111" i="9"/>
  <c r="O112" i="9"/>
  <c r="P112" i="9"/>
  <c r="Q112" i="9"/>
  <c r="R112" i="9"/>
  <c r="O113" i="9"/>
  <c r="P113" i="9"/>
  <c r="Q113" i="9"/>
  <c r="R113" i="9"/>
  <c r="O114" i="9"/>
  <c r="P114" i="9"/>
  <c r="Q114" i="9"/>
  <c r="R114" i="9"/>
  <c r="O115" i="9"/>
  <c r="P115" i="9"/>
  <c r="Q115" i="9"/>
  <c r="R115" i="9"/>
  <c r="O116" i="9"/>
  <c r="P116" i="9"/>
  <c r="Q116" i="9"/>
  <c r="R116" i="9"/>
  <c r="O117" i="9"/>
  <c r="P117" i="9"/>
  <c r="Q117" i="9"/>
  <c r="R117" i="9"/>
  <c r="O118" i="9"/>
  <c r="P118" i="9"/>
  <c r="Q118" i="9"/>
  <c r="R118" i="9"/>
  <c r="O119" i="9"/>
  <c r="P119" i="9"/>
  <c r="Q119" i="9"/>
  <c r="R119" i="9"/>
  <c r="O123" i="9"/>
  <c r="P123" i="9"/>
  <c r="Q123" i="9"/>
  <c r="R123" i="9"/>
  <c r="O128" i="9"/>
  <c r="P128" i="9"/>
  <c r="Q128" i="9"/>
  <c r="R128" i="9"/>
  <c r="O129" i="9"/>
  <c r="P129" i="9"/>
  <c r="Q129" i="9"/>
  <c r="R129" i="9"/>
  <c r="O130" i="9"/>
  <c r="P130" i="9"/>
  <c r="Q130" i="9"/>
  <c r="R130" i="9"/>
  <c r="O131" i="9"/>
  <c r="P131" i="9"/>
  <c r="Q131" i="9"/>
  <c r="R131" i="9"/>
  <c r="O133" i="9"/>
  <c r="P133" i="9"/>
  <c r="Q133" i="9"/>
  <c r="R133" i="9"/>
  <c r="O134" i="9"/>
  <c r="P134" i="9"/>
  <c r="Q134" i="9"/>
  <c r="R134" i="9"/>
  <c r="O135" i="9"/>
  <c r="P135" i="9"/>
  <c r="Q135" i="9"/>
  <c r="R135" i="9"/>
  <c r="O152" i="9"/>
  <c r="P152" i="9"/>
  <c r="Q152" i="9"/>
  <c r="R152" i="9"/>
  <c r="O153" i="9"/>
  <c r="P153" i="9"/>
  <c r="Q153" i="9"/>
  <c r="R153" i="9"/>
  <c r="O154" i="9"/>
  <c r="P154" i="9"/>
  <c r="Q154" i="9"/>
  <c r="R154" i="9"/>
  <c r="O155" i="9"/>
  <c r="P155" i="9"/>
  <c r="Q155" i="9"/>
  <c r="R155" i="9"/>
  <c r="O156" i="9"/>
  <c r="P156" i="9"/>
  <c r="Q156" i="9"/>
  <c r="R156" i="9"/>
  <c r="O157" i="9"/>
  <c r="P157" i="9"/>
  <c r="Q157" i="9"/>
  <c r="R157" i="9"/>
  <c r="O158" i="9"/>
  <c r="P158" i="9"/>
  <c r="Q158" i="9"/>
  <c r="R158" i="9"/>
  <c r="O159" i="9"/>
  <c r="P159" i="9"/>
  <c r="Q159" i="9"/>
  <c r="R159" i="9"/>
  <c r="O160" i="9"/>
  <c r="P160" i="9"/>
  <c r="Q160" i="9"/>
  <c r="R160" i="9"/>
  <c r="O161" i="9"/>
  <c r="P161" i="9"/>
  <c r="Q161" i="9"/>
  <c r="R161" i="9"/>
  <c r="O162" i="9"/>
  <c r="P162" i="9"/>
  <c r="Q162" i="9"/>
  <c r="R162" i="9"/>
  <c r="O165" i="9"/>
  <c r="P165" i="9"/>
  <c r="Q165" i="9"/>
  <c r="R165" i="9"/>
  <c r="O166" i="9"/>
  <c r="P166" i="9"/>
  <c r="Q166" i="9"/>
  <c r="R166" i="9"/>
  <c r="O167" i="9"/>
  <c r="P167" i="9"/>
  <c r="Q167" i="9"/>
  <c r="R167" i="9"/>
  <c r="O168" i="9"/>
  <c r="P168" i="9"/>
  <c r="Q168" i="9"/>
  <c r="R168" i="9"/>
  <c r="O185" i="9"/>
  <c r="P185" i="9"/>
  <c r="Q185" i="9"/>
  <c r="R185" i="9"/>
  <c r="O186" i="9"/>
  <c r="P186" i="9"/>
  <c r="Q186" i="9"/>
  <c r="R186" i="9"/>
  <c r="O187" i="9"/>
  <c r="P187" i="9"/>
  <c r="Q187" i="9"/>
  <c r="R187" i="9"/>
  <c r="O188" i="9"/>
  <c r="P188" i="9"/>
  <c r="Q188" i="9"/>
  <c r="R188" i="9"/>
  <c r="O189" i="9"/>
  <c r="P189" i="9"/>
  <c r="Q189" i="9"/>
  <c r="R189" i="9"/>
  <c r="O190" i="9"/>
  <c r="P190" i="9"/>
  <c r="Q190" i="9"/>
  <c r="R190" i="9"/>
  <c r="O191" i="9"/>
  <c r="P191" i="9"/>
  <c r="Q191" i="9"/>
  <c r="R191" i="9"/>
  <c r="O192" i="9"/>
  <c r="P192" i="9"/>
  <c r="Q192" i="9"/>
  <c r="R192" i="9"/>
  <c r="O193" i="9"/>
  <c r="P193" i="9"/>
  <c r="Q193" i="9"/>
  <c r="R193" i="9"/>
  <c r="O194" i="9"/>
  <c r="P194" i="9"/>
  <c r="Q194" i="9"/>
  <c r="R194" i="9"/>
  <c r="O195" i="9"/>
  <c r="P195" i="9"/>
  <c r="Q195" i="9"/>
  <c r="R195" i="9"/>
  <c r="O196" i="9"/>
  <c r="P196" i="9"/>
  <c r="Q196" i="9"/>
  <c r="R196" i="9"/>
  <c r="O197" i="9"/>
  <c r="P197" i="9"/>
  <c r="Q197" i="9"/>
  <c r="R197" i="9"/>
  <c r="O198" i="9"/>
  <c r="P198" i="9"/>
  <c r="Q198" i="9"/>
  <c r="R198" i="9"/>
  <c r="O199" i="9"/>
  <c r="P199" i="9"/>
  <c r="Q199" i="9"/>
  <c r="R199" i="9"/>
  <c r="O200" i="9"/>
  <c r="P200" i="9"/>
  <c r="Q200" i="9"/>
  <c r="R200" i="9"/>
  <c r="O201" i="9"/>
  <c r="P201" i="9"/>
  <c r="Q201" i="9"/>
  <c r="R201" i="9"/>
  <c r="O202" i="9"/>
  <c r="P202" i="9"/>
  <c r="Q202" i="9"/>
  <c r="R202" i="9"/>
  <c r="O203" i="9"/>
  <c r="P203" i="9"/>
  <c r="Q203" i="9"/>
  <c r="R203" i="9"/>
  <c r="O204" i="9"/>
  <c r="P204" i="9"/>
  <c r="Q204" i="9"/>
  <c r="R204" i="9"/>
  <c r="O205" i="9"/>
  <c r="P205" i="9"/>
  <c r="Q205" i="9"/>
  <c r="R205" i="9"/>
  <c r="O206" i="9"/>
  <c r="P206" i="9"/>
  <c r="Q206" i="9"/>
  <c r="R206" i="9"/>
  <c r="O207" i="9"/>
  <c r="P207" i="9"/>
  <c r="Q207" i="9"/>
  <c r="R207" i="9"/>
  <c r="O208" i="9"/>
  <c r="P208" i="9"/>
  <c r="Q208" i="9"/>
  <c r="R208" i="9"/>
  <c r="O209" i="9"/>
  <c r="P209" i="9"/>
  <c r="Q209" i="9"/>
  <c r="R209" i="9"/>
  <c r="O210" i="9"/>
  <c r="P210" i="9"/>
  <c r="Q210" i="9"/>
  <c r="R210" i="9"/>
  <c r="O211" i="9"/>
  <c r="P211" i="9"/>
  <c r="Q211" i="9"/>
  <c r="R211" i="9"/>
  <c r="O212" i="9"/>
  <c r="P212" i="9"/>
  <c r="Q212" i="9"/>
  <c r="R212" i="9"/>
  <c r="O213" i="9"/>
  <c r="P213" i="9"/>
  <c r="Q213" i="9"/>
  <c r="R213" i="9"/>
  <c r="O214" i="9"/>
  <c r="P214" i="9"/>
  <c r="Q214" i="9"/>
  <c r="R214" i="9"/>
  <c r="O215" i="9"/>
  <c r="P215" i="9"/>
  <c r="Q215" i="9"/>
  <c r="R215" i="9"/>
  <c r="O216" i="9"/>
  <c r="P216" i="9"/>
  <c r="Q216" i="9"/>
  <c r="R216" i="9"/>
  <c r="O217" i="9"/>
  <c r="P217" i="9"/>
  <c r="Q217" i="9"/>
  <c r="R217" i="9"/>
  <c r="O218" i="9"/>
  <c r="P218" i="9"/>
  <c r="Q218" i="9"/>
  <c r="R218" i="9"/>
  <c r="O219" i="9"/>
  <c r="P219" i="9"/>
  <c r="Q219" i="9"/>
  <c r="R219" i="9"/>
  <c r="O220" i="9"/>
  <c r="P220" i="9"/>
  <c r="Q220" i="9"/>
  <c r="R220" i="9"/>
  <c r="O222" i="9"/>
  <c r="P222" i="9"/>
  <c r="Q222" i="9"/>
  <c r="R222" i="9"/>
  <c r="O223" i="9"/>
  <c r="P223" i="9"/>
  <c r="Q223" i="9"/>
  <c r="R223" i="9"/>
  <c r="O226" i="9"/>
  <c r="P226" i="9"/>
  <c r="Q226" i="9"/>
  <c r="R226" i="9"/>
  <c r="O227" i="9"/>
  <c r="P227" i="9"/>
  <c r="Q227" i="9"/>
  <c r="R227" i="9"/>
  <c r="O229" i="9"/>
  <c r="P229" i="9"/>
  <c r="Q229" i="9"/>
  <c r="R229" i="9"/>
  <c r="O230" i="9"/>
  <c r="P230" i="9"/>
  <c r="Q230" i="9"/>
  <c r="R230" i="9"/>
  <c r="O231" i="9"/>
  <c r="P231" i="9"/>
  <c r="Q231" i="9"/>
  <c r="R231" i="9"/>
  <c r="O232" i="9"/>
  <c r="P232" i="9"/>
  <c r="Q232" i="9"/>
  <c r="R232" i="9"/>
  <c r="O233" i="9"/>
  <c r="P233" i="9"/>
  <c r="Q233" i="9"/>
  <c r="R233" i="9"/>
  <c r="O234" i="9"/>
  <c r="P234" i="9"/>
  <c r="Q234" i="9"/>
  <c r="R234" i="9"/>
  <c r="O235" i="9"/>
  <c r="P235" i="9"/>
  <c r="Q235" i="9"/>
  <c r="R235" i="9"/>
  <c r="O236" i="9"/>
  <c r="P236" i="9"/>
  <c r="Q236" i="9"/>
  <c r="R236" i="9"/>
  <c r="O237" i="9"/>
  <c r="P237" i="9"/>
  <c r="Q237" i="9"/>
  <c r="R237" i="9"/>
  <c r="O238" i="9"/>
  <c r="P238" i="9"/>
  <c r="Q238" i="9"/>
  <c r="R238" i="9"/>
  <c r="O239" i="9"/>
  <c r="P239" i="9"/>
  <c r="Q239" i="9"/>
  <c r="R239" i="9"/>
  <c r="O241" i="9"/>
  <c r="P241" i="9"/>
  <c r="Q241" i="9"/>
  <c r="R241" i="9"/>
  <c r="O242" i="9"/>
  <c r="P242" i="9"/>
  <c r="Q242" i="9"/>
  <c r="R242" i="9"/>
  <c r="O244" i="9"/>
  <c r="P244" i="9"/>
  <c r="Q244" i="9"/>
  <c r="R244" i="9"/>
  <c r="O245" i="9"/>
  <c r="P245" i="9"/>
  <c r="Q245" i="9"/>
  <c r="R245" i="9"/>
  <c r="O246" i="9"/>
  <c r="P246" i="9"/>
  <c r="Q246" i="9"/>
  <c r="R246" i="9"/>
  <c r="O247" i="9"/>
  <c r="P247" i="9"/>
  <c r="Q247" i="9"/>
  <c r="R247" i="9"/>
  <c r="O248" i="9"/>
  <c r="P248" i="9"/>
  <c r="Q248" i="9"/>
  <c r="R248" i="9"/>
  <c r="O249" i="9"/>
  <c r="P249" i="9"/>
  <c r="Q249" i="9"/>
  <c r="R249" i="9"/>
  <c r="O250" i="9"/>
  <c r="P250" i="9"/>
  <c r="Q250" i="9"/>
  <c r="R250" i="9"/>
  <c r="O251" i="9"/>
  <c r="P251" i="9"/>
  <c r="Q251" i="9"/>
  <c r="R251" i="9"/>
  <c r="O252" i="9"/>
  <c r="P252" i="9"/>
  <c r="Q252" i="9"/>
  <c r="R252" i="9"/>
  <c r="O253" i="9"/>
  <c r="P253" i="9"/>
  <c r="Q253" i="9"/>
  <c r="R253" i="9"/>
  <c r="R14" i="9"/>
  <c r="Q14" i="9"/>
  <c r="P14" i="9"/>
  <c r="O14" i="9"/>
  <c r="O13" i="9"/>
  <c r="P13" i="9"/>
  <c r="Q13" i="9"/>
  <c r="R13" i="9"/>
  <c r="O7" i="9"/>
  <c r="P7" i="9"/>
  <c r="Q7" i="9"/>
  <c r="R7" i="9"/>
  <c r="O8" i="9"/>
  <c r="P8" i="9"/>
  <c r="Q8" i="9"/>
  <c r="R8" i="9"/>
  <c r="O9" i="9"/>
  <c r="P9" i="9"/>
  <c r="Q9" i="9"/>
  <c r="R9" i="9"/>
  <c r="O10" i="9"/>
  <c r="P10" i="9"/>
  <c r="Q10" i="9"/>
  <c r="R10" i="9"/>
  <c r="O11" i="9"/>
  <c r="P11" i="9"/>
  <c r="Q11" i="9"/>
  <c r="R11" i="9"/>
  <c r="O12" i="9"/>
  <c r="P12" i="9"/>
  <c r="Q12" i="9"/>
  <c r="R12" i="9"/>
  <c r="R6" i="9"/>
  <c r="Q6" i="9"/>
  <c r="P6" i="9"/>
  <c r="O6" i="9"/>
  <c r="R5" i="9"/>
  <c r="Q5" i="9"/>
  <c r="P5" i="9"/>
  <c r="O5" i="9"/>
  <c r="K91" i="9"/>
  <c r="L91" i="9"/>
  <c r="M91" i="9"/>
  <c r="N91" i="9"/>
  <c r="K235" i="9"/>
  <c r="L235" i="9"/>
  <c r="M235" i="9"/>
  <c r="N235" i="9"/>
  <c r="K244" i="9"/>
  <c r="L244" i="9"/>
  <c r="M244" i="9"/>
  <c r="N244" i="9"/>
  <c r="H175" i="9"/>
  <c r="K175" i="9" s="1"/>
  <c r="I27" i="6" l="1"/>
  <c r="H25" i="6"/>
  <c r="G27" i="6"/>
  <c r="F25" i="6"/>
  <c r="H27" i="6"/>
  <c r="F27" i="6"/>
  <c r="I25" i="6"/>
  <c r="I23" i="6"/>
  <c r="I21" i="6"/>
  <c r="H23" i="6"/>
  <c r="H21" i="6"/>
  <c r="G25" i="6"/>
  <c r="G23" i="6"/>
  <c r="G21" i="6"/>
  <c r="F23" i="6"/>
  <c r="F21" i="6"/>
  <c r="I22" i="6"/>
  <c r="R175" i="9"/>
  <c r="I15" i="6"/>
  <c r="H22" i="6"/>
  <c r="Q175" i="9"/>
  <c r="H15" i="6"/>
  <c r="G22" i="6"/>
  <c r="P175" i="9"/>
  <c r="G15" i="6"/>
  <c r="F22" i="6"/>
  <c r="O175" i="9"/>
  <c r="F15" i="6"/>
  <c r="I14" i="6"/>
  <c r="H14" i="6"/>
  <c r="G14" i="6"/>
  <c r="F14" i="6"/>
  <c r="F11" i="6"/>
  <c r="G11" i="6"/>
  <c r="H11" i="6"/>
  <c r="I11" i="6"/>
  <c r="G8" i="6"/>
  <c r="F8" i="6"/>
  <c r="I8" i="6"/>
  <c r="H8" i="6"/>
  <c r="G6" i="6"/>
  <c r="F6" i="6"/>
  <c r="H6" i="6"/>
  <c r="I6" i="6"/>
  <c r="G5" i="6"/>
  <c r="F5" i="6"/>
  <c r="G7" i="6"/>
  <c r="I7" i="6"/>
  <c r="H7" i="6"/>
  <c r="F7" i="6"/>
  <c r="H5" i="6"/>
  <c r="I5" i="6"/>
  <c r="N175" i="9"/>
  <c r="M175" i="9"/>
  <c r="L175" i="9"/>
  <c r="K162" i="9" l="1"/>
  <c r="L162" i="9"/>
  <c r="M162" i="9"/>
  <c r="N162" i="9"/>
  <c r="H90" i="9" l="1"/>
  <c r="K105" i="9"/>
  <c r="L105" i="9"/>
  <c r="M105" i="9"/>
  <c r="N105" i="9"/>
  <c r="N253" i="9"/>
  <c r="M253" i="9"/>
  <c r="L253" i="9"/>
  <c r="K253" i="9"/>
  <c r="N252" i="9"/>
  <c r="M252" i="9"/>
  <c r="L252" i="9"/>
  <c r="K252" i="9"/>
  <c r="N251" i="9"/>
  <c r="M251" i="9"/>
  <c r="L251" i="9"/>
  <c r="K251" i="9"/>
  <c r="N250" i="9"/>
  <c r="M250" i="9"/>
  <c r="L250" i="9"/>
  <c r="K250" i="9"/>
  <c r="N249" i="9"/>
  <c r="M249" i="9"/>
  <c r="L249" i="9"/>
  <c r="K249" i="9"/>
  <c r="N248" i="9"/>
  <c r="M248" i="9"/>
  <c r="L248" i="9"/>
  <c r="K248" i="9"/>
  <c r="N247" i="9"/>
  <c r="M247" i="9"/>
  <c r="L247" i="9"/>
  <c r="K247" i="9"/>
  <c r="N246" i="9"/>
  <c r="M246" i="9"/>
  <c r="L246" i="9"/>
  <c r="K246" i="9"/>
  <c r="N245" i="9"/>
  <c r="M245" i="9"/>
  <c r="L245" i="9"/>
  <c r="K245" i="9"/>
  <c r="N242" i="9"/>
  <c r="M242" i="9"/>
  <c r="L242" i="9"/>
  <c r="K242" i="9"/>
  <c r="N241" i="9"/>
  <c r="M241" i="9"/>
  <c r="L241" i="9"/>
  <c r="K241" i="9"/>
  <c r="H240" i="9"/>
  <c r="N239" i="9"/>
  <c r="M239" i="9"/>
  <c r="L239" i="9"/>
  <c r="K239" i="9"/>
  <c r="N238" i="9"/>
  <c r="M238" i="9"/>
  <c r="L238" i="9"/>
  <c r="K238" i="9"/>
  <c r="N237" i="9"/>
  <c r="M237" i="9"/>
  <c r="L237" i="9"/>
  <c r="K237" i="9"/>
  <c r="N236" i="9"/>
  <c r="M236" i="9"/>
  <c r="L236" i="9"/>
  <c r="K236" i="9"/>
  <c r="N234" i="9"/>
  <c r="M234" i="9"/>
  <c r="L234" i="9"/>
  <c r="D25" i="6" s="1"/>
  <c r="K234" i="9"/>
  <c r="C25" i="6" s="1"/>
  <c r="N233" i="9"/>
  <c r="M233" i="9"/>
  <c r="L233" i="9"/>
  <c r="K233" i="9"/>
  <c r="N232" i="9"/>
  <c r="M232" i="9"/>
  <c r="L232" i="9"/>
  <c r="K232" i="9"/>
  <c r="N231" i="9"/>
  <c r="M231" i="9"/>
  <c r="L231" i="9"/>
  <c r="K231" i="9"/>
  <c r="N230" i="9"/>
  <c r="M230" i="9"/>
  <c r="L230" i="9"/>
  <c r="K230" i="9"/>
  <c r="N229" i="9"/>
  <c r="M229" i="9"/>
  <c r="L229" i="9"/>
  <c r="K229" i="9"/>
  <c r="H228" i="9"/>
  <c r="N227" i="9"/>
  <c r="M227" i="9"/>
  <c r="L227" i="9"/>
  <c r="K227" i="9"/>
  <c r="N226" i="9"/>
  <c r="M226" i="9"/>
  <c r="L226" i="9"/>
  <c r="K226" i="9"/>
  <c r="H225" i="9"/>
  <c r="H224" i="9"/>
  <c r="N223" i="9"/>
  <c r="M223" i="9"/>
  <c r="L223" i="9"/>
  <c r="K223" i="9"/>
  <c r="N222" i="9"/>
  <c r="M222" i="9"/>
  <c r="L222" i="9"/>
  <c r="K222" i="9"/>
  <c r="H221" i="9"/>
  <c r="N220" i="9"/>
  <c r="M220" i="9"/>
  <c r="L220" i="9"/>
  <c r="K220" i="9"/>
  <c r="N219" i="9"/>
  <c r="M219" i="9"/>
  <c r="L219" i="9"/>
  <c r="K219" i="9"/>
  <c r="N218" i="9"/>
  <c r="M218" i="9"/>
  <c r="L218" i="9"/>
  <c r="K218" i="9"/>
  <c r="N217" i="9"/>
  <c r="M217" i="9"/>
  <c r="L217" i="9"/>
  <c r="K217" i="9"/>
  <c r="N216" i="9"/>
  <c r="M216" i="9"/>
  <c r="L216" i="9"/>
  <c r="K216" i="9"/>
  <c r="N215" i="9"/>
  <c r="M215" i="9"/>
  <c r="L215" i="9"/>
  <c r="K215" i="9"/>
  <c r="N214" i="9"/>
  <c r="M214" i="9"/>
  <c r="L214" i="9"/>
  <c r="K214" i="9"/>
  <c r="N213" i="9"/>
  <c r="M213" i="9"/>
  <c r="L213" i="9"/>
  <c r="K213" i="9"/>
  <c r="N212" i="9"/>
  <c r="M212" i="9"/>
  <c r="L212" i="9"/>
  <c r="K212" i="9"/>
  <c r="N211" i="9"/>
  <c r="M211" i="9"/>
  <c r="L211" i="9"/>
  <c r="K211" i="9"/>
  <c r="N210" i="9"/>
  <c r="M210" i="9"/>
  <c r="L210" i="9"/>
  <c r="K210" i="9"/>
  <c r="N209" i="9"/>
  <c r="M209" i="9"/>
  <c r="L209" i="9"/>
  <c r="K209" i="9"/>
  <c r="N208" i="9"/>
  <c r="M208" i="9"/>
  <c r="L208" i="9"/>
  <c r="K208" i="9"/>
  <c r="N207" i="9"/>
  <c r="M207" i="9"/>
  <c r="L207" i="9"/>
  <c r="K207" i="9"/>
  <c r="N206" i="9"/>
  <c r="M206" i="9"/>
  <c r="L206" i="9"/>
  <c r="K206" i="9"/>
  <c r="N205" i="9"/>
  <c r="M205" i="9"/>
  <c r="L205" i="9"/>
  <c r="K205" i="9"/>
  <c r="N204" i="9"/>
  <c r="M204" i="9"/>
  <c r="L204" i="9"/>
  <c r="K204" i="9"/>
  <c r="N203" i="9"/>
  <c r="M203" i="9"/>
  <c r="L203" i="9"/>
  <c r="K203" i="9"/>
  <c r="N202" i="9"/>
  <c r="M202" i="9"/>
  <c r="E22" i="6" s="1"/>
  <c r="L202" i="9"/>
  <c r="K202" i="9"/>
  <c r="N201" i="9"/>
  <c r="M201" i="9"/>
  <c r="L201" i="9"/>
  <c r="K201" i="9"/>
  <c r="N200" i="9"/>
  <c r="M200" i="9"/>
  <c r="L200" i="9"/>
  <c r="K200" i="9"/>
  <c r="N199" i="9"/>
  <c r="M199" i="9"/>
  <c r="L199" i="9"/>
  <c r="K199" i="9"/>
  <c r="N198" i="9"/>
  <c r="M198" i="9"/>
  <c r="L198" i="9"/>
  <c r="K198" i="9"/>
  <c r="N197" i="9"/>
  <c r="M197" i="9"/>
  <c r="L197" i="9"/>
  <c r="K197" i="9"/>
  <c r="N196" i="9"/>
  <c r="M196" i="9"/>
  <c r="L196" i="9"/>
  <c r="K196" i="9"/>
  <c r="N195" i="9"/>
  <c r="M195" i="9"/>
  <c r="L195" i="9"/>
  <c r="K195" i="9"/>
  <c r="N194" i="9"/>
  <c r="M194" i="9"/>
  <c r="L194" i="9"/>
  <c r="K194" i="9"/>
  <c r="N193" i="9"/>
  <c r="M193" i="9"/>
  <c r="L193" i="9"/>
  <c r="K193" i="9"/>
  <c r="N192" i="9"/>
  <c r="M192" i="9"/>
  <c r="L192" i="9"/>
  <c r="K192" i="9"/>
  <c r="N191" i="9"/>
  <c r="M191" i="9"/>
  <c r="L191" i="9"/>
  <c r="K191" i="9"/>
  <c r="N190" i="9"/>
  <c r="M190" i="9"/>
  <c r="L190" i="9"/>
  <c r="K190" i="9"/>
  <c r="N189" i="9"/>
  <c r="M189" i="9"/>
  <c r="L189" i="9"/>
  <c r="K189" i="9"/>
  <c r="N188" i="9"/>
  <c r="M188" i="9"/>
  <c r="L188" i="9"/>
  <c r="K188" i="9"/>
  <c r="N187" i="9"/>
  <c r="M187" i="9"/>
  <c r="L187" i="9"/>
  <c r="K187" i="9"/>
  <c r="N186" i="9"/>
  <c r="M186" i="9"/>
  <c r="L186" i="9"/>
  <c r="K186" i="9"/>
  <c r="N185" i="9"/>
  <c r="M185" i="9"/>
  <c r="L185" i="9"/>
  <c r="K185" i="9"/>
  <c r="H184" i="9"/>
  <c r="H183" i="9"/>
  <c r="H182" i="9"/>
  <c r="H181" i="9"/>
  <c r="H180" i="9"/>
  <c r="H179" i="9"/>
  <c r="H178" i="9"/>
  <c r="H177" i="9"/>
  <c r="H176" i="9"/>
  <c r="H174" i="9"/>
  <c r="H173" i="9"/>
  <c r="H172" i="9"/>
  <c r="H171" i="9"/>
  <c r="H170" i="9"/>
  <c r="H169" i="9"/>
  <c r="N168" i="9"/>
  <c r="M168" i="9"/>
  <c r="L168" i="9"/>
  <c r="K168" i="9"/>
  <c r="N167" i="9"/>
  <c r="M167" i="9"/>
  <c r="L167" i="9"/>
  <c r="K167" i="9"/>
  <c r="N166" i="9"/>
  <c r="M166" i="9"/>
  <c r="L166" i="9"/>
  <c r="K166" i="9"/>
  <c r="N165" i="9"/>
  <c r="M165" i="9"/>
  <c r="L165" i="9"/>
  <c r="K165" i="9"/>
  <c r="H164" i="9"/>
  <c r="H163" i="9"/>
  <c r="K163" i="9" s="1"/>
  <c r="N161" i="9"/>
  <c r="M161" i="9"/>
  <c r="L161" i="9"/>
  <c r="K161" i="9"/>
  <c r="N160" i="9"/>
  <c r="M160" i="9"/>
  <c r="L160" i="9"/>
  <c r="K160" i="9"/>
  <c r="N159" i="9"/>
  <c r="M159" i="9"/>
  <c r="L159" i="9"/>
  <c r="K159" i="9"/>
  <c r="N158" i="9"/>
  <c r="M158" i="9"/>
  <c r="L158" i="9"/>
  <c r="K158" i="9"/>
  <c r="N157" i="9"/>
  <c r="M157" i="9"/>
  <c r="L157" i="9"/>
  <c r="K157" i="9"/>
  <c r="N156" i="9"/>
  <c r="M156" i="9"/>
  <c r="L156" i="9"/>
  <c r="K156" i="9"/>
  <c r="N155" i="9"/>
  <c r="M155" i="9"/>
  <c r="L155" i="9"/>
  <c r="K155" i="9"/>
  <c r="N154" i="9"/>
  <c r="M154" i="9"/>
  <c r="L154" i="9"/>
  <c r="K154" i="9"/>
  <c r="N153" i="9"/>
  <c r="M153" i="9"/>
  <c r="L153" i="9"/>
  <c r="K153" i="9"/>
  <c r="N152" i="9"/>
  <c r="M152" i="9"/>
  <c r="L152" i="9"/>
  <c r="K152" i="9"/>
  <c r="H151" i="9"/>
  <c r="H147" i="9"/>
  <c r="H146" i="9"/>
  <c r="H145" i="9"/>
  <c r="H144" i="9"/>
  <c r="H143" i="9"/>
  <c r="H142" i="9"/>
  <c r="H141" i="9"/>
  <c r="H140" i="9"/>
  <c r="H139" i="9"/>
  <c r="H138" i="9"/>
  <c r="H137" i="9"/>
  <c r="H136" i="9"/>
  <c r="N135" i="9"/>
  <c r="M135" i="9"/>
  <c r="L135" i="9"/>
  <c r="K135" i="9"/>
  <c r="N134" i="9"/>
  <c r="M134" i="9"/>
  <c r="L134" i="9"/>
  <c r="K134" i="9"/>
  <c r="N133" i="9"/>
  <c r="M133" i="9"/>
  <c r="L133" i="9"/>
  <c r="K133" i="9"/>
  <c r="H132" i="9"/>
  <c r="N131" i="9"/>
  <c r="M131" i="9"/>
  <c r="L131" i="9"/>
  <c r="K131" i="9"/>
  <c r="N130" i="9"/>
  <c r="M130" i="9"/>
  <c r="L130" i="9"/>
  <c r="K130" i="9"/>
  <c r="N129" i="9"/>
  <c r="M129" i="9"/>
  <c r="L129" i="9"/>
  <c r="K129" i="9"/>
  <c r="N128" i="9"/>
  <c r="M128" i="9"/>
  <c r="L128" i="9"/>
  <c r="K128" i="9"/>
  <c r="H127" i="9"/>
  <c r="H126" i="9"/>
  <c r="H125" i="9"/>
  <c r="H124" i="9"/>
  <c r="N123" i="9"/>
  <c r="M123" i="9"/>
  <c r="L123" i="9"/>
  <c r="K123" i="9"/>
  <c r="H122" i="9"/>
  <c r="H121" i="9"/>
  <c r="H120" i="9"/>
  <c r="N119" i="9"/>
  <c r="M119" i="9"/>
  <c r="L119" i="9"/>
  <c r="K119" i="9"/>
  <c r="N118" i="9"/>
  <c r="M118" i="9"/>
  <c r="L118" i="9"/>
  <c r="K118" i="9"/>
  <c r="N117" i="9"/>
  <c r="M117" i="9"/>
  <c r="L117" i="9"/>
  <c r="K117" i="9"/>
  <c r="N116" i="9"/>
  <c r="M116" i="9"/>
  <c r="L116" i="9"/>
  <c r="K116" i="9"/>
  <c r="N115" i="9"/>
  <c r="M115" i="9"/>
  <c r="L115" i="9"/>
  <c r="K115" i="9"/>
  <c r="N114" i="9"/>
  <c r="M114" i="9"/>
  <c r="L114" i="9"/>
  <c r="K114" i="9"/>
  <c r="N113" i="9"/>
  <c r="M113" i="9"/>
  <c r="L113" i="9"/>
  <c r="K113" i="9"/>
  <c r="N112" i="9"/>
  <c r="M112" i="9"/>
  <c r="L112" i="9"/>
  <c r="K112" i="9"/>
  <c r="N111" i="9"/>
  <c r="M111" i="9"/>
  <c r="L111" i="9"/>
  <c r="K111" i="9"/>
  <c r="N110" i="9"/>
  <c r="M110" i="9"/>
  <c r="L110" i="9"/>
  <c r="K110" i="9"/>
  <c r="N109" i="9"/>
  <c r="M109" i="9"/>
  <c r="L109" i="9"/>
  <c r="K109" i="9"/>
  <c r="N108" i="9"/>
  <c r="M108" i="9"/>
  <c r="L108" i="9"/>
  <c r="K108" i="9"/>
  <c r="N107" i="9"/>
  <c r="M107" i="9"/>
  <c r="L107" i="9"/>
  <c r="K107" i="9"/>
  <c r="N106" i="9"/>
  <c r="M106" i="9"/>
  <c r="L106" i="9"/>
  <c r="K106" i="9"/>
  <c r="N104" i="9"/>
  <c r="M104" i="9"/>
  <c r="L104" i="9"/>
  <c r="K104" i="9"/>
  <c r="N103" i="9"/>
  <c r="M103" i="9"/>
  <c r="L103" i="9"/>
  <c r="K103" i="9"/>
  <c r="N102" i="9"/>
  <c r="M102" i="9"/>
  <c r="L102" i="9"/>
  <c r="K102" i="9"/>
  <c r="N101" i="9"/>
  <c r="M101" i="9"/>
  <c r="L101" i="9"/>
  <c r="K101" i="9"/>
  <c r="N100" i="9"/>
  <c r="M100" i="9"/>
  <c r="L100" i="9"/>
  <c r="K100" i="9"/>
  <c r="N99" i="9"/>
  <c r="M99" i="9"/>
  <c r="L99" i="9"/>
  <c r="K99" i="9"/>
  <c r="N98" i="9"/>
  <c r="M98" i="9"/>
  <c r="L98" i="9"/>
  <c r="K98" i="9"/>
  <c r="N97" i="9"/>
  <c r="M97" i="9"/>
  <c r="L97" i="9"/>
  <c r="K97" i="9"/>
  <c r="N96" i="9"/>
  <c r="M96" i="9"/>
  <c r="L96" i="9"/>
  <c r="K96" i="9"/>
  <c r="N95" i="9"/>
  <c r="M95" i="9"/>
  <c r="L95" i="9"/>
  <c r="K95" i="9"/>
  <c r="H94" i="9"/>
  <c r="H93" i="9"/>
  <c r="N92" i="9"/>
  <c r="M92" i="9"/>
  <c r="L92" i="9"/>
  <c r="K92" i="9"/>
  <c r="N89" i="9"/>
  <c r="M89" i="9"/>
  <c r="L89" i="9"/>
  <c r="K89" i="9"/>
  <c r="H88" i="9"/>
  <c r="N87" i="9"/>
  <c r="M87" i="9"/>
  <c r="L87" i="9"/>
  <c r="K87" i="9"/>
  <c r="H86" i="9"/>
  <c r="N85" i="9"/>
  <c r="M85" i="9"/>
  <c r="L85" i="9"/>
  <c r="K85" i="9"/>
  <c r="N84" i="9"/>
  <c r="M84" i="9"/>
  <c r="L84" i="9"/>
  <c r="K84" i="9"/>
  <c r="N83" i="9"/>
  <c r="M83" i="9"/>
  <c r="L83" i="9"/>
  <c r="K83" i="9"/>
  <c r="N82" i="9"/>
  <c r="M82" i="9"/>
  <c r="L82" i="9"/>
  <c r="K82" i="9"/>
  <c r="N81" i="9"/>
  <c r="M81" i="9"/>
  <c r="L81" i="9"/>
  <c r="K81" i="9"/>
  <c r="N80" i="9"/>
  <c r="M80" i="9"/>
  <c r="L80" i="9"/>
  <c r="K80" i="9"/>
  <c r="N79" i="9"/>
  <c r="M79" i="9"/>
  <c r="L79" i="9"/>
  <c r="K79" i="9"/>
  <c r="N78" i="9"/>
  <c r="M78" i="9"/>
  <c r="L78" i="9"/>
  <c r="K78" i="9"/>
  <c r="H77" i="9"/>
  <c r="H76" i="9"/>
  <c r="H75" i="9"/>
  <c r="H74" i="9"/>
  <c r="N72" i="9"/>
  <c r="M72" i="9"/>
  <c r="L72" i="9"/>
  <c r="K72" i="9"/>
  <c r="N71" i="9"/>
  <c r="M71" i="9"/>
  <c r="L71" i="9"/>
  <c r="K71" i="9"/>
  <c r="N70" i="9"/>
  <c r="M70" i="9"/>
  <c r="L70" i="9"/>
  <c r="K70" i="9"/>
  <c r="N69" i="9"/>
  <c r="M69" i="9"/>
  <c r="L69" i="9"/>
  <c r="K69" i="9"/>
  <c r="N68" i="9"/>
  <c r="M68" i="9"/>
  <c r="L68" i="9"/>
  <c r="K68" i="9"/>
  <c r="N67" i="9"/>
  <c r="M67" i="9"/>
  <c r="L67" i="9"/>
  <c r="K67" i="9"/>
  <c r="N66" i="9"/>
  <c r="M66" i="9"/>
  <c r="L66" i="9"/>
  <c r="K66" i="9"/>
  <c r="N65" i="9"/>
  <c r="M65" i="9"/>
  <c r="L65" i="9"/>
  <c r="K65" i="9"/>
  <c r="N64" i="9"/>
  <c r="M64" i="9"/>
  <c r="L64" i="9"/>
  <c r="K64" i="9"/>
  <c r="N63" i="9"/>
  <c r="M63" i="9"/>
  <c r="L63" i="9"/>
  <c r="K63" i="9"/>
  <c r="N62" i="9"/>
  <c r="M62" i="9"/>
  <c r="L62" i="9"/>
  <c r="K62" i="9"/>
  <c r="N61" i="9"/>
  <c r="M61" i="9"/>
  <c r="L61" i="9"/>
  <c r="K61" i="9"/>
  <c r="N60" i="9"/>
  <c r="M60" i="9"/>
  <c r="L60" i="9"/>
  <c r="K60" i="9"/>
  <c r="H59" i="9"/>
  <c r="N58" i="9"/>
  <c r="M58" i="9"/>
  <c r="L58" i="9"/>
  <c r="K58" i="9"/>
  <c r="H57" i="9"/>
  <c r="H56" i="9"/>
  <c r="H55" i="9"/>
  <c r="H54" i="9"/>
  <c r="N52" i="9"/>
  <c r="M52" i="9"/>
  <c r="L52" i="9"/>
  <c r="K52" i="9"/>
  <c r="N51" i="9"/>
  <c r="M51" i="9"/>
  <c r="L51" i="9"/>
  <c r="K51" i="9"/>
  <c r="N50" i="9"/>
  <c r="M50" i="9"/>
  <c r="L50" i="9"/>
  <c r="K50" i="9"/>
  <c r="N49" i="9"/>
  <c r="M49" i="9"/>
  <c r="L49" i="9"/>
  <c r="K49" i="9"/>
  <c r="N48" i="9"/>
  <c r="M48" i="9"/>
  <c r="L48" i="9"/>
  <c r="K48" i="9"/>
  <c r="N47" i="9"/>
  <c r="M47" i="9"/>
  <c r="L47" i="9"/>
  <c r="K47" i="9"/>
  <c r="N46" i="9"/>
  <c r="M46" i="9"/>
  <c r="L46" i="9"/>
  <c r="K46" i="9"/>
  <c r="N45" i="9"/>
  <c r="M45" i="9"/>
  <c r="L45" i="9"/>
  <c r="K45" i="9"/>
  <c r="H44" i="9"/>
  <c r="N43" i="9"/>
  <c r="M43" i="9"/>
  <c r="L43" i="9"/>
  <c r="K43" i="9"/>
  <c r="N42" i="9"/>
  <c r="M42" i="9"/>
  <c r="L42" i="9"/>
  <c r="K42" i="9"/>
  <c r="N41" i="9"/>
  <c r="M41" i="9"/>
  <c r="L41" i="9"/>
  <c r="K41" i="9"/>
  <c r="H40" i="9"/>
  <c r="N39" i="9"/>
  <c r="M39" i="9"/>
  <c r="L39" i="9"/>
  <c r="K39" i="9"/>
  <c r="N38" i="9"/>
  <c r="M38" i="9"/>
  <c r="L38" i="9"/>
  <c r="K38" i="9"/>
  <c r="N37" i="9"/>
  <c r="M37" i="9"/>
  <c r="L37" i="9"/>
  <c r="K37" i="9"/>
  <c r="N36" i="9"/>
  <c r="M36" i="9"/>
  <c r="L36" i="9"/>
  <c r="K36" i="9"/>
  <c r="N35" i="9"/>
  <c r="M35" i="9"/>
  <c r="L35" i="9"/>
  <c r="K35" i="9"/>
  <c r="N34" i="9"/>
  <c r="M34" i="9"/>
  <c r="L34" i="9"/>
  <c r="K34" i="9"/>
  <c r="N33" i="9"/>
  <c r="M33" i="9"/>
  <c r="L33" i="9"/>
  <c r="K33" i="9"/>
  <c r="N32" i="9"/>
  <c r="M32" i="9"/>
  <c r="L32" i="9"/>
  <c r="K32" i="9"/>
  <c r="N31" i="9"/>
  <c r="M31" i="9"/>
  <c r="L31" i="9"/>
  <c r="K31" i="9"/>
  <c r="N30" i="9"/>
  <c r="M30" i="9"/>
  <c r="L30" i="9"/>
  <c r="K30" i="9"/>
  <c r="N29" i="9"/>
  <c r="M29" i="9"/>
  <c r="L29" i="9"/>
  <c r="K29" i="9"/>
  <c r="N28" i="9"/>
  <c r="M28" i="9"/>
  <c r="L28" i="9"/>
  <c r="K28" i="9"/>
  <c r="N27" i="9"/>
  <c r="M27" i="9"/>
  <c r="L27" i="9"/>
  <c r="K27" i="9"/>
  <c r="N26" i="9"/>
  <c r="M26" i="9"/>
  <c r="L26" i="9"/>
  <c r="K26" i="9"/>
  <c r="N25" i="9"/>
  <c r="M25" i="9"/>
  <c r="L25" i="9"/>
  <c r="K25" i="9"/>
  <c r="N24" i="9"/>
  <c r="M24" i="9"/>
  <c r="L24" i="9"/>
  <c r="K24" i="9"/>
  <c r="N23" i="9"/>
  <c r="M23" i="9"/>
  <c r="L23" i="9"/>
  <c r="K23" i="9"/>
  <c r="N22" i="9"/>
  <c r="M22" i="9"/>
  <c r="L22" i="9"/>
  <c r="K22" i="9"/>
  <c r="N21" i="9"/>
  <c r="M21" i="9"/>
  <c r="L21" i="9"/>
  <c r="K21" i="9"/>
  <c r="N20" i="9"/>
  <c r="M20" i="9"/>
  <c r="L20" i="9"/>
  <c r="K20" i="9"/>
  <c r="N19" i="9"/>
  <c r="M19" i="9"/>
  <c r="L19" i="9"/>
  <c r="K19" i="9"/>
  <c r="N18" i="9"/>
  <c r="M18" i="9"/>
  <c r="L18" i="9"/>
  <c r="K18" i="9"/>
  <c r="N17" i="9"/>
  <c r="M17" i="9"/>
  <c r="L17" i="9"/>
  <c r="K17" i="9"/>
  <c r="N16" i="9"/>
  <c r="M16" i="9"/>
  <c r="L16" i="9"/>
  <c r="K16" i="9"/>
  <c r="N15" i="9"/>
  <c r="M15" i="9"/>
  <c r="L15" i="9"/>
  <c r="K15" i="9"/>
  <c r="N14" i="9"/>
  <c r="M14" i="9"/>
  <c r="L14" i="9"/>
  <c r="K14" i="9"/>
  <c r="N13" i="9"/>
  <c r="M13" i="9"/>
  <c r="L13" i="9"/>
  <c r="K13" i="9"/>
  <c r="N12" i="9"/>
  <c r="M12" i="9"/>
  <c r="L12" i="9"/>
  <c r="K12" i="9"/>
  <c r="N11" i="9"/>
  <c r="M11" i="9"/>
  <c r="L11" i="9"/>
  <c r="K11" i="9"/>
  <c r="N10" i="9"/>
  <c r="M10" i="9"/>
  <c r="L10" i="9"/>
  <c r="K10" i="9"/>
  <c r="N9" i="9"/>
  <c r="M9" i="9"/>
  <c r="L9" i="9"/>
  <c r="K9" i="9"/>
  <c r="N8" i="9"/>
  <c r="M8" i="9"/>
  <c r="L8" i="9"/>
  <c r="K8" i="9"/>
  <c r="N7" i="9"/>
  <c r="M7" i="9"/>
  <c r="L7" i="9"/>
  <c r="K7" i="9"/>
  <c r="N6" i="9"/>
  <c r="M6" i="9"/>
  <c r="L6" i="9"/>
  <c r="K6" i="9"/>
  <c r="N5" i="9"/>
  <c r="M5" i="9"/>
  <c r="L5" i="9"/>
  <c r="K5" i="9"/>
  <c r="B1" i="9"/>
  <c r="C27" i="6" l="1"/>
  <c r="E27" i="6"/>
  <c r="E25" i="6"/>
  <c r="J25" i="6" s="1"/>
  <c r="C23" i="6"/>
  <c r="C21" i="6"/>
  <c r="D21" i="6"/>
  <c r="E15" i="6"/>
  <c r="M176" i="9"/>
  <c r="O176" i="9"/>
  <c r="P176" i="9"/>
  <c r="Q176" i="9"/>
  <c r="R176" i="9"/>
  <c r="N120" i="9"/>
  <c r="P120" i="9"/>
  <c r="O120" i="9"/>
  <c r="Q120" i="9"/>
  <c r="R120" i="9"/>
  <c r="M144" i="9"/>
  <c r="O144" i="9"/>
  <c r="P144" i="9"/>
  <c r="R144" i="9"/>
  <c r="Q144" i="9"/>
  <c r="O164" i="9"/>
  <c r="P164" i="9"/>
  <c r="Q164" i="9"/>
  <c r="R164" i="9"/>
  <c r="P177" i="9"/>
  <c r="O177" i="9"/>
  <c r="Q177" i="9"/>
  <c r="R177" i="9"/>
  <c r="N126" i="9"/>
  <c r="R126" i="9"/>
  <c r="O126" i="9"/>
  <c r="P126" i="9"/>
  <c r="Q126" i="9"/>
  <c r="N145" i="9"/>
  <c r="O145" i="9"/>
  <c r="P145" i="9"/>
  <c r="Q145" i="9"/>
  <c r="R145" i="9"/>
  <c r="M178" i="9"/>
  <c r="O178" i="9"/>
  <c r="P178" i="9"/>
  <c r="Q178" i="9"/>
  <c r="R178" i="9"/>
  <c r="E14" i="6"/>
  <c r="N122" i="9"/>
  <c r="O122" i="9"/>
  <c r="P122" i="9"/>
  <c r="Q122" i="9"/>
  <c r="R122" i="9"/>
  <c r="M146" i="9"/>
  <c r="O146" i="9"/>
  <c r="P146" i="9"/>
  <c r="Q146" i="9"/>
  <c r="R146" i="9"/>
  <c r="O179" i="9"/>
  <c r="P179" i="9"/>
  <c r="Q179" i="9"/>
  <c r="R179" i="9"/>
  <c r="D14" i="6"/>
  <c r="E6" i="6"/>
  <c r="N132" i="9"/>
  <c r="O132" i="9"/>
  <c r="F17" i="6" s="1"/>
  <c r="P132" i="9"/>
  <c r="G17" i="6" s="1"/>
  <c r="Q132" i="9"/>
  <c r="H17" i="6" s="1"/>
  <c r="R132" i="9"/>
  <c r="I17" i="6" s="1"/>
  <c r="N147" i="9"/>
  <c r="P147" i="9"/>
  <c r="R147" i="9"/>
  <c r="O147" i="9"/>
  <c r="Q147" i="9"/>
  <c r="M180" i="9"/>
  <c r="P180" i="9"/>
  <c r="O180" i="9"/>
  <c r="R180" i="9"/>
  <c r="Q180" i="9"/>
  <c r="N228" i="9"/>
  <c r="O228" i="9"/>
  <c r="P228" i="9"/>
  <c r="Q228" i="9"/>
  <c r="R228" i="9"/>
  <c r="N121" i="9"/>
  <c r="O121" i="9"/>
  <c r="P121" i="9"/>
  <c r="Q121" i="9"/>
  <c r="R121" i="9"/>
  <c r="C15" i="6"/>
  <c r="N151" i="9"/>
  <c r="O151" i="9"/>
  <c r="P151" i="9"/>
  <c r="Q151" i="9"/>
  <c r="R151" i="9"/>
  <c r="O181" i="9"/>
  <c r="P181" i="9"/>
  <c r="Q181" i="9"/>
  <c r="R181" i="9"/>
  <c r="C22" i="6"/>
  <c r="D15" i="6"/>
  <c r="L151" i="9"/>
  <c r="N169" i="9"/>
  <c r="O169" i="9"/>
  <c r="P169" i="9"/>
  <c r="Q169" i="9"/>
  <c r="R169" i="9"/>
  <c r="M182" i="9"/>
  <c r="O182" i="9"/>
  <c r="P182" i="9"/>
  <c r="Q182" i="9"/>
  <c r="R182" i="9"/>
  <c r="D22" i="6"/>
  <c r="N224" i="9"/>
  <c r="O224" i="9"/>
  <c r="P224" i="9"/>
  <c r="Q224" i="9"/>
  <c r="R224" i="9"/>
  <c r="L243" i="9"/>
  <c r="O243" i="9"/>
  <c r="P243" i="9"/>
  <c r="Q243" i="9"/>
  <c r="R243" i="9"/>
  <c r="O170" i="9"/>
  <c r="P170" i="9"/>
  <c r="Q170" i="9"/>
  <c r="R170" i="9"/>
  <c r="R183" i="9"/>
  <c r="P183" i="9"/>
  <c r="O183" i="9"/>
  <c r="Q183" i="9"/>
  <c r="N225" i="9"/>
  <c r="O225" i="9"/>
  <c r="P225" i="9"/>
  <c r="Q225" i="9"/>
  <c r="R225" i="9"/>
  <c r="N124" i="9"/>
  <c r="O124" i="9"/>
  <c r="P124" i="9"/>
  <c r="Q124" i="9"/>
  <c r="R124" i="9"/>
  <c r="N171" i="9"/>
  <c r="P171" i="9"/>
  <c r="O171" i="9"/>
  <c r="Q171" i="9"/>
  <c r="R171" i="9"/>
  <c r="M184" i="9"/>
  <c r="O184" i="9"/>
  <c r="P184" i="9"/>
  <c r="Q184" i="9"/>
  <c r="R184" i="9"/>
  <c r="D27" i="6"/>
  <c r="O125" i="9"/>
  <c r="P125" i="9"/>
  <c r="Q125" i="9"/>
  <c r="R125" i="9"/>
  <c r="O172" i="9"/>
  <c r="P172" i="9"/>
  <c r="Q172" i="9"/>
  <c r="R172" i="9"/>
  <c r="D23" i="6"/>
  <c r="M173" i="9"/>
  <c r="O173" i="9"/>
  <c r="P173" i="9"/>
  <c r="Q173" i="9"/>
  <c r="R173" i="9"/>
  <c r="N163" i="9"/>
  <c r="O163" i="9"/>
  <c r="P163" i="9"/>
  <c r="Q163" i="9"/>
  <c r="H19" i="6" s="1"/>
  <c r="R163" i="9"/>
  <c r="P174" i="9"/>
  <c r="R174" i="9"/>
  <c r="O174" i="9"/>
  <c r="Q174" i="9"/>
  <c r="E21" i="6"/>
  <c r="E23" i="6"/>
  <c r="M143" i="9"/>
  <c r="O143" i="9"/>
  <c r="P143" i="9"/>
  <c r="Q143" i="9"/>
  <c r="R143" i="9"/>
  <c r="N142" i="9"/>
  <c r="P142" i="9"/>
  <c r="R142" i="9"/>
  <c r="O142" i="9"/>
  <c r="Q142" i="9"/>
  <c r="C14" i="6"/>
  <c r="M141" i="9"/>
  <c r="O141" i="9"/>
  <c r="P141" i="9"/>
  <c r="Q141" i="9"/>
  <c r="R141" i="9"/>
  <c r="O127" i="9"/>
  <c r="R127" i="9"/>
  <c r="P127" i="9"/>
  <c r="Q127" i="9"/>
  <c r="N140" i="9"/>
  <c r="P140" i="9"/>
  <c r="R140" i="9"/>
  <c r="Q140" i="9"/>
  <c r="O140" i="9"/>
  <c r="M139" i="9"/>
  <c r="O139" i="9"/>
  <c r="P139" i="9"/>
  <c r="Q139" i="9"/>
  <c r="R139" i="9"/>
  <c r="N138" i="9"/>
  <c r="O138" i="9"/>
  <c r="P138" i="9"/>
  <c r="Q138" i="9"/>
  <c r="R138" i="9"/>
  <c r="M137" i="9"/>
  <c r="O137" i="9"/>
  <c r="P137" i="9"/>
  <c r="Q137" i="9"/>
  <c r="R137" i="9"/>
  <c r="N136" i="9"/>
  <c r="O136" i="9"/>
  <c r="R136" i="9"/>
  <c r="P136" i="9"/>
  <c r="Q136" i="9"/>
  <c r="N88" i="9"/>
  <c r="R88" i="9"/>
  <c r="O88" i="9"/>
  <c r="Q88" i="9"/>
  <c r="P88" i="9"/>
  <c r="L240" i="9"/>
  <c r="D26" i="6" s="1"/>
  <c r="P240" i="9"/>
  <c r="G26" i="6" s="1"/>
  <c r="Q240" i="9"/>
  <c r="O240" i="9"/>
  <c r="F26" i="6" s="1"/>
  <c r="R240" i="9"/>
  <c r="E11" i="6"/>
  <c r="C11" i="6"/>
  <c r="D11" i="6"/>
  <c r="N93" i="9"/>
  <c r="O93" i="9"/>
  <c r="P93" i="9"/>
  <c r="Q93" i="9"/>
  <c r="R93" i="9"/>
  <c r="O94" i="9"/>
  <c r="P94" i="9"/>
  <c r="Q94" i="9"/>
  <c r="R94" i="9"/>
  <c r="L90" i="9"/>
  <c r="R90" i="9"/>
  <c r="K90" i="9"/>
  <c r="M90" i="9"/>
  <c r="Q90" i="9"/>
  <c r="N90" i="9"/>
  <c r="O90" i="9"/>
  <c r="P90" i="9"/>
  <c r="N77" i="9"/>
  <c r="P77" i="9"/>
  <c r="Q77" i="9"/>
  <c r="O77" i="9"/>
  <c r="R77" i="9"/>
  <c r="N86" i="9"/>
  <c r="P86" i="9"/>
  <c r="Q86" i="9"/>
  <c r="R86" i="9"/>
  <c r="O86" i="9"/>
  <c r="C8" i="6"/>
  <c r="J8" i="6" s="1"/>
  <c r="N221" i="9"/>
  <c r="R221" i="9"/>
  <c r="Q221" i="9"/>
  <c r="H24" i="6" s="1"/>
  <c r="P221" i="9"/>
  <c r="O221" i="9"/>
  <c r="F24" i="6" s="1"/>
  <c r="D8" i="6"/>
  <c r="E8" i="6"/>
  <c r="C7" i="6"/>
  <c r="D7" i="6"/>
  <c r="E7" i="6"/>
  <c r="N76" i="9"/>
  <c r="Q76" i="9"/>
  <c r="P76" i="9"/>
  <c r="O76" i="9"/>
  <c r="R76" i="9"/>
  <c r="N75" i="9"/>
  <c r="Q75" i="9"/>
  <c r="R75" i="9"/>
  <c r="O75" i="9"/>
  <c r="P75" i="9"/>
  <c r="N74" i="9"/>
  <c r="O74" i="9"/>
  <c r="P74" i="9"/>
  <c r="Q74" i="9"/>
  <c r="R74" i="9"/>
  <c r="N73" i="9"/>
  <c r="Q73" i="9"/>
  <c r="R73" i="9"/>
  <c r="P73" i="9"/>
  <c r="O73" i="9"/>
  <c r="C6" i="6"/>
  <c r="D6" i="6"/>
  <c r="N57" i="9"/>
  <c r="O57" i="9"/>
  <c r="P57" i="9"/>
  <c r="Q57" i="9"/>
  <c r="R57" i="9"/>
  <c r="L57" i="9"/>
  <c r="N56" i="9"/>
  <c r="O56" i="9"/>
  <c r="P56" i="9"/>
  <c r="Q56" i="9"/>
  <c r="R56" i="9"/>
  <c r="M40" i="9"/>
  <c r="R40" i="9"/>
  <c r="Q40" i="9"/>
  <c r="O40" i="9"/>
  <c r="P40" i="9"/>
  <c r="N55" i="9"/>
  <c r="R55" i="9"/>
  <c r="Q55" i="9"/>
  <c r="O55" i="9"/>
  <c r="P55" i="9"/>
  <c r="D5" i="6"/>
  <c r="E5" i="6"/>
  <c r="N53" i="9"/>
  <c r="R53" i="9"/>
  <c r="O53" i="9"/>
  <c r="P53" i="9"/>
  <c r="Q53" i="9"/>
  <c r="L54" i="9"/>
  <c r="R54" i="9"/>
  <c r="O54" i="9"/>
  <c r="P54" i="9"/>
  <c r="Q54" i="9"/>
  <c r="C5" i="6"/>
  <c r="L44" i="9"/>
  <c r="P44" i="9"/>
  <c r="O44" i="9"/>
  <c r="Q44" i="9"/>
  <c r="R44" i="9"/>
  <c r="P59" i="9"/>
  <c r="Q59" i="9"/>
  <c r="R59" i="9"/>
  <c r="O59" i="9"/>
  <c r="L40" i="9"/>
  <c r="M86" i="9"/>
  <c r="K120" i="9"/>
  <c r="L145" i="9"/>
  <c r="M44" i="9"/>
  <c r="E9" i="6" s="1"/>
  <c r="L124" i="9"/>
  <c r="M56" i="9"/>
  <c r="K40" i="9"/>
  <c r="M75" i="9"/>
  <c r="L221" i="9"/>
  <c r="M224" i="9"/>
  <c r="M73" i="9"/>
  <c r="N54" i="9"/>
  <c r="K88" i="9"/>
  <c r="K122" i="9"/>
  <c r="L140" i="9"/>
  <c r="K76" i="9"/>
  <c r="K147" i="9"/>
  <c r="L53" i="9"/>
  <c r="K55" i="9"/>
  <c r="M120" i="9"/>
  <c r="M122" i="9"/>
  <c r="M124" i="9"/>
  <c r="L147" i="9"/>
  <c r="L163" i="9"/>
  <c r="L178" i="9"/>
  <c r="N40" i="9"/>
  <c r="M55" i="9"/>
  <c r="M147" i="9"/>
  <c r="M163" i="9"/>
  <c r="M136" i="9"/>
  <c r="M170" i="9"/>
  <c r="M138" i="9"/>
  <c r="L182" i="9"/>
  <c r="K93" i="9"/>
  <c r="K171" i="9"/>
  <c r="L173" i="9"/>
  <c r="M171" i="9"/>
  <c r="H150" i="9"/>
  <c r="N150" i="9" s="1"/>
  <c r="M59" i="9"/>
  <c r="K44" i="9"/>
  <c r="K53" i="9"/>
  <c r="L55" i="9"/>
  <c r="K56" i="9"/>
  <c r="K57" i="9"/>
  <c r="K74" i="9"/>
  <c r="L76" i="9"/>
  <c r="M77" i="9"/>
  <c r="L94" i="9"/>
  <c r="L120" i="9"/>
  <c r="M121" i="9"/>
  <c r="L122" i="9"/>
  <c r="K125" i="9"/>
  <c r="L126" i="9"/>
  <c r="L132" i="9"/>
  <c r="D17" i="6" s="1"/>
  <c r="M140" i="9"/>
  <c r="M145" i="9"/>
  <c r="M151" i="9"/>
  <c r="K169" i="9"/>
  <c r="L171" i="9"/>
  <c r="M172" i="9"/>
  <c r="K176" i="9"/>
  <c r="M177" i="9"/>
  <c r="K180" i="9"/>
  <c r="M181" i="9"/>
  <c r="K184" i="9"/>
  <c r="L74" i="9"/>
  <c r="M76" i="9"/>
  <c r="M94" i="9"/>
  <c r="N125" i="9"/>
  <c r="M126" i="9"/>
  <c r="M132" i="9"/>
  <c r="E17" i="6" s="1"/>
  <c r="H148" i="9"/>
  <c r="L169" i="9"/>
  <c r="L176" i="9"/>
  <c r="L180" i="9"/>
  <c r="L184" i="9"/>
  <c r="N44" i="9"/>
  <c r="M53" i="9"/>
  <c r="M57" i="9"/>
  <c r="L59" i="9"/>
  <c r="M74" i="9"/>
  <c r="L136" i="9"/>
  <c r="K140" i="9"/>
  <c r="K145" i="9"/>
  <c r="K151" i="9"/>
  <c r="M164" i="9"/>
  <c r="M169" i="9"/>
  <c r="K173" i="9"/>
  <c r="M174" i="9"/>
  <c r="K178" i="9"/>
  <c r="M179" i="9"/>
  <c r="K182" i="9"/>
  <c r="M183" i="9"/>
  <c r="M221" i="9"/>
  <c r="L224" i="9"/>
  <c r="K136" i="9"/>
  <c r="L138" i="9"/>
  <c r="K142" i="9"/>
  <c r="L142" i="9"/>
  <c r="K138" i="9"/>
  <c r="M142" i="9"/>
  <c r="L127" i="9"/>
  <c r="M127" i="9"/>
  <c r="M54" i="9"/>
  <c r="L56" i="9"/>
  <c r="K86" i="9"/>
  <c r="L86" i="9"/>
  <c r="L88" i="9"/>
  <c r="M88" i="9"/>
  <c r="K137" i="9"/>
  <c r="L137" i="9"/>
  <c r="K139" i="9"/>
  <c r="L139" i="9"/>
  <c r="K141" i="9"/>
  <c r="L141" i="9"/>
  <c r="K143" i="9"/>
  <c r="L143" i="9"/>
  <c r="K144" i="9"/>
  <c r="L144" i="9"/>
  <c r="K146" i="9"/>
  <c r="L146" i="9"/>
  <c r="K148" i="9"/>
  <c r="K73" i="9"/>
  <c r="L73" i="9"/>
  <c r="L75" i="9"/>
  <c r="K75" i="9"/>
  <c r="L77" i="9"/>
  <c r="K77" i="9"/>
  <c r="L93" i="9"/>
  <c r="M93" i="9"/>
  <c r="K121" i="9"/>
  <c r="L121" i="9"/>
  <c r="L125" i="9"/>
  <c r="H149" i="9"/>
  <c r="M125" i="9"/>
  <c r="K127" i="9"/>
  <c r="N137" i="9"/>
  <c r="N139" i="9"/>
  <c r="N141" i="9"/>
  <c r="N143" i="9"/>
  <c r="N144" i="9"/>
  <c r="N146" i="9"/>
  <c r="K54" i="9"/>
  <c r="N127" i="9"/>
  <c r="L225" i="9"/>
  <c r="K225" i="9"/>
  <c r="M225" i="9"/>
  <c r="L228" i="9"/>
  <c r="K228" i="9"/>
  <c r="M228" i="9"/>
  <c r="N59" i="9"/>
  <c r="N94" i="9"/>
  <c r="K59" i="9"/>
  <c r="K94" i="9"/>
  <c r="K124" i="9"/>
  <c r="K126" i="9"/>
  <c r="K132" i="9"/>
  <c r="C17" i="6" s="1"/>
  <c r="L164" i="9"/>
  <c r="L170" i="9"/>
  <c r="L172" i="9"/>
  <c r="N173" i="9"/>
  <c r="L174" i="9"/>
  <c r="N176" i="9"/>
  <c r="L177" i="9"/>
  <c r="N178" i="9"/>
  <c r="L179" i="9"/>
  <c r="N180" i="9"/>
  <c r="L181" i="9"/>
  <c r="N182" i="9"/>
  <c r="L183" i="9"/>
  <c r="N184" i="9"/>
  <c r="K221" i="9"/>
  <c r="K224" i="9"/>
  <c r="M240" i="9"/>
  <c r="E26" i="6" s="1"/>
  <c r="M243" i="9"/>
  <c r="N240" i="9"/>
  <c r="N243" i="9"/>
  <c r="N164" i="9"/>
  <c r="N170" i="9"/>
  <c r="N172" i="9"/>
  <c r="N174" i="9"/>
  <c r="N177" i="9"/>
  <c r="N179" i="9"/>
  <c r="N181" i="9"/>
  <c r="N183" i="9"/>
  <c r="K240" i="9"/>
  <c r="C26" i="6" s="1"/>
  <c r="K243" i="9"/>
  <c r="K164" i="9"/>
  <c r="C19" i="6" s="1"/>
  <c r="K170" i="9"/>
  <c r="K172" i="9"/>
  <c r="K174" i="9"/>
  <c r="K177" i="9"/>
  <c r="K179" i="9"/>
  <c r="K181" i="9"/>
  <c r="K183" i="9"/>
  <c r="C16" i="6" l="1"/>
  <c r="J5" i="6"/>
  <c r="F19" i="6"/>
  <c r="I19" i="6"/>
  <c r="G19" i="6"/>
  <c r="E19" i="6"/>
  <c r="I9" i="6"/>
  <c r="J27" i="6"/>
  <c r="I26" i="6"/>
  <c r="J14" i="6"/>
  <c r="J21" i="6"/>
  <c r="D19" i="6"/>
  <c r="L150" i="9"/>
  <c r="J15" i="6"/>
  <c r="E16" i="6"/>
  <c r="J17" i="6"/>
  <c r="J22" i="6"/>
  <c r="J23" i="6"/>
  <c r="C24" i="6"/>
  <c r="D16" i="6"/>
  <c r="I13" i="6"/>
  <c r="C9" i="6"/>
  <c r="G9" i="6"/>
  <c r="E20" i="6"/>
  <c r="D9" i="6"/>
  <c r="F9" i="6"/>
  <c r="H16" i="6"/>
  <c r="I20" i="6"/>
  <c r="O149" i="9"/>
  <c r="P149" i="9"/>
  <c r="Q149" i="9"/>
  <c r="R149" i="9"/>
  <c r="P150" i="9"/>
  <c r="R150" i="9"/>
  <c r="O150" i="9"/>
  <c r="Q150" i="9"/>
  <c r="D20" i="6"/>
  <c r="G16" i="6"/>
  <c r="H20" i="6"/>
  <c r="M148" i="9"/>
  <c r="O148" i="9"/>
  <c r="P148" i="9"/>
  <c r="Q148" i="9"/>
  <c r="R148" i="9"/>
  <c r="G24" i="6"/>
  <c r="I16" i="6"/>
  <c r="G20" i="6"/>
  <c r="K150" i="9"/>
  <c r="N148" i="9"/>
  <c r="D13" i="6"/>
  <c r="H26" i="6"/>
  <c r="J26" i="6" s="1"/>
  <c r="F16" i="6"/>
  <c r="F20" i="6"/>
  <c r="E24" i="6"/>
  <c r="C20" i="6"/>
  <c r="I24" i="6"/>
  <c r="D24" i="6"/>
  <c r="H12" i="6"/>
  <c r="G18" i="6"/>
  <c r="I18" i="6"/>
  <c r="E13" i="6"/>
  <c r="H13" i="6"/>
  <c r="G13" i="6"/>
  <c r="J11" i="6"/>
  <c r="C13" i="6"/>
  <c r="F13" i="6"/>
  <c r="D12" i="6"/>
  <c r="C12" i="6"/>
  <c r="E12" i="6"/>
  <c r="J7" i="6"/>
  <c r="G12" i="6"/>
  <c r="I12" i="6"/>
  <c r="F12" i="6"/>
  <c r="J6" i="6"/>
  <c r="H9" i="6"/>
  <c r="H10" i="6"/>
  <c r="D10" i="6"/>
  <c r="F10" i="6"/>
  <c r="G10" i="6"/>
  <c r="C10" i="6"/>
  <c r="E10" i="6"/>
  <c r="I10" i="6"/>
  <c r="L148" i="9"/>
  <c r="D18" i="6" s="1"/>
  <c r="M150" i="9"/>
  <c r="M149" i="9"/>
  <c r="E18" i="6" s="1"/>
  <c r="N149" i="9"/>
  <c r="K149" i="9"/>
  <c r="C18" i="6" s="1"/>
  <c r="L149" i="9"/>
  <c r="J19" i="6" l="1"/>
  <c r="H18" i="6"/>
  <c r="F18" i="6"/>
  <c r="J18" i="6" s="1"/>
  <c r="J9" i="6"/>
  <c r="J24" i="6"/>
  <c r="J16" i="6"/>
  <c r="J20" i="6"/>
  <c r="J13" i="6"/>
  <c r="J12" i="6"/>
  <c r="J10" i="6"/>
  <c r="B1" i="6" l="1"/>
  <c r="B1" i="8"/>
  <c r="R6" i="7"/>
</calcChain>
</file>

<file path=xl/sharedStrings.xml><?xml version="1.0" encoding="utf-8"?>
<sst xmlns="http://schemas.openxmlformats.org/spreadsheetml/2006/main" count="1821" uniqueCount="785">
  <si>
    <t>BE01</t>
  </si>
  <si>
    <t>BE02</t>
  </si>
  <si>
    <t>BE03</t>
  </si>
  <si>
    <t>BE04</t>
  </si>
  <si>
    <t>Procurement</t>
  </si>
  <si>
    <t>BE05</t>
  </si>
  <si>
    <t>BE06</t>
  </si>
  <si>
    <t>GHG Emissions</t>
  </si>
  <si>
    <t>BE07</t>
  </si>
  <si>
    <t>BE08</t>
  </si>
  <si>
    <t>BE09</t>
  </si>
  <si>
    <t>BE10</t>
  </si>
  <si>
    <t>BE11</t>
  </si>
  <si>
    <t>BE12</t>
  </si>
  <si>
    <t>BE13</t>
  </si>
  <si>
    <t>BE14</t>
  </si>
  <si>
    <t>BE15</t>
  </si>
  <si>
    <t>BE16</t>
  </si>
  <si>
    <t>BE17</t>
  </si>
  <si>
    <t>BE18</t>
  </si>
  <si>
    <t>BE19</t>
  </si>
  <si>
    <t>BE20</t>
  </si>
  <si>
    <t>BE21</t>
  </si>
  <si>
    <t>Tax</t>
  </si>
  <si>
    <t>BE22</t>
  </si>
  <si>
    <t>BE23</t>
  </si>
  <si>
    <t>Risk of impact</t>
  </si>
  <si>
    <t>H/L/U to indicate impact risk level</t>
  </si>
  <si>
    <t>This indicates that the risk characteristic applies to more than one goal</t>
  </si>
  <si>
    <t>As much as possible, the risk characteristic's code will reflect the goal that it applies to most.</t>
  </si>
  <si>
    <t>For example, a high risk characteristic around employee health will apply to BE10: Employee health and BE14: Employee concerns. The code will reflect BE10.</t>
  </si>
  <si>
    <t>Blue descriptive text</t>
  </si>
  <si>
    <t>Our business provides services which require the disclosure of personal or confidential information</t>
  </si>
  <si>
    <t>Goal Code (e.g. BE01)</t>
  </si>
  <si>
    <t xml:space="preserve">C to indicate the characteristic is for an individual business </t>
  </si>
  <si>
    <t>Characteristic code</t>
  </si>
  <si>
    <t>Non-GHG
Emissions</t>
  </si>
  <si>
    <t>Operational
Waste</t>
  </si>
  <si>
    <t>Physical
Presence</t>
  </si>
  <si>
    <t>Natural Resources</t>
  </si>
  <si>
    <t>Energy Use</t>
  </si>
  <si>
    <t>Community
Engagement</t>
  </si>
  <si>
    <t>Employee
Health</t>
  </si>
  <si>
    <t>Living Wage</t>
  </si>
  <si>
    <t>Employment
Terms</t>
  </si>
  <si>
    <t>Employee
Discrimination</t>
  </si>
  <si>
    <t>Employee
Engagement</t>
  </si>
  <si>
    <t>Product Communications</t>
  </si>
  <si>
    <t>Customer
Engagement</t>
  </si>
  <si>
    <t>Product
Characteristics</t>
  </si>
  <si>
    <t>Product GHG
Emissions</t>
  </si>
  <si>
    <t>Product Repurposing</t>
  </si>
  <si>
    <t>Business Ethics</t>
  </si>
  <si>
    <t>Lobbying and Advocacy</t>
  </si>
  <si>
    <t>Financial Assets</t>
  </si>
  <si>
    <t>G = a characteristic associated with day-to-day business activities</t>
  </si>
  <si>
    <t>O = a characteristic associated with a business' operating context</t>
  </si>
  <si>
    <t>P =  a characteristic associated with a business' progress on a Break-Even Goal</t>
  </si>
  <si>
    <t xml:space="preserve">S = a characteristic associated with a specific element of a business </t>
  </si>
  <si>
    <t>For Individual business characteristics</t>
  </si>
  <si>
    <t>Water Use</t>
  </si>
  <si>
    <t>H</t>
  </si>
  <si>
    <t>L</t>
  </si>
  <si>
    <t>P</t>
  </si>
  <si>
    <t>U</t>
  </si>
  <si>
    <t>High</t>
  </si>
  <si>
    <t>Low</t>
  </si>
  <si>
    <t>Unlikely</t>
  </si>
  <si>
    <t>CHECK GOAL</t>
  </si>
  <si>
    <t>High Count</t>
  </si>
  <si>
    <t>Low Count</t>
  </si>
  <si>
    <t>Unlikely Count</t>
  </si>
  <si>
    <t>Risk
Level</t>
  </si>
  <si>
    <t>Employment Terms</t>
  </si>
  <si>
    <t>Employee Health</t>
  </si>
  <si>
    <t>Community Engagement</t>
  </si>
  <si>
    <t>Non-GHG Emissions</t>
  </si>
  <si>
    <t>Operational Waste</t>
  </si>
  <si>
    <t>Physical Presence</t>
  </si>
  <si>
    <t>Employee Discrimination</t>
  </si>
  <si>
    <t>Employee Engagement</t>
  </si>
  <si>
    <t>Customer Engagement</t>
  </si>
  <si>
    <t>Product Characteristics</t>
  </si>
  <si>
    <t>Product GHG Emissions</t>
  </si>
  <si>
    <t>Goal code</t>
  </si>
  <si>
    <t>Goal
name</t>
  </si>
  <si>
    <t>Does this
apply?</t>
  </si>
  <si>
    <t>Break-Even Goal Risk Assessment</t>
  </si>
  <si>
    <t>Goal
code</t>
  </si>
  <si>
    <t>Examples</t>
  </si>
  <si>
    <t xml:space="preserve">e.g. requires coal to fuel a furnace, or gas for heating (includes metal refining) , heavy machinery or vehicles dependent on fossil-fuels </t>
  </si>
  <si>
    <t>e.g. converting methane or naphtha into ammonia, or petroleum into polymers for plastic manufacturing</t>
  </si>
  <si>
    <t>e.g. freight, oil &amp; gas transportation (includes cruises, airlines, train companies)</t>
  </si>
  <si>
    <t xml:space="preserve">e.g. pristinely clean, high or low temperatures, or specialized ventilation such as for semiconductor manufacturing </t>
  </si>
  <si>
    <t>e.g. water is used to grow crops and for animal production, or as a key input into personal products such as shampoo and water-based beverages</t>
  </si>
  <si>
    <t>e.g. metals, minerals and fossil fuels</t>
  </si>
  <si>
    <t>e.g. wheat, dairy, beef</t>
  </si>
  <si>
    <t>e.g. fishing, hunting</t>
  </si>
  <si>
    <t>e.g. prospective construction (buying up plots), stewardship of parklands and forests, and tourism, where the main attraction is the presence of natural resources such as high biodiversity</t>
  </si>
  <si>
    <t>e.g. cosmetics, pharmaceuticals</t>
  </si>
  <si>
    <t>e.g. metals, foodstuffs, cement</t>
  </si>
  <si>
    <t>e.g. industries with a significant use of call centres or external market researchers</t>
  </si>
  <si>
    <t>e.g. supermarkets and department stores</t>
  </si>
  <si>
    <t>e.g. mining, jewellery manufacturing</t>
  </si>
  <si>
    <t>e.g. financial services and consulting procuring office supplies such as computers and stationary</t>
  </si>
  <si>
    <t xml:space="preserve">e.g. chemical pesticides, certain pharmaceuticals, consumer electronics. Some substances are known to be toxic to people and organisms. Other substances may not seem immediately harmful, but if nature cannot break them down rapidly they may – through gaseous, liquid or solid emissions – systematically build up in the environment to dangerous levels e.g. cadmium, CFCs, NOx, POPs, EDCs and aerosols. See BE05: Operational Emissions Action Guide (p.9) for full guidance on identifying harmful emissions </t>
  </si>
  <si>
    <t xml:space="preserve">e.g. requires coal to fuel a furnace, or gas for heating (includes metal refining), heavy machinery or vehicles dependent on fossil-fuels </t>
  </si>
  <si>
    <t>e.g. construction companies</t>
  </si>
  <si>
    <t>e.g. industrial gas or other chemical production, oil &amp; gas production and transportation</t>
  </si>
  <si>
    <t>e.g. financial services, consulting</t>
  </si>
  <si>
    <t>e.g. IT and software services</t>
  </si>
  <si>
    <t xml:space="preserve">e.g. pristinely clean, high or low temperatures, or specialized ventilation, such as for semiconductor manufacturing </t>
  </si>
  <si>
    <t>e.g. cement production emits carbon dioxide, livestock production results in methane emissions</t>
  </si>
  <si>
    <t>e.g. heavy industry such as construction, machinery, industrial gases or nuclear plants produce hazardous waste</t>
  </si>
  <si>
    <t xml:space="preserve">e.g. food-based products </t>
  </si>
  <si>
    <t>e.g. pharmaceuticals</t>
  </si>
  <si>
    <t>e.g. professional services, telecommunications, digital media</t>
  </si>
  <si>
    <t>e.g. jewellery, metals</t>
  </si>
  <si>
    <t>e.g. cultivating crops which grow best in tropical conditions, increasing the risk of use of deforested land</t>
  </si>
  <si>
    <t>e.g. knowledge-based services</t>
  </si>
  <si>
    <t>e.g. agriculture, textile dyeing, beverages</t>
  </si>
  <si>
    <t>e.g. mining companies may employ significant quantities of local labour for a set period of time, creating economic dependency and lack of resilience should the company leave</t>
  </si>
  <si>
    <t>e.g. real estate development</t>
  </si>
  <si>
    <t>e.g. GMO crops which contaminate local crops, disrupting ecosystems; fracking which disrupts ecosystems and presents significant noise disruption; extraction of local genetic resources, such as plants with medicinal properties</t>
  </si>
  <si>
    <t>e.g. knowledge-based services, apparel retail</t>
  </si>
  <si>
    <t>e.g. chemical manufacturing, electronics manufacturing</t>
  </si>
  <si>
    <t>e.g. cosmetic manufacturing, where chemicals considered safe at low levels  (and are used in products as such) are present in elevated quantities in manufacturing environments</t>
  </si>
  <si>
    <t>e.g. chemical manufacturing and distribution, due to presence of explosive gases</t>
  </si>
  <si>
    <t>e.g. industrial manufacturing</t>
  </si>
  <si>
    <t>e.g. agriculture, construction</t>
  </si>
  <si>
    <t>e.g. consulting, financial services</t>
  </si>
  <si>
    <t>e.g. care homes, prisons, therapy</t>
  </si>
  <si>
    <t>e.g. significant use of seasonal workers, such as in retail and leisure</t>
  </si>
  <si>
    <t>e.g. manufacturing, agriculture, retail</t>
  </si>
  <si>
    <t>e.g. retail and leisure</t>
  </si>
  <si>
    <t>The gig-economy is characterized by the prevalence of short-term contracts or freelance work as opposed to permanent jobs (e.g. delivery or taxi drivers who own their vehicles)</t>
  </si>
  <si>
    <t>e.g. craftsmanship</t>
  </si>
  <si>
    <t>e.g. financial, consulting and legal services, research and development</t>
  </si>
  <si>
    <t>e.g. mining of precious metals, agricultural production</t>
  </si>
  <si>
    <t>e.g. textile manufacturing</t>
  </si>
  <si>
    <t>The gig-economy is characterized by the prevalence of short-term contracts or freelance work as opposed to permanent jobs (e.g. delivery drivers)</t>
  </si>
  <si>
    <t>e.g. this is likely to apply where products are likely to be encountered by  vulnerable groups such as children (e.g. household appliances), or where the product requires a high level of skill (e.g. a car)</t>
  </si>
  <si>
    <t>e.g. a product is complex, if the terms of use, and/or the features and risks associated with use are not reasonably likely to be understood by the user without explanation ( e.g. industrial machinery, financial services)</t>
  </si>
  <si>
    <t>e.g. electronic waste</t>
  </si>
  <si>
    <t>e.g. financial services, legal services, which require the disclosure of information for services to be carried out</t>
  </si>
  <si>
    <t>e.g. tobacco, alcohol, gambling</t>
  </si>
  <si>
    <t>e.g. semiconductors (they are fitted inside electronic products which are sold to customers)</t>
  </si>
  <si>
    <t>e.g. a product is complex, if the terms of use, and/or the features and risks associated with use are not reasonably likely to be understood by the user ( e.g. industrial machinery, financial services)</t>
  </si>
  <si>
    <t>e.g. social media used predominantly by teenagers, children's toys, some financial services products</t>
  </si>
  <si>
    <t>e.g. weapons</t>
  </si>
  <si>
    <t>e.g. tobacco, alcohol</t>
  </si>
  <si>
    <t>e.g. diesel or petrol cars, machinery dependent on fossil fuel combustion, chemical fertiliser and pesticides</t>
  </si>
  <si>
    <t>e.g. oil and gas exploration, manufacture of equipment dependent on fossil fuel combustion</t>
  </si>
  <si>
    <t>e.g. tourism, shipping</t>
  </si>
  <si>
    <t>e.g. diesel engines for use in machinery, components of explosives or defense equipment</t>
  </si>
  <si>
    <t>e.g. POPs, EDCs, radioactive materials, certain metal compounds like mercury, lead, zinc and cadmium, and aerosols. See BE17: Product Harm Action Guide, p.19 for a full guidance on identifying substances of concern</t>
  </si>
  <si>
    <t>e.g. raw agricultural inputs, paper products</t>
  </si>
  <si>
    <t>e.g. diesel or petrol cars, machinery dependent on fossil fuel combustion</t>
  </si>
  <si>
    <t>e.g. industrial gases such as carbon dioxide, methane and carbon monoxide</t>
  </si>
  <si>
    <t>e.g. petroleum, diesel, kerosene</t>
  </si>
  <si>
    <t>e.g. household products which emit VOCs, refrigeration which emits CFCs</t>
  </si>
  <si>
    <t>e.g. leased machinery or transport that runs on fossil fuels</t>
  </si>
  <si>
    <t>e.g. candles, scent diffusers</t>
  </si>
  <si>
    <t>e.g. packaged foods, household products</t>
  </si>
  <si>
    <t>e.g. household appliances</t>
  </si>
  <si>
    <t>e.g. household electronics and appliances</t>
  </si>
  <si>
    <t>e.g. virtual products, services</t>
  </si>
  <si>
    <t>e.g. crops</t>
  </si>
  <si>
    <t>e.g. metals, minerals and wood</t>
  </si>
  <si>
    <t>e.g. financial services</t>
  </si>
  <si>
    <t>e.g. healthcare, pharmaceuticals</t>
  </si>
  <si>
    <t>e.g. banks, fund managers, pension funds</t>
  </si>
  <si>
    <t>e.g. insurance companies</t>
  </si>
  <si>
    <t>e.g. emerging technologies such as social media, cryptocurrency</t>
  </si>
  <si>
    <t>e.g. tourism</t>
  </si>
  <si>
    <t>e.g. news media</t>
  </si>
  <si>
    <t>e.g. financial services, social media</t>
  </si>
  <si>
    <t>A typical business is dependent on fossil fuels as a key operational input</t>
  </si>
  <si>
    <t>BE01-T-H-1</t>
  </si>
  <si>
    <t>BE01-T-H-2</t>
  </si>
  <si>
    <t>BE01-T-H-3</t>
  </si>
  <si>
    <t>BE01-T-H-4</t>
  </si>
  <si>
    <t>BE01-T-H-5</t>
  </si>
  <si>
    <t>BE01-T-H-6</t>
  </si>
  <si>
    <t>A typical business transforms the chemical or physical structure of materials with extreme temperatures at scale</t>
  </si>
  <si>
    <t>A typical business depends on multiple stages of automated, machine-based labour</t>
  </si>
  <si>
    <t>A typical business transports or distributes goods, materials or people as a key activity</t>
  </si>
  <si>
    <t xml:space="preserve">A typical business requires a specialized environment which depends on high energy input for its maintenance </t>
  </si>
  <si>
    <t>BE02-T-H-1</t>
  </si>
  <si>
    <t>BE02-T-H-2</t>
  </si>
  <si>
    <t>A typical business's operations are water-intensive</t>
  </si>
  <si>
    <t>A typical business uses water as a major product input</t>
  </si>
  <si>
    <t>A typical business generates contaminated wastewater which requires specialized treatment</t>
  </si>
  <si>
    <t>BE02-T-H-3</t>
  </si>
  <si>
    <t>BE02-T-L-1</t>
  </si>
  <si>
    <t>BE03-T-H-1</t>
  </si>
  <si>
    <t>BE03-T-H-2</t>
  </si>
  <si>
    <t>BE03-T-H-3</t>
  </si>
  <si>
    <t>BE03-T-H-4</t>
  </si>
  <si>
    <t>BE03-T-H-5</t>
  </si>
  <si>
    <t>BE03-T-U-1</t>
  </si>
  <si>
    <t>BE04-T-H-1</t>
  </si>
  <si>
    <t>BE04-T-H-2</t>
  </si>
  <si>
    <t>BE04-T-H-3</t>
  </si>
  <si>
    <t>BE04-T-H-4</t>
  </si>
  <si>
    <t>BE04-T-H-5</t>
  </si>
  <si>
    <t>BE04-T-H-6</t>
  </si>
  <si>
    <t>BE04-T-L-1</t>
  </si>
  <si>
    <t>BE05-T-H-1</t>
  </si>
  <si>
    <t>BE05-T-H-2</t>
  </si>
  <si>
    <t>BE05-T-H-3</t>
  </si>
  <si>
    <t>BE05-T-H-4</t>
  </si>
  <si>
    <t>BE05-T-H-5</t>
  </si>
  <si>
    <t>BE05-T-L-1</t>
  </si>
  <si>
    <t>BE05-T-L-2</t>
  </si>
  <si>
    <t>BE05-T-L-3</t>
  </si>
  <si>
    <t>BE06-T-H-1</t>
  </si>
  <si>
    <t>BE06-T-H-2</t>
  </si>
  <si>
    <t>BE07-T-H-1</t>
  </si>
  <si>
    <t>BE07-T-H-2</t>
  </si>
  <si>
    <t>BE07-T-H-3</t>
  </si>
  <si>
    <t>BE07-T-H-4</t>
  </si>
  <si>
    <t>BE07-T-L-1</t>
  </si>
  <si>
    <t>BE07-T-L-2</t>
  </si>
  <si>
    <t>BE08-T-H-1</t>
  </si>
  <si>
    <t>BE08-T-H-2</t>
  </si>
  <si>
    <t>BE08-T-L-1</t>
  </si>
  <si>
    <t>BE09-T-H-1</t>
  </si>
  <si>
    <t>BE09-T-H-2</t>
  </si>
  <si>
    <t>BE09-T-H-3</t>
  </si>
  <si>
    <t>BE09-T-H-4</t>
  </si>
  <si>
    <t>BE09-T-L-1</t>
  </si>
  <si>
    <t>BE10-T-H-1</t>
  </si>
  <si>
    <t>BE10-T-H-2</t>
  </si>
  <si>
    <t>BE10-T-H-3</t>
  </si>
  <si>
    <t>BE10-T-H-4</t>
  </si>
  <si>
    <t>BE10-T-H-5</t>
  </si>
  <si>
    <t>BE10-T-H-6</t>
  </si>
  <si>
    <t>BE10-T-H-7</t>
  </si>
  <si>
    <t>BE11-T-H-1</t>
  </si>
  <si>
    <t>BE11-T-H-3</t>
  </si>
  <si>
    <t>BE11-T-H-4</t>
  </si>
  <si>
    <t>BE11-T-H-5</t>
  </si>
  <si>
    <t>BE11-T-H-6</t>
  </si>
  <si>
    <t>BE11-T-H-7</t>
  </si>
  <si>
    <t>BE11-T-H-8</t>
  </si>
  <si>
    <t>BE11-T-L-1</t>
  </si>
  <si>
    <t>BE12-T-H-1</t>
  </si>
  <si>
    <t>BE13-T-H-1</t>
  </si>
  <si>
    <t>BE14-T-H-1</t>
  </si>
  <si>
    <t>BE15-T-H-1</t>
  </si>
  <si>
    <t>BE15-T-H-2</t>
  </si>
  <si>
    <t>BE15-T-H-3</t>
  </si>
  <si>
    <t>BE15-T-H-4</t>
  </si>
  <si>
    <t>BE15-T-H-5</t>
  </si>
  <si>
    <t>BE15-T-H-6</t>
  </si>
  <si>
    <t>BE17-T-H-8</t>
  </si>
  <si>
    <t>BE17-T-L-3</t>
  </si>
  <si>
    <t>BE15-T-L-2</t>
  </si>
  <si>
    <t>BE17-T-H-1</t>
  </si>
  <si>
    <t>BE17-T-H-2</t>
  </si>
  <si>
    <t>BE17-T-H-3</t>
  </si>
  <si>
    <t>BE17-T-H-4</t>
  </si>
  <si>
    <t>BE17-T-H-5</t>
  </si>
  <si>
    <t>BE17-T-H-6</t>
  </si>
  <si>
    <t>BE17-T-H-7</t>
  </si>
  <si>
    <t>BE17-T-L-1</t>
  </si>
  <si>
    <t>BE17-T-L-2</t>
  </si>
  <si>
    <t>BE18-T-H-1</t>
  </si>
  <si>
    <t>BE18-T-H-2</t>
  </si>
  <si>
    <t>BE18-T-H-3</t>
  </si>
  <si>
    <t>BE18-T-H-4</t>
  </si>
  <si>
    <t>BE18-T-H-5</t>
  </si>
  <si>
    <t>BE18-T-L-1</t>
  </si>
  <si>
    <t>BE19-T-H-1</t>
  </si>
  <si>
    <t>BE19-T-H-3</t>
  </si>
  <si>
    <t>BE19-T-H-4</t>
  </si>
  <si>
    <t>BE19-T-L-1</t>
  </si>
  <si>
    <t>BE19-T-L-2</t>
  </si>
  <si>
    <t>BE19-T-L-3</t>
  </si>
  <si>
    <t>BE20-T-H-1</t>
  </si>
  <si>
    <t>BE20-T-H-2</t>
  </si>
  <si>
    <t>BE23-T-H-1</t>
  </si>
  <si>
    <t>BE23-T-H-2</t>
  </si>
  <si>
    <t>BE20-T-H-3</t>
  </si>
  <si>
    <t>BE20-T-H-4</t>
  </si>
  <si>
    <t>BE20-T-H-5</t>
  </si>
  <si>
    <t>BE20-T-H-6</t>
  </si>
  <si>
    <t>BE21-T-H-1</t>
  </si>
  <si>
    <t>BE22-T-H-1</t>
  </si>
  <si>
    <t>BE22-T-H-2</t>
  </si>
  <si>
    <t>BE22-T-H-3</t>
  </si>
  <si>
    <t>BE23-T-L-1</t>
  </si>
  <si>
    <t>A typical business extracts natural resources from the earth</t>
  </si>
  <si>
    <t>A typical business cultivates plants or trees, or rears animals</t>
  </si>
  <si>
    <t>A typical business harvests plants or animals from the wild</t>
  </si>
  <si>
    <t>A typical business owns or manages large swathes of land</t>
  </si>
  <si>
    <t>A typical business relies on animal testing to develop its products</t>
  </si>
  <si>
    <t>A typical business does not own or manage any natural resources, including large swathes of land</t>
  </si>
  <si>
    <t>A typical business transforms, refines or combines raw materials</t>
  </si>
  <si>
    <t>A typical business relies heavily on outsourced labour</t>
  </si>
  <si>
    <t>A typical business only sells physical goods that it does not manufacture itself</t>
  </si>
  <si>
    <t>A typical business only procures ancillary goods and services for its own operations</t>
  </si>
  <si>
    <t>A typical business manages, stores or distributes potentially harmful substances</t>
  </si>
  <si>
    <t>A typical business uses significant quantities of potentially harmful substances as a product input or operational input</t>
  </si>
  <si>
    <t>A typical business generates significant quantities of potentially harmful substances as an operational by-product</t>
  </si>
  <si>
    <t>A typical business delivers services which do not emit harmful substances or require the use of heavy machinery</t>
  </si>
  <si>
    <t>A typical business only creates virtual products without emitting harmful substances</t>
  </si>
  <si>
    <t>A typical business only sells physical goods which it does not manufacture itself</t>
  </si>
  <si>
    <t>A typical business requires a specialized environment which depends on high energy input for its maintenance</t>
  </si>
  <si>
    <t>A typical business generates energy from fossil fuels</t>
  </si>
  <si>
    <t>A typical business produces significant quantities of operational by-products</t>
  </si>
  <si>
    <t>A typical business's operations generate significant quantities of hazardous waste</t>
  </si>
  <si>
    <t>A typical business depends on perishable product inputs</t>
  </si>
  <si>
    <t>A typical business's products are perishable</t>
  </si>
  <si>
    <t>A typical business does not produce physical goods, or only delivers services which do not rely on the consumption of physical goods</t>
  </si>
  <si>
    <t>A typical business only generates operational by-products that are widely repurposed</t>
  </si>
  <si>
    <t>A typical business is likely to negotiate with governing bodies or local communities for rights to resources or land</t>
  </si>
  <si>
    <t>A typical business is likely to operate in or near areas of high biodiversity or cultural value</t>
  </si>
  <si>
    <t>A typical business's activities predominantly take place in built-up areas</t>
  </si>
  <si>
    <t>A typical business requires the repeated acquisition or control of new land</t>
  </si>
  <si>
    <t>A typical business's wages include non-guaranteed elements, resulting in unpredictable income</t>
  </si>
  <si>
    <t>A typical business has a significant proportion of temporary workers</t>
  </si>
  <si>
    <t>A typical business has a significant proportion of migrant workers who may not have access to adequate social protections</t>
  </si>
  <si>
    <t>A typical business is part of the gig-economy</t>
  </si>
  <si>
    <t>A typical business is highly dependent on confidentiality</t>
  </si>
  <si>
    <t>A typical business provides services which require the disclosure of personal or confidential information</t>
  </si>
  <si>
    <t>A typical business produces intermediate goods which are typically used to create final products that are likely to cause harm</t>
  </si>
  <si>
    <t>A typical business does not sell physical goods</t>
  </si>
  <si>
    <t>A typical business's core model involves the ownership, management and/or investment of financial assets</t>
  </si>
  <si>
    <t>A typical business is highly regulated by data privacy laws</t>
  </si>
  <si>
    <t>A typical business's use of local natural resources (including water) has the potential to increase prices and/or hinder community access</t>
  </si>
  <si>
    <t>A typical business relies on significant amounts of local labour which may impact living costs and create local economic dependency</t>
  </si>
  <si>
    <t>A typical business could have the potential to disrupt local activities and livelihoods</t>
  </si>
  <si>
    <t>A typical business’s operations only take place in built-up areas and do not involve any activity which is likely to generate pollution</t>
  </si>
  <si>
    <t>A typical business's activities could expose employees to hazardous substances</t>
  </si>
  <si>
    <t xml:space="preserve">A typical business’s activities could repeatedly expose employees to substances which have harmful effects over time </t>
  </si>
  <si>
    <t>A typical business's activities could expose employees to highly reactive substances, increasing risk of accident</t>
  </si>
  <si>
    <t>A typical business requires the use of heavy machinery</t>
  </si>
  <si>
    <t>A typical business's activities involve repetitive manual labour</t>
  </si>
  <si>
    <t>A typical business routinely requires employees to work overtime (more than 40 hours a week)</t>
  </si>
  <si>
    <t>A typical business could routinely expose employees to psychologically challenging situations</t>
  </si>
  <si>
    <t>A typical business has a significant proportion of employees carrying out low-skilled labour</t>
  </si>
  <si>
    <t>A typical business has a significant proportion of employees on zero hour contracts</t>
  </si>
  <si>
    <t>A typical business depends on apprenticeship or internship-based labour</t>
  </si>
  <si>
    <t>The vast majority of a typical business's employees are high-skilled and well paid</t>
  </si>
  <si>
    <t>A significant proportion of employees are women or minority groups who may require additional protection against discrimination</t>
  </si>
  <si>
    <t>A typical business’s activities could expose employees to hazardous substances</t>
  </si>
  <si>
    <t>A typical business's products are likely to cause harm to people or environment if misused, and are sold to consumers rather than other businesses</t>
  </si>
  <si>
    <t>A typical business's products are complex and not readily understood by customers</t>
  </si>
  <si>
    <t>A typical business's  products are likely to cause harm to people or environment if disposed of improperly</t>
  </si>
  <si>
    <t>A typical business's product users are likely to be vulnerable groups such as children, the elderly, indigenous people</t>
  </si>
  <si>
    <t>A typical business's products may be addictive</t>
  </si>
  <si>
    <t>A typical business's products are unlikely to cause harm to people or environment during intended use, if misused, or at end of life</t>
  </si>
  <si>
    <t>A typical business's product users are likely to be vulnerable groups such as children, the elderly, indigenous people</t>
  </si>
  <si>
    <t>A typical business's products might contain harmful substances</t>
  </si>
  <si>
    <t>A typical business's goods are designed for human consumption or ingestion and could increase long-term health risks</t>
  </si>
  <si>
    <t>A typical business's goods emit potentially harmful substances during use or at end of life</t>
  </si>
  <si>
    <t>A typical business's goods or services perpetuate reliance on fossil-fuel-dependent infrastructure</t>
  </si>
  <si>
    <t>A typical business's goods or services could significantly disrupt ecosystems</t>
  </si>
  <si>
    <t>A typical business's products consist entirely of natural resources which have been minimally altered before onward sale and are unlikely to cause harm</t>
  </si>
  <si>
    <t>A typical business only offers services, and they do not have the potential to negatively impact the health of people or the environment (through its own actions or those of its clients)</t>
  </si>
  <si>
    <t>A typical business's products depend on fossil fuels to operate </t>
  </si>
  <si>
    <t>A typical business's products are themselves a greenhouse gas</t>
  </si>
  <si>
    <t>A typical business's sells combustible fossil fuels</t>
  </si>
  <si>
    <t>A typical business's products contain greenhouse gases which may be emitted during use or at end of life</t>
  </si>
  <si>
    <t>A typical business's services involve leasing machinery/equipment which depends on fossil fuels to operate</t>
  </si>
  <si>
    <t>A typical business's products force users to emit negligible amounts of greenhouse gases</t>
  </si>
  <si>
    <t>A typical business's products or key components within products are designed for single or temporary use</t>
  </si>
  <si>
    <t xml:space="preserve">A typical business's products require disassembly by the end user to be repurposed </t>
  </si>
  <si>
    <t>A typical business's products cannot easily be repaired or upgraded, and are likely to need replacing every few years</t>
  </si>
  <si>
    <t>A typical business's products are fully consumed by the user and require no or very little packaging</t>
  </si>
  <si>
    <t>A typical business sells natural resources or other homogeneous materials which can be widely repurposed</t>
  </si>
  <si>
    <t>A typical business's products are intended to impact people's health</t>
  </si>
  <si>
    <t>A typical business's management or investment of financial assets (in-house or via third-party managers) plays a critical role in its core model</t>
  </si>
  <si>
    <t>A typical business collects or handles sensitive information and personal data</t>
  </si>
  <si>
    <t>A typical business facilitates interactions with potentially vulnerable groups such as children, the elderly, indigenous people</t>
  </si>
  <si>
    <t>A typical business is involved in or is otherwise in a position to influence the dissemination of information</t>
  </si>
  <si>
    <t>A typical business's activity causes extensive greenhouse gas emissions or relies on the sale or purchase of fossil fuels</t>
  </si>
  <si>
    <t>A typical business only uses financial assets for the reasonable and appropriate day-to-day support of its other activities</t>
  </si>
  <si>
    <t>Typical business characteristic</t>
  </si>
  <si>
    <t>A typical business's products do not force the user to emit greenhouse gases during use or post-use</t>
  </si>
  <si>
    <t>BE18-T-U-1</t>
  </si>
  <si>
    <t>e.g. clothes, furniture</t>
  </si>
  <si>
    <t>Business Activity:</t>
  </si>
  <si>
    <t>Risk level definitions</t>
  </si>
  <si>
    <t>Risk Level</t>
  </si>
  <si>
    <t>Definition</t>
  </si>
  <si>
    <t>Highest</t>
  </si>
  <si>
    <t>There is a high risk that a typical company’s activities will cause significant harm in this issue area</t>
  </si>
  <si>
    <t>Moderate</t>
  </si>
  <si>
    <t>There is a moderate risk that a typical company’s activities will cause significant harm in this issue area</t>
  </si>
  <si>
    <t>Lower</t>
  </si>
  <si>
    <t>There is a low risk that a typical company’s activities will cause significant harm in this issue area</t>
  </si>
  <si>
    <t>A typical company’s activities are unlikely to cause any harm in this issue area</t>
  </si>
  <si>
    <t>Notes for Future-Fit team</t>
  </si>
  <si>
    <t>Rationale</t>
  </si>
  <si>
    <t>Bibliography</t>
  </si>
  <si>
    <t>Resource type</t>
  </si>
  <si>
    <t>Title</t>
  </si>
  <si>
    <t>Author</t>
  </si>
  <si>
    <t>Year published</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</si>
  <si>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</si>
  <si>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</si>
  <si>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</si>
  <si>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</si>
  <si>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</si>
  <si>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</si>
  <si>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</si>
  <si>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</si>
  <si>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</si>
  <si>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</si>
  <si>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</si>
  <si>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</si>
  <si>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</si>
  <si>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</si>
  <si>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</si>
  <si>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</si>
  <si>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</si>
  <si>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</si>
  <si>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</si>
  <si>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</si>
  <si>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</si>
  <si>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</si>
  <si>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</si>
  <si>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</si>
  <si>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</si>
  <si>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</si>
  <si>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</si>
  <si>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</si>
  <si>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</si>
  <si>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</si>
  <si>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</si>
  <si>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</si>
  <si>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</si>
  <si>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</si>
  <si>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</si>
  <si>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</si>
  <si>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</si>
  <si>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</si>
  <si>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</si>
  <si>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</si>
  <si>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Risk Characteristics</t>
  </si>
  <si>
    <t>Heatmap Assessment</t>
  </si>
  <si>
    <r>
      <t>Where you are unsure of your assessment, or have comments about a rationale or Break-Even Goal, please use the '</t>
    </r>
    <r>
      <rPr>
        <i/>
        <sz val="12"/>
        <color theme="1"/>
        <rFont val="Calibri"/>
        <family val="2"/>
        <scheme val="minor"/>
      </rPr>
      <t>Notes for Future-Fit team'</t>
    </r>
    <r>
      <rPr>
        <sz val="12"/>
        <color theme="1"/>
        <rFont val="Calibri"/>
        <family val="2"/>
        <scheme val="minor"/>
      </rPr>
      <t xml:space="preserve"> column to capture your queries.</t>
    </r>
  </si>
  <si>
    <t>ISIC Classes covered by Business Activity</t>
  </si>
  <si>
    <t>Introduction to Business Activity</t>
  </si>
  <si>
    <t>Instructions for using this Excel template</t>
  </si>
  <si>
    <t>Reference #</t>
  </si>
  <si>
    <t>Journal volume, 
issue and page numbers 
(if applicable)</t>
  </si>
  <si>
    <r>
      <t xml:space="preserve">Your rationales should be substantiated using references to third-party resources. Because an Excel template is being used for the purposes of future digitalisation of the heatmaps, this will need to be done manually. Fill out the </t>
    </r>
    <r>
      <rPr>
        <i/>
        <sz val="12"/>
        <color theme="1"/>
        <rFont val="Calibri"/>
        <family val="2"/>
        <scheme val="minor"/>
      </rPr>
      <t xml:space="preserve">References </t>
    </r>
    <r>
      <rPr>
        <sz val="12"/>
        <color theme="1"/>
        <rFont val="Calibri"/>
        <family val="2"/>
        <scheme val="minor"/>
      </rPr>
      <t>tab as you undertake the assessment, making sure to align the correct number reference in the body of your rationales. For instance, your first reference will be known as [1]. When relying on information from this source to substantiate a point in a rationale, simply write out '[1]' where relevant. You will need to be very aware that your references all align, as human error is likely to creep in!</t>
    </r>
  </si>
  <si>
    <r>
      <t xml:space="preserve">If a risk characteristic applies to your Business Activity, use the </t>
    </r>
    <r>
      <rPr>
        <i/>
        <sz val="12"/>
        <color theme="1"/>
        <rFont val="Calibri"/>
        <family val="2"/>
        <scheme val="minor"/>
      </rPr>
      <t xml:space="preserve">Rationale </t>
    </r>
    <r>
      <rPr>
        <sz val="12"/>
        <color theme="1"/>
        <rFont val="Calibri"/>
        <family val="2"/>
        <scheme val="minor"/>
      </rPr>
      <t xml:space="preserve">column to explain why. You do not need to write rationales for why a risk characteristics </t>
    </r>
    <r>
      <rPr>
        <i/>
        <sz val="12"/>
        <color theme="1"/>
        <rFont val="Calibri"/>
        <family val="2"/>
        <scheme val="minor"/>
      </rPr>
      <t>does not</t>
    </r>
    <r>
      <rPr>
        <sz val="12"/>
        <color theme="1"/>
        <rFont val="Calibri"/>
        <family val="2"/>
        <scheme val="minor"/>
      </rPr>
      <t xml:space="preserve"> apply.</t>
    </r>
  </si>
  <si>
    <t>Understanding your Business Activity</t>
  </si>
  <si>
    <t>Further description</t>
  </si>
  <si>
    <t>Undertaking the heatmap</t>
  </si>
  <si>
    <t>Journal or website name (if applicable)</t>
  </si>
  <si>
    <t>BE01-T-M-1</t>
  </si>
  <si>
    <t>BE03-T-M-1</t>
  </si>
  <si>
    <t>No upgrading or downgrading risk characteristics are fulfilled</t>
  </si>
  <si>
    <t>BE02-T-M-1</t>
  </si>
  <si>
    <t>BE04-T-M-1</t>
  </si>
  <si>
    <t>BE05-T-M-1</t>
  </si>
  <si>
    <t>BE06-T-M-1</t>
  </si>
  <si>
    <t>BE07-T-M-1</t>
  </si>
  <si>
    <t>BE08-T-M-1</t>
  </si>
  <si>
    <t>BE09-T-M-1</t>
  </si>
  <si>
    <t>BE10-T-M-1</t>
  </si>
  <si>
    <t>BE11-T-M-1</t>
  </si>
  <si>
    <t>BE12-T-M-1</t>
  </si>
  <si>
    <t>BE13-T-M-1</t>
  </si>
  <si>
    <t>BE14-T-M-1</t>
  </si>
  <si>
    <t>BE15-T-M-1</t>
  </si>
  <si>
    <t>BE17-T-M-1</t>
  </si>
  <si>
    <t>BE16-T-M-1</t>
  </si>
  <si>
    <t>BE18-T-M-1</t>
  </si>
  <si>
    <t>BE19-T-M-1</t>
  </si>
  <si>
    <t>BE20-T-M-1</t>
  </si>
  <si>
    <t>BE21-T-M-1</t>
  </si>
  <si>
    <t>BE22-T-M-1</t>
  </si>
  <si>
    <t>BE23-T-M-1</t>
  </si>
  <si>
    <t>Throughout this document, you will only be able to edit light orange cells.</t>
  </si>
  <si>
    <r>
      <t xml:space="preserve">Consider the risk characteristics on the </t>
    </r>
    <r>
      <rPr>
        <i/>
        <sz val="12"/>
        <color theme="1"/>
        <rFont val="Calibri"/>
        <family val="2"/>
        <scheme val="minor"/>
      </rPr>
      <t xml:space="preserve">Goal Risk Assessment </t>
    </r>
    <r>
      <rPr>
        <sz val="12"/>
        <color theme="1"/>
        <rFont val="Calibri"/>
        <family val="2"/>
        <scheme val="minor"/>
      </rPr>
      <t>tab to determine the risk level of a Break-Even goal. Fill out the '</t>
    </r>
    <r>
      <rPr>
        <i/>
        <sz val="12"/>
        <color theme="1"/>
        <rFont val="Calibri"/>
        <family val="2"/>
        <scheme val="minor"/>
      </rPr>
      <t>Does this apply?</t>
    </r>
    <r>
      <rPr>
        <sz val="12"/>
        <color theme="1"/>
        <rFont val="Calibri"/>
        <family val="2"/>
        <scheme val="minor"/>
      </rPr>
      <t>' column using the drop down options '</t>
    </r>
    <r>
      <rPr>
        <i/>
        <sz val="12"/>
        <color theme="1"/>
        <rFont val="Calibri"/>
        <family val="2"/>
        <scheme val="minor"/>
      </rPr>
      <t>Yes/No/Split</t>
    </r>
    <r>
      <rPr>
        <sz val="12"/>
        <color theme="1"/>
        <rFont val="Calibri"/>
        <family val="2"/>
        <scheme val="minor"/>
      </rPr>
      <t xml:space="preserve">'. This will automatically populate duplicate risk characteristics elsewhere in the </t>
    </r>
    <r>
      <rPr>
        <i/>
        <sz val="12"/>
        <color theme="1"/>
        <rFont val="Calibri"/>
        <family val="2"/>
        <scheme val="minor"/>
      </rPr>
      <t>Goal Risk Assessment</t>
    </r>
    <r>
      <rPr>
        <sz val="12"/>
        <color theme="1"/>
        <rFont val="Calibri"/>
        <family val="2"/>
        <scheme val="minor"/>
      </rPr>
      <t xml:space="preserve"> tab and will auto-fill the </t>
    </r>
    <r>
      <rPr>
        <i/>
        <sz val="12"/>
        <color theme="1"/>
        <rFont val="Calibri"/>
        <family val="2"/>
        <scheme val="minor"/>
      </rPr>
      <t xml:space="preserve">Risk level summary </t>
    </r>
    <r>
      <rPr>
        <sz val="12"/>
        <color theme="1"/>
        <rFont val="Calibri"/>
        <family val="2"/>
        <scheme val="minor"/>
      </rPr>
      <t>tab as you go through</t>
    </r>
    <r>
      <rPr>
        <i/>
        <sz val="12"/>
        <color theme="1"/>
        <rFont val="Calibri"/>
        <family val="2"/>
        <scheme val="minor"/>
      </rPr>
      <t>.</t>
    </r>
  </si>
  <si>
    <t>A typical business uses water for personal consumption and basic sanitation purposes only</t>
  </si>
  <si>
    <t>Notable exclusions from Business Activity</t>
  </si>
  <si>
    <r>
      <t xml:space="preserve">Refer to the </t>
    </r>
    <r>
      <rPr>
        <i/>
        <sz val="12"/>
        <color theme="1"/>
        <rFont val="Calibri"/>
        <family val="2"/>
        <scheme val="minor"/>
      </rPr>
      <t xml:space="preserve">ISIC Classes covered by Business Activity </t>
    </r>
    <r>
      <rPr>
        <sz val="12"/>
        <color theme="1"/>
        <rFont val="Calibri"/>
        <family val="2"/>
        <scheme val="minor"/>
      </rPr>
      <t xml:space="preserve">table below for a more in-depth understanding of the specific activities covered by your heatmap. The ISIC class titles will give you an indication of the content, but should you wish to delve further, you can click the </t>
    </r>
    <r>
      <rPr>
        <i/>
        <sz val="12"/>
        <color theme="1"/>
        <rFont val="Calibri"/>
        <family val="2"/>
        <scheme val="minor"/>
      </rPr>
      <t>Further description</t>
    </r>
    <r>
      <rPr>
        <sz val="12"/>
        <color theme="1"/>
        <rFont val="Calibri"/>
        <family val="2"/>
        <scheme val="minor"/>
      </rPr>
      <t xml:space="preserve"> link through to a more detailed description of each class. Note that there may be some specific</t>
    </r>
    <r>
      <rPr>
        <i/>
        <sz val="12"/>
        <color theme="1"/>
        <rFont val="Calibri"/>
        <family val="2"/>
        <scheme val="minor"/>
      </rPr>
      <t xml:space="preserve"> subsets</t>
    </r>
    <r>
      <rPr>
        <sz val="12"/>
        <color theme="1"/>
        <rFont val="Calibri"/>
        <family val="2"/>
        <scheme val="minor"/>
      </rPr>
      <t xml:space="preserve"> of particular ISIC classes which are additionally included or excluded for your Business Activity. Exclusions are highlighted in grey.</t>
    </r>
  </si>
  <si>
    <r>
      <t xml:space="preserve">Once you have undertaken your heatmap assessment and understand your Business Activity in more depth, please add further narrative to the </t>
    </r>
    <r>
      <rPr>
        <i/>
        <sz val="12"/>
        <color theme="1"/>
        <rFont val="Calibri"/>
        <family val="2"/>
        <scheme val="minor"/>
      </rPr>
      <t>Introduction to the Business Activity</t>
    </r>
    <r>
      <rPr>
        <sz val="12"/>
        <color theme="1"/>
        <rFont val="Calibri"/>
        <family val="2"/>
        <scheme val="minor"/>
      </rPr>
      <t xml:space="preserve"> box so that a future reader of the heatmap can easily gain a high level understanding of what the Business Activity entails.</t>
    </r>
  </si>
  <si>
    <r>
      <t xml:space="preserve">If </t>
    </r>
    <r>
      <rPr>
        <i/>
        <sz val="12"/>
        <color theme="1"/>
        <rFont val="Calibri"/>
        <family val="2"/>
        <scheme val="minor"/>
      </rPr>
      <t xml:space="preserve">no </t>
    </r>
    <r>
      <rPr>
        <sz val="12"/>
        <color theme="1"/>
        <rFont val="Calibri"/>
        <family val="2"/>
        <scheme val="minor"/>
      </rPr>
      <t>high or low risk characteristics apply for a specific Break-Even Goal, you will need to provide a goal-level rationale to explain that the risk level is moderate . There is a 'Moderate' characteristic at the end of each goal which states '</t>
    </r>
    <r>
      <rPr>
        <i/>
        <sz val="12"/>
        <color theme="1"/>
        <rFont val="Calibri"/>
        <family val="2"/>
        <scheme val="minor"/>
      </rPr>
      <t>No upgrading or downgrading risk characteristics are fulfilled</t>
    </r>
    <r>
      <rPr>
        <sz val="12"/>
        <color theme="1"/>
        <rFont val="Calibri"/>
        <family val="2"/>
        <scheme val="minor"/>
      </rPr>
      <t>'. Your goal-level rationale should be entered in this moderate characteristic's corresponding rationale box.</t>
    </r>
  </si>
  <si>
    <r>
      <t xml:space="preserve">As explained in the </t>
    </r>
    <r>
      <rPr>
        <i/>
        <sz val="12"/>
        <color theme="1"/>
        <rFont val="Calibri"/>
        <family val="2"/>
        <scheme val="minor"/>
      </rPr>
      <t xml:space="preserve">Instruction manual </t>
    </r>
    <r>
      <rPr>
        <sz val="12"/>
        <color theme="1"/>
        <rFont val="Calibri"/>
        <family val="2"/>
        <scheme val="minor"/>
      </rPr>
      <t>that accompanies this template, you may occasionally need to use a 'Split risk level' if there is a substantial subset of the Business Activity that causes the risk levels differ. If this is the case, choose the '</t>
    </r>
    <r>
      <rPr>
        <i/>
        <sz val="12"/>
        <color theme="1"/>
        <rFont val="Calibri"/>
        <family val="2"/>
        <scheme val="minor"/>
      </rPr>
      <t>Split</t>
    </r>
    <r>
      <rPr>
        <sz val="12"/>
        <color theme="1"/>
        <rFont val="Calibri"/>
        <family val="2"/>
        <scheme val="minor"/>
      </rPr>
      <t xml:space="preserve">' option from the drop down menu in the </t>
    </r>
    <r>
      <rPr>
        <i/>
        <sz val="12"/>
        <color theme="1"/>
        <rFont val="Calibri"/>
        <family val="2"/>
        <scheme val="minor"/>
      </rPr>
      <t>Does this apply</t>
    </r>
    <r>
      <rPr>
        <sz val="12"/>
        <color theme="1"/>
        <rFont val="Calibri"/>
        <family val="2"/>
        <scheme val="minor"/>
      </rPr>
      <t>? column. The '</t>
    </r>
    <r>
      <rPr>
        <i/>
        <sz val="12"/>
        <color theme="1"/>
        <rFont val="Calibri"/>
        <family val="2"/>
        <scheme val="minor"/>
      </rPr>
      <t>Split</t>
    </r>
    <r>
      <rPr>
        <sz val="12"/>
        <color theme="1"/>
        <rFont val="Calibri"/>
        <family val="2"/>
        <scheme val="minor"/>
      </rPr>
      <t xml:space="preserve">' option should be chosen for at least two risk characteristics within the Break-Even Goal (one of which can be the Moderate characteristic). 
For example, for </t>
    </r>
    <r>
      <rPr>
        <b/>
        <sz val="12"/>
        <color theme="1"/>
        <rFont val="Calibri"/>
        <family val="2"/>
        <scheme val="minor"/>
      </rPr>
      <t>BE18: Product GHGs</t>
    </r>
    <r>
      <rPr>
        <sz val="12"/>
        <color theme="1"/>
        <rFont val="Calibri"/>
        <family val="2"/>
        <scheme val="minor"/>
      </rPr>
      <t>, if your Business Activity is industrial gas production, you may have '</t>
    </r>
    <r>
      <rPr>
        <i/>
        <sz val="12"/>
        <color theme="1"/>
        <rFont val="Calibri"/>
        <family val="2"/>
        <scheme val="minor"/>
      </rPr>
      <t>Split</t>
    </r>
    <r>
      <rPr>
        <sz val="12"/>
        <color theme="1"/>
        <rFont val="Calibri"/>
        <family val="2"/>
        <scheme val="minor"/>
      </rPr>
      <t>' by the High risk characteristic '</t>
    </r>
    <r>
      <rPr>
        <i/>
        <sz val="12"/>
        <color theme="1"/>
        <rFont val="Calibri"/>
        <family val="2"/>
        <scheme val="minor"/>
      </rPr>
      <t>A typical business's products are themselves a greenhouse gas</t>
    </r>
    <r>
      <rPr>
        <sz val="12"/>
        <color theme="1"/>
        <rFont val="Calibri"/>
        <family val="2"/>
        <scheme val="minor"/>
      </rPr>
      <t>' and the Unlikely risk characteristic '</t>
    </r>
    <r>
      <rPr>
        <i/>
        <sz val="12"/>
        <color theme="1"/>
        <rFont val="Calibri"/>
        <family val="2"/>
        <scheme val="minor"/>
      </rPr>
      <t>A typical business's products do not force the user to emit greenhouse gases during use or post-use</t>
    </r>
    <r>
      <rPr>
        <sz val="12"/>
        <color theme="1"/>
        <rFont val="Calibri"/>
        <family val="2"/>
        <scheme val="minor"/>
      </rPr>
      <t>' . 
This would give rise to a Highest/Unlikely risk level.</t>
    </r>
  </si>
  <si>
    <t>ISIC Class code</t>
  </si>
  <si>
    <t>ISIC Class description</t>
  </si>
  <si>
    <t>Subset of ISIC Class</t>
  </si>
  <si>
    <t>Scope of ISIC Class inclusion</t>
  </si>
  <si>
    <t>Relevant Business Activity for excluded ISIC Class subset</t>
  </si>
  <si>
    <t>Excluded activities</t>
  </si>
  <si>
    <t>Relevant Business Activity for excluded activity</t>
  </si>
  <si>
    <t>[41]</t>
  </si>
  <si>
    <t>[42]</t>
  </si>
  <si>
    <t>[43]</t>
  </si>
  <si>
    <t>[44]</t>
  </si>
  <si>
    <t>[45]</t>
  </si>
  <si>
    <t>[46]</t>
  </si>
  <si>
    <t>[47]</t>
  </si>
  <si>
    <t>[48]</t>
  </si>
  <si>
    <t>[49]</t>
  </si>
  <si>
    <t>[50]</t>
  </si>
  <si>
    <t>[51]</t>
  </si>
  <si>
    <t>[52]</t>
  </si>
  <si>
    <t>[53]</t>
  </si>
  <si>
    <t>[54]</t>
  </si>
  <si>
    <t>[55]</t>
  </si>
  <si>
    <t>[56]</t>
  </si>
  <si>
    <t>[57]</t>
  </si>
  <si>
    <t>[58]</t>
  </si>
  <si>
    <t>[59]</t>
  </si>
  <si>
    <t>[60]</t>
  </si>
  <si>
    <t>Date accessed (dd/mm/yyyy)</t>
  </si>
  <si>
    <t>Hyperlink (please add wherever possible)</t>
  </si>
  <si>
    <t>e.g. a Business Activity where processes are completed largely by machinery rather than human labour (includes most manufacturing industries)</t>
  </si>
  <si>
    <t>e.g. a Business Activity heavily dependent on data servers or telecommunications (includes technology companies, financial exchanges &amp; investment banks)</t>
  </si>
  <si>
    <t>e.g. Business Activities which take place solely in offices or warehouses (excludes industries such as those where cleanliness levels are higher due to specific requirements, such as  hospitals and restaurants)</t>
  </si>
  <si>
    <t>e.g. a Business Activity heavily dependent on data servers or telecommunications (includes technology companies, financial exchanges and investment banks)</t>
  </si>
  <si>
    <t>e.g. success within the Business Activity is dependent on intellectual property rights, such as technological patents. High use of personal data, such as financial services</t>
  </si>
  <si>
    <t>e.g. water is contaminated by hazardous chemicals such as those used in textile manufacturing, or organic matter such as slurry from livestock</t>
  </si>
  <si>
    <t>e.g. non-renewable energy utilities and Business Activities which produce their own energy on-site</t>
  </si>
  <si>
    <t>e.g. manufacturing such as textiles, where material cut-offs are not repurposed</t>
  </si>
  <si>
    <t>e.g. mining and oil, which have been known to negotiate with governments for access to land, at the expense of local communities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</si>
  <si>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</si>
  <si>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 Business Activities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</si>
  <si>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</si>
  <si>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t>
  </si>
  <si>
    <t>e.g. leisure and other Business Activities where service misuse is unlikely to result in harm</t>
  </si>
  <si>
    <t>e.g. financial and legal services, and Business Activities whose business models are premised on data-sharing for revenue-generation</t>
  </si>
  <si>
    <t>e.g. oil and gas, manufacturers of equipment dependent on fossil fuel combustion</t>
  </si>
  <si>
    <t>e.g. by many manufacturers and in agriculture, value is held more in assets than in cash</t>
  </si>
  <si>
    <r>
      <t xml:space="preserve">Read the </t>
    </r>
    <r>
      <rPr>
        <i/>
        <sz val="12"/>
        <color theme="1"/>
        <rFont val="Calibri"/>
        <family val="2"/>
        <scheme val="minor"/>
      </rPr>
      <t xml:space="preserve">Introduction to the Business Activity </t>
    </r>
    <r>
      <rPr>
        <sz val="12"/>
        <color theme="1"/>
        <rFont val="Calibri"/>
        <family val="2"/>
        <scheme val="minor"/>
      </rPr>
      <t>and</t>
    </r>
    <r>
      <rPr>
        <i/>
        <sz val="12"/>
        <color theme="1"/>
        <rFont val="Calibri"/>
        <family val="2"/>
        <scheme val="minor"/>
      </rPr>
      <t xml:space="preserve"> Notable exclusions</t>
    </r>
    <r>
      <rPr>
        <sz val="12"/>
        <color theme="1"/>
        <rFont val="Calibri"/>
        <family val="2"/>
        <scheme val="minor"/>
      </rPr>
      <t xml:space="preserve"> below to understand the scope and content of your assigned heatmap. This will give you a broad overview of the Business Activity.</t>
    </r>
  </si>
  <si>
    <t>BE01-E-H-1</t>
  </si>
  <si>
    <t>BE01-E-L-1</t>
  </si>
  <si>
    <t>None of the high risk characteristics adequately describe why this Business Activity is high risk</t>
  </si>
  <si>
    <t>None of the low risk characteristics adequately describe why this Business Activity is low risk</t>
  </si>
  <si>
    <t>BE02-E-H-1</t>
  </si>
  <si>
    <t>BE02-E-L-1</t>
  </si>
  <si>
    <t>BE03-E-H-1</t>
  </si>
  <si>
    <t>BE03-E-L-1</t>
  </si>
  <si>
    <t>BE04-E-H-1</t>
  </si>
  <si>
    <t>BE04-E-L-1</t>
  </si>
  <si>
    <t>BE05-E-H-1</t>
  </si>
  <si>
    <t>BE05-E-L-1</t>
  </si>
  <si>
    <t>BE06-E-H-1</t>
  </si>
  <si>
    <t>BE06-E-L-1</t>
  </si>
  <si>
    <t>BE07-E-H-1</t>
  </si>
  <si>
    <t>BE07-E-L-1</t>
  </si>
  <si>
    <t>BE08-E-H-1</t>
  </si>
  <si>
    <t>BE08-E-L-1</t>
  </si>
  <si>
    <t>BE09-E-H-1</t>
  </si>
  <si>
    <t>BE09-E-L-1</t>
  </si>
  <si>
    <t>BE10-E-H-1</t>
  </si>
  <si>
    <t>BE11-E-H-1</t>
  </si>
  <si>
    <t>BE11-E-L-1</t>
  </si>
  <si>
    <t>BE12-E-H-1</t>
  </si>
  <si>
    <t>BE13-E-H-1</t>
  </si>
  <si>
    <t>BE14-E-H-1</t>
  </si>
  <si>
    <t>BE15-E-H-1</t>
  </si>
  <si>
    <t>BE15-E-L-1</t>
  </si>
  <si>
    <t>BE16-E-H-1</t>
  </si>
  <si>
    <t>BE17-E-H-1</t>
  </si>
  <si>
    <t>BE17-E-L-1</t>
  </si>
  <si>
    <t>BE18-E-H-1</t>
  </si>
  <si>
    <t>BE18-E-L-1</t>
  </si>
  <si>
    <t>BE19-E-H-1</t>
  </si>
  <si>
    <t>BE19-E-L-1</t>
  </si>
  <si>
    <t>BE20-E-H-1</t>
  </si>
  <si>
    <t>BE22-E-H-1</t>
  </si>
  <si>
    <t>BE23-E-H-1</t>
  </si>
  <si>
    <t>BE23-E-L-1</t>
  </si>
  <si>
    <t>BE10-E-L-1</t>
  </si>
  <si>
    <t>BE12-E-L-1</t>
  </si>
  <si>
    <t>BE13-E-L-1</t>
  </si>
  <si>
    <t>BE14-E-L-1</t>
  </si>
  <si>
    <t>BE16-E-L-1</t>
  </si>
  <si>
    <t>BE20-E-L-1</t>
  </si>
  <si>
    <t>BE21-E-L-1</t>
  </si>
  <si>
    <t>BE22-E-L-1</t>
  </si>
  <si>
    <r>
      <t>There may occasionally be instances where no high or low risk characteristics apply for a specific Break-Even Goal but you still believe there is a clear reason for the goal to be high or low risk. Each goal has two characteristics above the 'Moderate' fisk characteristic which state '</t>
    </r>
    <r>
      <rPr>
        <i/>
        <sz val="12"/>
        <color theme="1"/>
        <rFont val="Calibri"/>
        <family val="2"/>
        <scheme val="minor"/>
      </rPr>
      <t>None of the high/low risk characteristics adequately describe why this Business Activity is high/low risk'</t>
    </r>
    <r>
      <rPr>
        <sz val="12"/>
        <color theme="1"/>
        <rFont val="Calibri"/>
        <family val="2"/>
        <scheme val="minor"/>
      </rPr>
      <t>. Use the rationale column to explain why you believe the goal to be high or low risk.</t>
    </r>
  </si>
  <si>
    <t>BE10-T-H-8</t>
  </si>
  <si>
    <t>e.g. cosmetic manufacturing, where chemicals considered safe at low levels (and are used in products as such) are present in elevated quantities in manufacturing environments</t>
  </si>
  <si>
    <t>e.g. mining cave-ins, falling from a height during construction</t>
  </si>
  <si>
    <t>BE21-E-H-1</t>
  </si>
  <si>
    <t>BE21-T-H-2</t>
  </si>
  <si>
    <t>A typical business relies on product inputs with complex, multi-tiered supply chains</t>
  </si>
  <si>
    <t>A typical business's value largely resides in intangible assets that are not tied to physical locations</t>
  </si>
  <si>
    <t>A typical business's activities are premised on the movement between multiple countries or jurisdictions</t>
  </si>
  <si>
    <t>e.g. freight transport, fishing</t>
  </si>
  <si>
    <t>A typical business builds physical infrastructure as a key activity</t>
  </si>
  <si>
    <t>e.g. water is used for process-specific cleaning, washing, cooling, heating or pressure</t>
  </si>
  <si>
    <t>A typical business sells physical products to other businesses, with low risk of product misuse</t>
  </si>
  <si>
    <t>A typical business emits significant greenhouse gases as an operational by-product unrelated to energy use</t>
  </si>
  <si>
    <t>BE22-T-H-4</t>
  </si>
  <si>
    <t>e.g. overfishing, cigarettes, junk food</t>
  </si>
  <si>
    <t>e.g. books, other educational resources/services, food crops</t>
  </si>
  <si>
    <t>e.g. patents, virtual networks or services and intellectual property</t>
  </si>
  <si>
    <t>A typical business's activities are notably at risk of being curbed by advancing environmental or social legislation</t>
  </si>
  <si>
    <t>e.g. semiconductor manufacturing, chemical manufacturing</t>
  </si>
  <si>
    <t>A typical business's activities lead to a significant risk of spills or leaks of harmful substances</t>
  </si>
  <si>
    <t>BE09-T-H-5</t>
  </si>
  <si>
    <t>A typical business's activities emit substantial amounts of harmful substances into nature</t>
  </si>
  <si>
    <t>e.g. textile manufacturing, agriculture</t>
  </si>
  <si>
    <t>A typical business's products are likely to cause harm to people or environment if disposed of improperly</t>
  </si>
  <si>
    <t>BE15-T-H-7</t>
  </si>
  <si>
    <t>A typical business's products have been processed and are intended for consumption</t>
  </si>
  <si>
    <t>e.g. packaged food, beverages, medicines</t>
  </si>
  <si>
    <t>e.g. cosmetics, medicines</t>
  </si>
  <si>
    <t>A typical business undertakes processes or creates products that rely on the use of potentially harmful and underresearched substances</t>
  </si>
  <si>
    <t>A typical business's core activities depend on significant quantities of digital equipment </t>
  </si>
  <si>
    <t>Product inputs are the materials and components which constitute a product. e.g. most manufactured goods, especially those dependent on packaging</t>
  </si>
  <si>
    <t>A typical business's products are made of multiple product inputs</t>
  </si>
  <si>
    <t>Product inputs are the materials and components which constitute a product. e.g. electronics are made up of many different components, which have supply chains of their own, and traceability is challenging. Raw agricultural products are often amalgamated in central markets and become difficult to trace</t>
  </si>
  <si>
    <t xml:space="preserve">A typical business's supply chains have documented cases of ethical challenges such as the financing of conflict, terrorism, money laundering, bribery, or corruption </t>
  </si>
  <si>
    <t>A typical business's activities could expose employees to physical hazards</t>
  </si>
  <si>
    <t>A typical business's activities have documented cases of child or forced labour</t>
  </si>
  <si>
    <t xml:space="preserve">A typical business's products have documented cases of ethical challenges such as the financing of conflict, terrorism, money laundering, bribery, or corruption </t>
  </si>
  <si>
    <t>A typical business has highly innovative products and/or operating processes that are disrupting traditional markets or creating new poorly regulated markets with documented ethical concerns</t>
  </si>
  <si>
    <t>A typical business's goods or services are intended to injure or incapacitate someone</t>
  </si>
  <si>
    <t>A typical business's products are formulation-based and intended for use on human skin</t>
  </si>
  <si>
    <t>S-H</t>
  </si>
  <si>
    <t>S-L</t>
  </si>
  <si>
    <t>S-U</t>
  </si>
  <si>
    <t>S-M</t>
  </si>
  <si>
    <t>S-H Count</t>
  </si>
  <si>
    <t>S-L Count</t>
  </si>
  <si>
    <t>S-U Count</t>
  </si>
  <si>
    <t>S-M Count</t>
  </si>
  <si>
    <t>A typical business's goods might contain harmful substances</t>
  </si>
  <si>
    <t>Biomass energy generation</t>
  </si>
  <si>
    <t xml:space="preserve">Generation and transmission of fossil-fuel derived energy </t>
  </si>
  <si>
    <t>Fossil fuel energy generation</t>
  </si>
  <si>
    <t xml:space="preserve">Generation and transmission of nuclear derived energy </t>
  </si>
  <si>
    <t>Nuclear energy generation</t>
  </si>
  <si>
    <t>Generation and transmission of solar derived energy</t>
  </si>
  <si>
    <t>Solar energy generation</t>
  </si>
  <si>
    <t>Generation and transmission of geothermal derived energy</t>
  </si>
  <si>
    <t>Geothermal energy generation</t>
  </si>
  <si>
    <t xml:space="preserve">Generation and transmission of hydro and tidal derived energy </t>
  </si>
  <si>
    <t>Hydro and tidal energy generation</t>
  </si>
  <si>
    <t xml:space="preserve">Generation and transmission of wind derived energy </t>
  </si>
  <si>
    <t>Wind energy generation</t>
  </si>
  <si>
    <t>Operation of the distribution systems (lines/poles/wiring etc.) </t>
  </si>
  <si>
    <t xml:space="preserve">Sale of electricity to the user </t>
  </si>
  <si>
    <t xml:space="preserve">Activities of electric power brokers or agents who arrange the sale of electricity </t>
  </si>
  <si>
    <t>Operation of electricity and transmission capacity exchanges for electric power</t>
  </si>
  <si>
    <t>3510</t>
  </si>
  <si>
    <t>Electric power generation, transmission and distribution</t>
  </si>
  <si>
    <t>Description</t>
  </si>
  <si>
    <t>All except</t>
  </si>
  <si>
    <t>Distribution beyond the distribution system, and generation/transmission of non biomass  derived energy</t>
  </si>
  <si>
    <t>No</t>
  </si>
  <si>
    <t>Yes</t>
  </si>
  <si>
    <t>Website</t>
  </si>
  <si>
    <t>Biomass Conversion Technologies</t>
  </si>
  <si>
    <t>BBJ Group</t>
  </si>
  <si>
    <t>27/12/2020</t>
  </si>
  <si>
    <t>https://www.bbjgroup.com/blog/biomass-conversion-technologies</t>
  </si>
  <si>
    <t>Journal article</t>
  </si>
  <si>
    <t>Water use of a biomass direct-combustion power generation system in China: A combination of life cycle assessment and water footprint analysis</t>
  </si>
  <si>
    <t>Renewable and Sustainable Energy Reviews</t>
  </si>
  <si>
    <t>Volume 115</t>
  </si>
  <si>
    <t>Yuli Zhu, Ji Liang, Qing Yang, Hewen Zhou, Kun Peng</t>
  </si>
  <si>
    <t>Biomass Resources</t>
  </si>
  <si>
    <t>Office of Energy Efficiency &amp; Renewable Energy</t>
  </si>
  <si>
    <t>Energy.gov</t>
  </si>
  <si>
    <t>https://www.energy.gov/eere/bioenergy/biomass-resources</t>
  </si>
  <si>
    <t>Emission of some pollutants from biomass combustion in comparison to hard coal combustion</t>
  </si>
  <si>
    <t>Journal of the Energy Institute</t>
  </si>
  <si>
    <t>Volume 90, Issue 5, Pages 787-796</t>
  </si>
  <si>
    <t>Grzegorz Wielgosiński, Patrycja Łechtańska, Olga Namiecińska</t>
  </si>
  <si>
    <t>https://www.sciencedirect.com/science/article/pii/S1743967115304025</t>
  </si>
  <si>
    <t>Document from website</t>
  </si>
  <si>
    <t xml:space="preserve">Carbon emissions from burning biomass for energy </t>
  </si>
  <si>
    <t>PFPI</t>
  </si>
  <si>
    <t>https://www.pfpi.net/wp-content/uploads/2011/04/PFPI-biomass-carbon-accounting-overview_April.pdf</t>
  </si>
  <si>
    <t>At the end-of-life, electricity is transformed into heat, light, kinetic and mechanical energy and does not in itself leave a physical footprint.</t>
  </si>
  <si>
    <t>Since the product in this business activity is electricity, there are no GHG emissions during or post-use.</t>
  </si>
  <si>
    <t>The Use of Biomass for Electricity Generation: A Scoping Review of Health Effects on Humans in Residential and Occupational Settings</t>
  </si>
  <si>
    <t>International Journal of Environmental Research and Public Health</t>
  </si>
  <si>
    <t>Alice Freiberg, Julia Scharfe, Vanise C. Murta, Andreas Seidler</t>
  </si>
  <si>
    <t>https://www.mdpi.com/1660-4601/15/2/354</t>
  </si>
  <si>
    <t>Workforce Development</t>
  </si>
  <si>
    <t>https://www.energy.gov/eere/bioenergy/workforce-development</t>
  </si>
  <si>
    <t>INTERLINKAGES BETWEEN
ENERGY AND JOBS</t>
  </si>
  <si>
    <t>United Nations Sustainable Development</t>
  </si>
  <si>
    <t>United Nations, International Renewable Energy Agency (IRENA), The European Commission and
International Labour Organization (ILO)</t>
  </si>
  <si>
    <t>28/12/2020</t>
  </si>
  <si>
    <t>https://sustainabledevelopment.un.org/content/documents/17495PB13.pdf</t>
  </si>
  <si>
    <t>Bioenergy Basics</t>
  </si>
  <si>
    <t>https://www.energy.gov/eere/bioenergy/bioenergy-basics</t>
  </si>
  <si>
    <t xml:space="preserve">Biofuels: ethical issues </t>
  </si>
  <si>
    <t>“Biofuels: Ethical Aspects”, in Encyclopedia of Food and
Agricultural Ethics</t>
  </si>
  <si>
    <t>Auke J.K. Pols; Andreas Spahn</t>
  </si>
  <si>
    <t>https://ethicsandtechnology.eu/wp-content/uploads/downloadable-content/Biofuels_Ethical_Aspects.pdf</t>
  </si>
  <si>
    <t>Tax Incentives for Renewable Fuel and Energy</t>
  </si>
  <si>
    <t>Farm Bureau</t>
  </si>
  <si>
    <t>https://www.fb.org/issues/energy/tax-incentives-for-renewable-fuel-and-energy/</t>
  </si>
  <si>
    <t xml:space="preserve">The business model for biomass energy generation does not rely on the ownership or management of financial assets except for appropriate day-to-day management. This includes any accumulated investments going into new developments. </t>
  </si>
  <si>
    <t>Distribution and sale of gas and electricity</t>
  </si>
  <si>
    <t>Distribution and sale of gas and electricity, Fossil fuel energy generation, Nuclear energy generation, Solar energy generation, Geothermal energy generation, Hydro and tidal energy generation, Wind energy generation</t>
  </si>
  <si>
    <r>
      <rPr>
        <sz val="13"/>
        <color theme="4"/>
        <rFont val="Calibri"/>
        <family val="2"/>
      </rPr>
      <t xml:space="preserve">This needs tailoring 'By definition, biomass energy generation requires the transformation of biomass either directly into energy (through combustion), or into biofuels. 
A particularly crucial procurement issue regards natural resources and encroachment..'
Use the information from above (copied below) to explain the issues associated with biomass energy generation. However, it sounds like there are 2 issues which could be more clearly drawn out a) land use (meaning land isn't used for food production) b) use of forest residues (therefore inadvertently supporting deforestation?). Please carry out some further research and add to this rationale.
</t>
    </r>
    <r>
      <rPr>
        <sz val="13"/>
        <color theme="1"/>
        <rFont val="Calibri"/>
        <family val="2"/>
      </rPr>
      <t xml:space="preserve">
 Dedicated energy crops are non-food crops that can be grown on marginal land specifically to provide biomass. Forest biomass feedstocks fall into one of two categories: forest residues left after logging timber or whole-tree biomass harvested explicitly for biomass[3]. </t>
    </r>
  </si>
  <si>
    <t>Split</t>
  </si>
  <si>
    <t>Biopower technologies convert renewable biomass fuels into heat and electricity.[9] “Misuse” of electricity is generally linked to the unnecessary use of electrical equipment (e.g. leaving lights on and powering an empty freezer) and is therefore more of a waste than misuse issue. Electricity in itself causes no harm during or after use.</t>
  </si>
  <si>
    <t>This business activity does not have any characteristics that would make it susceptible to breaching tax regulation. Biomass energy producers have the option of taking tax credits for investments and production.[11]</t>
  </si>
  <si>
    <t>Syngas / Producer Gas</t>
  </si>
  <si>
    <t>Enggcyclopedia</t>
  </si>
  <si>
    <t>14/1/2021</t>
  </si>
  <si>
    <t>https://www.enggcyclopedia.com/2012/01/syngas-producer-gas/</t>
  </si>
  <si>
    <t>Generations of Biofuels</t>
  </si>
  <si>
    <t>Oregon State University</t>
  </si>
  <si>
    <t>https://agsci.oregonstate.edu/sites/agsci.oregonstate.edu/files/bioenergy/generations-of-biofuels-v1.3.pdf</t>
  </si>
  <si>
    <t>https://www.sciencedirect.com/science/article/pii/S1364032119306045</t>
  </si>
  <si>
    <t>Just how green is biomass?</t>
  </si>
  <si>
    <t>Power Technology</t>
  </si>
  <si>
    <t>https://www.power-technology.com/comment/biomass-renewable/</t>
  </si>
  <si>
    <t>Bioenergy is one of many diverse resources available to help meet our demand for energy.  It is a form of renewable energy that is derived from recently living organic materials known as biomass, which can be used to produce transportation fuels, heat, electricity, and products (plastics, lubricants &amp; industrial chemicals). [9] There are four types of conversion technologies currently available: Thermal conversion, thermochemical coversion, biochemical conversion and chemical conversion. Thermal conversion is the use of heat, with or without the presence of oxygen, to convert biomass into other forms of energy and products. These include direct combustion and pyrolysis. Combustion is the burning of biomass in the presence of oxygen. The waste heat is used for hot water, heat, or with a waste heat boiler to operate a steam turbine to produce electricity. Pyrolysis convert biomass feedstocks under controlled temperature and absent oxygen into gas, oil and biochar (used as valuable soil conditioner and also to make graphene). The gases and oil can be used to power a generator. Thermochemical conversion is commonly referred to as gasification. This technology uses high temperatures in a controlled partial combustion to form a producer gas and charcoal.[1] Producer gas is a mixture of combustible (Hydrogen, Methane and Carbon Monoxide) and non-combustible (Nitrogen, Carbon dioxide) gases.[12] Biochemical Conversion involves the use of enzymes, bacteria or other microbes to break down biomass into liquids and gaseous feedstocks and includes anaerobic digestion and fermentation. These feedstocks can be converted to energy, transportation fuels and renewable chemicals. Chemical Conversion involves the use of chemical agents to convert biomass into liquid fuels which mostly is converted to biodiesel.[1] 
There are three generations of biofuels: 1st, 2nd and 3rd generations. 1st generation biofuels come from biomass that is also a food source. They are commonly made from sugar, starch or vegetable oil. 2nd generation biofuels come from non-food biomass, but still compete with food crops for land use. The sources include  wood, organic waste, food waste and specific biomass crops. 3rd generation biofuels present the best possibility for alternative fuel because they
don’t compete with food. The source is specially engineered crops such as algae.[13]
Biomass's own source of energy comes from the sun, and as plant matter can be regrown relatively quickly, it is classed as renewable.[14]</t>
  </si>
  <si>
    <t>How Gasification Works</t>
  </si>
  <si>
    <t>All Power Labs</t>
  </si>
  <si>
    <t>http://www.allpowerlabs.com/gasification-explained</t>
  </si>
  <si>
    <t>Biomass is also converted into fuels for energy use using methods such as pyrolysis. Pyrolysis convert biomass feedstocks under controlled temperature and absent oxygen into gas and oil. The gases and oil can be used to power a generator. The gases and oil can be used to power a generator.[1] Apart from the two thermal processes, there are thermochemical processes which also require extreme temperatures to convert biomass into biofuel. Thermochemical conversion, also known as gasification, involves a process called cracking. Cracking is the process of breaking down large complex molecules such as tar into lighter gases by exposure to heat. This process is crucial for the production of clean gas that is compatible with an internal combustion engine. This process takes place at a temperature range of 800 - 1200°C.[15] Gasification outputs producer gas which can be used as fuel.[12]</t>
  </si>
  <si>
    <t>Biomass is used either to produce heat directly, or to produce fuels which are in turn used for energy generation. Where biomass is used to produce heat directly, biomass is combusted to produce heat, which is used to heat water, operating a steam turbine to produce electricity.[1] For biomass which is burnt directly for energy, this goal is Moderate, as the business produces, rather than uses, energy.</t>
  </si>
  <si>
    <t>While this business activity might be using natural resources for their operations, it does not qualify as a risk for this goal as there is no ownership or management of land and natural resources.</t>
  </si>
  <si>
    <t>Do Biofuels Destroy Forests? Link between Deforestation and Biofuel Use</t>
  </si>
  <si>
    <t>Climate Policy Info Hub</t>
  </si>
  <si>
    <t>https://climatepolicyinfohub.eu/do-biofuels-destroy-forests-link-between-deforestation-and-biofuel-use</t>
  </si>
  <si>
    <t>Particulate emission from the gasification and pyrolysis of biomass: Concentration, size distributions, respiratory deposition-based control measure evaluation</t>
  </si>
  <si>
    <t>Environment Pollution</t>
  </si>
  <si>
    <t>Volume 242, Part B, Pages 1108-1118</t>
  </si>
  <si>
    <t>Zhiyi Yao, Siming You, Yanjun Dai, Chi-Hwa Wang</t>
  </si>
  <si>
    <t>https://www.sciencedirect.com/science/article/pii/S0269749117349072</t>
  </si>
  <si>
    <t>It’s often claimed that biomass is a “low carbon” or “carbon
neutral” fuel, meaning that carbon emitted by biomass
burning won’t contribute to climate change. But in fact,
biomass burning power plants emit 1.5 times the CO2 of coal,
and 3 – 4 times the CO2 of natural gas, per unit energy
produced. To compare, natural gas generates 117.8 lb CO2/mmbtu, coal generates 205.3 lb CO2/mmbtu and bone-dry wood biomass generates 213 lb CO2/mmbtu. Biomass is often wet and dirty which degrades its heating value. This would mean that before the useful energy can be extracted from the biomass, some of the energy is needed for drying, which further increases the CO2 emissions for biomass.[5] The process of converting biomass to fuels also emits CO2 during the conversion process.[15]</t>
  </si>
  <si>
    <t>Solid biomass combustion plants and by-products</t>
  </si>
  <si>
    <t>Tecnosida</t>
  </si>
  <si>
    <t>https://www.tecnosida.com/biomass-combustion-plants-and-by-products</t>
  </si>
  <si>
    <t>Physical presence is a hotspot in the procurement supply chain for raw materials and is covered in BE Goal #4. This business activity does not justify a high risk level for this goal.</t>
  </si>
  <si>
    <t>Health Effects of Particulate Matter</t>
  </si>
  <si>
    <t>WHO</t>
  </si>
  <si>
    <t>https://www.euro.who.int/__data/assets/pdf_file/0006/189051/Health-effects-of-particulate-matter-final-Eng.pdf</t>
  </si>
  <si>
    <t>It is evident that biomass combustion process will be accompanied by the emission of many pollutants. Primary pollutants formed are particulate matter (PM), carbon monoxide (CO), hydrocarbons (HC), oxides of nitrogen (NOx, principally NO and NO2), and oxides of sulfur (SOx, principally as SO2). Acid gases, such as hydrochloric acid (HCl), may also be emitted, as may lead and other heavy metals. CO and HC, including volatile organic compounds (VOC) and polycyclic aromatic hydrocarbons (PAH), are products of incomplete combustion[4]. PM is responsible for symptoms such as asthma, respiratory discomfort, cardiovascular diseases and even lung cancer.[19] CO can cause headache, dizziness, vomiting, and nausea.[20] Both oxides of sulphur and nitrogen contribute to acid precipitation.[21]</t>
  </si>
  <si>
    <t>https://ephtracking.cdc.gov/showCoRisk.action</t>
  </si>
  <si>
    <t>Carbon monoxide poisoning</t>
  </si>
  <si>
    <t>CDC</t>
  </si>
  <si>
    <t>Centre for Disease Control and prevention</t>
  </si>
  <si>
    <t>https://www.researchgate.net/publication/322212656_Environmental_impacts_of_biomass_combustion_for_heating_and_electricity_generation</t>
  </si>
  <si>
    <t>Environmental impacts of biomass combustion for heating and electricity generation</t>
  </si>
  <si>
    <t>Journal of Engineering Research and Applied Science</t>
  </si>
  <si>
    <t>Turgay Kar, Suleyman Keles</t>
  </si>
  <si>
    <t>Employees working in biomass power plants have been found at increased risk of respiratory health issues such as chronic bronchitis and asthma. The cause is due to endotoxin exposure that occurs during the combustion process.[6] The production of biofuels has also been known to cause respiratory disorders, contact dermatitis and gastrointestinal diseases.[22]</t>
  </si>
  <si>
    <t>Occupational Health and Biofuels Production</t>
  </si>
  <si>
    <t>National Centre for Biotechnology Information</t>
  </si>
  <si>
    <t>https://www.ncbi.nlm.nih.gov/books/NBK196449/</t>
  </si>
  <si>
    <r>
      <t>Large-scale bioenergy generation may put substantial pressure on water resources, as the deployment of bioenergy systems need sufficient water supply.</t>
    </r>
    <r>
      <rPr>
        <sz val="13"/>
        <color theme="4"/>
        <rFont val="Calibri"/>
        <family val="2"/>
      </rPr>
      <t xml:space="preserve"> </t>
    </r>
    <r>
      <rPr>
        <sz val="13"/>
        <color theme="1"/>
        <rFont val="Calibri"/>
        <family val="2"/>
      </rPr>
      <t>With large-scale utilization of bioenergy becoming a major trend, concerns are extensively discussed about the negative influence of bioenergy production on the water resources. The impact mainly comes from the water degradation induced by processing of biomass, and evaporation in biofuel production and power generation.[2] The depletion of local water resources can severely affect local communities.</t>
    </r>
  </si>
  <si>
    <r>
      <t>Large-scale bioenergy generation may put substantial pressure on water resources, as the deployment of bioenergy systems need sufficient water supply.</t>
    </r>
    <r>
      <rPr>
        <sz val="13"/>
        <color theme="4"/>
        <rFont val="Calibri"/>
        <family val="2"/>
      </rPr>
      <t xml:space="preserve"> </t>
    </r>
    <r>
      <rPr>
        <sz val="13"/>
        <color theme="1"/>
        <rFont val="Calibri"/>
        <family val="2"/>
      </rPr>
      <t>With large-scale utilization of bioenergy becoming a major trend, concerns are extensively discussed about the negative influence of bioenergy production on the water resources. The impact mainly comes from the water degradation induced by processing of biomass, and evaporation in biofuel production and power generation.[2]</t>
    </r>
  </si>
  <si>
    <t>By definition, biomass energy generation is the process of transforming biomass into direct energy or into biofuels. Dedicated energy crops are non-food crops that can be grown on marginal land specifically to provide biomass. Forest biomass feedstocks fall into one of two categories: forest residues left after logging timber or whole-tree biomass harvested explicitly for biomass[3]. Combustion is the burning of biomass in the presence of oxygen. The waste heat is used for hot water, heat, or with a waste heat boiler to operate a steam turbine to produce electricity. Pyrolysis convert biomass feedstocks under controlled temperature and absent oxygen into gas and oil. The gases and oil can be used to power a generator.[1]
The two main issues that arise from biomass energy generation are, extensive land use for production of biomass feeedstock (either 1st or 2nd generation) and deforestation due to overuse of whole tree biomass and timber.[13][16]</t>
  </si>
  <si>
    <t>The biomass combustion process will be accompanied by the emission of many pollutants. Primary pollutants formed are particulate matter (PM), carbon monoxide (CO), hydrocarbons (HC), oxides of nitrogen (NOx, principally NO and NO2), and oxides of sulfur (SOx, principally as SO2). Acid gases, such as hydrochloric acid (HCl), may also be emitted, as may lead and other heavy metals. CO and HC, including volatile organic compounds (VOC) and polycyclic aromatic hydrocarbons (PAH), are products of incomplete combustion.[4] Furthermore, the process of converting biomass to biofuels are achieved using methods such as, pyrolysis and gasification. Thermochemical treatment of biomass was found to be one of the most important sources of PM2.5 (particles of an aerodynamic diameter smaller than 2.5 micrometers) in both developed and developing countries.[17]</t>
  </si>
  <si>
    <t>Combustion is the burning of biomass in the presence of oxygen. The waste heat is used for hot water, heat, or with a waste heat boiler to operate a steam turbine to produce electricity.[1] Combustion does generate ash as a by-product but it is classified as non-hazardous waste and utilized as fertilizer and soil conditioner for organic farming.[18]
Pyrolysis converts biomass feedstocks, under controlled temperature and the absence of oxygen, into gas, oil and biochar (used as valuable soil conditioner and also to make graphene). The gases and oil can be used to power a generator and some technologies can also make diesel and chemicals from the gases.[1]</t>
  </si>
  <si>
    <t>Careers in Biofuels</t>
  </si>
  <si>
    <t>US Bureau of Labor Statistics</t>
  </si>
  <si>
    <t>Emily Richards</t>
  </si>
  <si>
    <t>https://www.bls.gov/green/biofuels/biofuels.htm</t>
  </si>
  <si>
    <t>Biopower technologies convert renewable biomass into heat and electricity.[9] “Misuse” of electricity is generally linked to the unnecessary use of electrical equipment (e.g. leaving lights on and powering an empty freezer) and is therefore more of a waste than misuse issue. Electricity in itself causes no harm during or after use.</t>
  </si>
  <si>
    <t>Biomass is also converted into fuels for energy use using methods such as pyrolysis.[1] These fuels are more commonly sold to other businesses rather than directly to consumers. These fuels are combustible and can be dangerous if the right safety precautions are not taken. Hence, this qualifies for a moderate risk level.</t>
  </si>
  <si>
    <t>The biomass industry employs a wide range of workers in a variety of occupations. Scientists and engineers conduct research and development; construction workers build plants and update infrastructure; plant workers process feedstocks into fuel; and sales workers sell the biofuels.[23] Most of these workers are highly skilled and hence, this business activity does not quality for a high risk level.</t>
  </si>
  <si>
    <t>The biomass energy industry provides access to careers in biomass production and logistics, facility operation and quality control, and distribution, as well as research &amp; development, finance, supplies, and services that deal with the complexities of building and running new biorefineries.[7] The biofuels industry employs a wide range of workers in a variety of occupations. Scientists and engineers conduct research and development; construction workers build plants and update infrastructure; plant workers process feedstocks into fuel; and sales workers sell the biofuels.[23]</t>
  </si>
  <si>
    <t>Combustion of biofuels for energy generation at their end-of-life produces emissions such as particulate matter, carbon monoxide, sulfur dioxide and nitrogen oxides.[24]</t>
  </si>
  <si>
    <t>Biofuels Explained</t>
  </si>
  <si>
    <t>US Energy Information Administration</t>
  </si>
  <si>
    <t>https://www.eia.gov/energyexplained/biofuels/biodiesel-and-the-environment.php</t>
  </si>
  <si>
    <t>Biofuels are fully consumed during energy generation as they undergo combustion to produce heat.[24]</t>
  </si>
  <si>
    <t>https://worldbioenergy.org/uploads/191129%20WBA%20GBS%202019_HQ.pdf</t>
  </si>
  <si>
    <t>15/1/2021</t>
  </si>
  <si>
    <t>Global Bioenergy Statistics 2019</t>
  </si>
  <si>
    <t>World Bioenergy Association</t>
  </si>
  <si>
    <t>The key ethical issues for biofuel are land use and emissions produced. Biofuel can be generated from a wide range of materials, some of which are by-products of other processes, such as agricultural waste, food waste etc and wastewater.[10] In 2017, 55.6 billion Gigajoules worth of biomass was utilized for energy purposes – 86% of the use was in the form of primary solid biofuels including wood chips, wood pellets, fuelwood for cooking and heating etc. The forestry sector is the largest contributor to the bioenergy mix globally. Forestry products including charcoal, fuelwood, pellets and wood chips account for more than 85% of all the biomass used for energy purposes.[25] Even biofuel developed from by-products are not without controversy given that often, such materials would be used for other purposes, for example to prevent soil degradation.[10]
Secondly, there is an ongoing debate about how ‘renewable’ biomass energy is, given the extensive emissions produced during combustion.[24][5][15]</t>
  </si>
  <si>
    <t>It’s often claimed that biomass is a “low carbon” or “carbon
neutral” fuel, meaning that carbon emitted by biomass
burning won’t contribute to climate change. But in fact,
biomass burning power plants emit 1.5 times the CO2 of coal,
and 3 – 4 times the CO2 of natural gas, per unit energy
produced. To compare, natural gas generates 117.8 lb CO2/mmbtu, coal generates 205.3 lb CO2/mmbtu and bone-dry wood biomass generates 213 lb CO2/mmbtu. Biomass is often wet and dirty which degrades its heating value. This would mean that before the useful energy can be extracted from the biomass, some of the energy is needed for drying, which further increases the CO2 emissions for biomass.[5] The process of converting biomass to fuels also emits CO2 during the conversion process.[15] Furthermore, the EU lobby for the biofuel industry was exposed by an Oxfam report that disclosed how the industry was linked to the eviction of thousands of people from their lands, out-competing food crops, and creating more not less pollution.[26]</t>
  </si>
  <si>
    <t>Oxfam report exposes EU lobby firepower of biofuel industry behind destructive bioenergy policy</t>
  </si>
  <si>
    <t>Oxfam</t>
  </si>
  <si>
    <t>Florian Oel</t>
  </si>
  <si>
    <t>https://www.oxfam.org/es/node/10602</t>
  </si>
  <si>
    <t>A typical business may engage in discriminatory practices, often unintentionally. This risk is present but not heightened for this Business Activity. Employment in the energy sector as a whole is traditionally male-dominated. However, findings from an IRENA survey suggest that at 35 per cent of the labour force, the share of women in modern renewable energy is higher than in conventional energy.[8]</t>
  </si>
  <si>
    <t>Biomass is also converted into fuels for energy use using methods such as pyrolysis. Pyrolysis convert biomass feedstocks under controlled temperature and absent oxygen into gas and oil. The gases and oil can be used to power a generator. [1] Apart from the two thermal processes, there are thermochemical processes which also require extreme temperatures to convert biomass into biofuel. Thermochemical conversion, also known as gasification, involves a process called cracking. Cracking is the process of breaking down large complex molecules such as tar into lighter gases by exposure to heat. This process is crucial for the production of clean gas that is compatible with an internal combustion engine. This process takes place at a temperature range of 800 - 1200°C.[15] Gasification outputs producer gas which can be used as fuel.[12]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</si>
</sst>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5" x14ac:knownFonts="1">
    <font>
      <sz val="12"/>
      <color theme="1"/>
      <name val="Calibri"/>
      <family val="2"/>
      <scheme val="minor"/>
    </font>
    <font>
      <sz val="12"/>
      <color theme="1"/>
      <name val="Calibri"/>
      <family val="2"/>
    </font>
    <font>
      <b/>
      <sz val="20"/>
      <color theme="0"/>
      <name val="Calibri"/>
      <family val="2"/>
    </font>
    <font>
      <b/>
      <sz val="14"/>
      <color theme="0"/>
      <name val="Calibri"/>
      <family val="2"/>
    </font>
    <font>
      <sz val="8"/>
      <name val="Calibri"/>
      <family val="2"/>
      <scheme val="minor"/>
    </font>
    <font>
      <b/>
      <sz val="12"/>
      <color theme="1"/>
      <name val="Calibri"/>
      <family val="2"/>
      <scheme val="minor"/>
    </font>
    <font>
      <b/>
      <sz val="14"/>
      <color theme="3" tint="-0.499984740745262"/>
      <name val="Calibri"/>
      <family val="2"/>
    </font>
    <font>
      <sz val="12"/>
      <color theme="0" tint="-0.499984740745262"/>
      <name val="Calibri"/>
      <family val="2"/>
    </font>
    <font>
      <sz val="12"/>
      <color theme="0" tint="-0.499984740745262"/>
      <name val="Calibri (Body)"/>
    </font>
    <font>
      <sz val="12"/>
      <color rgb="FF3F3F3F"/>
      <name val="Helvetica"/>
      <family val="2"/>
    </font>
    <font>
      <b/>
      <sz val="14"/>
      <color theme="0"/>
      <name val="Calibri"/>
      <family val="2"/>
      <scheme val="minor"/>
    </font>
    <font>
      <sz val="14"/>
      <color theme="1"/>
      <name val="Calibri"/>
      <family val="2"/>
      <scheme val="minor"/>
    </font>
    <font>
      <sz val="14"/>
      <color theme="3" tint="-0.499984740745262"/>
      <name val="Calibri"/>
      <family val="2"/>
    </font>
    <font>
      <sz val="14"/>
      <color theme="0" tint="-0.499984740745262"/>
      <name val="Calibri"/>
      <family val="2"/>
    </font>
    <font>
      <sz val="14"/>
      <color theme="0"/>
      <name val="Calibri"/>
      <family val="2"/>
    </font>
    <font>
      <sz val="14"/>
      <color theme="3" tint="-0.499984740745262"/>
      <name val="Calibri"/>
      <family val="2"/>
      <scheme val="minor"/>
    </font>
    <font>
      <sz val="13"/>
      <color theme="3" tint="-0.499984740745262"/>
      <name val="Calibri"/>
      <family val="2"/>
      <scheme val="minor"/>
    </font>
    <font>
      <sz val="14"/>
      <color theme="2" tint="-0.499984740745262"/>
      <name val="Calibri"/>
      <family val="2"/>
    </font>
    <font>
      <sz val="14"/>
      <color theme="0" tint="-0.499984740745262"/>
      <name val="Calibri (Body)"/>
    </font>
    <font>
      <sz val="14"/>
      <color theme="3" tint="-0.499984740745262"/>
      <name val="Calibri (Body)"/>
    </font>
    <font>
      <sz val="14"/>
      <color theme="0" tint="-0.499984740745262"/>
      <name val="Calibri"/>
      <family val="2"/>
      <scheme val="minor"/>
    </font>
    <font>
      <sz val="13"/>
      <color theme="3" tint="-0.499984740745262"/>
      <name val="Calibri (Body)"/>
    </font>
    <font>
      <sz val="13"/>
      <color theme="0" tint="-0.499984740745262"/>
      <name val="Calibri (Body)"/>
    </font>
    <font>
      <sz val="13"/>
      <color theme="3" tint="-0.499984740745262"/>
      <name val="Calibri"/>
      <family val="2"/>
    </font>
    <font>
      <sz val="13"/>
      <color theme="0" tint="-0.499984740745262"/>
      <name val="Calibri"/>
      <family val="2"/>
    </font>
    <font>
      <sz val="13"/>
      <color theme="0" tint="-0.499984740745262"/>
      <name val="Calibri"/>
      <family val="2"/>
      <scheme val="minor"/>
    </font>
    <font>
      <sz val="13"/>
      <color theme="1"/>
      <name val="Calibri"/>
      <family val="2"/>
      <scheme val="minor"/>
    </font>
    <font>
      <sz val="13"/>
      <color theme="1"/>
      <name val="Calibri"/>
      <family val="2"/>
    </font>
    <font>
      <b/>
      <sz val="18"/>
      <color theme="0"/>
      <name val="Calibri"/>
      <family val="2"/>
      <scheme val="minor"/>
    </font>
    <font>
      <i/>
      <sz val="12"/>
      <color theme="1"/>
      <name val="Calibri"/>
      <family val="2"/>
      <scheme val="minor"/>
    </font>
    <font>
      <sz val="11"/>
      <color rgb="FF000000"/>
      <name val="Calibri"/>
      <family val="2"/>
      <scheme val="minor"/>
    </font>
    <font>
      <u/>
      <sz val="12"/>
      <color theme="10"/>
      <name val="Calibri"/>
      <family val="2"/>
      <scheme val="minor"/>
    </font>
    <font>
      <sz val="12"/>
      <color theme="0"/>
      <name val="Calibri"/>
      <family val="2"/>
      <scheme val="minor"/>
    </font>
    <font>
      <sz val="12"/>
      <color rgb="FF000000"/>
      <name val="Calibri"/>
      <family val="2"/>
      <scheme val="minor"/>
    </font>
    <font>
      <u/>
      <sz val="12"/>
      <color theme="1"/>
      <name val="Calibri"/>
      <family val="2"/>
      <scheme val="minor"/>
    </font>
    <font>
      <sz val="13"/>
      <color theme="1"/>
      <name val="Calibri (Body)"/>
    </font>
    <font>
      <sz val="12"/>
      <color theme="1"/>
      <name val="Calibri (Body)"/>
    </font>
    <font>
      <sz val="14"/>
      <color theme="1"/>
      <name val="Calibri"/>
      <family val="2"/>
    </font>
    <font>
      <b/>
      <sz val="14"/>
      <color theme="1"/>
      <name val="Calibri"/>
      <family val="2"/>
      <scheme val="minor"/>
    </font>
    <font>
      <b/>
      <sz val="16"/>
      <color theme="0"/>
      <name val="Calibri"/>
      <family val="2"/>
    </font>
    <font>
      <sz val="14"/>
      <color rgb="FF225E6F"/>
      <name val="Calibri"/>
      <family val="2"/>
      <scheme val="minor"/>
    </font>
    <font>
      <sz val="13"/>
      <color rgb="FF225E6F"/>
      <name val="Calibri"/>
      <family val="2"/>
      <scheme val="minor"/>
    </font>
    <font>
      <sz val="13"/>
      <color theme="4"/>
      <name val="Calibri"/>
      <family val="2"/>
    </font>
    <font>
      <sz val="13"/>
      <color theme="4"/>
      <name val="Calibri"/>
      <family val="2"/>
      <scheme val="minor"/>
    </font>
    <font>
      <sz val="13"/>
      <color theme="4"/>
      <name val="Calibri (Body)"/>
    </font>
  </fonts>
  <fills count="21">
    <fill>
      <patternFill patternType="none"/>
    </fill>
    <fill>
      <patternFill patternType="gray125"/>
    </fill>
    <fill>
      <patternFill patternType="solid">
        <fgColor rgb="FF338CA6"/>
        <bgColor indexed="64"/>
      </patternFill>
    </fill>
    <fill>
      <patternFill patternType="solid">
        <fgColor rgb="FF58B2CB"/>
        <bgColor indexed="64"/>
      </patternFill>
    </fill>
    <fill>
      <patternFill patternType="solid">
        <fgColor theme="3" tint="0.59999389629810485"/>
        <bgColor indexed="64"/>
      </patternFill>
    </fill>
    <fill>
      <patternFill patternType="solid">
        <fgColor rgb="FFBBDFEB"/>
        <bgColor indexed="64"/>
      </patternFill>
    </fill>
    <fill>
      <patternFill patternType="solid">
        <fgColor rgb="FFBBDFEA"/>
        <bgColor indexed="64"/>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3" tint="0.79998168889431442"/>
        <bgColor rgb="FF000000"/>
      </patternFill>
    </fill>
    <fill>
      <patternFill patternType="solid">
        <fgColor theme="3" tint="0.79998168889431442"/>
        <bgColor indexed="64"/>
      </patternFill>
    </fill>
    <fill>
      <patternFill patternType="solid">
        <fgColor theme="2"/>
        <bgColor indexed="64"/>
      </patternFill>
    </fill>
    <fill>
      <patternFill patternType="solid">
        <fgColor theme="3" tint="0.59999389629810485"/>
        <bgColor rgb="FF000000"/>
      </patternFill>
    </fill>
    <fill>
      <patternFill patternType="solid">
        <fgColor theme="3"/>
        <bgColor indexed="64"/>
      </patternFill>
    </fill>
    <fill>
      <patternFill patternType="solid">
        <fgColor theme="3" tint="-0.249977111117893"/>
        <bgColor indexed="64"/>
      </patternFill>
    </fill>
    <fill>
      <patternFill patternType="solid">
        <fgColor rgb="FFFCDEB3"/>
        <bgColor indexed="64"/>
      </patternFill>
    </fill>
    <fill>
      <patternFill patternType="solid">
        <fgColor rgb="FFF2F2F2"/>
        <bgColor indexed="64"/>
      </patternFill>
    </fill>
    <fill>
      <patternFill patternType="solid">
        <fgColor rgb="FFBBDFEA"/>
        <bgColor rgb="FF000000"/>
      </patternFill>
    </fill>
    <fill>
      <patternFill patternType="solid">
        <fgColor rgb="FFF2F2F2"/>
        <bgColor rgb="FF000000"/>
      </patternFill>
    </fill>
    <fill>
      <patternFill patternType="solid">
        <fgColor theme="0"/>
        <bgColor indexed="64"/>
      </patternFill>
    </fill>
    <fill>
      <patternFill patternType="solid">
        <fgColor rgb="FFDDEFF4"/>
        <bgColor rgb="FF000000"/>
      </patternFill>
    </fill>
  </fills>
  <borders count="40">
    <border>
      <left/>
      <right/>
      <top/>
      <bottom/>
      <diagonal/>
    </border>
    <border>
      <left style="thin">
        <color theme="0"/>
      </left>
      <right style="thin">
        <color theme="0"/>
      </right>
      <top style="thin">
        <color theme="0"/>
      </top>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top style="thin">
        <color theme="0"/>
      </top>
      <bottom style="thin">
        <color theme="0"/>
      </bottom>
      <diagonal/>
    </border>
    <border>
      <left/>
      <right/>
      <top/>
      <bottom style="thin">
        <color theme="0"/>
      </bottom>
      <diagonal/>
    </border>
    <border>
      <left style="thin">
        <color theme="0"/>
      </left>
      <right/>
      <top/>
      <bottom style="thin">
        <color theme="0"/>
      </bottom>
      <diagonal/>
    </border>
    <border>
      <left style="thick">
        <color theme="2"/>
      </left>
      <right style="thin">
        <color theme="0"/>
      </right>
      <top style="thick">
        <color theme="2"/>
      </top>
      <bottom style="thin">
        <color theme="0"/>
      </bottom>
      <diagonal/>
    </border>
    <border>
      <left style="thin">
        <color theme="0"/>
      </left>
      <right style="thin">
        <color theme="0"/>
      </right>
      <top style="thick">
        <color theme="2"/>
      </top>
      <bottom style="thin">
        <color theme="0"/>
      </bottom>
      <diagonal/>
    </border>
    <border>
      <left style="thin">
        <color theme="0"/>
      </left>
      <right style="thick">
        <color theme="2"/>
      </right>
      <top style="thick">
        <color theme="2"/>
      </top>
      <bottom style="thin">
        <color theme="0"/>
      </bottom>
      <diagonal/>
    </border>
    <border>
      <left style="thick">
        <color theme="2"/>
      </left>
      <right style="thin">
        <color theme="0"/>
      </right>
      <top style="thin">
        <color theme="0"/>
      </top>
      <bottom style="thin">
        <color theme="0"/>
      </bottom>
      <diagonal/>
    </border>
    <border>
      <left style="thin">
        <color theme="0"/>
      </left>
      <right style="thick">
        <color theme="2"/>
      </right>
      <top style="thin">
        <color theme="0"/>
      </top>
      <bottom style="thin">
        <color theme="0"/>
      </bottom>
      <diagonal/>
    </border>
    <border>
      <left style="thick">
        <color theme="2"/>
      </left>
      <right style="thin">
        <color theme="0"/>
      </right>
      <top style="thin">
        <color theme="0"/>
      </top>
      <bottom style="thick">
        <color theme="2"/>
      </bottom>
      <diagonal/>
    </border>
    <border>
      <left style="thin">
        <color theme="0"/>
      </left>
      <right style="thin">
        <color theme="0"/>
      </right>
      <top style="thin">
        <color theme="0"/>
      </top>
      <bottom style="thick">
        <color theme="2"/>
      </bottom>
      <diagonal/>
    </border>
    <border>
      <left style="thin">
        <color theme="0"/>
      </left>
      <right style="thick">
        <color theme="2"/>
      </right>
      <top style="thin">
        <color theme="0"/>
      </top>
      <bottom style="thick">
        <color theme="2"/>
      </bottom>
      <diagonal/>
    </border>
    <border>
      <left style="thick">
        <color theme="2"/>
      </left>
      <right/>
      <top style="thick">
        <color theme="2"/>
      </top>
      <bottom style="thin">
        <color theme="0"/>
      </bottom>
      <diagonal/>
    </border>
    <border>
      <left/>
      <right/>
      <top style="thick">
        <color theme="2"/>
      </top>
      <bottom style="thin">
        <color theme="0"/>
      </bottom>
      <diagonal/>
    </border>
    <border>
      <left/>
      <right style="thick">
        <color theme="2"/>
      </right>
      <top style="thick">
        <color theme="2"/>
      </top>
      <bottom style="thin">
        <color theme="0"/>
      </bottom>
      <diagonal/>
    </border>
    <border>
      <left style="thick">
        <color theme="2"/>
      </left>
      <right style="thin">
        <color theme="0"/>
      </right>
      <top style="thin">
        <color theme="0"/>
      </top>
      <bottom/>
      <diagonal/>
    </border>
    <border>
      <left style="thin">
        <color theme="0"/>
      </left>
      <right style="thick">
        <color theme="2"/>
      </right>
      <top style="thin">
        <color theme="0"/>
      </top>
      <bottom/>
      <diagonal/>
    </border>
    <border>
      <left style="thin">
        <color theme="0"/>
      </left>
      <right/>
      <top style="thin">
        <color theme="0"/>
      </top>
      <bottom/>
      <diagonal/>
    </border>
    <border>
      <left style="thick">
        <color theme="2"/>
      </left>
      <right style="thin">
        <color theme="0"/>
      </right>
      <top/>
      <bottom/>
      <diagonal/>
    </border>
    <border>
      <left style="thin">
        <color theme="0"/>
      </left>
      <right style="thick">
        <color theme="2"/>
      </right>
      <top/>
      <bottom/>
      <diagonal/>
    </border>
    <border>
      <left style="thick">
        <color theme="2"/>
      </left>
      <right style="thin">
        <color theme="0"/>
      </right>
      <top/>
      <bottom style="thick">
        <color theme="2"/>
      </bottom>
      <diagonal/>
    </border>
    <border>
      <left style="thin">
        <color theme="0"/>
      </left>
      <right/>
      <top style="thin">
        <color theme="0"/>
      </top>
      <bottom style="thick">
        <color theme="2"/>
      </bottom>
      <diagonal/>
    </border>
    <border>
      <left/>
      <right style="thin">
        <color theme="0"/>
      </right>
      <top/>
      <bottom style="thin">
        <color theme="0"/>
      </bottom>
      <diagonal/>
    </border>
    <border>
      <left/>
      <right/>
      <top style="thin">
        <color theme="0"/>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right/>
      <top/>
      <bottom style="thin">
        <color rgb="FFFFFFFF"/>
      </bottom>
      <diagonal/>
    </border>
    <border>
      <left style="thin">
        <color theme="0"/>
      </left>
      <right style="thick">
        <color theme="2"/>
      </right>
      <top/>
      <bottom style="thin">
        <color theme="0"/>
      </bottom>
      <diagonal/>
    </border>
    <border>
      <left style="thin">
        <color theme="0"/>
      </left>
      <right/>
      <top/>
      <bottom/>
      <diagonal/>
    </border>
    <border>
      <left style="thin">
        <color theme="0"/>
      </left>
      <right style="thin">
        <color theme="0"/>
      </right>
      <top style="thin">
        <color theme="0"/>
      </top>
      <bottom style="thin">
        <color rgb="FFFFFFFF"/>
      </bottom>
      <diagonal/>
    </border>
    <border>
      <left style="thick">
        <color theme="2"/>
      </left>
      <right style="thin">
        <color theme="0"/>
      </right>
      <top/>
      <bottom style="thin">
        <color theme="0"/>
      </bottom>
      <diagonal/>
    </border>
  </borders>
  <cellStyleXfs count="2">
    <xf numFmtId="0" fontId="0" fillId="0" borderId="0"/>
    <xf numFmtId="0" fontId="31" fillId="0" borderId="0" applyNumberFormat="0" applyFill="0" applyBorder="0" applyAlignment="0" applyProtection="0"/>
  </cellStyleXfs>
  <cellXfs count="280">
    <xf numFmtId="0" fontId="0" fillId="0" borderId="0" xfId="0"/>
    <xf numFmtId="0" fontId="5" fillId="0" borderId="0" xfId="0" applyFont="1"/>
    <xf numFmtId="0" fontId="0" fillId="0" borderId="0" xfId="0" applyFont="1"/>
    <xf numFmtId="0" fontId="27" fillId="15" borderId="5" xfId="0" applyFont="1" applyFill="1" applyBorder="1" applyAlignment="1" applyProtection="1">
      <alignment horizontal="left" vertical="center" wrapText="1"/>
      <protection locked="0"/>
    </xf>
    <xf numFmtId="0" fontId="27" fillId="15" borderId="11" xfId="0" applyFont="1" applyFill="1" applyBorder="1" applyAlignment="1" applyProtection="1">
      <alignment horizontal="left" vertical="center" wrapText="1"/>
      <protection locked="0"/>
    </xf>
    <xf numFmtId="0" fontId="27" fillId="15" borderId="12" xfId="0" applyFont="1" applyFill="1" applyBorder="1" applyAlignment="1" applyProtection="1">
      <alignment horizontal="left" vertical="center" wrapText="1"/>
      <protection locked="0"/>
    </xf>
    <xf numFmtId="0" fontId="27" fillId="15" borderId="14" xfId="0" applyFont="1" applyFill="1" applyBorder="1" applyAlignment="1" applyProtection="1">
      <alignment horizontal="left" vertical="center" wrapText="1"/>
      <protection locked="0"/>
    </xf>
    <xf numFmtId="0" fontId="27" fillId="15" borderId="16" xfId="0" applyFont="1" applyFill="1" applyBorder="1" applyAlignment="1" applyProtection="1">
      <alignment horizontal="left" vertical="center" wrapText="1"/>
      <protection locked="0"/>
    </xf>
    <xf numFmtId="0" fontId="27" fillId="15" borderId="17" xfId="0" applyFont="1" applyFill="1" applyBorder="1" applyAlignment="1" applyProtection="1">
      <alignment horizontal="left" vertical="center" wrapText="1"/>
      <protection locked="0"/>
    </xf>
    <xf numFmtId="0" fontId="27" fillId="15" borderId="1" xfId="0" applyFont="1" applyFill="1" applyBorder="1" applyAlignment="1" applyProtection="1">
      <alignment horizontal="left" vertical="center" wrapText="1"/>
      <protection locked="0"/>
    </xf>
    <xf numFmtId="0" fontId="27" fillId="15" borderId="22" xfId="0" applyFont="1" applyFill="1" applyBorder="1" applyAlignment="1" applyProtection="1">
      <alignment horizontal="left" vertical="center" wrapText="1"/>
      <protection locked="0"/>
    </xf>
    <xf numFmtId="0" fontId="0" fillId="0" borderId="0" xfId="0" applyProtection="1">
      <protection locked="0"/>
    </xf>
    <xf numFmtId="0" fontId="0" fillId="0" borderId="0" xfId="0" applyProtection="1"/>
    <xf numFmtId="0" fontId="28" fillId="0" borderId="0" xfId="0" applyFont="1" applyFill="1" applyBorder="1" applyAlignment="1" applyProtection="1">
      <alignment horizontal="center" vertical="center"/>
    </xf>
    <xf numFmtId="0" fontId="28" fillId="0" borderId="0" xfId="0" applyFont="1" applyFill="1" applyBorder="1" applyAlignment="1" applyProtection="1">
      <alignment vertical="center"/>
    </xf>
    <xf numFmtId="0" fontId="10" fillId="13" borderId="5" xfId="0" applyFont="1" applyFill="1" applyBorder="1" applyAlignment="1" applyProtection="1">
      <alignment horizontal="center" vertical="center"/>
    </xf>
    <xf numFmtId="0" fontId="10" fillId="13" borderId="7" xfId="0" applyFont="1" applyFill="1" applyBorder="1" applyAlignment="1" applyProtection="1">
      <alignment horizontal="center" vertical="center"/>
    </xf>
    <xf numFmtId="0" fontId="0" fillId="10" borderId="5" xfId="0" applyFill="1" applyBorder="1" applyAlignment="1" applyProtection="1">
      <alignment horizontal="center" vertical="center"/>
    </xf>
    <xf numFmtId="0" fontId="33" fillId="10" borderId="7" xfId="0" applyFont="1" applyFill="1" applyBorder="1" applyAlignment="1" applyProtection="1">
      <alignment vertical="center"/>
    </xf>
    <xf numFmtId="0" fontId="10" fillId="0" borderId="0" xfId="0" applyFont="1" applyFill="1" applyBorder="1" applyAlignment="1" applyProtection="1">
      <alignment horizontal="left" vertical="center"/>
    </xf>
    <xf numFmtId="0" fontId="0" fillId="4" borderId="5" xfId="0" applyFill="1" applyBorder="1" applyAlignment="1" applyProtection="1">
      <alignment horizontal="center" vertical="center"/>
    </xf>
    <xf numFmtId="0" fontId="0" fillId="4" borderId="7" xfId="0" applyFill="1" applyBorder="1" applyAlignment="1" applyProtection="1">
      <alignment vertical="center"/>
    </xf>
    <xf numFmtId="0" fontId="0" fillId="10" borderId="7" xfId="0" applyFill="1" applyBorder="1" applyAlignment="1" applyProtection="1">
      <alignment vertical="center"/>
    </xf>
    <xf numFmtId="0" fontId="0" fillId="4" borderId="1" xfId="0" applyFill="1" applyBorder="1" applyAlignment="1" applyProtection="1">
      <alignment horizontal="center" vertical="center"/>
    </xf>
    <xf numFmtId="0" fontId="0" fillId="4" borderId="23" xfId="0" applyFill="1" applyBorder="1" applyAlignment="1" applyProtection="1">
      <alignment vertical="center"/>
    </xf>
    <xf numFmtId="0" fontId="33" fillId="0" borderId="0" xfId="0" applyFont="1" applyFill="1" applyBorder="1" applyProtection="1"/>
    <xf numFmtId="0" fontId="30" fillId="0" borderId="0" xfId="0" applyFont="1" applyFill="1" applyBorder="1" applyProtection="1"/>
    <xf numFmtId="0" fontId="0" fillId="0" borderId="0" xfId="0" applyFill="1" applyBorder="1" applyAlignment="1" applyProtection="1">
      <alignment horizontal="center" vertical="center"/>
    </xf>
    <xf numFmtId="0" fontId="0" fillId="0" borderId="0" xfId="0" applyFill="1" applyBorder="1" applyAlignment="1" applyProtection="1">
      <alignment vertical="center"/>
    </xf>
    <xf numFmtId="0" fontId="0" fillId="0" borderId="0" xfId="0" applyAlignment="1" applyProtection="1">
      <alignment wrapText="1"/>
    </xf>
    <xf numFmtId="0" fontId="0" fillId="0" borderId="0" xfId="0" applyFill="1" applyAlignment="1" applyProtection="1">
      <alignment vertical="center" wrapText="1"/>
    </xf>
    <xf numFmtId="0" fontId="0" fillId="10" borderId="5" xfId="0" applyFill="1" applyBorder="1" applyAlignment="1" applyProtection="1">
      <alignment horizontal="center" vertical="center" wrapText="1"/>
    </xf>
    <xf numFmtId="0" fontId="0" fillId="10" borderId="5" xfId="0" applyFill="1" applyBorder="1" applyAlignment="1" applyProtection="1">
      <alignment vertical="center" wrapText="1"/>
    </xf>
    <xf numFmtId="0" fontId="0" fillId="4" borderId="5" xfId="0" applyFill="1" applyBorder="1" applyAlignment="1" applyProtection="1">
      <alignment horizontal="center" vertical="center" wrapText="1"/>
    </xf>
    <xf numFmtId="0" fontId="0" fillId="4" borderId="5" xfId="0" applyFill="1" applyBorder="1" applyAlignment="1" applyProtection="1">
      <alignment vertical="center" wrapText="1"/>
    </xf>
    <xf numFmtId="0" fontId="0" fillId="0" borderId="0" xfId="0" applyAlignment="1" applyProtection="1">
      <alignment horizontal="center" vertical="center" wrapText="1"/>
    </xf>
    <xf numFmtId="49" fontId="0" fillId="4" borderId="5" xfId="0" applyNumberFormat="1" applyFill="1" applyBorder="1" applyAlignment="1" applyProtection="1">
      <alignment horizontal="right"/>
    </xf>
    <xf numFmtId="0" fontId="0" fillId="4" borderId="7" xfId="0" applyFill="1" applyBorder="1" applyProtection="1"/>
    <xf numFmtId="0" fontId="31" fillId="4" borderId="5" xfId="1" applyFill="1" applyBorder="1" applyAlignment="1" applyProtection="1">
      <alignment horizontal="center" vertical="center"/>
    </xf>
    <xf numFmtId="49" fontId="0" fillId="10" borderId="5" xfId="0" applyNumberFormat="1" applyFill="1" applyBorder="1" applyAlignment="1" applyProtection="1">
      <alignment horizontal="right"/>
    </xf>
    <xf numFmtId="0" fontId="0" fillId="10" borderId="7" xfId="0" applyFill="1" applyBorder="1" applyProtection="1"/>
    <xf numFmtId="0" fontId="31" fillId="10" borderId="5" xfId="1" applyFill="1" applyBorder="1" applyAlignment="1" applyProtection="1">
      <alignment horizontal="center" vertical="center"/>
    </xf>
    <xf numFmtId="0" fontId="10" fillId="13" borderId="1" xfId="0" applyFont="1" applyFill="1" applyBorder="1" applyAlignment="1" applyProtection="1">
      <alignment horizontal="center" vertical="center"/>
    </xf>
    <xf numFmtId="0" fontId="3" fillId="14" borderId="0" xfId="0" applyFont="1" applyFill="1" applyAlignment="1" applyProtection="1">
      <alignment vertical="center" wrapText="1"/>
    </xf>
    <xf numFmtId="0" fontId="3" fillId="2" borderId="1" xfId="0" applyFont="1" applyFill="1" applyBorder="1" applyAlignment="1" applyProtection="1">
      <alignment horizontal="center" vertical="center" wrapText="1"/>
    </xf>
    <xf numFmtId="0" fontId="3" fillId="2" borderId="0" xfId="0" applyFont="1" applyFill="1" applyAlignment="1" applyProtection="1">
      <alignment vertical="center" wrapText="1"/>
    </xf>
    <xf numFmtId="0" fontId="0" fillId="0" borderId="0" xfId="0" applyFont="1" applyProtection="1"/>
    <xf numFmtId="0" fontId="26" fillId="0" borderId="0" xfId="0" applyFont="1" applyFill="1" applyBorder="1" applyProtection="1"/>
    <xf numFmtId="49" fontId="17" fillId="0" borderId="0" xfId="0" applyNumberFormat="1" applyFont="1" applyFill="1" applyBorder="1" applyAlignment="1" applyProtection="1">
      <alignment horizontal="center" vertical="center" wrapText="1"/>
    </xf>
    <xf numFmtId="0" fontId="15" fillId="10" borderId="4" xfId="0" applyFont="1" applyFill="1" applyBorder="1" applyAlignment="1" applyProtection="1">
      <alignment horizontal="center" vertical="center" wrapText="1"/>
    </xf>
    <xf numFmtId="0" fontId="21" fillId="9" borderId="9" xfId="0" applyFont="1" applyFill="1" applyBorder="1" applyAlignment="1" applyProtection="1">
      <alignment horizontal="left" vertical="center" wrapText="1"/>
    </xf>
    <xf numFmtId="0" fontId="21" fillId="9" borderId="4" xfId="0" applyFont="1" applyFill="1" applyBorder="1" applyAlignment="1" applyProtection="1">
      <alignment horizontal="left" vertical="center" wrapText="1"/>
    </xf>
    <xf numFmtId="0" fontId="15" fillId="10" borderId="5" xfId="0" applyFont="1" applyFill="1" applyBorder="1" applyAlignment="1" applyProtection="1">
      <alignment horizontal="center" vertical="center" wrapText="1"/>
    </xf>
    <xf numFmtId="0" fontId="21" fillId="9" borderId="7" xfId="0" applyFont="1" applyFill="1" applyBorder="1" applyAlignment="1" applyProtection="1">
      <alignment horizontal="left" vertical="center" wrapText="1"/>
    </xf>
    <xf numFmtId="0" fontId="21" fillId="9" borderId="5" xfId="0" applyFont="1" applyFill="1" applyBorder="1" applyAlignment="1" applyProtection="1">
      <alignment horizontal="left" vertical="center" wrapText="1"/>
    </xf>
    <xf numFmtId="0" fontId="21" fillId="10" borderId="7" xfId="0" applyFont="1" applyFill="1" applyBorder="1" applyAlignment="1" applyProtection="1">
      <alignment horizontal="left" vertical="center" wrapText="1"/>
    </xf>
    <xf numFmtId="0" fontId="21" fillId="10" borderId="5" xfId="0" applyFont="1" applyFill="1" applyBorder="1" applyAlignment="1" applyProtection="1">
      <alignment horizontal="left" vertical="center" wrapText="1"/>
    </xf>
    <xf numFmtId="0" fontId="12" fillId="4" borderId="5" xfId="0" applyFont="1" applyFill="1" applyBorder="1" applyAlignment="1" applyProtection="1">
      <alignment horizontal="center" vertical="center" wrapText="1"/>
    </xf>
    <xf numFmtId="0" fontId="21" fillId="4" borderId="7" xfId="0" applyFont="1" applyFill="1" applyBorder="1" applyAlignment="1" applyProtection="1">
      <alignment horizontal="left" vertical="center" wrapText="1"/>
    </xf>
    <xf numFmtId="0" fontId="21" fillId="4" borderId="5" xfId="0" applyFont="1" applyFill="1" applyBorder="1" applyAlignment="1" applyProtection="1">
      <alignment horizontal="left" vertical="center" wrapText="1"/>
    </xf>
    <xf numFmtId="0" fontId="21" fillId="12" borderId="7" xfId="0" applyFont="1" applyFill="1" applyBorder="1" applyAlignment="1" applyProtection="1">
      <alignment horizontal="left" vertical="center" wrapText="1"/>
    </xf>
    <xf numFmtId="0" fontId="21" fillId="12" borderId="5" xfId="0" applyFont="1" applyFill="1" applyBorder="1" applyAlignment="1" applyProtection="1">
      <alignment horizontal="left" vertical="center" wrapText="1"/>
    </xf>
    <xf numFmtId="0" fontId="12" fillId="10" borderId="5" xfId="0" applyFont="1" applyFill="1" applyBorder="1" applyAlignment="1" applyProtection="1">
      <alignment horizontal="center" vertical="center" wrapText="1"/>
    </xf>
    <xf numFmtId="0" fontId="16" fillId="4" borderId="7" xfId="0" applyFont="1" applyFill="1" applyBorder="1" applyAlignment="1" applyProtection="1">
      <alignment horizontal="left" vertical="center" wrapText="1"/>
    </xf>
    <xf numFmtId="0" fontId="16" fillId="4" borderId="5" xfId="0" applyFont="1" applyFill="1" applyBorder="1" applyAlignment="1" applyProtection="1">
      <alignment horizontal="left" vertical="center" wrapText="1"/>
    </xf>
    <xf numFmtId="0" fontId="13" fillId="7" borderId="5" xfId="0" applyFont="1" applyFill="1" applyBorder="1" applyAlignment="1" applyProtection="1">
      <alignment horizontal="center" vertical="center" wrapText="1"/>
    </xf>
    <xf numFmtId="0" fontId="24" fillId="7" borderId="7" xfId="0" applyFont="1" applyFill="1" applyBorder="1" applyAlignment="1" applyProtection="1">
      <alignment horizontal="left" vertical="center" wrapText="1"/>
    </xf>
    <xf numFmtId="0" fontId="23" fillId="10" borderId="7" xfId="0" applyFont="1" applyFill="1" applyBorder="1" applyAlignment="1" applyProtection="1">
      <alignment horizontal="left" vertical="center" wrapText="1"/>
    </xf>
    <xf numFmtId="0" fontId="24" fillId="7" borderId="5" xfId="0" applyFont="1" applyFill="1" applyBorder="1" applyAlignment="1" applyProtection="1">
      <alignment horizontal="left" vertical="center" wrapText="1"/>
    </xf>
    <xf numFmtId="0" fontId="19" fillId="10" borderId="5" xfId="0" applyFont="1" applyFill="1" applyBorder="1" applyAlignment="1" applyProtection="1">
      <alignment horizontal="center" vertical="center" wrapText="1"/>
    </xf>
    <xf numFmtId="0" fontId="20" fillId="7" borderId="5" xfId="0" applyFont="1" applyFill="1" applyBorder="1" applyAlignment="1" applyProtection="1">
      <alignment horizontal="center" vertical="center" wrapText="1"/>
    </xf>
    <xf numFmtId="0" fontId="25" fillId="8" borderId="7" xfId="0" applyFont="1" applyFill="1" applyBorder="1" applyAlignment="1" applyProtection="1">
      <alignment horizontal="left" vertical="center" wrapText="1"/>
    </xf>
    <xf numFmtId="0" fontId="25" fillId="8" borderId="5" xfId="0" applyFont="1" applyFill="1" applyBorder="1" applyAlignment="1" applyProtection="1">
      <alignment horizontal="left" vertical="center" wrapText="1"/>
    </xf>
    <xf numFmtId="0" fontId="22" fillId="7" borderId="7" xfId="0" applyFont="1" applyFill="1" applyBorder="1" applyAlignment="1" applyProtection="1">
      <alignment horizontal="left" vertical="center" wrapText="1"/>
    </xf>
    <xf numFmtId="0" fontId="22" fillId="7" borderId="5" xfId="0" applyFont="1" applyFill="1" applyBorder="1" applyAlignment="1" applyProtection="1">
      <alignment horizontal="left" vertical="center" wrapText="1"/>
    </xf>
    <xf numFmtId="0" fontId="22" fillId="8" borderId="7" xfId="0" applyFont="1" applyFill="1" applyBorder="1" applyAlignment="1" applyProtection="1">
      <alignment horizontal="left" vertical="center" wrapText="1"/>
    </xf>
    <xf numFmtId="0" fontId="22" fillId="8" borderId="5" xfId="0" applyFont="1" applyFill="1" applyBorder="1" applyAlignment="1" applyProtection="1">
      <alignment horizontal="left" vertical="center" wrapText="1"/>
    </xf>
    <xf numFmtId="0" fontId="12" fillId="6" borderId="5" xfId="0" applyFont="1" applyFill="1" applyBorder="1" applyAlignment="1" applyProtection="1">
      <alignment horizontal="center" vertical="center" wrapText="1"/>
    </xf>
    <xf numFmtId="0" fontId="23" fillId="4" borderId="7" xfId="0" applyFont="1" applyFill="1" applyBorder="1" applyAlignment="1" applyProtection="1">
      <alignment horizontal="left" vertical="center" wrapText="1"/>
    </xf>
    <xf numFmtId="0" fontId="23" fillId="4" borderId="5" xfId="0" applyFont="1" applyFill="1" applyBorder="1" applyAlignment="1" applyProtection="1">
      <alignment horizontal="left" vertical="center" wrapText="1"/>
    </xf>
    <xf numFmtId="0" fontId="18" fillId="7" borderId="5" xfId="0" applyFont="1" applyFill="1" applyBorder="1" applyAlignment="1" applyProtection="1">
      <alignment horizontal="center" vertical="center" wrapText="1"/>
    </xf>
    <xf numFmtId="0" fontId="23" fillId="10" borderId="5" xfId="0" applyFont="1" applyFill="1" applyBorder="1" applyAlignment="1" applyProtection="1">
      <alignment horizontal="left" vertical="center" wrapText="1"/>
    </xf>
    <xf numFmtId="0" fontId="23" fillId="10" borderId="7" xfId="0" applyFont="1" applyFill="1" applyBorder="1" applyAlignment="1" applyProtection="1">
      <alignment vertical="center" wrapText="1"/>
    </xf>
    <xf numFmtId="0" fontId="23" fillId="10" borderId="5" xfId="0" applyFont="1" applyFill="1" applyBorder="1" applyAlignment="1" applyProtection="1">
      <alignment vertical="center" wrapText="1"/>
    </xf>
    <xf numFmtId="0" fontId="19" fillId="4" borderId="5" xfId="0" applyFont="1" applyFill="1" applyBorder="1" applyAlignment="1" applyProtection="1">
      <alignment horizontal="center" vertical="center" wrapText="1"/>
    </xf>
    <xf numFmtId="0" fontId="16" fillId="12" borderId="7" xfId="0" applyFont="1" applyFill="1" applyBorder="1" applyAlignment="1" applyProtection="1">
      <alignment horizontal="left" vertical="center" wrapText="1"/>
    </xf>
    <xf numFmtId="0" fontId="16" fillId="12" borderId="5" xfId="0" applyFont="1" applyFill="1" applyBorder="1" applyAlignment="1" applyProtection="1">
      <alignment horizontal="left" vertical="center" wrapText="1"/>
    </xf>
    <xf numFmtId="0" fontId="16" fillId="9" borderId="7" xfId="0" applyFont="1" applyFill="1" applyBorder="1" applyAlignment="1" applyProtection="1">
      <alignment horizontal="left" vertical="center" wrapText="1"/>
    </xf>
    <xf numFmtId="0" fontId="16" fillId="9" borderId="5" xfId="0" applyFont="1" applyFill="1" applyBorder="1" applyAlignment="1" applyProtection="1">
      <alignment horizontal="left" vertical="center" wrapText="1"/>
    </xf>
    <xf numFmtId="0" fontId="12" fillId="5" borderId="5" xfId="0" applyFont="1" applyFill="1" applyBorder="1" applyAlignment="1" applyProtection="1">
      <alignment horizontal="center" vertical="center" wrapText="1"/>
    </xf>
    <xf numFmtId="0" fontId="0" fillId="0" borderId="0" xfId="0" applyFont="1" applyProtection="1">
      <protection locked="0"/>
    </xf>
    <xf numFmtId="0" fontId="0" fillId="0" borderId="0" xfId="0" applyFill="1" applyProtection="1">
      <protection locked="0"/>
    </xf>
    <xf numFmtId="0" fontId="0" fillId="0" borderId="0" xfId="0" applyAlignment="1" applyProtection="1">
      <alignment horizontal="center" vertical="center"/>
      <protection locked="0"/>
    </xf>
    <xf numFmtId="0" fontId="1" fillId="0" borderId="0" xfId="0" applyFont="1" applyAlignment="1" applyProtection="1">
      <alignment wrapText="1"/>
      <protection locked="0"/>
    </xf>
    <xf numFmtId="0" fontId="3" fillId="0" borderId="7" xfId="0" applyFont="1" applyFill="1" applyBorder="1" applyAlignment="1" applyProtection="1">
      <alignment wrapText="1"/>
      <protection locked="0"/>
    </xf>
    <xf numFmtId="0" fontId="14" fillId="0" borderId="0" xfId="0" applyFont="1" applyAlignment="1" applyProtection="1">
      <alignment wrapText="1"/>
      <protection locked="0"/>
    </xf>
    <xf numFmtId="0" fontId="1" fillId="0" borderId="0" xfId="0" applyFont="1" applyFill="1" applyAlignment="1" applyProtection="1">
      <alignment wrapText="1"/>
      <protection locked="0"/>
    </xf>
    <xf numFmtId="0" fontId="9" fillId="0" borderId="0" xfId="0" applyFont="1" applyFill="1" applyAlignment="1" applyProtection="1">
      <alignment wrapText="1"/>
      <protection locked="0"/>
    </xf>
    <xf numFmtId="0" fontId="1" fillId="0" borderId="2" xfId="0" applyFont="1" applyFill="1" applyBorder="1" applyAlignment="1" applyProtection="1">
      <alignment wrapText="1"/>
      <protection locked="0"/>
    </xf>
    <xf numFmtId="0" fontId="1" fillId="0" borderId="3" xfId="0" applyFont="1" applyBorder="1" applyAlignment="1" applyProtection="1">
      <alignment wrapText="1"/>
      <protection locked="0"/>
    </xf>
    <xf numFmtId="0" fontId="1" fillId="0" borderId="5" xfId="0" applyFont="1" applyBorder="1" applyAlignment="1" applyProtection="1">
      <alignment wrapText="1"/>
      <protection locked="0"/>
    </xf>
    <xf numFmtId="0" fontId="7" fillId="0" borderId="0" xfId="0" applyFont="1" applyFill="1" applyAlignment="1" applyProtection="1">
      <alignment wrapText="1"/>
      <protection locked="0"/>
    </xf>
    <xf numFmtId="0" fontId="18" fillId="16" borderId="10" xfId="0" applyFont="1" applyFill="1" applyBorder="1" applyAlignment="1" applyProtection="1">
      <alignment horizontal="center" vertical="center" wrapText="1"/>
      <protection locked="0"/>
    </xf>
    <xf numFmtId="0" fontId="7" fillId="0" borderId="0" xfId="0" applyFont="1" applyAlignment="1" applyProtection="1">
      <alignment wrapText="1"/>
      <protection locked="0"/>
    </xf>
    <xf numFmtId="0" fontId="13" fillId="16" borderId="13" xfId="0" applyFont="1" applyFill="1" applyBorder="1" applyAlignment="1" applyProtection="1">
      <alignment horizontal="center" vertical="center" wrapText="1"/>
      <protection locked="0"/>
    </xf>
    <xf numFmtId="0" fontId="8" fillId="0" borderId="0" xfId="0" applyFont="1" applyFill="1" applyBorder="1" applyAlignment="1" applyProtection="1">
      <alignment wrapText="1"/>
      <protection locked="0"/>
    </xf>
    <xf numFmtId="0" fontId="13" fillId="16" borderId="10" xfId="0" applyFont="1" applyFill="1" applyBorder="1" applyAlignment="1" applyProtection="1">
      <alignment horizontal="center" vertical="center" wrapText="1"/>
      <protection locked="0"/>
    </xf>
    <xf numFmtId="0" fontId="8" fillId="0" borderId="0" xfId="0" applyFont="1" applyAlignment="1" applyProtection="1">
      <alignment wrapText="1"/>
      <protection locked="0"/>
    </xf>
    <xf numFmtId="0" fontId="18" fillId="16" borderId="13" xfId="0" applyFont="1" applyFill="1" applyBorder="1" applyAlignment="1" applyProtection="1">
      <alignment horizontal="center" vertical="center" wrapText="1"/>
      <protection locked="0"/>
    </xf>
    <xf numFmtId="0" fontId="8" fillId="0" borderId="0" xfId="0" applyFont="1" applyFill="1" applyAlignment="1" applyProtection="1">
      <alignment wrapText="1"/>
      <protection locked="0"/>
    </xf>
    <xf numFmtId="0" fontId="3" fillId="0" borderId="2" xfId="0" applyFont="1" applyFill="1" applyBorder="1" applyAlignment="1" applyProtection="1">
      <alignment horizontal="center" vertical="center" wrapText="1"/>
      <protection locked="0"/>
    </xf>
    <xf numFmtId="0" fontId="1" fillId="0" borderId="0" xfId="0" applyFont="1" applyFill="1" applyBorder="1" applyAlignment="1" applyProtection="1">
      <alignment wrapText="1"/>
      <protection locked="0"/>
    </xf>
    <xf numFmtId="0" fontId="3" fillId="11" borderId="15" xfId="0" applyFont="1" applyFill="1" applyBorder="1" applyAlignment="1" applyProtection="1">
      <alignment horizontal="center" vertical="center" wrapText="1"/>
    </xf>
    <xf numFmtId="0" fontId="3" fillId="11" borderId="16" xfId="0" applyFont="1" applyFill="1" applyBorder="1" applyAlignment="1" applyProtection="1">
      <alignment horizontal="center" vertical="center" wrapText="1"/>
    </xf>
    <xf numFmtId="0" fontId="3" fillId="11" borderId="17" xfId="0" applyFont="1" applyFill="1" applyBorder="1" applyAlignment="1" applyProtection="1">
      <alignment horizontal="center" vertical="center" wrapText="1"/>
    </xf>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0" fillId="0" borderId="0" xfId="0" applyAlignment="1" applyProtection="1">
      <alignment vertical="center"/>
    </xf>
    <xf numFmtId="0" fontId="0" fillId="0" borderId="0" xfId="0" applyAlignment="1" applyProtection="1">
      <alignment horizontal="center" vertical="center"/>
    </xf>
    <xf numFmtId="0" fontId="3" fillId="13" borderId="5" xfId="0" applyFont="1" applyFill="1" applyBorder="1" applyAlignment="1" applyProtection="1">
      <alignment horizontal="center" vertical="center" wrapText="1"/>
    </xf>
    <xf numFmtId="0" fontId="0" fillId="15" borderId="5" xfId="0" applyFont="1" applyFill="1" applyBorder="1" applyAlignment="1" applyProtection="1">
      <alignment vertical="center" wrapText="1"/>
      <protection locked="0"/>
    </xf>
    <xf numFmtId="0" fontId="0" fillId="15" borderId="5" xfId="0" applyFont="1" applyFill="1" applyBorder="1" applyAlignment="1" applyProtection="1">
      <alignment horizontal="center" vertical="center" wrapText="1"/>
      <protection locked="0"/>
    </xf>
    <xf numFmtId="0" fontId="0" fillId="15" borderId="5" xfId="0" applyFont="1" applyFill="1" applyBorder="1" applyAlignment="1" applyProtection="1">
      <alignment vertical="center"/>
      <protection locked="0"/>
    </xf>
    <xf numFmtId="0" fontId="34" fillId="15" borderId="5" xfId="1" applyFont="1" applyFill="1" applyBorder="1" applyAlignment="1" applyProtection="1">
      <alignment vertical="center"/>
      <protection locked="0"/>
    </xf>
    <xf numFmtId="0" fontId="0" fillId="15" borderId="5" xfId="0" applyFont="1" applyFill="1" applyBorder="1" applyAlignment="1" applyProtection="1">
      <alignment horizontal="center" vertical="center"/>
      <protection locked="0"/>
    </xf>
    <xf numFmtId="0" fontId="35" fillId="15" borderId="11" xfId="0" applyFont="1" applyFill="1" applyBorder="1" applyAlignment="1" applyProtection="1">
      <alignment horizontal="left" vertical="center" wrapText="1"/>
      <protection locked="0"/>
    </xf>
    <xf numFmtId="0" fontId="35" fillId="15" borderId="12" xfId="0" applyFont="1" applyFill="1" applyBorder="1" applyAlignment="1" applyProtection="1">
      <alignment horizontal="left" vertical="center" wrapText="1"/>
      <protection locked="0"/>
    </xf>
    <xf numFmtId="0" fontId="35" fillId="15" borderId="5" xfId="0" applyFont="1" applyFill="1" applyBorder="1" applyAlignment="1" applyProtection="1">
      <alignment horizontal="left" vertical="center" wrapText="1"/>
      <protection locked="0"/>
    </xf>
    <xf numFmtId="0" fontId="35" fillId="15" borderId="14" xfId="0" applyFont="1" applyFill="1" applyBorder="1" applyAlignment="1" applyProtection="1">
      <alignment horizontal="left" vertical="center" wrapText="1"/>
      <protection locked="0"/>
    </xf>
    <xf numFmtId="0" fontId="37" fillId="15" borderId="10" xfId="0" applyFont="1" applyFill="1" applyBorder="1" applyAlignment="1" applyProtection="1">
      <alignment horizontal="center" vertical="center" wrapText="1"/>
      <protection locked="0"/>
    </xf>
    <xf numFmtId="0" fontId="37" fillId="15" borderId="13" xfId="0" applyFont="1" applyFill="1" applyBorder="1" applyAlignment="1" applyProtection="1">
      <alignment horizontal="center" vertical="center" wrapText="1"/>
      <protection locked="0"/>
    </xf>
    <xf numFmtId="0" fontId="37" fillId="15" borderId="15" xfId="0" applyFont="1" applyFill="1" applyBorder="1" applyAlignment="1" applyProtection="1">
      <alignment horizontal="center" vertical="center" wrapText="1"/>
      <protection locked="0"/>
    </xf>
    <xf numFmtId="0" fontId="37" fillId="15" borderId="21" xfId="0" applyFont="1" applyFill="1" applyBorder="1" applyAlignment="1" applyProtection="1">
      <alignment horizontal="center" vertical="center" wrapText="1"/>
      <protection locked="0"/>
    </xf>
    <xf numFmtId="49" fontId="37" fillId="15" borderId="10" xfId="0" applyNumberFormat="1" applyFont="1" applyFill="1" applyBorder="1" applyAlignment="1" applyProtection="1">
      <alignment horizontal="center" vertical="center" wrapText="1"/>
      <protection locked="0"/>
    </xf>
    <xf numFmtId="0" fontId="37" fillId="15" borderId="24" xfId="0" applyFont="1" applyFill="1" applyBorder="1" applyAlignment="1" applyProtection="1">
      <alignment horizontal="center" vertical="center" wrapText="1"/>
      <protection locked="0"/>
    </xf>
    <xf numFmtId="0" fontId="27" fillId="15" borderId="6" xfId="0" applyFont="1" applyFill="1" applyBorder="1" applyAlignment="1" applyProtection="1">
      <alignment horizontal="left" vertical="center" wrapText="1"/>
      <protection locked="0"/>
    </xf>
    <xf numFmtId="0" fontId="27" fillId="15" borderId="25" xfId="0" applyFont="1" applyFill="1" applyBorder="1" applyAlignment="1" applyProtection="1">
      <alignment horizontal="left" vertical="center" wrapText="1"/>
      <protection locked="0"/>
    </xf>
    <xf numFmtId="0" fontId="35" fillId="15" borderId="1" xfId="0" applyFont="1" applyFill="1" applyBorder="1" applyAlignment="1" applyProtection="1">
      <alignment horizontal="left" vertical="center" wrapText="1"/>
      <protection locked="0"/>
    </xf>
    <xf numFmtId="0" fontId="35" fillId="15" borderId="22" xfId="0" applyFont="1" applyFill="1" applyBorder="1" applyAlignment="1" applyProtection="1">
      <alignment horizontal="left" vertical="center" wrapText="1"/>
      <protection locked="0"/>
    </xf>
    <xf numFmtId="0" fontId="35" fillId="15" borderId="6" xfId="0" applyFont="1" applyFill="1" applyBorder="1" applyAlignment="1" applyProtection="1">
      <alignment horizontal="left" vertical="center" wrapText="1"/>
      <protection locked="0"/>
    </xf>
    <xf numFmtId="0" fontId="37" fillId="15" borderId="26" xfId="0" applyFont="1" applyFill="1" applyBorder="1" applyAlignment="1" applyProtection="1">
      <alignment horizontal="center" vertical="center" wrapText="1"/>
      <protection locked="0"/>
    </xf>
    <xf numFmtId="0" fontId="3" fillId="11" borderId="27" xfId="0" applyFont="1" applyFill="1" applyBorder="1" applyAlignment="1" applyProtection="1">
      <alignment horizontal="center" vertical="center" wrapText="1"/>
    </xf>
    <xf numFmtId="0" fontId="2" fillId="0" borderId="2" xfId="0" applyFont="1" applyFill="1" applyBorder="1" applyAlignment="1" applyProtection="1">
      <alignment vertical="center" wrapText="1"/>
      <protection locked="0"/>
    </xf>
    <xf numFmtId="0" fontId="3" fillId="3" borderId="4" xfId="0" applyFont="1" applyFill="1" applyBorder="1" applyAlignment="1" applyProtection="1">
      <alignment horizontal="center" vertical="center" wrapText="1"/>
    </xf>
    <xf numFmtId="0" fontId="0" fillId="0" borderId="0" xfId="0" applyBorder="1" applyAlignment="1" applyProtection="1">
      <alignment horizontal="center" vertical="center"/>
    </xf>
    <xf numFmtId="0" fontId="0" fillId="0" borderId="0" xfId="0" applyBorder="1" applyAlignment="1" applyProtection="1">
      <alignment vertical="center"/>
    </xf>
    <xf numFmtId="0" fontId="1" fillId="0" borderId="0" xfId="0" applyFont="1" applyAlignment="1" applyProtection="1">
      <alignment wrapText="1"/>
    </xf>
    <xf numFmtId="0" fontId="10" fillId="3" borderId="5" xfId="0" applyFont="1" applyFill="1" applyBorder="1" applyAlignment="1" applyProtection="1">
      <alignment horizontal="center" vertical="center" wrapText="1"/>
    </xf>
    <xf numFmtId="0" fontId="11" fillId="0" borderId="5" xfId="0" applyFont="1" applyBorder="1" applyAlignment="1" applyProtection="1">
      <alignment horizontal="center" vertical="center" wrapText="1"/>
    </xf>
    <xf numFmtId="0" fontId="10" fillId="13" borderId="5" xfId="0" applyFont="1" applyFill="1" applyBorder="1" applyAlignment="1" applyProtection="1">
      <alignment horizontal="center" vertical="center" wrapText="1"/>
    </xf>
    <xf numFmtId="0" fontId="11" fillId="0" borderId="0" xfId="0" applyFont="1" applyBorder="1" applyAlignment="1" applyProtection="1">
      <alignment horizontal="left" vertical="center" wrapText="1"/>
    </xf>
    <xf numFmtId="0" fontId="12" fillId="10" borderId="5" xfId="0" applyFont="1" applyFill="1" applyBorder="1" applyAlignment="1" applyProtection="1">
      <alignment vertical="center" wrapText="1"/>
    </xf>
    <xf numFmtId="0" fontId="0" fillId="10" borderId="5" xfId="0" applyFont="1" applyFill="1" applyBorder="1" applyAlignment="1" applyProtection="1">
      <alignment horizontal="center" vertical="center"/>
    </xf>
    <xf numFmtId="0" fontId="12" fillId="4" borderId="5" xfId="0" applyFont="1" applyFill="1" applyBorder="1" applyAlignment="1" applyProtection="1">
      <alignment vertical="center" wrapText="1"/>
    </xf>
    <xf numFmtId="0" fontId="26" fillId="0" borderId="0" xfId="0" applyFont="1" applyProtection="1"/>
    <xf numFmtId="0" fontId="1" fillId="16" borderId="11" xfId="0" applyFont="1" applyFill="1" applyBorder="1" applyAlignment="1" applyProtection="1">
      <alignment horizontal="center" vertical="center" wrapText="1"/>
    </xf>
    <xf numFmtId="0" fontId="1" fillId="16" borderId="5" xfId="0" applyFont="1" applyFill="1" applyBorder="1" applyAlignment="1" applyProtection="1">
      <alignment horizontal="center" vertical="center" wrapText="1"/>
    </xf>
    <xf numFmtId="0" fontId="1" fillId="16" borderId="4" xfId="0" applyFont="1" applyFill="1" applyBorder="1" applyAlignment="1" applyProtection="1">
      <alignment horizontal="center" vertical="center" wrapText="1"/>
    </xf>
    <xf numFmtId="0" fontId="1" fillId="16" borderId="16" xfId="0" applyFont="1" applyFill="1" applyBorder="1" applyAlignment="1" applyProtection="1">
      <alignment horizontal="center" vertical="center" wrapText="1"/>
    </xf>
    <xf numFmtId="0" fontId="1" fillId="16" borderId="1" xfId="0" applyFont="1" applyFill="1" applyBorder="1" applyAlignment="1" applyProtection="1">
      <alignment horizontal="center" vertical="center" wrapText="1"/>
    </xf>
    <xf numFmtId="0" fontId="36" fillId="16" borderId="11" xfId="0" applyFont="1" applyFill="1" applyBorder="1" applyAlignment="1" applyProtection="1">
      <alignment horizontal="center" vertical="center" wrapText="1"/>
    </xf>
    <xf numFmtId="0" fontId="36" fillId="16" borderId="5" xfId="0" applyFont="1" applyFill="1" applyBorder="1" applyAlignment="1" applyProtection="1">
      <alignment horizontal="center" vertical="center" wrapText="1"/>
    </xf>
    <xf numFmtId="0" fontId="36" fillId="16" borderId="16" xfId="0" applyFont="1" applyFill="1" applyBorder="1" applyAlignment="1" applyProtection="1">
      <alignment horizontal="center" vertical="center" wrapText="1"/>
    </xf>
    <xf numFmtId="0" fontId="32" fillId="0" borderId="0" xfId="0" applyFont="1" applyProtection="1"/>
    <xf numFmtId="0" fontId="0" fillId="0" borderId="0" xfId="0" applyFill="1" applyBorder="1" applyAlignment="1" applyProtection="1">
      <alignment vertical="center" wrapText="1"/>
    </xf>
    <xf numFmtId="0" fontId="10" fillId="0" borderId="0" xfId="0" applyFont="1" applyFill="1" applyBorder="1" applyAlignment="1" applyProtection="1">
      <alignment horizontal="center" vertical="center"/>
    </xf>
    <xf numFmtId="0" fontId="0" fillId="0" borderId="0" xfId="0" applyFill="1" applyBorder="1" applyProtection="1"/>
    <xf numFmtId="0" fontId="0" fillId="0" borderId="0" xfId="0" applyBorder="1" applyProtection="1"/>
    <xf numFmtId="0" fontId="12" fillId="0" borderId="0" xfId="0" applyFont="1" applyFill="1" applyBorder="1" applyAlignment="1" applyProtection="1">
      <alignment horizontal="center" vertical="center" wrapText="1"/>
    </xf>
    <xf numFmtId="0" fontId="23" fillId="0" borderId="0" xfId="0" applyFont="1" applyFill="1" applyBorder="1" applyAlignment="1" applyProtection="1">
      <alignment horizontal="left" vertical="center" wrapText="1"/>
    </xf>
    <xf numFmtId="0" fontId="38" fillId="10" borderId="5" xfId="0" applyFont="1" applyFill="1" applyBorder="1" applyAlignment="1" applyProtection="1">
      <alignment horizontal="center" vertical="center" wrapText="1"/>
    </xf>
    <xf numFmtId="0" fontId="38" fillId="4" borderId="5" xfId="0" applyFont="1" applyFill="1" applyBorder="1" applyAlignment="1" applyProtection="1">
      <alignment horizontal="center" vertical="center" wrapText="1"/>
    </xf>
    <xf numFmtId="0" fontId="39" fillId="14" borderId="1" xfId="0" applyFont="1" applyFill="1" applyBorder="1" applyAlignment="1" applyProtection="1">
      <alignment horizontal="center" vertical="center" wrapText="1"/>
    </xf>
    <xf numFmtId="0" fontId="28" fillId="0" borderId="0" xfId="0" applyFont="1" applyFill="1" applyBorder="1" applyAlignment="1" applyProtection="1">
      <alignment vertical="center" wrapText="1"/>
      <protection locked="0"/>
    </xf>
    <xf numFmtId="0" fontId="26" fillId="0" borderId="0" xfId="0" applyFont="1" applyAlignment="1" applyProtection="1">
      <alignment horizontal="left"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wrapText="1"/>
      <protection locked="0"/>
    </xf>
    <xf numFmtId="0" fontId="0" fillId="4" borderId="5" xfId="0" applyFill="1" applyBorder="1" applyAlignment="1" applyProtection="1">
      <alignment horizontal="center" vertical="center"/>
      <protection locked="0"/>
    </xf>
    <xf numFmtId="0" fontId="0" fillId="10" borderId="5" xfId="0" applyFill="1" applyBorder="1" applyAlignment="1" applyProtection="1">
      <alignment horizontal="center" vertical="center"/>
      <protection locked="0"/>
    </xf>
    <xf numFmtId="0" fontId="0" fillId="10" borderId="3" xfId="0" applyFill="1" applyBorder="1" applyAlignment="1" applyProtection="1">
      <alignment horizontal="center" vertical="center"/>
    </xf>
    <xf numFmtId="49" fontId="0" fillId="10" borderId="5" xfId="0" applyNumberFormat="1" applyFill="1" applyBorder="1" applyAlignment="1" applyProtection="1">
      <alignment horizontal="center" vertical="center"/>
    </xf>
    <xf numFmtId="0" fontId="0" fillId="4" borderId="3" xfId="0" applyFill="1" applyBorder="1" applyAlignment="1" applyProtection="1">
      <alignment horizontal="center" vertical="center"/>
    </xf>
    <xf numFmtId="49" fontId="0" fillId="4" borderId="5" xfId="0" applyNumberFormat="1" applyFill="1" applyBorder="1" applyAlignment="1" applyProtection="1">
      <alignment horizontal="center" vertical="center"/>
    </xf>
    <xf numFmtId="0" fontId="15" fillId="4" borderId="5" xfId="0" applyFont="1" applyFill="1" applyBorder="1" applyAlignment="1" applyProtection="1">
      <alignment horizontal="center" vertical="center" wrapText="1"/>
    </xf>
    <xf numFmtId="0" fontId="40" fillId="17" borderId="30" xfId="0" applyFont="1" applyFill="1" applyBorder="1" applyAlignment="1">
      <alignment horizontal="center" vertical="center" wrapText="1"/>
    </xf>
    <xf numFmtId="0" fontId="40" fillId="17" borderId="31" xfId="0" applyFont="1" applyFill="1" applyBorder="1" applyAlignment="1">
      <alignment horizontal="center" vertical="center" wrapText="1"/>
    </xf>
    <xf numFmtId="0" fontId="41" fillId="17" borderId="32" xfId="0" applyFont="1" applyFill="1" applyBorder="1" applyAlignment="1">
      <alignment horizontal="left" vertical="center" wrapText="1"/>
    </xf>
    <xf numFmtId="0" fontId="40" fillId="17" borderId="33" xfId="0" applyFont="1" applyFill="1" applyBorder="1" applyAlignment="1">
      <alignment horizontal="center" vertical="center" wrapText="1"/>
    </xf>
    <xf numFmtId="0" fontId="40" fillId="17" borderId="34" xfId="0" applyFont="1" applyFill="1" applyBorder="1" applyAlignment="1">
      <alignment horizontal="center" vertical="center" wrapText="1"/>
    </xf>
    <xf numFmtId="0" fontId="41" fillId="17" borderId="35" xfId="0" applyFont="1" applyFill="1" applyBorder="1" applyAlignment="1">
      <alignment horizontal="left" vertical="center" wrapText="1"/>
    </xf>
    <xf numFmtId="0" fontId="25" fillId="9" borderId="5" xfId="0" applyFont="1" applyFill="1" applyBorder="1" applyAlignment="1" applyProtection="1">
      <alignment horizontal="left" vertical="center" wrapText="1"/>
    </xf>
    <xf numFmtId="0" fontId="40" fillId="9" borderId="30"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1" fillId="9" borderId="32" xfId="0" applyFont="1" applyFill="1" applyBorder="1" applyAlignment="1">
      <alignment horizontal="left" vertical="center" wrapText="1"/>
    </xf>
    <xf numFmtId="0" fontId="40" fillId="9" borderId="33"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1" fillId="9" borderId="35" xfId="0" applyFont="1" applyFill="1" applyBorder="1" applyAlignment="1">
      <alignment horizontal="left" vertical="center" wrapText="1"/>
    </xf>
    <xf numFmtId="0" fontId="40" fillId="12" borderId="30" xfId="0" applyFont="1" applyFill="1" applyBorder="1" applyAlignment="1">
      <alignment horizontal="center" vertical="center" wrapText="1"/>
    </xf>
    <xf numFmtId="0" fontId="40" fillId="12" borderId="31" xfId="0" applyFont="1" applyFill="1" applyBorder="1" applyAlignment="1">
      <alignment horizontal="center" vertical="center" wrapText="1"/>
    </xf>
    <xf numFmtId="0" fontId="41" fillId="12" borderId="32" xfId="0" applyFont="1" applyFill="1" applyBorder="1" applyAlignment="1">
      <alignment horizontal="left" vertical="center" wrapText="1"/>
    </xf>
    <xf numFmtId="0" fontId="24" fillId="4" borderId="5" xfId="0" applyFont="1" applyFill="1" applyBorder="1" applyAlignment="1" applyProtection="1">
      <alignment horizontal="left" vertical="center" wrapText="1"/>
    </xf>
    <xf numFmtId="0" fontId="22" fillId="9" borderId="5" xfId="0" applyFont="1" applyFill="1" applyBorder="1" applyAlignment="1" applyProtection="1">
      <alignment horizontal="left" vertical="center" wrapText="1"/>
    </xf>
    <xf numFmtId="0" fontId="22" fillId="12" borderId="5" xfId="0" applyFont="1" applyFill="1" applyBorder="1" applyAlignment="1" applyProtection="1">
      <alignment horizontal="left" vertical="center" wrapText="1"/>
    </xf>
    <xf numFmtId="0" fontId="40" fillId="12" borderId="33" xfId="0" applyFont="1" applyFill="1" applyBorder="1" applyAlignment="1">
      <alignment horizontal="center" vertical="center" wrapText="1"/>
    </xf>
    <xf numFmtId="0" fontId="40" fillId="12" borderId="34" xfId="0" applyFont="1" applyFill="1" applyBorder="1" applyAlignment="1">
      <alignment horizontal="center" vertical="center" wrapText="1"/>
    </xf>
    <xf numFmtId="0" fontId="41" fillId="12" borderId="35" xfId="0" applyFont="1" applyFill="1" applyBorder="1" applyAlignment="1">
      <alignment horizontal="left" vertical="center" wrapText="1"/>
    </xf>
    <xf numFmtId="0" fontId="27" fillId="15" borderId="36" xfId="0" applyFont="1" applyFill="1" applyBorder="1" applyAlignment="1" applyProtection="1">
      <alignment horizontal="left" vertical="center" wrapText="1"/>
      <protection locked="0"/>
    </xf>
    <xf numFmtId="0" fontId="6" fillId="4" borderId="6" xfId="0" applyFont="1" applyFill="1" applyBorder="1" applyAlignment="1" applyProtection="1">
      <alignment horizontal="center" vertical="center" wrapText="1"/>
    </xf>
    <xf numFmtId="0" fontId="37" fillId="15" borderId="39" xfId="0" applyFont="1" applyFill="1" applyBorder="1" applyAlignment="1" applyProtection="1">
      <alignment horizontal="center" vertical="center" wrapText="1"/>
      <protection locked="0"/>
    </xf>
    <xf numFmtId="0" fontId="27" fillId="15" borderId="4" xfId="0" applyFont="1" applyFill="1" applyBorder="1" applyAlignment="1" applyProtection="1">
      <alignment horizontal="left" vertical="center" wrapText="1"/>
      <protection locked="0"/>
    </xf>
    <xf numFmtId="0" fontId="1" fillId="16" borderId="6" xfId="0" applyFont="1" applyFill="1" applyBorder="1" applyAlignment="1" applyProtection="1">
      <alignment horizontal="center" vertical="center" wrapText="1"/>
    </xf>
    <xf numFmtId="0" fontId="27" fillId="15" borderId="14" xfId="0" quotePrefix="1" applyFont="1" applyFill="1" applyBorder="1" applyAlignment="1" applyProtection="1">
      <alignment horizontal="left" vertical="center" wrapText="1"/>
      <protection locked="0"/>
    </xf>
    <xf numFmtId="0" fontId="12" fillId="4" borderId="5" xfId="0" applyFont="1" applyFill="1" applyBorder="1" applyAlignment="1">
      <alignment horizontal="center" vertical="center" wrapText="1"/>
    </xf>
    <xf numFmtId="0" fontId="21" fillId="4" borderId="7" xfId="0" applyFont="1" applyFill="1" applyBorder="1" applyAlignment="1">
      <alignment horizontal="left" vertical="center" wrapText="1"/>
    </xf>
    <xf numFmtId="0" fontId="21" fillId="4" borderId="5" xfId="0" applyFont="1" applyFill="1" applyBorder="1" applyAlignment="1">
      <alignment horizontal="left" vertical="center" wrapText="1"/>
    </xf>
    <xf numFmtId="0" fontId="20" fillId="16" borderId="5" xfId="0" applyFont="1" applyFill="1" applyBorder="1" applyAlignment="1" applyProtection="1">
      <alignment horizontal="center" vertical="center" wrapText="1"/>
    </xf>
    <xf numFmtId="0" fontId="22" fillId="18" borderId="7" xfId="0" applyFont="1" applyFill="1" applyBorder="1" applyAlignment="1" applyProtection="1">
      <alignment horizontal="left" vertical="center" wrapText="1"/>
    </xf>
    <xf numFmtId="0" fontId="22" fillId="18" borderId="5" xfId="0" applyFont="1" applyFill="1" applyBorder="1" applyAlignment="1" applyProtection="1">
      <alignment horizontal="left" vertical="center" wrapText="1"/>
    </xf>
    <xf numFmtId="0" fontId="18" fillId="16" borderId="5" xfId="0" applyFont="1" applyFill="1" applyBorder="1" applyAlignment="1" applyProtection="1">
      <alignment horizontal="center" vertical="center" wrapText="1"/>
    </xf>
    <xf numFmtId="0" fontId="25" fillId="16" borderId="7" xfId="0" applyFont="1" applyFill="1" applyBorder="1" applyAlignment="1" applyProtection="1">
      <alignment horizontal="left" vertical="center" wrapText="1"/>
    </xf>
    <xf numFmtId="0" fontId="25" fillId="16" borderId="5" xfId="0" applyFont="1" applyFill="1" applyBorder="1" applyAlignment="1" applyProtection="1">
      <alignment horizontal="left" vertical="center" wrapText="1"/>
    </xf>
    <xf numFmtId="0" fontId="12" fillId="10" borderId="38" xfId="0" applyFont="1" applyFill="1" applyBorder="1" applyAlignment="1" applyProtection="1">
      <alignment horizontal="center" vertical="center" wrapText="1"/>
    </xf>
    <xf numFmtId="0" fontId="23" fillId="10" borderId="0" xfId="0" applyFont="1" applyFill="1" applyBorder="1" applyAlignment="1" applyProtection="1">
      <alignment horizontal="left" vertical="center" wrapText="1"/>
    </xf>
    <xf numFmtId="0" fontId="12" fillId="4" borderId="38" xfId="0" applyFont="1" applyFill="1" applyBorder="1" applyAlignment="1" applyProtection="1">
      <alignment horizontal="center" vertical="center" wrapText="1"/>
    </xf>
    <xf numFmtId="0" fontId="23" fillId="4" borderId="0" xfId="0" applyFont="1" applyFill="1" applyBorder="1" applyAlignment="1" applyProtection="1">
      <alignment horizontal="left" vertical="center" wrapText="1"/>
    </xf>
    <xf numFmtId="0" fontId="13" fillId="16" borderId="39" xfId="0" applyFont="1" applyFill="1" applyBorder="1" applyAlignment="1" applyProtection="1">
      <alignment horizontal="center" vertical="center" wrapText="1"/>
      <protection locked="0"/>
    </xf>
    <xf numFmtId="0" fontId="13" fillId="16" borderId="5" xfId="0" applyFont="1" applyFill="1" applyBorder="1" applyAlignment="1" applyProtection="1">
      <alignment horizontal="center" vertical="center" wrapText="1"/>
    </xf>
    <xf numFmtId="0" fontId="24" fillId="16" borderId="5" xfId="0" applyFont="1" applyFill="1" applyBorder="1" applyAlignment="1" applyProtection="1">
      <alignment horizontal="left" vertical="center" wrapText="1"/>
    </xf>
    <xf numFmtId="0" fontId="24" fillId="16" borderId="7" xfId="0" applyFont="1" applyFill="1" applyBorder="1" applyAlignment="1" applyProtection="1">
      <alignment horizontal="left" vertical="center" wrapText="1"/>
    </xf>
    <xf numFmtId="0" fontId="0" fillId="19" borderId="5" xfId="0" applyFont="1" applyFill="1" applyBorder="1" applyAlignment="1" applyProtection="1">
      <alignment horizontal="center" vertical="center"/>
    </xf>
    <xf numFmtId="0" fontId="0" fillId="0" borderId="5" xfId="0" applyFont="1" applyFill="1" applyBorder="1" applyAlignment="1" applyProtection="1">
      <alignment horizontal="center" vertical="center"/>
    </xf>
    <xf numFmtId="0" fontId="0" fillId="10" borderId="5" xfId="0" applyFill="1" applyBorder="1" applyAlignment="1" applyProtection="1">
      <alignment vertical="center" wrapText="1"/>
      <protection locked="0"/>
    </xf>
    <xf numFmtId="0" fontId="0" fillId="4" borderId="5" xfId="0" applyFill="1" applyBorder="1" applyAlignment="1" applyProtection="1">
      <alignment vertical="center" wrapText="1"/>
      <protection locked="0"/>
    </xf>
    <xf numFmtId="49" fontId="33" fillId="20" borderId="33" xfId="0" applyNumberFormat="1" applyFont="1" applyFill="1" applyBorder="1" applyAlignment="1">
      <alignment horizontal="center" vertical="center"/>
    </xf>
    <xf numFmtId="0" fontId="33" fillId="20" borderId="35" xfId="0" applyFont="1" applyFill="1" applyBorder="1" applyAlignment="1">
      <alignment horizontal="center" vertical="center"/>
    </xf>
    <xf numFmtId="0" fontId="0" fillId="10" borderId="3" xfId="0" applyFill="1" applyBorder="1" applyAlignment="1">
      <alignment horizontal="center" vertical="center"/>
    </xf>
    <xf numFmtId="0" fontId="0" fillId="10" borderId="5" xfId="0" applyFill="1" applyBorder="1" applyAlignment="1">
      <alignment horizontal="center" vertical="center" wrapText="1"/>
    </xf>
    <xf numFmtId="49" fontId="0" fillId="10" borderId="5" xfId="0" applyNumberFormat="1" applyFill="1" applyBorder="1" applyAlignment="1">
      <alignment horizontal="center" vertical="center" wrapText="1"/>
    </xf>
    <xf numFmtId="0" fontId="42" fillId="15" borderId="14" xfId="0" applyFont="1" applyFill="1" applyBorder="1" applyAlignment="1" applyProtection="1">
      <alignment horizontal="left" vertical="center" wrapText="1"/>
      <protection locked="0"/>
    </xf>
    <xf numFmtId="0" fontId="43" fillId="15" borderId="22" xfId="0" applyFont="1" applyFill="1" applyBorder="1" applyAlignment="1" applyProtection="1">
      <alignment horizontal="left" vertical="center" wrapText="1"/>
      <protection locked="0"/>
    </xf>
    <xf numFmtId="0" fontId="42" fillId="15" borderId="22" xfId="0" applyFont="1" applyFill="1" applyBorder="1" applyAlignment="1" applyProtection="1">
      <alignment horizontal="left" vertical="center" wrapText="1"/>
      <protection locked="0"/>
    </xf>
    <xf numFmtId="0" fontId="44" fillId="15" borderId="14" xfId="0" applyFont="1" applyFill="1" applyBorder="1" applyAlignment="1" applyProtection="1">
      <alignment horizontal="left" vertical="center" wrapText="1"/>
      <protection locked="0"/>
    </xf>
    <xf numFmtId="0" fontId="42" fillId="15" borderId="17" xfId="0" applyFont="1" applyFill="1" applyBorder="1" applyAlignment="1" applyProtection="1">
      <alignment horizontal="left" vertical="center" wrapText="1"/>
      <protection locked="0"/>
    </xf>
    <xf numFmtId="0" fontId="43" fillId="15" borderId="25" xfId="0" applyFont="1" applyFill="1" applyBorder="1" applyAlignment="1" applyProtection="1">
      <alignment horizontal="left" vertical="center" wrapText="1"/>
      <protection locked="0"/>
    </xf>
    <xf numFmtId="0" fontId="42" fillId="15" borderId="12" xfId="0" applyFont="1" applyFill="1" applyBorder="1" applyAlignment="1" applyProtection="1">
      <alignment horizontal="left" vertical="center" wrapText="1"/>
      <protection locked="0"/>
    </xf>
    <xf numFmtId="0" fontId="42" fillId="15" borderId="11" xfId="0" applyFont="1" applyFill="1" applyBorder="1" applyAlignment="1" applyProtection="1">
      <alignment horizontal="left" vertical="center" wrapText="1"/>
      <protection locked="0"/>
    </xf>
    <xf numFmtId="0" fontId="27" fillId="15" borderId="16" xfId="0" quotePrefix="1" applyFont="1" applyFill="1" applyBorder="1" applyAlignment="1" applyProtection="1">
      <alignment horizontal="left" vertical="center" wrapText="1"/>
      <protection locked="0"/>
    </xf>
    <xf numFmtId="0" fontId="28" fillId="14" borderId="5" xfId="0" applyFont="1" applyFill="1" applyBorder="1" applyAlignment="1" applyProtection="1">
      <alignment horizontal="center" vertical="center"/>
    </xf>
    <xf numFmtId="0" fontId="28" fillId="14" borderId="7" xfId="0" applyFont="1" applyFill="1" applyBorder="1" applyAlignment="1" applyProtection="1">
      <alignment horizontal="center" vertical="center"/>
    </xf>
    <xf numFmtId="0" fontId="28" fillId="14" borderId="9" xfId="0" applyFont="1" applyFill="1" applyBorder="1" applyAlignment="1" applyProtection="1">
      <alignment horizontal="center" vertical="center"/>
    </xf>
    <xf numFmtId="0" fontId="28" fillId="14" borderId="8" xfId="0" applyFont="1" applyFill="1" applyBorder="1" applyAlignment="1" applyProtection="1">
      <alignment horizontal="center" vertical="center"/>
    </xf>
    <xf numFmtId="0" fontId="10" fillId="13" borderId="7" xfId="0" applyFont="1" applyFill="1" applyBorder="1" applyAlignment="1" applyProtection="1">
      <alignment horizontal="left" vertical="center"/>
    </xf>
    <xf numFmtId="0" fontId="10" fillId="13" borderId="3" xfId="0" applyFont="1" applyFill="1" applyBorder="1" applyAlignment="1" applyProtection="1">
      <alignment horizontal="left" vertical="center"/>
    </xf>
    <xf numFmtId="0" fontId="28" fillId="14" borderId="9" xfId="0" applyFont="1" applyFill="1" applyBorder="1" applyAlignment="1" applyProtection="1">
      <alignment horizontal="center" vertical="center" wrapText="1"/>
      <protection locked="0"/>
    </xf>
    <xf numFmtId="0" fontId="28" fillId="14" borderId="28" xfId="0" applyFont="1" applyFill="1" applyBorder="1" applyAlignment="1" applyProtection="1">
      <alignment horizontal="center" vertical="center" wrapText="1"/>
      <protection locked="0"/>
    </xf>
    <xf numFmtId="0" fontId="0" fillId="15" borderId="29" xfId="0" applyFont="1" applyFill="1" applyBorder="1" applyAlignment="1" applyProtection="1">
      <alignment horizontal="center" vertical="center" wrapText="1"/>
      <protection locked="0"/>
    </xf>
    <xf numFmtId="0" fontId="0" fillId="15" borderId="0" xfId="0" applyFont="1" applyFill="1" applyBorder="1" applyAlignment="1" applyProtection="1">
      <alignment horizontal="center" vertical="center" wrapText="1"/>
      <protection locked="0"/>
    </xf>
    <xf numFmtId="0" fontId="28" fillId="11" borderId="7" xfId="0" applyFont="1" applyFill="1" applyBorder="1" applyAlignment="1" applyProtection="1">
      <alignment horizontal="center" vertical="center"/>
    </xf>
    <xf numFmtId="0" fontId="28" fillId="11" borderId="3" xfId="0" applyFont="1" applyFill="1" applyBorder="1" applyAlignment="1" applyProtection="1">
      <alignment horizontal="center" vertical="center"/>
    </xf>
    <xf numFmtId="0" fontId="6" fillId="10" borderId="1" xfId="0" applyFont="1" applyFill="1" applyBorder="1" applyAlignment="1" applyProtection="1">
      <alignment horizontal="center" vertical="center" wrapText="1"/>
    </xf>
    <xf numFmtId="0" fontId="6" fillId="10" borderId="6" xfId="0" applyFont="1" applyFill="1" applyBorder="1" applyAlignment="1" applyProtection="1">
      <alignment horizontal="center" vertical="center" wrapText="1"/>
    </xf>
    <xf numFmtId="0" fontId="6" fillId="10" borderId="4" xfId="0" applyFont="1" applyFill="1" applyBorder="1" applyAlignment="1" applyProtection="1">
      <alignment horizontal="center" vertical="center" wrapText="1"/>
    </xf>
    <xf numFmtId="0" fontId="6" fillId="4" borderId="1" xfId="0" applyFont="1" applyFill="1" applyBorder="1" applyAlignment="1" applyProtection="1">
      <alignment horizontal="center" vertical="center" wrapText="1"/>
    </xf>
    <xf numFmtId="0" fontId="6" fillId="4" borderId="6" xfId="0" applyFont="1" applyFill="1" applyBorder="1" applyAlignment="1" applyProtection="1">
      <alignment horizontal="center" vertical="center" wrapText="1"/>
    </xf>
    <xf numFmtId="0" fontId="6" fillId="4" borderId="4" xfId="0" applyFont="1" applyFill="1" applyBorder="1" applyAlignment="1" applyProtection="1">
      <alignment horizontal="center" vertical="center" wrapText="1"/>
    </xf>
    <xf numFmtId="0" fontId="6" fillId="4" borderId="23" xfId="0" applyFont="1" applyFill="1" applyBorder="1" applyAlignment="1" applyProtection="1">
      <alignment horizontal="center" vertical="center" wrapText="1"/>
    </xf>
    <xf numFmtId="0" fontId="6" fillId="4" borderId="37" xfId="0" applyFont="1" applyFill="1" applyBorder="1" applyAlignment="1" applyProtection="1">
      <alignment horizontal="center" vertical="center" wrapText="1"/>
    </xf>
    <xf numFmtId="0" fontId="6" fillId="4" borderId="9" xfId="0" applyFont="1" applyFill="1" applyBorder="1" applyAlignment="1" applyProtection="1">
      <alignment horizontal="center" vertical="center" wrapText="1"/>
    </xf>
    <xf numFmtId="0" fontId="23" fillId="10" borderId="1" xfId="0" applyFont="1" applyFill="1" applyBorder="1" applyAlignment="1" applyProtection="1">
      <alignment horizontal="left" vertical="center" wrapText="1"/>
    </xf>
    <xf numFmtId="0" fontId="23" fillId="10" borderId="6" xfId="0" applyFont="1" applyFill="1" applyBorder="1" applyAlignment="1" applyProtection="1">
      <alignment horizontal="left" vertical="center" wrapText="1"/>
    </xf>
    <xf numFmtId="0" fontId="23" fillId="10" borderId="4" xfId="0" applyFont="1" applyFill="1" applyBorder="1" applyAlignment="1" applyProtection="1">
      <alignment horizontal="left" vertical="center" wrapText="1"/>
    </xf>
    <xf numFmtId="0" fontId="6" fillId="10" borderId="23" xfId="0" applyFont="1" applyFill="1" applyBorder="1" applyAlignment="1" applyProtection="1">
      <alignment horizontal="center" vertical="center" wrapText="1"/>
    </xf>
    <xf numFmtId="0" fontId="6" fillId="10" borderId="37" xfId="0" applyFont="1" applyFill="1" applyBorder="1" applyAlignment="1" applyProtection="1">
      <alignment horizontal="center" vertical="center" wrapText="1"/>
    </xf>
    <xf numFmtId="0" fontId="6" fillId="10" borderId="9" xfId="0" applyFont="1" applyFill="1" applyBorder="1" applyAlignment="1" applyProtection="1">
      <alignment horizontal="center" vertical="center" wrapText="1"/>
    </xf>
    <xf numFmtId="0" fontId="2" fillId="2" borderId="5" xfId="0" applyFont="1" applyFill="1" applyBorder="1" applyAlignment="1" applyProtection="1">
      <alignment horizontal="center" vertical="center" wrapText="1"/>
    </xf>
    <xf numFmtId="0" fontId="2" fillId="11" borderId="18" xfId="0" applyFont="1" applyFill="1" applyBorder="1" applyAlignment="1" applyProtection="1">
      <alignment horizontal="center" vertical="center" wrapText="1"/>
    </xf>
    <xf numFmtId="0" fontId="2" fillId="11" borderId="19" xfId="0" applyFont="1" applyFill="1" applyBorder="1" applyAlignment="1" applyProtection="1">
      <alignment horizontal="center" vertical="center" wrapText="1"/>
    </xf>
    <xf numFmtId="0" fontId="2" fillId="11" borderId="20" xfId="0" applyFont="1" applyFill="1" applyBorder="1" applyAlignment="1" applyProtection="1">
      <alignment horizontal="center" vertical="center" wrapText="1"/>
    </xf>
    <xf numFmtId="0" fontId="2" fillId="2" borderId="9" xfId="0" applyFont="1" applyFill="1" applyBorder="1" applyAlignment="1" applyProtection="1">
      <alignment horizontal="center" vertical="center" wrapText="1"/>
    </xf>
    <xf numFmtId="0" fontId="2" fillId="2" borderId="8" xfId="0" applyFont="1" applyFill="1" applyBorder="1" applyAlignment="1" applyProtection="1">
      <alignment horizontal="center" vertical="center" wrapText="1"/>
    </xf>
  </cellXfs>
  <cellStyles count="2">
    <cellStyle name="Hyperlink" xfId="1" builtinId="8"/>
    <cellStyle name="Normal" xfId="0" builtinId="0"/>
  </cellStyles>
  <dxfs count="20">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tint="-0.499984740745262"/>
      </font>
      <fill>
        <patternFill>
          <bgColor theme="0" tint="-0.14996795556505021"/>
        </patternFill>
      </fill>
    </dxf>
    <dxf>
      <font>
        <color theme="8"/>
      </font>
      <fill>
        <patternFill>
          <bgColor theme="8" tint="0.79998168889431442"/>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s>
  <tableStyles count="0" defaultTableStyle="TableStyleMedium2" defaultPivotStyle="PivotStyleLight16"/>
  <colors>
    <mruColors>
      <color rgb="FFFCDEB3"/>
      <color rgb="FFF2F2F2"/>
      <color rgb="FF338CA6"/>
      <color rgb="FFFCDDB3"/>
      <color rgb="FFFFC073"/>
      <color rgb="FFBBDFEA"/>
      <color rgb="FF99D4E1"/>
      <color rgb="FFFFDDB3"/>
      <color rgb="FFFCE3DD"/>
      <color rgb="FF235E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Future-Fit Test">
      <a:dk1>
        <a:srgbClr val="000000"/>
      </a:dk1>
      <a:lt1>
        <a:srgbClr val="FFFFFF"/>
      </a:lt1>
      <a:dk2>
        <a:srgbClr val="58B2CB"/>
      </a:dk2>
      <a:lt2>
        <a:srgbClr val="FF9100"/>
      </a:lt2>
      <a:accent1>
        <a:srgbClr val="00AE4C"/>
      </a:accent1>
      <a:accent2>
        <a:srgbClr val="B7AE36"/>
      </a:accent2>
      <a:accent3>
        <a:srgbClr val="EB6A7B"/>
      </a:accent3>
      <a:accent4>
        <a:srgbClr val="58BCB4"/>
      </a:accent4>
      <a:accent5>
        <a:srgbClr val="845FA8"/>
      </a:accent5>
      <a:accent6>
        <a:srgbClr val="EC7354"/>
      </a:accent6>
      <a:hlink>
        <a:srgbClr val="358EAE"/>
      </a:hlink>
      <a:folHlink>
        <a:srgbClr val="358EAE"/>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siccode.com/isic-code/3510/silviculture-forestry-activitie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07F2F-45BD-C746-8F29-BF0F0A2CAB17}">
  <dimension ref="A1:R61"/>
  <sheetViews>
    <sheetView topLeftCell="A16" zoomScale="90" zoomScaleNormal="90" workbookViewId="0">
      <selection activeCell="A21" sqref="A21:B35"/>
    </sheetView>
  </sheetViews>
  <sheetFormatPr baseColWidth="10" defaultColWidth="10.6640625" defaultRowHeight="16" x14ac:dyDescent="0.2"/>
  <cols>
    <col min="1" max="1" width="29.1640625" style="12" customWidth="1"/>
    <col min="2" max="2" width="100.5" style="12" customWidth="1"/>
    <col min="3" max="3" width="10.6640625" style="12"/>
    <col min="4" max="4" width="17" style="12" customWidth="1"/>
    <col min="5" max="5" width="88.6640625" style="12" customWidth="1"/>
    <col min="6" max="6" width="21.6640625" style="12" customWidth="1"/>
    <col min="7" max="7" width="29" style="12" customWidth="1"/>
    <col min="8" max="8" width="93.6640625" style="12" customWidth="1"/>
    <col min="9" max="9" width="77.6640625" style="12" customWidth="1"/>
    <col min="10" max="16384" width="10.6640625" style="12"/>
  </cols>
  <sheetData>
    <row r="1" spans="1:18" ht="31.25" customHeight="1" x14ac:dyDescent="0.2">
      <c r="A1" s="172" t="s">
        <v>384</v>
      </c>
      <c r="B1" s="43" t="s">
        <v>632</v>
      </c>
    </row>
    <row r="4" spans="1:18" ht="31.25" customHeight="1" x14ac:dyDescent="0.2">
      <c r="A4" s="247" t="s">
        <v>447</v>
      </c>
      <c r="B4" s="247"/>
      <c r="D4" s="247" t="s">
        <v>385</v>
      </c>
      <c r="E4" s="248"/>
      <c r="F4" s="13"/>
      <c r="G4" s="13"/>
      <c r="H4" s="14"/>
    </row>
    <row r="5" spans="1:18" ht="31.25" customHeight="1" x14ac:dyDescent="0.2">
      <c r="A5" s="251" t="s">
        <v>452</v>
      </c>
      <c r="B5" s="252"/>
      <c r="D5" s="15" t="s">
        <v>386</v>
      </c>
      <c r="E5" s="16" t="s">
        <v>387</v>
      </c>
      <c r="F5" s="13"/>
      <c r="G5" s="13"/>
      <c r="H5" s="14"/>
    </row>
    <row r="6" spans="1:18" ht="44" customHeight="1" x14ac:dyDescent="0.2">
      <c r="A6" s="170">
        <v>1</v>
      </c>
      <c r="B6" s="32" t="s">
        <v>534</v>
      </c>
      <c r="D6" s="17" t="s">
        <v>388</v>
      </c>
      <c r="E6" s="18" t="s">
        <v>389</v>
      </c>
      <c r="F6" s="19"/>
      <c r="G6" s="19"/>
      <c r="H6" s="19"/>
      <c r="R6" s="163" t="str">
        <f>D6</f>
        <v>Highest</v>
      </c>
    </row>
    <row r="7" spans="1:18" ht="89" customHeight="1" x14ac:dyDescent="0.2">
      <c r="A7" s="171">
        <v>2</v>
      </c>
      <c r="B7" s="34" t="s">
        <v>484</v>
      </c>
      <c r="D7" s="20" t="s">
        <v>390</v>
      </c>
      <c r="E7" s="21" t="s">
        <v>391</v>
      </c>
      <c r="F7" s="19"/>
      <c r="G7" s="19"/>
      <c r="H7" s="19"/>
      <c r="R7" s="163"/>
    </row>
    <row r="8" spans="1:18" ht="53" customHeight="1" x14ac:dyDescent="0.2">
      <c r="A8" s="170">
        <v>3</v>
      </c>
      <c r="B8" s="32" t="s">
        <v>485</v>
      </c>
      <c r="D8" s="17" t="s">
        <v>392</v>
      </c>
      <c r="E8" s="22" t="s">
        <v>393</v>
      </c>
      <c r="F8" s="19"/>
      <c r="G8" s="19"/>
      <c r="H8" s="19"/>
      <c r="R8" s="163"/>
    </row>
    <row r="9" spans="1:18" ht="30" customHeight="1" x14ac:dyDescent="0.2">
      <c r="A9" s="251" t="s">
        <v>454</v>
      </c>
      <c r="B9" s="252"/>
      <c r="D9" s="23" t="s">
        <v>67</v>
      </c>
      <c r="E9" s="24" t="s">
        <v>394</v>
      </c>
      <c r="F9" s="19"/>
      <c r="G9" s="19"/>
      <c r="H9" s="19"/>
      <c r="R9" s="163"/>
    </row>
    <row r="10" spans="1:18" ht="30" customHeight="1" x14ac:dyDescent="0.2">
      <c r="A10" s="171">
        <v>1</v>
      </c>
      <c r="B10" s="34" t="s">
        <v>480</v>
      </c>
      <c r="D10" s="27"/>
      <c r="E10" s="28"/>
      <c r="F10" s="19"/>
      <c r="G10" s="19"/>
      <c r="H10" s="19"/>
      <c r="R10" s="163"/>
    </row>
    <row r="11" spans="1:18" ht="68" customHeight="1" x14ac:dyDescent="0.2">
      <c r="A11" s="170">
        <v>2</v>
      </c>
      <c r="B11" s="32" t="s">
        <v>481</v>
      </c>
      <c r="D11" s="167"/>
      <c r="E11" s="167"/>
      <c r="F11" s="25"/>
      <c r="G11" s="25"/>
      <c r="H11" s="26"/>
    </row>
    <row r="12" spans="1:18" ht="64.25" customHeight="1" x14ac:dyDescent="0.2">
      <c r="A12" s="171">
        <v>3</v>
      </c>
      <c r="B12" s="34" t="s">
        <v>451</v>
      </c>
      <c r="D12" s="168"/>
      <c r="E12" s="168"/>
      <c r="F12" s="169"/>
      <c r="G12" s="28"/>
      <c r="H12" s="28"/>
    </row>
    <row r="13" spans="1:18" s="29" customFormat="1" ht="116" customHeight="1" x14ac:dyDescent="0.2">
      <c r="A13" s="170">
        <v>4</v>
      </c>
      <c r="B13" s="32" t="s">
        <v>450</v>
      </c>
      <c r="D13" s="27"/>
      <c r="E13" s="28"/>
      <c r="F13" s="28"/>
      <c r="G13" s="28"/>
      <c r="H13" s="28"/>
    </row>
    <row r="14" spans="1:18" s="29" customFormat="1" ht="68" x14ac:dyDescent="0.2">
      <c r="A14" s="171">
        <v>5</v>
      </c>
      <c r="B14" s="34" t="s">
        <v>486</v>
      </c>
      <c r="D14" s="27"/>
      <c r="E14" s="28"/>
      <c r="F14" s="28"/>
      <c r="G14" s="28"/>
      <c r="H14" s="28"/>
    </row>
    <row r="15" spans="1:18" s="29" customFormat="1" ht="68" x14ac:dyDescent="0.2">
      <c r="A15" s="170">
        <v>6</v>
      </c>
      <c r="B15" s="32" t="s">
        <v>582</v>
      </c>
      <c r="D15" s="27"/>
      <c r="E15" s="28"/>
      <c r="F15" s="28"/>
      <c r="G15" s="28"/>
      <c r="H15" s="28"/>
    </row>
    <row r="16" spans="1:18" s="29" customFormat="1" ht="170" x14ac:dyDescent="0.2">
      <c r="A16" s="171">
        <v>7</v>
      </c>
      <c r="B16" s="34" t="s">
        <v>487</v>
      </c>
      <c r="D16" s="27"/>
      <c r="E16" s="28"/>
      <c r="F16" s="28"/>
      <c r="G16" s="28"/>
      <c r="H16" s="28"/>
    </row>
    <row r="17" spans="1:9" s="29" customFormat="1" ht="76.25" customHeight="1" x14ac:dyDescent="0.2">
      <c r="A17" s="170">
        <v>8</v>
      </c>
      <c r="B17" s="32" t="s">
        <v>444</v>
      </c>
      <c r="D17" s="27"/>
      <c r="E17" s="28"/>
      <c r="F17" s="28"/>
      <c r="G17" s="28"/>
      <c r="H17" s="28"/>
    </row>
    <row r="18" spans="1:9" s="29" customFormat="1" x14ac:dyDescent="0.2">
      <c r="A18" s="35"/>
      <c r="D18" s="30"/>
      <c r="E18" s="30"/>
      <c r="F18" s="30"/>
      <c r="G18" s="30"/>
      <c r="H18" s="30"/>
    </row>
    <row r="19" spans="1:9" x14ac:dyDescent="0.2">
      <c r="D19" s="30"/>
      <c r="E19" s="30"/>
      <c r="F19" s="30"/>
      <c r="G19" s="30"/>
      <c r="H19" s="30"/>
    </row>
    <row r="20" spans="1:9" ht="33" customHeight="1" x14ac:dyDescent="0.2">
      <c r="A20" s="257" t="s">
        <v>446</v>
      </c>
      <c r="B20" s="258"/>
      <c r="D20" s="249" t="s">
        <v>445</v>
      </c>
      <c r="E20" s="250"/>
      <c r="F20" s="250"/>
      <c r="G20" s="250"/>
      <c r="H20" s="250"/>
      <c r="I20" s="250"/>
    </row>
    <row r="21" spans="1:9" ht="19" x14ac:dyDescent="0.2">
      <c r="A21" s="255" t="s">
        <v>719</v>
      </c>
      <c r="B21" s="255"/>
      <c r="D21" s="15" t="s">
        <v>488</v>
      </c>
      <c r="E21" s="15" t="s">
        <v>489</v>
      </c>
      <c r="F21" s="42" t="s">
        <v>453</v>
      </c>
      <c r="G21" s="15" t="s">
        <v>491</v>
      </c>
      <c r="H21" s="15" t="s">
        <v>490</v>
      </c>
      <c r="I21" s="15" t="s">
        <v>492</v>
      </c>
    </row>
    <row r="22" spans="1:9" ht="51" x14ac:dyDescent="0.2">
      <c r="A22" s="256"/>
      <c r="B22" s="256"/>
      <c r="D22" s="233" t="s">
        <v>649</v>
      </c>
      <c r="E22" s="234" t="s">
        <v>650</v>
      </c>
      <c r="F22" s="41" t="s">
        <v>651</v>
      </c>
      <c r="G22" s="235" t="s">
        <v>652</v>
      </c>
      <c r="H22" s="236" t="s">
        <v>653</v>
      </c>
      <c r="I22" s="237" t="s">
        <v>703</v>
      </c>
    </row>
    <row r="23" spans="1:9" x14ac:dyDescent="0.2">
      <c r="A23" s="256"/>
      <c r="B23" s="256"/>
      <c r="D23" s="36"/>
      <c r="E23" s="37"/>
      <c r="F23" s="38"/>
      <c r="G23" s="181"/>
      <c r="H23" s="20"/>
      <c r="I23" s="182"/>
    </row>
    <row r="24" spans="1:9" x14ac:dyDescent="0.2">
      <c r="A24" s="256"/>
      <c r="B24" s="256"/>
      <c r="D24" s="39"/>
      <c r="E24" s="40"/>
      <c r="F24" s="41"/>
      <c r="G24" s="179"/>
      <c r="H24" s="17"/>
      <c r="I24" s="180"/>
    </row>
    <row r="25" spans="1:9" x14ac:dyDescent="0.2">
      <c r="A25" s="256"/>
      <c r="B25" s="256"/>
      <c r="D25" s="36"/>
      <c r="E25" s="37"/>
      <c r="F25" s="38"/>
      <c r="G25" s="181"/>
      <c r="H25" s="20"/>
      <c r="I25" s="182"/>
    </row>
    <row r="26" spans="1:9" x14ac:dyDescent="0.2">
      <c r="A26" s="256"/>
      <c r="B26" s="256"/>
      <c r="D26" s="39"/>
      <c r="E26" s="40"/>
      <c r="F26" s="41"/>
      <c r="G26" s="179"/>
      <c r="H26" s="17"/>
      <c r="I26" s="180"/>
    </row>
    <row r="27" spans="1:9" ht="16.25" customHeight="1" x14ac:dyDescent="0.2">
      <c r="A27" s="256"/>
      <c r="B27" s="256"/>
      <c r="D27" s="36"/>
      <c r="E27" s="37"/>
      <c r="F27" s="38"/>
      <c r="G27" s="181"/>
      <c r="H27" s="20"/>
      <c r="I27" s="182"/>
    </row>
    <row r="28" spans="1:9" ht="16.25" customHeight="1" x14ac:dyDescent="0.2">
      <c r="A28" s="256"/>
      <c r="B28" s="256"/>
      <c r="D28" s="39"/>
      <c r="E28" s="40"/>
      <c r="F28" s="41"/>
      <c r="G28" s="179"/>
      <c r="H28" s="17"/>
      <c r="I28" s="180"/>
    </row>
    <row r="29" spans="1:9" x14ac:dyDescent="0.2">
      <c r="A29" s="256"/>
      <c r="B29" s="256"/>
      <c r="D29" s="36"/>
      <c r="E29" s="37"/>
      <c r="F29" s="38"/>
      <c r="G29" s="181"/>
      <c r="H29" s="20"/>
      <c r="I29" s="182"/>
    </row>
    <row r="30" spans="1:9" x14ac:dyDescent="0.2">
      <c r="A30" s="256"/>
      <c r="B30" s="256"/>
      <c r="D30" s="39"/>
      <c r="E30" s="40"/>
      <c r="F30" s="41"/>
      <c r="G30" s="179"/>
      <c r="H30" s="17"/>
      <c r="I30" s="180"/>
    </row>
    <row r="31" spans="1:9" x14ac:dyDescent="0.2">
      <c r="A31" s="256"/>
      <c r="B31" s="256"/>
      <c r="D31" s="36"/>
      <c r="E31" s="37"/>
      <c r="F31" s="38"/>
      <c r="G31" s="181"/>
      <c r="H31" s="20"/>
      <c r="I31" s="182"/>
    </row>
    <row r="32" spans="1:9" x14ac:dyDescent="0.2">
      <c r="A32" s="256"/>
      <c r="B32" s="256"/>
      <c r="D32" s="39"/>
      <c r="E32" s="40"/>
      <c r="F32" s="41"/>
      <c r="G32" s="179"/>
      <c r="H32" s="17"/>
      <c r="I32" s="180"/>
    </row>
    <row r="33" spans="1:9" x14ac:dyDescent="0.2">
      <c r="A33" s="256"/>
      <c r="B33" s="256"/>
      <c r="D33" s="36"/>
      <c r="E33" s="37"/>
      <c r="F33" s="38"/>
      <c r="G33" s="181"/>
      <c r="H33" s="20"/>
      <c r="I33" s="182"/>
    </row>
    <row r="34" spans="1:9" x14ac:dyDescent="0.2">
      <c r="A34" s="256"/>
      <c r="B34" s="256"/>
      <c r="D34" s="39"/>
      <c r="E34" s="40"/>
      <c r="F34" s="41"/>
      <c r="G34" s="179"/>
      <c r="H34" s="17"/>
      <c r="I34" s="180"/>
    </row>
    <row r="35" spans="1:9" x14ac:dyDescent="0.2">
      <c r="A35" s="256"/>
      <c r="B35" s="256"/>
      <c r="D35" s="36"/>
      <c r="E35" s="37"/>
      <c r="F35" s="38"/>
      <c r="G35" s="181"/>
      <c r="H35" s="20"/>
      <c r="I35" s="182"/>
    </row>
    <row r="36" spans="1:9" ht="17" customHeight="1" x14ac:dyDescent="0.2">
      <c r="A36" s="173"/>
      <c r="B36" s="173"/>
      <c r="D36" s="39"/>
      <c r="E36" s="40"/>
      <c r="F36" s="41"/>
      <c r="G36" s="179"/>
      <c r="H36" s="17"/>
      <c r="I36" s="180"/>
    </row>
    <row r="37" spans="1:9" ht="23" customHeight="1" x14ac:dyDescent="0.2">
      <c r="A37" s="253" t="s">
        <v>483</v>
      </c>
      <c r="B37" s="254"/>
      <c r="D37" s="36"/>
      <c r="E37" s="37"/>
      <c r="F37" s="38"/>
      <c r="G37" s="181"/>
      <c r="H37" s="20"/>
      <c r="I37" s="182"/>
    </row>
    <row r="38" spans="1:9" ht="19" x14ac:dyDescent="0.2">
      <c r="A38" s="15" t="s">
        <v>493</v>
      </c>
      <c r="B38" s="15" t="s">
        <v>494</v>
      </c>
      <c r="D38" s="39"/>
      <c r="E38" s="40"/>
      <c r="F38" s="41"/>
      <c r="G38" s="179"/>
      <c r="H38" s="17"/>
      <c r="I38" s="180"/>
    </row>
    <row r="39" spans="1:9" ht="34" x14ac:dyDescent="0.2">
      <c r="A39" s="231" t="s">
        <v>633</v>
      </c>
      <c r="B39" s="231" t="s">
        <v>634</v>
      </c>
      <c r="D39" s="36"/>
      <c r="E39" s="37"/>
      <c r="F39" s="38"/>
      <c r="G39" s="181"/>
      <c r="H39" s="20"/>
      <c r="I39" s="182"/>
    </row>
    <row r="40" spans="1:9" ht="34" x14ac:dyDescent="0.2">
      <c r="A40" s="232" t="s">
        <v>635</v>
      </c>
      <c r="B40" s="232" t="s">
        <v>636</v>
      </c>
      <c r="D40" s="39"/>
      <c r="E40" s="40"/>
      <c r="F40" s="41"/>
      <c r="G40" s="179"/>
      <c r="H40" s="17"/>
      <c r="I40" s="180"/>
    </row>
    <row r="41" spans="1:9" ht="34" x14ac:dyDescent="0.2">
      <c r="A41" s="231" t="s">
        <v>637</v>
      </c>
      <c r="B41" s="231" t="s">
        <v>638</v>
      </c>
      <c r="D41" s="36"/>
      <c r="E41" s="37"/>
      <c r="F41" s="38"/>
      <c r="G41" s="181"/>
      <c r="H41" s="20"/>
      <c r="I41" s="182"/>
    </row>
    <row r="42" spans="1:9" ht="34" x14ac:dyDescent="0.2">
      <c r="A42" s="232" t="s">
        <v>639</v>
      </c>
      <c r="B42" s="232" t="s">
        <v>640</v>
      </c>
      <c r="D42" s="39"/>
      <c r="E42" s="40"/>
      <c r="F42" s="41"/>
      <c r="G42" s="179"/>
      <c r="H42" s="17"/>
      <c r="I42" s="180"/>
    </row>
    <row r="43" spans="1:9" ht="34" x14ac:dyDescent="0.2">
      <c r="A43" s="231" t="s">
        <v>641</v>
      </c>
      <c r="B43" s="231" t="s">
        <v>642</v>
      </c>
      <c r="D43" s="36"/>
      <c r="E43" s="37"/>
      <c r="F43" s="38"/>
      <c r="G43" s="181"/>
      <c r="H43" s="20"/>
      <c r="I43" s="182"/>
    </row>
    <row r="44" spans="1:9" ht="34" x14ac:dyDescent="0.2">
      <c r="A44" s="232" t="s">
        <v>643</v>
      </c>
      <c r="B44" s="232" t="s">
        <v>644</v>
      </c>
      <c r="D44" s="39"/>
      <c r="E44" s="40"/>
      <c r="F44" s="41"/>
      <c r="G44" s="179"/>
      <c r="H44" s="17"/>
      <c r="I44" s="180"/>
    </row>
    <row r="45" spans="1:9" ht="18" customHeight="1" x14ac:dyDescent="0.2">
      <c r="A45" s="231" t="s">
        <v>645</v>
      </c>
      <c r="B45" s="231" t="s">
        <v>702</v>
      </c>
      <c r="D45" s="14"/>
      <c r="E45" s="14"/>
      <c r="F45" s="14"/>
      <c r="G45" s="14"/>
      <c r="H45" s="14"/>
      <c r="I45" s="14"/>
    </row>
    <row r="46" spans="1:9" ht="19" x14ac:dyDescent="0.2">
      <c r="A46" s="232" t="s">
        <v>646</v>
      </c>
      <c r="B46" s="232" t="s">
        <v>702</v>
      </c>
      <c r="D46" s="165"/>
      <c r="E46" s="165"/>
      <c r="F46" s="165"/>
      <c r="G46" s="165"/>
      <c r="H46" s="165"/>
      <c r="I46" s="165"/>
    </row>
    <row r="47" spans="1:9" ht="51" x14ac:dyDescent="0.2">
      <c r="A47" s="231" t="s">
        <v>647</v>
      </c>
      <c r="B47" s="231" t="s">
        <v>702</v>
      </c>
      <c r="D47" s="166"/>
      <c r="E47" s="166"/>
      <c r="F47" s="166"/>
      <c r="G47" s="166"/>
      <c r="H47" s="166"/>
      <c r="I47" s="166"/>
    </row>
    <row r="48" spans="1:9" ht="51" x14ac:dyDescent="0.2">
      <c r="A48" s="232" t="s">
        <v>648</v>
      </c>
      <c r="B48" s="232" t="s">
        <v>702</v>
      </c>
      <c r="D48" s="166"/>
      <c r="E48" s="166"/>
      <c r="F48" s="166"/>
      <c r="G48" s="166"/>
      <c r="H48" s="166"/>
      <c r="I48" s="166"/>
    </row>
    <row r="49" spans="1:9" x14ac:dyDescent="0.2">
      <c r="A49" s="164"/>
      <c r="B49" s="164"/>
      <c r="D49" s="166"/>
      <c r="E49" s="166"/>
      <c r="F49" s="166"/>
      <c r="G49" s="166"/>
      <c r="H49" s="166"/>
      <c r="I49" s="166"/>
    </row>
    <row r="50" spans="1:9" x14ac:dyDescent="0.2">
      <c r="A50" s="164"/>
      <c r="B50" s="164"/>
      <c r="D50" s="166"/>
      <c r="E50" s="166"/>
      <c r="F50" s="166"/>
      <c r="G50" s="166"/>
      <c r="H50" s="166"/>
      <c r="I50" s="166"/>
    </row>
    <row r="51" spans="1:9" x14ac:dyDescent="0.2">
      <c r="A51" s="164"/>
      <c r="B51" s="164"/>
      <c r="D51" s="166"/>
      <c r="E51" s="166"/>
      <c r="F51" s="166"/>
      <c r="G51" s="166"/>
      <c r="H51" s="166"/>
      <c r="I51" s="166"/>
    </row>
    <row r="52" spans="1:9" x14ac:dyDescent="0.2">
      <c r="A52" s="164"/>
      <c r="B52" s="164"/>
      <c r="D52" s="166"/>
      <c r="E52" s="166"/>
      <c r="F52" s="166"/>
      <c r="G52" s="166"/>
      <c r="H52" s="166"/>
      <c r="I52" s="166"/>
    </row>
    <row r="53" spans="1:9" x14ac:dyDescent="0.2">
      <c r="D53" s="166"/>
      <c r="E53" s="166"/>
      <c r="F53" s="166"/>
      <c r="G53" s="166"/>
      <c r="H53" s="166"/>
      <c r="I53" s="166"/>
    </row>
    <row r="54" spans="1:9" x14ac:dyDescent="0.2">
      <c r="D54" s="166"/>
      <c r="E54" s="166"/>
      <c r="F54" s="166"/>
      <c r="G54" s="166"/>
      <c r="H54" s="166"/>
      <c r="I54" s="166"/>
    </row>
    <row r="55" spans="1:9" x14ac:dyDescent="0.2">
      <c r="D55" s="166"/>
      <c r="E55" s="166"/>
      <c r="F55" s="166"/>
      <c r="G55" s="166"/>
      <c r="H55" s="166"/>
      <c r="I55" s="166"/>
    </row>
    <row r="56" spans="1:9" x14ac:dyDescent="0.2">
      <c r="D56" s="166"/>
      <c r="E56" s="166"/>
      <c r="F56" s="166"/>
      <c r="G56" s="166"/>
      <c r="H56" s="166"/>
      <c r="I56" s="166"/>
    </row>
    <row r="57" spans="1:9" x14ac:dyDescent="0.2">
      <c r="D57" s="166"/>
      <c r="E57" s="166"/>
      <c r="F57" s="166"/>
      <c r="G57" s="166"/>
      <c r="H57" s="166"/>
      <c r="I57" s="166"/>
    </row>
    <row r="58" spans="1:9" x14ac:dyDescent="0.2">
      <c r="D58" s="166"/>
      <c r="E58" s="166"/>
      <c r="F58" s="166"/>
      <c r="G58" s="166"/>
      <c r="H58" s="166"/>
      <c r="I58" s="166"/>
    </row>
    <row r="59" spans="1:9" x14ac:dyDescent="0.2">
      <c r="D59" s="166"/>
      <c r="E59" s="166"/>
      <c r="F59" s="166"/>
      <c r="G59" s="166"/>
      <c r="H59" s="166"/>
      <c r="I59" s="166"/>
    </row>
    <row r="60" spans="1:9" x14ac:dyDescent="0.2">
      <c r="D60" s="166"/>
      <c r="E60" s="166"/>
      <c r="F60" s="166"/>
      <c r="G60" s="166"/>
      <c r="H60" s="166"/>
      <c r="I60" s="166"/>
    </row>
    <row r="61" spans="1:9" x14ac:dyDescent="0.2">
      <c r="D61" s="166"/>
      <c r="E61" s="166"/>
      <c r="F61" s="166"/>
      <c r="G61" s="166"/>
      <c r="H61" s="166"/>
      <c r="I61" s="166"/>
    </row>
  </sheetData>
  <sheetProtection algorithmName="SHA-512" hashValue="JQTPtPdVduGBxEF792PtVSmv2vvfPwVZY810/stT0PleFvBAofrXdUHpCJd29DEq7XXphms89q0dWrYFQZVANw==" saltValue="Vu0sjtzKg6HRCiSG0S7Aig==" spinCount="100000" sheet="1" objects="1" scenarios="1"/>
  <mergeCells count="8">
    <mergeCell ref="D4:E4"/>
    <mergeCell ref="D20:I20"/>
    <mergeCell ref="A9:B9"/>
    <mergeCell ref="A37:B37"/>
    <mergeCell ref="A21:B35"/>
    <mergeCell ref="A4:B4"/>
    <mergeCell ref="A5:B5"/>
    <mergeCell ref="A20:B20"/>
  </mergeCells>
  <conditionalFormatting sqref="H23:H43">
    <cfRule type="expression" dxfId="19" priority="16">
      <formula>$G23="All except"</formula>
    </cfRule>
  </conditionalFormatting>
  <conditionalFormatting sqref="E23:F43">
    <cfRule type="expression" dxfId="18" priority="15">
      <formula>$G23="Only"</formula>
    </cfRule>
  </conditionalFormatting>
  <conditionalFormatting sqref="D23:D43">
    <cfRule type="expression" dxfId="17" priority="14">
      <formula>$G23="Only"</formula>
    </cfRule>
  </conditionalFormatting>
  <conditionalFormatting sqref="I23:I43">
    <cfRule type="expression" dxfId="16" priority="12">
      <formula>$G23="Only"</formula>
    </cfRule>
  </conditionalFormatting>
  <conditionalFormatting sqref="I23:I43">
    <cfRule type="expression" dxfId="15" priority="11">
      <formula>$G23="All except"</formula>
    </cfRule>
  </conditionalFormatting>
  <conditionalFormatting sqref="H44">
    <cfRule type="expression" dxfId="14" priority="10">
      <formula>$G44="All except"</formula>
    </cfRule>
  </conditionalFormatting>
  <conditionalFormatting sqref="E44:F44">
    <cfRule type="expression" dxfId="13" priority="9">
      <formula>$G44="Only"</formula>
    </cfRule>
  </conditionalFormatting>
  <conditionalFormatting sqref="D44">
    <cfRule type="expression" dxfId="12" priority="8">
      <formula>$G44="Only"</formula>
    </cfRule>
  </conditionalFormatting>
  <conditionalFormatting sqref="I44">
    <cfRule type="expression" dxfId="11" priority="7">
      <formula>$G44="Only"</formula>
    </cfRule>
  </conditionalFormatting>
  <conditionalFormatting sqref="I44">
    <cfRule type="expression" dxfId="10" priority="6">
      <formula>$G44="All except"</formula>
    </cfRule>
  </conditionalFormatting>
  <conditionalFormatting sqref="H22">
    <cfRule type="expression" dxfId="9" priority="5">
      <formula>$G22="All except"</formula>
    </cfRule>
  </conditionalFormatting>
  <conditionalFormatting sqref="E22:F22">
    <cfRule type="expression" dxfId="8" priority="4">
      <formula>$G22="Only"</formula>
    </cfRule>
  </conditionalFormatting>
  <conditionalFormatting sqref="D22">
    <cfRule type="expression" dxfId="7" priority="3">
      <formula>$G22="Only"</formula>
    </cfRule>
  </conditionalFormatting>
  <conditionalFormatting sqref="I22">
    <cfRule type="expression" dxfId="6" priority="2">
      <formula>$G22="Only"</formula>
    </cfRule>
  </conditionalFormatting>
  <conditionalFormatting sqref="I22">
    <cfRule type="expression" dxfId="5" priority="1">
      <formula>$G22="All except"</formula>
    </cfRule>
  </conditionalFormatting>
  <dataValidations count="1">
    <dataValidation type="list" allowBlank="1" showInputMessage="1" showErrorMessage="1" sqref="G22:G44" xr:uid="{D59148DF-C956-164C-9A8D-F511273E57C5}">
      <formula1>"All, All except, Only"</formula1>
    </dataValidation>
  </dataValidations>
  <hyperlinks>
    <hyperlink ref="F22" r:id="rId1" xr:uid="{010C84B5-DA58-7B49-8713-2F04FE13F5A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07376-AE6F-D149-A764-A3EB8A6F4352}">
  <dimension ref="A1:T254"/>
  <sheetViews>
    <sheetView tabSelected="1" zoomScale="110" zoomScaleNormal="110" workbookViewId="0">
      <pane xSplit="2" ySplit="4" topLeftCell="F30" activePane="bottomRight" state="frozenSplit"/>
      <selection activeCell="I1" sqref="I1:O1048576"/>
      <selection pane="topRight" activeCell="I1" sqref="I1:O1048576"/>
      <selection pane="bottomLeft" activeCell="I1" sqref="I1:O1048576"/>
      <selection pane="bottomRight" activeCell="H6" sqref="H6"/>
    </sheetView>
  </sheetViews>
  <sheetFormatPr baseColWidth="10" defaultColWidth="10.6640625" defaultRowHeight="17" x14ac:dyDescent="0.2"/>
  <cols>
    <col min="1" max="1" width="10.6640625" style="12"/>
    <col min="2" max="2" width="18.1640625" style="12" customWidth="1"/>
    <col min="3" max="3" width="16.6640625" style="46" customWidth="1"/>
    <col min="4" max="4" width="12.1640625" style="46" customWidth="1"/>
    <col min="5" max="6" width="60.6640625" style="154" customWidth="1"/>
    <col min="7" max="7" width="2" style="91" customWidth="1"/>
    <col min="8" max="8" width="17.5" style="90" customWidth="1"/>
    <col min="9" max="9" width="61.5" style="174" customWidth="1"/>
    <col min="10" max="10" width="7.6640625" style="175" hidden="1" customWidth="1"/>
    <col min="11" max="17" width="4.1640625" style="176" hidden="1" customWidth="1"/>
    <col min="18" max="18" width="5.6640625" style="176" hidden="1" customWidth="1"/>
    <col min="19" max="19" width="70.1640625" style="176" customWidth="1"/>
    <col min="20" max="20" width="41.6640625" style="11" customWidth="1"/>
    <col min="21" max="16384" width="10.6640625" style="11"/>
  </cols>
  <sheetData>
    <row r="1" spans="1:19" ht="40" x14ac:dyDescent="0.2">
      <c r="A1" s="44"/>
      <c r="B1" s="45" t="str">
        <f>IF(Introduction!B1&lt;&gt;"",Introduction!B1,"")</f>
        <v>Biomass energy generation</v>
      </c>
      <c r="E1" s="47"/>
      <c r="F1" s="48"/>
    </row>
    <row r="2" spans="1:19" ht="18" thickBot="1" x14ac:dyDescent="0.25">
      <c r="E2" s="47"/>
      <c r="F2" s="47"/>
    </row>
    <row r="3" spans="1:19" s="93" customFormat="1" ht="27" thickTop="1" x14ac:dyDescent="0.2">
      <c r="A3" s="274" t="s">
        <v>442</v>
      </c>
      <c r="B3" s="274"/>
      <c r="C3" s="274"/>
      <c r="D3" s="274"/>
      <c r="E3" s="274"/>
      <c r="F3" s="274"/>
      <c r="G3" s="142"/>
      <c r="H3" s="275" t="s">
        <v>443</v>
      </c>
      <c r="I3" s="276"/>
      <c r="J3" s="276"/>
      <c r="K3" s="276"/>
      <c r="L3" s="276"/>
      <c r="M3" s="276"/>
      <c r="N3" s="276"/>
      <c r="O3" s="276"/>
      <c r="P3" s="276"/>
      <c r="Q3" s="276"/>
      <c r="R3" s="276"/>
      <c r="S3" s="277"/>
    </row>
    <row r="4" spans="1:19" s="95" customFormat="1" ht="41" thickBot="1" x14ac:dyDescent="0.3">
      <c r="A4" s="143" t="s">
        <v>84</v>
      </c>
      <c r="B4" s="143" t="s">
        <v>85</v>
      </c>
      <c r="C4" s="143" t="s">
        <v>35</v>
      </c>
      <c r="D4" s="143" t="s">
        <v>26</v>
      </c>
      <c r="E4" s="143" t="s">
        <v>380</v>
      </c>
      <c r="F4" s="143" t="s">
        <v>89</v>
      </c>
      <c r="G4" s="94"/>
      <c r="H4" s="112" t="s">
        <v>86</v>
      </c>
      <c r="I4" s="113" t="s">
        <v>396</v>
      </c>
      <c r="J4" s="113" t="s">
        <v>68</v>
      </c>
      <c r="K4" s="113" t="s">
        <v>61</v>
      </c>
      <c r="L4" s="113" t="s">
        <v>62</v>
      </c>
      <c r="M4" s="113" t="s">
        <v>64</v>
      </c>
      <c r="N4" s="113" t="s">
        <v>63</v>
      </c>
      <c r="O4" s="141" t="s">
        <v>623</v>
      </c>
      <c r="P4" s="141" t="s">
        <v>624</v>
      </c>
      <c r="Q4" s="141" t="s">
        <v>625</v>
      </c>
      <c r="R4" s="141" t="s">
        <v>626</v>
      </c>
      <c r="S4" s="114" t="s">
        <v>395</v>
      </c>
    </row>
    <row r="5" spans="1:19" s="93" customFormat="1" ht="55" thickTop="1" x14ac:dyDescent="0.2">
      <c r="A5" s="260" t="s">
        <v>0</v>
      </c>
      <c r="B5" s="260" t="s">
        <v>40</v>
      </c>
      <c r="C5" s="49" t="s">
        <v>178</v>
      </c>
      <c r="D5" s="49" t="s">
        <v>65</v>
      </c>
      <c r="E5" s="50" t="s">
        <v>177</v>
      </c>
      <c r="F5" s="51" t="s">
        <v>90</v>
      </c>
      <c r="G5" s="96"/>
      <c r="H5" s="133" t="s">
        <v>654</v>
      </c>
      <c r="I5" s="245"/>
      <c r="J5" s="155" t="s">
        <v>0</v>
      </c>
      <c r="K5" s="155">
        <f>IF(AND($H5="Yes",NOT(ISERROR(SEARCH("-H-",$C5)))),1,0)</f>
        <v>0</v>
      </c>
      <c r="L5" s="155">
        <f t="shared" ref="L5:L68" si="0">IF(AND($H5="Yes",NOT(ISERROR(SEARCH("-L-",$C5)))),1,0)</f>
        <v>0</v>
      </c>
      <c r="M5" s="155">
        <f t="shared" ref="M5:M68" si="1">IF(AND($H5="Yes",NOT(ISERROR(SEARCH("-U-",$C5)))),1,0)</f>
        <v>0</v>
      </c>
      <c r="N5" s="155">
        <f t="shared" ref="N5:N68" si="2">IF(AND($H5="Yes",NOT(ISERROR(SEARCH("-P-",$C5)))),1,0)</f>
        <v>0</v>
      </c>
      <c r="O5" s="155">
        <f>IF(AND($H5="Split",$D5="High"),1,0)</f>
        <v>0</v>
      </c>
      <c r="P5" s="155">
        <f>IF(AND($H5="Split",$D5="Low"),1,0)</f>
        <v>0</v>
      </c>
      <c r="Q5" s="155">
        <f>IF(AND($H5="Split",$D5="Unlikely"),1,0)</f>
        <v>0</v>
      </c>
      <c r="R5" s="155">
        <f>IF(AND($H5="Split",$D5="Moderate"),1,0)</f>
        <v>0</v>
      </c>
      <c r="S5" s="5"/>
    </row>
    <row r="6" spans="1:19" s="93" customFormat="1" ht="234" x14ac:dyDescent="0.2">
      <c r="A6" s="260"/>
      <c r="B6" s="260"/>
      <c r="C6" s="52" t="s">
        <v>179</v>
      </c>
      <c r="D6" s="52" t="s">
        <v>65</v>
      </c>
      <c r="E6" s="53" t="s">
        <v>184</v>
      </c>
      <c r="F6" s="54" t="s">
        <v>91</v>
      </c>
      <c r="G6" s="96"/>
      <c r="H6" s="130" t="s">
        <v>705</v>
      </c>
      <c r="I6" s="3" t="s">
        <v>784</v>
      </c>
      <c r="J6" s="156" t="s">
        <v>0</v>
      </c>
      <c r="K6" s="156">
        <f t="shared" ref="K6:K69" si="3">IF(AND($H6="Yes",NOT(ISERROR(SEARCH("-H-",$C6)))),1,0)</f>
        <v>0</v>
      </c>
      <c r="L6" s="156">
        <f t="shared" si="0"/>
        <v>0</v>
      </c>
      <c r="M6" s="156">
        <f t="shared" si="1"/>
        <v>0</v>
      </c>
      <c r="N6" s="156">
        <f t="shared" si="2"/>
        <v>0</v>
      </c>
      <c r="O6" s="156">
        <f>IF(AND($H6="Split",$D6="High"),1,0)</f>
        <v>1</v>
      </c>
      <c r="P6" s="156">
        <f>IF(AND($H6="Split",$D6="Low"),1,0)</f>
        <v>0</v>
      </c>
      <c r="Q6" s="156">
        <f>IF(AND($H6="Split",$D6="Unlikely"),1,0)</f>
        <v>0</v>
      </c>
      <c r="R6" s="156">
        <f>IF(AND($H6="Split",$D6="Moderate"),1,0)</f>
        <v>0</v>
      </c>
      <c r="S6" s="238"/>
    </row>
    <row r="7" spans="1:19" s="93" customFormat="1" ht="54" x14ac:dyDescent="0.2">
      <c r="A7" s="260"/>
      <c r="B7" s="260"/>
      <c r="C7" s="52" t="s">
        <v>180</v>
      </c>
      <c r="D7" s="52" t="s">
        <v>65</v>
      </c>
      <c r="E7" s="53" t="s">
        <v>185</v>
      </c>
      <c r="F7" s="54" t="s">
        <v>517</v>
      </c>
      <c r="G7" s="96"/>
      <c r="H7" s="130" t="s">
        <v>654</v>
      </c>
      <c r="I7" s="3"/>
      <c r="J7" s="156" t="s">
        <v>0</v>
      </c>
      <c r="K7" s="156">
        <f t="shared" si="3"/>
        <v>0</v>
      </c>
      <c r="L7" s="156">
        <f t="shared" si="0"/>
        <v>0</v>
      </c>
      <c r="M7" s="156">
        <f t="shared" si="1"/>
        <v>0</v>
      </c>
      <c r="N7" s="156">
        <f t="shared" si="2"/>
        <v>0</v>
      </c>
      <c r="O7" s="156">
        <f t="shared" ref="O7:O70" si="4">IF(AND($H7="Split",$D7="High"),1,0)</f>
        <v>0</v>
      </c>
      <c r="P7" s="156">
        <f t="shared" ref="P7:P70" si="5">IF(AND($H7="Split",$D7="Low"),1,0)</f>
        <v>0</v>
      </c>
      <c r="Q7" s="156">
        <f t="shared" ref="Q7:Q70" si="6">IF(AND($H7="Split",$D7="Unlikely"),1,0)</f>
        <v>0</v>
      </c>
      <c r="R7" s="156">
        <f t="shared" ref="R7:R70" si="7">IF(AND($H7="Split",$D7="Moderate"),1,0)</f>
        <v>0</v>
      </c>
      <c r="S7" s="6"/>
    </row>
    <row r="8" spans="1:19" s="93" customFormat="1" ht="36" x14ac:dyDescent="0.2">
      <c r="A8" s="260"/>
      <c r="B8" s="260"/>
      <c r="C8" s="52" t="s">
        <v>181</v>
      </c>
      <c r="D8" s="52" t="s">
        <v>65</v>
      </c>
      <c r="E8" s="53" t="s">
        <v>186</v>
      </c>
      <c r="F8" s="54" t="s">
        <v>92</v>
      </c>
      <c r="G8" s="96"/>
      <c r="H8" s="130" t="s">
        <v>654</v>
      </c>
      <c r="I8" s="3"/>
      <c r="J8" s="156" t="s">
        <v>0</v>
      </c>
      <c r="K8" s="156">
        <f t="shared" si="3"/>
        <v>0</v>
      </c>
      <c r="L8" s="156">
        <f t="shared" si="0"/>
        <v>0</v>
      </c>
      <c r="M8" s="156">
        <f t="shared" si="1"/>
        <v>0</v>
      </c>
      <c r="N8" s="156">
        <f t="shared" si="2"/>
        <v>0</v>
      </c>
      <c r="O8" s="156">
        <f t="shared" si="4"/>
        <v>0</v>
      </c>
      <c r="P8" s="156">
        <f t="shared" si="5"/>
        <v>0</v>
      </c>
      <c r="Q8" s="156">
        <f t="shared" si="6"/>
        <v>0</v>
      </c>
      <c r="R8" s="156">
        <f t="shared" si="7"/>
        <v>0</v>
      </c>
      <c r="S8" s="6"/>
    </row>
    <row r="9" spans="1:19" s="93" customFormat="1" ht="54" x14ac:dyDescent="0.2">
      <c r="A9" s="260"/>
      <c r="B9" s="260"/>
      <c r="C9" s="52" t="s">
        <v>182</v>
      </c>
      <c r="D9" s="52" t="s">
        <v>65</v>
      </c>
      <c r="E9" s="55" t="s">
        <v>612</v>
      </c>
      <c r="F9" s="56" t="s">
        <v>518</v>
      </c>
      <c r="G9" s="96"/>
      <c r="H9" s="130" t="s">
        <v>654</v>
      </c>
      <c r="I9" s="3"/>
      <c r="J9" s="156" t="s">
        <v>0</v>
      </c>
      <c r="K9" s="156">
        <f t="shared" si="3"/>
        <v>0</v>
      </c>
      <c r="L9" s="156">
        <f t="shared" si="0"/>
        <v>0</v>
      </c>
      <c r="M9" s="156">
        <f t="shared" si="1"/>
        <v>0</v>
      </c>
      <c r="N9" s="156">
        <f t="shared" si="2"/>
        <v>0</v>
      </c>
      <c r="O9" s="156">
        <f t="shared" si="4"/>
        <v>0</v>
      </c>
      <c r="P9" s="156">
        <f t="shared" si="5"/>
        <v>0</v>
      </c>
      <c r="Q9" s="156">
        <f t="shared" si="6"/>
        <v>0</v>
      </c>
      <c r="R9" s="156">
        <f t="shared" si="7"/>
        <v>0</v>
      </c>
      <c r="S9" s="6"/>
    </row>
    <row r="10" spans="1:19" s="93" customFormat="1" ht="36" x14ac:dyDescent="0.2">
      <c r="A10" s="260"/>
      <c r="B10" s="260"/>
      <c r="C10" s="52" t="s">
        <v>183</v>
      </c>
      <c r="D10" s="52" t="s">
        <v>65</v>
      </c>
      <c r="E10" s="55" t="s">
        <v>187</v>
      </c>
      <c r="F10" s="56" t="s">
        <v>93</v>
      </c>
      <c r="G10" s="96"/>
      <c r="H10" s="132" t="s">
        <v>654</v>
      </c>
      <c r="I10" s="9"/>
      <c r="J10" s="156" t="s">
        <v>0</v>
      </c>
      <c r="K10" s="156">
        <f t="shared" si="3"/>
        <v>0</v>
      </c>
      <c r="L10" s="156">
        <f t="shared" si="0"/>
        <v>0</v>
      </c>
      <c r="M10" s="156">
        <f t="shared" si="1"/>
        <v>0</v>
      </c>
      <c r="N10" s="156">
        <f t="shared" si="2"/>
        <v>0</v>
      </c>
      <c r="O10" s="156">
        <f t="shared" si="4"/>
        <v>0</v>
      </c>
      <c r="P10" s="156">
        <f t="shared" si="5"/>
        <v>0</v>
      </c>
      <c r="Q10" s="156">
        <f t="shared" si="6"/>
        <v>0</v>
      </c>
      <c r="R10" s="156">
        <f t="shared" si="7"/>
        <v>0</v>
      </c>
      <c r="S10" s="6"/>
    </row>
    <row r="11" spans="1:19" s="93" customFormat="1" ht="36" x14ac:dyDescent="0.2">
      <c r="A11" s="260"/>
      <c r="B11" s="260"/>
      <c r="C11" s="52" t="s">
        <v>535</v>
      </c>
      <c r="D11" s="52" t="s">
        <v>65</v>
      </c>
      <c r="E11" s="55" t="s">
        <v>537</v>
      </c>
      <c r="F11" s="56"/>
      <c r="G11" s="96"/>
      <c r="H11" s="132" t="s">
        <v>654</v>
      </c>
      <c r="I11" s="9"/>
      <c r="J11" s="156" t="s">
        <v>0</v>
      </c>
      <c r="K11" s="156">
        <f t="shared" si="3"/>
        <v>0</v>
      </c>
      <c r="L11" s="156">
        <f t="shared" si="0"/>
        <v>0</v>
      </c>
      <c r="M11" s="156">
        <f t="shared" si="1"/>
        <v>0</v>
      </c>
      <c r="N11" s="156">
        <f t="shared" si="2"/>
        <v>0</v>
      </c>
      <c r="O11" s="156">
        <f t="shared" si="4"/>
        <v>0</v>
      </c>
      <c r="P11" s="156">
        <f t="shared" si="5"/>
        <v>0</v>
      </c>
      <c r="Q11" s="156">
        <f t="shared" si="6"/>
        <v>0</v>
      </c>
      <c r="R11" s="156">
        <f t="shared" si="7"/>
        <v>0</v>
      </c>
      <c r="S11" s="10"/>
    </row>
    <row r="12" spans="1:19" s="93" customFormat="1" ht="36" x14ac:dyDescent="0.2">
      <c r="A12" s="260"/>
      <c r="B12" s="260"/>
      <c r="C12" s="52" t="s">
        <v>536</v>
      </c>
      <c r="D12" s="52" t="s">
        <v>66</v>
      </c>
      <c r="E12" s="55" t="s">
        <v>538</v>
      </c>
      <c r="F12" s="56"/>
      <c r="G12" s="96"/>
      <c r="H12" s="132" t="s">
        <v>654</v>
      </c>
      <c r="I12" s="9"/>
      <c r="J12" s="156" t="s">
        <v>0</v>
      </c>
      <c r="K12" s="156">
        <f t="shared" si="3"/>
        <v>0</v>
      </c>
      <c r="L12" s="156">
        <f t="shared" si="0"/>
        <v>0</v>
      </c>
      <c r="M12" s="156">
        <f t="shared" si="1"/>
        <v>0</v>
      </c>
      <c r="N12" s="156">
        <f t="shared" si="2"/>
        <v>0</v>
      </c>
      <c r="O12" s="156">
        <f t="shared" si="4"/>
        <v>0</v>
      </c>
      <c r="P12" s="156">
        <f t="shared" si="5"/>
        <v>0</v>
      </c>
      <c r="Q12" s="156">
        <f t="shared" si="6"/>
        <v>0</v>
      </c>
      <c r="R12" s="156">
        <f t="shared" si="7"/>
        <v>0</v>
      </c>
      <c r="S12" s="10"/>
    </row>
    <row r="13" spans="1:19" s="93" customFormat="1" ht="127" thickBot="1" x14ac:dyDescent="0.25">
      <c r="A13" s="260"/>
      <c r="B13" s="260"/>
      <c r="C13" s="52" t="s">
        <v>456</v>
      </c>
      <c r="D13" s="52" t="s">
        <v>390</v>
      </c>
      <c r="E13" s="55" t="s">
        <v>458</v>
      </c>
      <c r="F13" s="56"/>
      <c r="G13" s="96"/>
      <c r="H13" s="131" t="s">
        <v>705</v>
      </c>
      <c r="I13" s="246" t="s">
        <v>724</v>
      </c>
      <c r="J13" s="158" t="s">
        <v>0</v>
      </c>
      <c r="K13" s="158">
        <f t="shared" si="3"/>
        <v>0</v>
      </c>
      <c r="L13" s="158">
        <f t="shared" si="0"/>
        <v>0</v>
      </c>
      <c r="M13" s="158">
        <f t="shared" si="1"/>
        <v>0</v>
      </c>
      <c r="N13" s="158">
        <f t="shared" si="2"/>
        <v>0</v>
      </c>
      <c r="O13" s="158">
        <f t="shared" si="4"/>
        <v>0</v>
      </c>
      <c r="P13" s="158">
        <f t="shared" si="5"/>
        <v>0</v>
      </c>
      <c r="Q13" s="158">
        <f t="shared" si="6"/>
        <v>0</v>
      </c>
      <c r="R13" s="158">
        <f t="shared" si="7"/>
        <v>1</v>
      </c>
      <c r="S13" s="8"/>
    </row>
    <row r="14" spans="1:19" s="93" customFormat="1" ht="145" thickTop="1" x14ac:dyDescent="0.2">
      <c r="A14" s="262" t="s">
        <v>1</v>
      </c>
      <c r="B14" s="262" t="s">
        <v>60</v>
      </c>
      <c r="C14" s="57" t="s">
        <v>188</v>
      </c>
      <c r="D14" s="57" t="s">
        <v>65</v>
      </c>
      <c r="E14" s="58" t="s">
        <v>190</v>
      </c>
      <c r="F14" s="59" t="s">
        <v>593</v>
      </c>
      <c r="G14" s="96"/>
      <c r="H14" s="129" t="s">
        <v>655</v>
      </c>
      <c r="I14" s="3" t="s">
        <v>756</v>
      </c>
      <c r="J14" s="155" t="s">
        <v>1</v>
      </c>
      <c r="K14" s="155">
        <f t="shared" si="3"/>
        <v>1</v>
      </c>
      <c r="L14" s="155">
        <f t="shared" si="0"/>
        <v>0</v>
      </c>
      <c r="M14" s="155">
        <f t="shared" si="1"/>
        <v>0</v>
      </c>
      <c r="N14" s="155">
        <f t="shared" si="2"/>
        <v>0</v>
      </c>
      <c r="O14" s="156">
        <f t="shared" si="4"/>
        <v>0</v>
      </c>
      <c r="P14" s="156">
        <f t="shared" si="5"/>
        <v>0</v>
      </c>
      <c r="Q14" s="156">
        <f t="shared" si="6"/>
        <v>0</v>
      </c>
      <c r="R14" s="156">
        <f t="shared" si="7"/>
        <v>0</v>
      </c>
      <c r="S14" s="5"/>
    </row>
    <row r="15" spans="1:19" s="93" customFormat="1" ht="54" x14ac:dyDescent="0.2">
      <c r="A15" s="263"/>
      <c r="B15" s="263"/>
      <c r="C15" s="57" t="s">
        <v>189</v>
      </c>
      <c r="D15" s="57" t="s">
        <v>65</v>
      </c>
      <c r="E15" s="58" t="s">
        <v>191</v>
      </c>
      <c r="F15" s="59" t="s">
        <v>94</v>
      </c>
      <c r="G15" s="96"/>
      <c r="H15" s="130" t="s">
        <v>654</v>
      </c>
      <c r="I15" s="3"/>
      <c r="J15" s="156" t="s">
        <v>1</v>
      </c>
      <c r="K15" s="156">
        <f t="shared" si="3"/>
        <v>0</v>
      </c>
      <c r="L15" s="156">
        <f t="shared" si="0"/>
        <v>0</v>
      </c>
      <c r="M15" s="156">
        <f t="shared" si="1"/>
        <v>0</v>
      </c>
      <c r="N15" s="156">
        <f t="shared" si="2"/>
        <v>0</v>
      </c>
      <c r="O15" s="156">
        <f t="shared" si="4"/>
        <v>0</v>
      </c>
      <c r="P15" s="156">
        <f t="shared" si="5"/>
        <v>0</v>
      </c>
      <c r="Q15" s="156">
        <f t="shared" si="6"/>
        <v>0</v>
      </c>
      <c r="R15" s="156">
        <f t="shared" si="7"/>
        <v>0</v>
      </c>
      <c r="S15" s="6"/>
    </row>
    <row r="16" spans="1:19" s="93" customFormat="1" ht="54" x14ac:dyDescent="0.2">
      <c r="A16" s="263"/>
      <c r="B16" s="263"/>
      <c r="C16" s="57" t="s">
        <v>193</v>
      </c>
      <c r="D16" s="57" t="s">
        <v>65</v>
      </c>
      <c r="E16" s="58" t="s">
        <v>192</v>
      </c>
      <c r="F16" s="59" t="s">
        <v>522</v>
      </c>
      <c r="G16" s="96"/>
      <c r="H16" s="130" t="s">
        <v>654</v>
      </c>
      <c r="I16" s="3"/>
      <c r="J16" s="156" t="s">
        <v>1</v>
      </c>
      <c r="K16" s="156">
        <f t="shared" si="3"/>
        <v>0</v>
      </c>
      <c r="L16" s="156">
        <f t="shared" si="0"/>
        <v>0</v>
      </c>
      <c r="M16" s="156">
        <f t="shared" si="1"/>
        <v>0</v>
      </c>
      <c r="N16" s="156">
        <f t="shared" si="2"/>
        <v>0</v>
      </c>
      <c r="O16" s="156">
        <f t="shared" si="4"/>
        <v>0</v>
      </c>
      <c r="P16" s="156">
        <f t="shared" si="5"/>
        <v>0</v>
      </c>
      <c r="Q16" s="156">
        <f t="shared" si="6"/>
        <v>0</v>
      </c>
      <c r="R16" s="156">
        <f t="shared" si="7"/>
        <v>0</v>
      </c>
      <c r="S16" s="6"/>
    </row>
    <row r="17" spans="1:20" s="93" customFormat="1" ht="72" x14ac:dyDescent="0.2">
      <c r="A17" s="263"/>
      <c r="B17" s="263"/>
      <c r="C17" s="57" t="s">
        <v>194</v>
      </c>
      <c r="D17" s="57" t="s">
        <v>66</v>
      </c>
      <c r="E17" s="60" t="s">
        <v>482</v>
      </c>
      <c r="F17" s="61" t="s">
        <v>519</v>
      </c>
      <c r="G17" s="96"/>
      <c r="H17" s="130" t="s">
        <v>654</v>
      </c>
      <c r="I17" s="3"/>
      <c r="J17" s="156" t="s">
        <v>1</v>
      </c>
      <c r="K17" s="156">
        <f t="shared" si="3"/>
        <v>0</v>
      </c>
      <c r="L17" s="156">
        <f t="shared" si="0"/>
        <v>0</v>
      </c>
      <c r="M17" s="156">
        <f t="shared" si="1"/>
        <v>0</v>
      </c>
      <c r="N17" s="156">
        <f t="shared" si="2"/>
        <v>0</v>
      </c>
      <c r="O17" s="156">
        <f t="shared" si="4"/>
        <v>0</v>
      </c>
      <c r="P17" s="156">
        <f t="shared" si="5"/>
        <v>0</v>
      </c>
      <c r="Q17" s="156">
        <f t="shared" si="6"/>
        <v>0</v>
      </c>
      <c r="R17" s="156">
        <f t="shared" si="7"/>
        <v>0</v>
      </c>
      <c r="S17" s="6"/>
    </row>
    <row r="18" spans="1:20" s="93" customFormat="1" ht="36" x14ac:dyDescent="0.2">
      <c r="A18" s="263"/>
      <c r="B18" s="263"/>
      <c r="C18" s="183" t="s">
        <v>539</v>
      </c>
      <c r="D18" s="183" t="s">
        <v>65</v>
      </c>
      <c r="E18" s="58" t="s">
        <v>537</v>
      </c>
      <c r="F18" s="59"/>
      <c r="G18" s="96"/>
      <c r="H18" s="132" t="s">
        <v>654</v>
      </c>
      <c r="I18" s="9"/>
      <c r="J18" s="156" t="s">
        <v>1</v>
      </c>
      <c r="K18" s="156">
        <f t="shared" si="3"/>
        <v>0</v>
      </c>
      <c r="L18" s="156">
        <f t="shared" si="0"/>
        <v>0</v>
      </c>
      <c r="M18" s="156">
        <f t="shared" si="1"/>
        <v>0</v>
      </c>
      <c r="N18" s="156">
        <f t="shared" si="2"/>
        <v>0</v>
      </c>
      <c r="O18" s="156">
        <f t="shared" si="4"/>
        <v>0</v>
      </c>
      <c r="P18" s="156">
        <f t="shared" si="5"/>
        <v>0</v>
      </c>
      <c r="Q18" s="156">
        <f t="shared" si="6"/>
        <v>0</v>
      </c>
      <c r="R18" s="156">
        <f t="shared" si="7"/>
        <v>0</v>
      </c>
      <c r="S18" s="10"/>
    </row>
    <row r="19" spans="1:20" s="93" customFormat="1" ht="36" x14ac:dyDescent="0.2">
      <c r="A19" s="263"/>
      <c r="B19" s="263"/>
      <c r="C19" s="183" t="s">
        <v>540</v>
      </c>
      <c r="D19" s="183" t="s">
        <v>66</v>
      </c>
      <c r="E19" s="58" t="s">
        <v>538</v>
      </c>
      <c r="F19" s="59"/>
      <c r="G19" s="96"/>
      <c r="H19" s="130" t="s">
        <v>654</v>
      </c>
      <c r="I19" s="3"/>
      <c r="J19" s="156" t="s">
        <v>1</v>
      </c>
      <c r="K19" s="156">
        <f t="shared" si="3"/>
        <v>0</v>
      </c>
      <c r="L19" s="156">
        <f t="shared" si="0"/>
        <v>0</v>
      </c>
      <c r="M19" s="156">
        <f t="shared" si="1"/>
        <v>0</v>
      </c>
      <c r="N19" s="156">
        <f t="shared" si="2"/>
        <v>0</v>
      </c>
      <c r="O19" s="156">
        <f t="shared" si="4"/>
        <v>0</v>
      </c>
      <c r="P19" s="156">
        <f t="shared" si="5"/>
        <v>0</v>
      </c>
      <c r="Q19" s="156">
        <f t="shared" si="6"/>
        <v>0</v>
      </c>
      <c r="R19" s="156">
        <f t="shared" si="7"/>
        <v>0</v>
      </c>
      <c r="S19" s="6"/>
    </row>
    <row r="20" spans="1:20" s="93" customFormat="1" ht="21" thickBot="1" x14ac:dyDescent="0.25">
      <c r="A20" s="264"/>
      <c r="B20" s="264"/>
      <c r="C20" s="57" t="s">
        <v>459</v>
      </c>
      <c r="D20" s="57" t="s">
        <v>390</v>
      </c>
      <c r="E20" s="60" t="s">
        <v>458</v>
      </c>
      <c r="F20" s="61"/>
      <c r="G20" s="96"/>
      <c r="H20" s="134" t="s">
        <v>654</v>
      </c>
      <c r="I20" s="135"/>
      <c r="J20" s="157" t="s">
        <v>1</v>
      </c>
      <c r="K20" s="157">
        <f t="shared" si="3"/>
        <v>0</v>
      </c>
      <c r="L20" s="157">
        <f t="shared" si="0"/>
        <v>0</v>
      </c>
      <c r="M20" s="157">
        <f t="shared" si="1"/>
        <v>0</v>
      </c>
      <c r="N20" s="157">
        <f t="shared" si="2"/>
        <v>0</v>
      </c>
      <c r="O20" s="158">
        <f t="shared" si="4"/>
        <v>0</v>
      </c>
      <c r="P20" s="158">
        <f t="shared" si="5"/>
        <v>0</v>
      </c>
      <c r="Q20" s="158">
        <f t="shared" si="6"/>
        <v>0</v>
      </c>
      <c r="R20" s="158">
        <f t="shared" si="7"/>
        <v>0</v>
      </c>
      <c r="S20" s="136"/>
    </row>
    <row r="21" spans="1:20" s="93" customFormat="1" ht="21" thickTop="1" x14ac:dyDescent="0.2">
      <c r="A21" s="259" t="s">
        <v>2</v>
      </c>
      <c r="B21" s="259" t="s">
        <v>39</v>
      </c>
      <c r="C21" s="62" t="s">
        <v>195</v>
      </c>
      <c r="D21" s="62" t="s">
        <v>65</v>
      </c>
      <c r="E21" s="55" t="s">
        <v>293</v>
      </c>
      <c r="F21" s="56" t="s">
        <v>95</v>
      </c>
      <c r="G21" s="97"/>
      <c r="H21" s="129" t="s">
        <v>654</v>
      </c>
      <c r="I21" s="4"/>
      <c r="J21" s="155" t="s">
        <v>2</v>
      </c>
      <c r="K21" s="155">
        <f t="shared" si="3"/>
        <v>0</v>
      </c>
      <c r="L21" s="155">
        <f t="shared" si="0"/>
        <v>0</v>
      </c>
      <c r="M21" s="155">
        <f t="shared" si="1"/>
        <v>0</v>
      </c>
      <c r="N21" s="155">
        <f t="shared" si="2"/>
        <v>0</v>
      </c>
      <c r="O21" s="157">
        <f t="shared" si="4"/>
        <v>0</v>
      </c>
      <c r="P21" s="157">
        <f t="shared" si="5"/>
        <v>0</v>
      </c>
      <c r="Q21" s="157">
        <f t="shared" si="6"/>
        <v>0</v>
      </c>
      <c r="R21" s="157">
        <f t="shared" si="7"/>
        <v>0</v>
      </c>
      <c r="S21" s="5"/>
    </row>
    <row r="22" spans="1:20" s="93" customFormat="1" ht="20" x14ac:dyDescent="0.2">
      <c r="A22" s="260"/>
      <c r="B22" s="260"/>
      <c r="C22" s="62" t="s">
        <v>196</v>
      </c>
      <c r="D22" s="62" t="s">
        <v>65</v>
      </c>
      <c r="E22" s="55" t="s">
        <v>294</v>
      </c>
      <c r="F22" s="56" t="s">
        <v>96</v>
      </c>
      <c r="G22" s="96"/>
      <c r="H22" s="130" t="s">
        <v>654</v>
      </c>
      <c r="I22" s="3"/>
      <c r="J22" s="156" t="s">
        <v>2</v>
      </c>
      <c r="K22" s="156">
        <f t="shared" si="3"/>
        <v>0</v>
      </c>
      <c r="L22" s="156">
        <f t="shared" si="0"/>
        <v>0</v>
      </c>
      <c r="M22" s="156">
        <f t="shared" si="1"/>
        <v>0</v>
      </c>
      <c r="N22" s="156">
        <f t="shared" si="2"/>
        <v>0</v>
      </c>
      <c r="O22" s="156">
        <f t="shared" si="4"/>
        <v>0</v>
      </c>
      <c r="P22" s="156">
        <f t="shared" si="5"/>
        <v>0</v>
      </c>
      <c r="Q22" s="156">
        <f t="shared" si="6"/>
        <v>0</v>
      </c>
      <c r="R22" s="156">
        <f t="shared" si="7"/>
        <v>0</v>
      </c>
      <c r="S22" s="6"/>
    </row>
    <row r="23" spans="1:20" s="93" customFormat="1" ht="20" x14ac:dyDescent="0.2">
      <c r="A23" s="260"/>
      <c r="B23" s="260"/>
      <c r="C23" s="62" t="s">
        <v>197</v>
      </c>
      <c r="D23" s="62" t="s">
        <v>65</v>
      </c>
      <c r="E23" s="55" t="s">
        <v>295</v>
      </c>
      <c r="F23" s="56" t="s">
        <v>97</v>
      </c>
      <c r="G23" s="96"/>
      <c r="H23" s="130" t="s">
        <v>654</v>
      </c>
      <c r="I23" s="3"/>
      <c r="J23" s="156" t="s">
        <v>2</v>
      </c>
      <c r="K23" s="156">
        <f t="shared" si="3"/>
        <v>0</v>
      </c>
      <c r="L23" s="156">
        <f t="shared" si="0"/>
        <v>0</v>
      </c>
      <c r="M23" s="156">
        <f t="shared" si="1"/>
        <v>0</v>
      </c>
      <c r="N23" s="156">
        <f t="shared" si="2"/>
        <v>0</v>
      </c>
      <c r="O23" s="156">
        <f t="shared" si="4"/>
        <v>0</v>
      </c>
      <c r="P23" s="156">
        <f t="shared" si="5"/>
        <v>0</v>
      </c>
      <c r="Q23" s="156">
        <f t="shared" si="6"/>
        <v>0</v>
      </c>
      <c r="R23" s="156">
        <f t="shared" si="7"/>
        <v>0</v>
      </c>
      <c r="S23" s="238"/>
    </row>
    <row r="24" spans="1:20" s="93" customFormat="1" ht="54" x14ac:dyDescent="0.2">
      <c r="A24" s="260"/>
      <c r="B24" s="260"/>
      <c r="C24" s="62" t="s">
        <v>198</v>
      </c>
      <c r="D24" s="62" t="s">
        <v>65</v>
      </c>
      <c r="E24" s="55" t="s">
        <v>296</v>
      </c>
      <c r="F24" s="56" t="s">
        <v>98</v>
      </c>
      <c r="G24" s="96"/>
      <c r="H24" s="130" t="s">
        <v>654</v>
      </c>
      <c r="I24" s="3"/>
      <c r="J24" s="156" t="s">
        <v>2</v>
      </c>
      <c r="K24" s="156">
        <f t="shared" si="3"/>
        <v>0</v>
      </c>
      <c r="L24" s="156">
        <f t="shared" si="0"/>
        <v>0</v>
      </c>
      <c r="M24" s="156">
        <f t="shared" si="1"/>
        <v>0</v>
      </c>
      <c r="N24" s="156">
        <f t="shared" si="2"/>
        <v>0</v>
      </c>
      <c r="O24" s="156">
        <f t="shared" si="4"/>
        <v>0</v>
      </c>
      <c r="P24" s="156">
        <f t="shared" si="5"/>
        <v>0</v>
      </c>
      <c r="Q24" s="156">
        <f t="shared" si="6"/>
        <v>0</v>
      </c>
      <c r="R24" s="156">
        <f t="shared" si="7"/>
        <v>0</v>
      </c>
      <c r="S24" s="6"/>
    </row>
    <row r="25" spans="1:20" s="93" customFormat="1" ht="20" x14ac:dyDescent="0.2">
      <c r="A25" s="260"/>
      <c r="B25" s="260"/>
      <c r="C25" s="62" t="s">
        <v>199</v>
      </c>
      <c r="D25" s="62" t="s">
        <v>65</v>
      </c>
      <c r="E25" s="55" t="s">
        <v>297</v>
      </c>
      <c r="F25" s="56" t="s">
        <v>99</v>
      </c>
      <c r="G25" s="96"/>
      <c r="H25" s="130" t="s">
        <v>654</v>
      </c>
      <c r="I25" s="3"/>
      <c r="J25" s="156" t="s">
        <v>2</v>
      </c>
      <c r="K25" s="156">
        <f t="shared" si="3"/>
        <v>0</v>
      </c>
      <c r="L25" s="156">
        <f t="shared" si="0"/>
        <v>0</v>
      </c>
      <c r="M25" s="156">
        <f t="shared" si="1"/>
        <v>0</v>
      </c>
      <c r="N25" s="156">
        <f t="shared" si="2"/>
        <v>0</v>
      </c>
      <c r="O25" s="156">
        <f t="shared" si="4"/>
        <v>0</v>
      </c>
      <c r="P25" s="156">
        <f t="shared" si="5"/>
        <v>0</v>
      </c>
      <c r="Q25" s="156">
        <f t="shared" si="6"/>
        <v>0</v>
      </c>
      <c r="R25" s="156">
        <f t="shared" si="7"/>
        <v>0</v>
      </c>
      <c r="S25" s="6"/>
    </row>
    <row r="26" spans="1:20" s="93" customFormat="1" ht="54" x14ac:dyDescent="0.2">
      <c r="A26" s="260"/>
      <c r="B26" s="260"/>
      <c r="C26" s="62" t="s">
        <v>200</v>
      </c>
      <c r="D26" s="62" t="s">
        <v>67</v>
      </c>
      <c r="E26" s="53" t="s">
        <v>298</v>
      </c>
      <c r="F26" s="56"/>
      <c r="G26" s="96"/>
      <c r="H26" s="132" t="s">
        <v>655</v>
      </c>
      <c r="I26" s="9" t="s">
        <v>725</v>
      </c>
      <c r="J26" s="156" t="s">
        <v>2</v>
      </c>
      <c r="K26" s="156">
        <f t="shared" si="3"/>
        <v>0</v>
      </c>
      <c r="L26" s="156">
        <f t="shared" si="0"/>
        <v>0</v>
      </c>
      <c r="M26" s="156">
        <f t="shared" si="1"/>
        <v>1</v>
      </c>
      <c r="N26" s="156">
        <f t="shared" si="2"/>
        <v>0</v>
      </c>
      <c r="O26" s="156">
        <f t="shared" si="4"/>
        <v>0</v>
      </c>
      <c r="P26" s="156">
        <f t="shared" si="5"/>
        <v>0</v>
      </c>
      <c r="Q26" s="156">
        <f t="shared" si="6"/>
        <v>0</v>
      </c>
      <c r="R26" s="156">
        <f t="shared" si="7"/>
        <v>0</v>
      </c>
      <c r="S26" s="10"/>
    </row>
    <row r="27" spans="1:20" s="93" customFormat="1" ht="36" x14ac:dyDescent="0.2">
      <c r="A27" s="260"/>
      <c r="B27" s="260"/>
      <c r="C27" s="52" t="s">
        <v>541</v>
      </c>
      <c r="D27" s="52" t="s">
        <v>65</v>
      </c>
      <c r="E27" s="55" t="s">
        <v>537</v>
      </c>
      <c r="F27" s="56"/>
      <c r="G27" s="96"/>
      <c r="H27" s="132" t="s">
        <v>654</v>
      </c>
      <c r="I27" s="9"/>
      <c r="J27" s="156" t="s">
        <v>2</v>
      </c>
      <c r="K27" s="156">
        <f t="shared" si="3"/>
        <v>0</v>
      </c>
      <c r="L27" s="156">
        <f t="shared" si="0"/>
        <v>0</v>
      </c>
      <c r="M27" s="156">
        <f t="shared" si="1"/>
        <v>0</v>
      </c>
      <c r="N27" s="156">
        <f t="shared" si="2"/>
        <v>0</v>
      </c>
      <c r="O27" s="156">
        <f t="shared" si="4"/>
        <v>0</v>
      </c>
      <c r="P27" s="156">
        <f t="shared" si="5"/>
        <v>0</v>
      </c>
      <c r="Q27" s="156">
        <f t="shared" si="6"/>
        <v>0</v>
      </c>
      <c r="R27" s="156">
        <f t="shared" si="7"/>
        <v>0</v>
      </c>
      <c r="S27" s="10"/>
    </row>
    <row r="28" spans="1:20" s="93" customFormat="1" ht="36" x14ac:dyDescent="0.2">
      <c r="A28" s="260"/>
      <c r="B28" s="260"/>
      <c r="C28" s="52" t="s">
        <v>542</v>
      </c>
      <c r="D28" s="52" t="s">
        <v>66</v>
      </c>
      <c r="E28" s="55" t="s">
        <v>538</v>
      </c>
      <c r="F28" s="56"/>
      <c r="G28" s="96"/>
      <c r="H28" s="132" t="s">
        <v>654</v>
      </c>
      <c r="I28" s="9"/>
      <c r="J28" s="156" t="s">
        <v>2</v>
      </c>
      <c r="K28" s="156">
        <f t="shared" si="3"/>
        <v>0</v>
      </c>
      <c r="L28" s="156">
        <f t="shared" si="0"/>
        <v>0</v>
      </c>
      <c r="M28" s="156">
        <f t="shared" si="1"/>
        <v>0</v>
      </c>
      <c r="N28" s="156">
        <f t="shared" si="2"/>
        <v>0</v>
      </c>
      <c r="O28" s="156">
        <f t="shared" si="4"/>
        <v>0</v>
      </c>
      <c r="P28" s="156">
        <f t="shared" si="5"/>
        <v>0</v>
      </c>
      <c r="Q28" s="156">
        <f t="shared" si="6"/>
        <v>0</v>
      </c>
      <c r="R28" s="156">
        <f t="shared" si="7"/>
        <v>0</v>
      </c>
      <c r="S28" s="10"/>
    </row>
    <row r="29" spans="1:20" s="100" customFormat="1" ht="21" thickBot="1" x14ac:dyDescent="0.25">
      <c r="A29" s="260"/>
      <c r="B29" s="260"/>
      <c r="C29" s="62" t="s">
        <v>457</v>
      </c>
      <c r="D29" s="62" t="s">
        <v>390</v>
      </c>
      <c r="E29" s="53" t="s">
        <v>458</v>
      </c>
      <c r="F29" s="54"/>
      <c r="G29" s="98"/>
      <c r="H29" s="132" t="s">
        <v>654</v>
      </c>
      <c r="I29" s="9"/>
      <c r="J29" s="159" t="s">
        <v>2</v>
      </c>
      <c r="K29" s="159">
        <f t="shared" si="3"/>
        <v>0</v>
      </c>
      <c r="L29" s="159">
        <f t="shared" si="0"/>
        <v>0</v>
      </c>
      <c r="M29" s="159">
        <f t="shared" si="1"/>
        <v>0</v>
      </c>
      <c r="N29" s="159">
        <f t="shared" si="2"/>
        <v>0</v>
      </c>
      <c r="O29" s="158">
        <f t="shared" si="4"/>
        <v>0</v>
      </c>
      <c r="P29" s="158">
        <f t="shared" si="5"/>
        <v>0</v>
      </c>
      <c r="Q29" s="158">
        <f t="shared" si="6"/>
        <v>0</v>
      </c>
      <c r="R29" s="158">
        <f t="shared" si="7"/>
        <v>0</v>
      </c>
      <c r="S29" s="10"/>
      <c r="T29" s="99"/>
    </row>
    <row r="30" spans="1:20" s="93" customFormat="1" ht="325" thickTop="1" x14ac:dyDescent="0.2">
      <c r="A30" s="262" t="s">
        <v>3</v>
      </c>
      <c r="B30" s="262" t="s">
        <v>4</v>
      </c>
      <c r="C30" s="57" t="s">
        <v>201</v>
      </c>
      <c r="D30" s="57" t="s">
        <v>65</v>
      </c>
      <c r="E30" s="58" t="s">
        <v>299</v>
      </c>
      <c r="F30" s="59" t="s">
        <v>100</v>
      </c>
      <c r="G30" s="96"/>
      <c r="H30" s="129" t="s">
        <v>655</v>
      </c>
      <c r="I30" s="3" t="s">
        <v>757</v>
      </c>
      <c r="J30" s="155" t="s">
        <v>3</v>
      </c>
      <c r="K30" s="155">
        <f t="shared" si="3"/>
        <v>1</v>
      </c>
      <c r="L30" s="155">
        <f t="shared" si="0"/>
        <v>0</v>
      </c>
      <c r="M30" s="155">
        <f t="shared" si="1"/>
        <v>0</v>
      </c>
      <c r="N30" s="155">
        <f t="shared" si="2"/>
        <v>0</v>
      </c>
      <c r="O30" s="157">
        <f t="shared" si="4"/>
        <v>0</v>
      </c>
      <c r="P30" s="157">
        <f t="shared" si="5"/>
        <v>0</v>
      </c>
      <c r="Q30" s="157">
        <f t="shared" si="6"/>
        <v>0</v>
      </c>
      <c r="R30" s="157">
        <f t="shared" si="7"/>
        <v>0</v>
      </c>
      <c r="S30" s="5" t="s">
        <v>704</v>
      </c>
    </row>
    <row r="31" spans="1:20" s="93" customFormat="1" ht="54" x14ac:dyDescent="0.2">
      <c r="A31" s="263"/>
      <c r="B31" s="263"/>
      <c r="C31" s="57" t="s">
        <v>202</v>
      </c>
      <c r="D31" s="57" t="s">
        <v>65</v>
      </c>
      <c r="E31" s="58" t="s">
        <v>614</v>
      </c>
      <c r="F31" s="59" t="s">
        <v>613</v>
      </c>
      <c r="G31" s="96"/>
      <c r="H31" s="130" t="s">
        <v>654</v>
      </c>
      <c r="I31" s="3"/>
      <c r="J31" s="156" t="s">
        <v>3</v>
      </c>
      <c r="K31" s="156">
        <f t="shared" si="3"/>
        <v>0</v>
      </c>
      <c r="L31" s="156">
        <f t="shared" si="0"/>
        <v>0</v>
      </c>
      <c r="M31" s="156">
        <f t="shared" si="1"/>
        <v>0</v>
      </c>
      <c r="N31" s="156">
        <f t="shared" si="2"/>
        <v>0</v>
      </c>
      <c r="O31" s="156">
        <f t="shared" si="4"/>
        <v>0</v>
      </c>
      <c r="P31" s="156">
        <f t="shared" si="5"/>
        <v>0</v>
      </c>
      <c r="Q31" s="156">
        <f t="shared" si="6"/>
        <v>0</v>
      </c>
      <c r="R31" s="156">
        <f t="shared" si="7"/>
        <v>0</v>
      </c>
      <c r="S31" s="6"/>
    </row>
    <row r="32" spans="1:20" s="93" customFormat="1" ht="90" x14ac:dyDescent="0.2">
      <c r="A32" s="263"/>
      <c r="B32" s="263"/>
      <c r="C32" s="57" t="s">
        <v>203</v>
      </c>
      <c r="D32" s="57" t="s">
        <v>65</v>
      </c>
      <c r="E32" s="58" t="s">
        <v>588</v>
      </c>
      <c r="F32" s="59" t="s">
        <v>615</v>
      </c>
      <c r="G32" s="96"/>
      <c r="H32" s="130" t="s">
        <v>654</v>
      </c>
      <c r="I32" s="3"/>
      <c r="J32" s="156" t="s">
        <v>3</v>
      </c>
      <c r="K32" s="156">
        <f t="shared" si="3"/>
        <v>0</v>
      </c>
      <c r="L32" s="156">
        <f t="shared" si="0"/>
        <v>0</v>
      </c>
      <c r="M32" s="156">
        <f t="shared" si="1"/>
        <v>0</v>
      </c>
      <c r="N32" s="156">
        <f t="shared" si="2"/>
        <v>0</v>
      </c>
      <c r="O32" s="156">
        <f t="shared" si="4"/>
        <v>0</v>
      </c>
      <c r="P32" s="156">
        <f t="shared" si="5"/>
        <v>0</v>
      </c>
      <c r="Q32" s="156">
        <f t="shared" si="6"/>
        <v>0</v>
      </c>
      <c r="R32" s="156">
        <f t="shared" si="7"/>
        <v>0</v>
      </c>
      <c r="S32" s="6"/>
    </row>
    <row r="33" spans="1:19" s="93" customFormat="1" ht="36" x14ac:dyDescent="0.2">
      <c r="A33" s="263"/>
      <c r="B33" s="263"/>
      <c r="C33" s="57" t="s">
        <v>204</v>
      </c>
      <c r="D33" s="57" t="s">
        <v>65</v>
      </c>
      <c r="E33" s="58" t="s">
        <v>300</v>
      </c>
      <c r="F33" s="59" t="s">
        <v>101</v>
      </c>
      <c r="G33" s="96"/>
      <c r="H33" s="130" t="s">
        <v>654</v>
      </c>
      <c r="I33" s="3"/>
      <c r="J33" s="156" t="s">
        <v>3</v>
      </c>
      <c r="K33" s="156">
        <f t="shared" si="3"/>
        <v>0</v>
      </c>
      <c r="L33" s="156">
        <f t="shared" si="0"/>
        <v>0</v>
      </c>
      <c r="M33" s="156">
        <f t="shared" si="1"/>
        <v>0</v>
      </c>
      <c r="N33" s="156">
        <f t="shared" si="2"/>
        <v>0</v>
      </c>
      <c r="O33" s="156">
        <f t="shared" si="4"/>
        <v>0</v>
      </c>
      <c r="P33" s="156">
        <f t="shared" si="5"/>
        <v>0</v>
      </c>
      <c r="Q33" s="156">
        <f t="shared" si="6"/>
        <v>0</v>
      </c>
      <c r="R33" s="156">
        <f t="shared" si="7"/>
        <v>0</v>
      </c>
      <c r="S33" s="6"/>
    </row>
    <row r="34" spans="1:19" s="93" customFormat="1" ht="36" x14ac:dyDescent="0.2">
      <c r="A34" s="263"/>
      <c r="B34" s="263"/>
      <c r="C34" s="212" t="s">
        <v>205</v>
      </c>
      <c r="D34" s="212" t="s">
        <v>65</v>
      </c>
      <c r="E34" s="213" t="s">
        <v>301</v>
      </c>
      <c r="F34" s="214" t="s">
        <v>102</v>
      </c>
      <c r="H34" s="130" t="s">
        <v>654</v>
      </c>
      <c r="I34" s="3"/>
      <c r="J34" s="156" t="s">
        <v>3</v>
      </c>
      <c r="K34" s="156">
        <f t="shared" si="3"/>
        <v>0</v>
      </c>
      <c r="L34" s="156">
        <f t="shared" si="0"/>
        <v>0</v>
      </c>
      <c r="M34" s="156">
        <f t="shared" si="1"/>
        <v>0</v>
      </c>
      <c r="N34" s="156">
        <f t="shared" si="2"/>
        <v>0</v>
      </c>
      <c r="O34" s="156">
        <f t="shared" si="4"/>
        <v>0</v>
      </c>
      <c r="P34" s="156">
        <f t="shared" si="5"/>
        <v>0</v>
      </c>
      <c r="Q34" s="156">
        <f t="shared" si="6"/>
        <v>0</v>
      </c>
      <c r="R34" s="156">
        <f t="shared" si="7"/>
        <v>0</v>
      </c>
      <c r="S34" s="6"/>
    </row>
    <row r="35" spans="1:19" s="93" customFormat="1" ht="54" x14ac:dyDescent="0.2">
      <c r="A35" s="263"/>
      <c r="B35" s="263"/>
      <c r="C35" s="57" t="s">
        <v>206</v>
      </c>
      <c r="D35" s="57" t="s">
        <v>65</v>
      </c>
      <c r="E35" s="63" t="s">
        <v>616</v>
      </c>
      <c r="F35" s="64" t="s">
        <v>103</v>
      </c>
      <c r="G35" s="96"/>
      <c r="H35" s="130" t="s">
        <v>654</v>
      </c>
      <c r="I35" s="3"/>
      <c r="J35" s="156" t="s">
        <v>3</v>
      </c>
      <c r="K35" s="156">
        <f t="shared" si="3"/>
        <v>0</v>
      </c>
      <c r="L35" s="156">
        <f t="shared" si="0"/>
        <v>0</v>
      </c>
      <c r="M35" s="156">
        <f t="shared" si="1"/>
        <v>0</v>
      </c>
      <c r="N35" s="156">
        <f t="shared" si="2"/>
        <v>0</v>
      </c>
      <c r="O35" s="156">
        <f t="shared" si="4"/>
        <v>0</v>
      </c>
      <c r="P35" s="156">
        <f t="shared" si="5"/>
        <v>0</v>
      </c>
      <c r="Q35" s="156">
        <f t="shared" si="6"/>
        <v>0</v>
      </c>
      <c r="R35" s="156">
        <f t="shared" si="7"/>
        <v>0</v>
      </c>
      <c r="S35" s="6"/>
    </row>
    <row r="36" spans="1:19" s="93" customFormat="1" ht="36" x14ac:dyDescent="0.2">
      <c r="A36" s="263"/>
      <c r="B36" s="263"/>
      <c r="C36" s="57" t="s">
        <v>207</v>
      </c>
      <c r="D36" s="57" t="s">
        <v>66</v>
      </c>
      <c r="E36" s="60" t="s">
        <v>302</v>
      </c>
      <c r="F36" s="61" t="s">
        <v>104</v>
      </c>
      <c r="G36" s="96"/>
      <c r="H36" s="132" t="s">
        <v>654</v>
      </c>
      <c r="I36" s="9"/>
      <c r="J36" s="156" t="s">
        <v>3</v>
      </c>
      <c r="K36" s="156">
        <f t="shared" si="3"/>
        <v>0</v>
      </c>
      <c r="L36" s="156">
        <f t="shared" si="0"/>
        <v>0</v>
      </c>
      <c r="M36" s="156">
        <f t="shared" si="1"/>
        <v>0</v>
      </c>
      <c r="N36" s="156">
        <f t="shared" si="2"/>
        <v>0</v>
      </c>
      <c r="O36" s="156">
        <f t="shared" si="4"/>
        <v>0</v>
      </c>
      <c r="P36" s="156">
        <f t="shared" si="5"/>
        <v>0</v>
      </c>
      <c r="Q36" s="156">
        <f t="shared" si="6"/>
        <v>0</v>
      </c>
      <c r="R36" s="156">
        <f t="shared" si="7"/>
        <v>0</v>
      </c>
      <c r="S36" s="10"/>
    </row>
    <row r="37" spans="1:19" s="93" customFormat="1" ht="36" x14ac:dyDescent="0.2">
      <c r="A37" s="263"/>
      <c r="B37" s="263"/>
      <c r="C37" s="183" t="s">
        <v>543</v>
      </c>
      <c r="D37" s="183" t="s">
        <v>65</v>
      </c>
      <c r="E37" s="58" t="s">
        <v>537</v>
      </c>
      <c r="F37" s="61"/>
      <c r="G37" s="96"/>
      <c r="H37" s="132" t="s">
        <v>654</v>
      </c>
      <c r="I37" s="9"/>
      <c r="J37" s="156" t="s">
        <v>3</v>
      </c>
      <c r="K37" s="156">
        <f t="shared" si="3"/>
        <v>0</v>
      </c>
      <c r="L37" s="156">
        <f t="shared" si="0"/>
        <v>0</v>
      </c>
      <c r="M37" s="156">
        <f t="shared" si="1"/>
        <v>0</v>
      </c>
      <c r="N37" s="156">
        <f t="shared" si="2"/>
        <v>0</v>
      </c>
      <c r="O37" s="156">
        <f t="shared" si="4"/>
        <v>0</v>
      </c>
      <c r="P37" s="156">
        <f t="shared" si="5"/>
        <v>0</v>
      </c>
      <c r="Q37" s="156">
        <f t="shared" si="6"/>
        <v>0</v>
      </c>
      <c r="R37" s="156">
        <f t="shared" si="7"/>
        <v>0</v>
      </c>
      <c r="S37" s="10"/>
    </row>
    <row r="38" spans="1:19" s="93" customFormat="1" ht="36" x14ac:dyDescent="0.2">
      <c r="A38" s="263"/>
      <c r="B38" s="263"/>
      <c r="C38" s="183" t="s">
        <v>544</v>
      </c>
      <c r="D38" s="183" t="s">
        <v>66</v>
      </c>
      <c r="E38" s="58" t="s">
        <v>538</v>
      </c>
      <c r="F38" s="61"/>
      <c r="G38" s="96"/>
      <c r="H38" s="132" t="s">
        <v>654</v>
      </c>
      <c r="I38" s="9"/>
      <c r="J38" s="156" t="s">
        <v>3</v>
      </c>
      <c r="K38" s="156">
        <f t="shared" si="3"/>
        <v>0</v>
      </c>
      <c r="L38" s="156">
        <f t="shared" si="0"/>
        <v>0</v>
      </c>
      <c r="M38" s="156">
        <f t="shared" si="1"/>
        <v>0</v>
      </c>
      <c r="N38" s="156">
        <f t="shared" si="2"/>
        <v>0</v>
      </c>
      <c r="O38" s="156">
        <f t="shared" si="4"/>
        <v>0</v>
      </c>
      <c r="P38" s="156">
        <f t="shared" si="5"/>
        <v>0</v>
      </c>
      <c r="Q38" s="156">
        <f t="shared" si="6"/>
        <v>0</v>
      </c>
      <c r="R38" s="156">
        <f t="shared" si="7"/>
        <v>0</v>
      </c>
      <c r="S38" s="10"/>
    </row>
    <row r="39" spans="1:19" s="93" customFormat="1" ht="21" thickBot="1" x14ac:dyDescent="0.25">
      <c r="A39" s="263"/>
      <c r="B39" s="263"/>
      <c r="C39" s="57" t="s">
        <v>460</v>
      </c>
      <c r="D39" s="57" t="s">
        <v>390</v>
      </c>
      <c r="E39" s="60" t="s">
        <v>458</v>
      </c>
      <c r="F39" s="61"/>
      <c r="G39" s="96"/>
      <c r="H39" s="131" t="s">
        <v>654</v>
      </c>
      <c r="I39" s="7"/>
      <c r="J39" s="158" t="s">
        <v>3</v>
      </c>
      <c r="K39" s="158">
        <f t="shared" si="3"/>
        <v>0</v>
      </c>
      <c r="L39" s="158">
        <f t="shared" si="0"/>
        <v>0</v>
      </c>
      <c r="M39" s="158">
        <f t="shared" si="1"/>
        <v>0</v>
      </c>
      <c r="N39" s="158">
        <f t="shared" si="2"/>
        <v>0</v>
      </c>
      <c r="O39" s="158">
        <f t="shared" si="4"/>
        <v>0</v>
      </c>
      <c r="P39" s="158">
        <f t="shared" si="5"/>
        <v>0</v>
      </c>
      <c r="Q39" s="158">
        <f t="shared" si="6"/>
        <v>0</v>
      </c>
      <c r="R39" s="158">
        <f t="shared" si="7"/>
        <v>0</v>
      </c>
      <c r="S39" s="8"/>
    </row>
    <row r="40" spans="1:19" s="103" customFormat="1" ht="37" thickTop="1" x14ac:dyDescent="0.2">
      <c r="A40" s="259" t="s">
        <v>5</v>
      </c>
      <c r="B40" s="259" t="s">
        <v>36</v>
      </c>
      <c r="C40" s="65" t="s">
        <v>181</v>
      </c>
      <c r="D40" s="65" t="s">
        <v>65</v>
      </c>
      <c r="E40" s="66" t="s">
        <v>186</v>
      </c>
      <c r="F40" s="66" t="s">
        <v>92</v>
      </c>
      <c r="G40" s="101"/>
      <c r="H40" s="102" t="str">
        <f>IF(ISBLANK(H8),"Waiting",H8)</f>
        <v>No</v>
      </c>
      <c r="I40" s="125"/>
      <c r="J40" s="160" t="s">
        <v>5</v>
      </c>
      <c r="K40" s="155">
        <f t="shared" si="3"/>
        <v>0</v>
      </c>
      <c r="L40" s="155">
        <f t="shared" si="0"/>
        <v>0</v>
      </c>
      <c r="M40" s="155">
        <f t="shared" si="1"/>
        <v>0</v>
      </c>
      <c r="N40" s="155">
        <f t="shared" si="2"/>
        <v>0</v>
      </c>
      <c r="O40" s="157">
        <f t="shared" si="4"/>
        <v>0</v>
      </c>
      <c r="P40" s="157">
        <f t="shared" si="5"/>
        <v>0</v>
      </c>
      <c r="Q40" s="157">
        <f t="shared" si="6"/>
        <v>0</v>
      </c>
      <c r="R40" s="157">
        <f t="shared" si="7"/>
        <v>0</v>
      </c>
      <c r="S40" s="126"/>
    </row>
    <row r="41" spans="1:19" s="93" customFormat="1" ht="36" x14ac:dyDescent="0.2">
      <c r="A41" s="260"/>
      <c r="B41" s="260"/>
      <c r="C41" s="62" t="s">
        <v>208</v>
      </c>
      <c r="D41" s="62" t="s">
        <v>65</v>
      </c>
      <c r="E41" s="67" t="s">
        <v>303</v>
      </c>
      <c r="F41" s="268" t="s">
        <v>105</v>
      </c>
      <c r="G41" s="96"/>
      <c r="H41" s="130" t="s">
        <v>654</v>
      </c>
      <c r="I41" s="3"/>
      <c r="J41" s="161" t="s">
        <v>5</v>
      </c>
      <c r="K41" s="156">
        <f t="shared" si="3"/>
        <v>0</v>
      </c>
      <c r="L41" s="156">
        <f t="shared" si="0"/>
        <v>0</v>
      </c>
      <c r="M41" s="156">
        <f t="shared" si="1"/>
        <v>0</v>
      </c>
      <c r="N41" s="156">
        <f t="shared" si="2"/>
        <v>0</v>
      </c>
      <c r="O41" s="156">
        <f t="shared" si="4"/>
        <v>0</v>
      </c>
      <c r="P41" s="156">
        <f t="shared" si="5"/>
        <v>0</v>
      </c>
      <c r="Q41" s="156">
        <f t="shared" si="6"/>
        <v>0</v>
      </c>
      <c r="R41" s="156">
        <f t="shared" si="7"/>
        <v>0</v>
      </c>
      <c r="S41" s="6"/>
    </row>
    <row r="42" spans="1:19" s="93" customFormat="1" ht="49.25" customHeight="1" x14ac:dyDescent="0.2">
      <c r="A42" s="260"/>
      <c r="B42" s="260"/>
      <c r="C42" s="62" t="s">
        <v>209</v>
      </c>
      <c r="D42" s="62" t="s">
        <v>65</v>
      </c>
      <c r="E42" s="67" t="s">
        <v>304</v>
      </c>
      <c r="F42" s="269"/>
      <c r="G42" s="96"/>
      <c r="H42" s="130" t="s">
        <v>654</v>
      </c>
      <c r="I42" s="3"/>
      <c r="J42" s="161" t="s">
        <v>5</v>
      </c>
      <c r="K42" s="156">
        <f t="shared" si="3"/>
        <v>0</v>
      </c>
      <c r="L42" s="156">
        <f t="shared" si="0"/>
        <v>0</v>
      </c>
      <c r="M42" s="156">
        <f t="shared" si="1"/>
        <v>0</v>
      </c>
      <c r="N42" s="156">
        <f t="shared" si="2"/>
        <v>0</v>
      </c>
      <c r="O42" s="156">
        <f t="shared" si="4"/>
        <v>0</v>
      </c>
      <c r="P42" s="156">
        <f t="shared" si="5"/>
        <v>0</v>
      </c>
      <c r="Q42" s="156">
        <f t="shared" si="6"/>
        <v>0</v>
      </c>
      <c r="R42" s="156">
        <f t="shared" si="7"/>
        <v>0</v>
      </c>
      <c r="S42" s="6"/>
    </row>
    <row r="43" spans="1:19" s="93" customFormat="1" ht="252" x14ac:dyDescent="0.2">
      <c r="A43" s="260"/>
      <c r="B43" s="260"/>
      <c r="C43" s="62" t="s">
        <v>210</v>
      </c>
      <c r="D43" s="62" t="s">
        <v>65</v>
      </c>
      <c r="E43" s="67" t="s">
        <v>305</v>
      </c>
      <c r="F43" s="270"/>
      <c r="G43" s="96"/>
      <c r="H43" s="130" t="s">
        <v>655</v>
      </c>
      <c r="I43" s="3" t="s">
        <v>758</v>
      </c>
      <c r="J43" s="161" t="s">
        <v>5</v>
      </c>
      <c r="K43" s="156">
        <f t="shared" si="3"/>
        <v>1</v>
      </c>
      <c r="L43" s="156">
        <f t="shared" si="0"/>
        <v>0</v>
      </c>
      <c r="M43" s="156">
        <f t="shared" si="1"/>
        <v>0</v>
      </c>
      <c r="N43" s="156">
        <f t="shared" si="2"/>
        <v>0</v>
      </c>
      <c r="O43" s="156">
        <f t="shared" si="4"/>
        <v>0</v>
      </c>
      <c r="P43" s="156">
        <f t="shared" si="5"/>
        <v>0</v>
      </c>
      <c r="Q43" s="156">
        <f t="shared" si="6"/>
        <v>0</v>
      </c>
      <c r="R43" s="156">
        <f t="shared" si="7"/>
        <v>0</v>
      </c>
      <c r="S43" s="238"/>
    </row>
    <row r="44" spans="1:19" s="103" customFormat="1" ht="54" x14ac:dyDescent="0.2">
      <c r="A44" s="260"/>
      <c r="B44" s="260"/>
      <c r="C44" s="65" t="s">
        <v>178</v>
      </c>
      <c r="D44" s="65" t="s">
        <v>65</v>
      </c>
      <c r="E44" s="66" t="s">
        <v>177</v>
      </c>
      <c r="F44" s="68" t="s">
        <v>106</v>
      </c>
      <c r="G44" s="101"/>
      <c r="H44" s="104" t="str">
        <f>IF(ISBLANK(H5),"Waiting",H5)</f>
        <v>No</v>
      </c>
      <c r="I44" s="3"/>
      <c r="J44" s="161" t="s">
        <v>5</v>
      </c>
      <c r="K44" s="156">
        <f t="shared" si="3"/>
        <v>0</v>
      </c>
      <c r="L44" s="156">
        <f t="shared" si="0"/>
        <v>0</v>
      </c>
      <c r="M44" s="156">
        <f t="shared" si="1"/>
        <v>0</v>
      </c>
      <c r="N44" s="156">
        <f t="shared" si="2"/>
        <v>0</v>
      </c>
      <c r="O44" s="156">
        <f t="shared" si="4"/>
        <v>0</v>
      </c>
      <c r="P44" s="156">
        <f t="shared" si="5"/>
        <v>0</v>
      </c>
      <c r="Q44" s="156">
        <f t="shared" si="6"/>
        <v>0</v>
      </c>
      <c r="R44" s="156">
        <f t="shared" si="7"/>
        <v>0</v>
      </c>
      <c r="S44" s="6"/>
    </row>
    <row r="45" spans="1:19" s="93" customFormat="1" ht="20" x14ac:dyDescent="0.2">
      <c r="A45" s="260"/>
      <c r="B45" s="260"/>
      <c r="C45" s="69" t="s">
        <v>211</v>
      </c>
      <c r="D45" s="69" t="s">
        <v>65</v>
      </c>
      <c r="E45" s="53" t="s">
        <v>592</v>
      </c>
      <c r="F45" s="54" t="s">
        <v>107</v>
      </c>
      <c r="G45" s="96"/>
      <c r="H45" s="130" t="s">
        <v>654</v>
      </c>
      <c r="I45" s="3"/>
      <c r="J45" s="161" t="s">
        <v>5</v>
      </c>
      <c r="K45" s="156">
        <f t="shared" si="3"/>
        <v>0</v>
      </c>
      <c r="L45" s="156">
        <f t="shared" si="0"/>
        <v>0</v>
      </c>
      <c r="M45" s="156">
        <f t="shared" si="1"/>
        <v>0</v>
      </c>
      <c r="N45" s="156">
        <f t="shared" si="2"/>
        <v>0</v>
      </c>
      <c r="O45" s="156">
        <f t="shared" si="4"/>
        <v>0</v>
      </c>
      <c r="P45" s="156">
        <f t="shared" si="5"/>
        <v>0</v>
      </c>
      <c r="Q45" s="156">
        <f t="shared" si="6"/>
        <v>0</v>
      </c>
      <c r="R45" s="156">
        <f t="shared" si="7"/>
        <v>0</v>
      </c>
      <c r="S45" s="6"/>
    </row>
    <row r="46" spans="1:19" s="93" customFormat="1" ht="36" x14ac:dyDescent="0.2">
      <c r="A46" s="260"/>
      <c r="B46" s="260"/>
      <c r="C46" s="62" t="s">
        <v>212</v>
      </c>
      <c r="D46" s="62" t="s">
        <v>65</v>
      </c>
      <c r="E46" s="55" t="s">
        <v>602</v>
      </c>
      <c r="F46" s="56" t="s">
        <v>108</v>
      </c>
      <c r="G46" s="96"/>
      <c r="H46" s="130" t="s">
        <v>654</v>
      </c>
      <c r="I46" s="3"/>
      <c r="J46" s="161" t="s">
        <v>5</v>
      </c>
      <c r="K46" s="156">
        <f t="shared" si="3"/>
        <v>0</v>
      </c>
      <c r="L46" s="156">
        <f t="shared" si="0"/>
        <v>0</v>
      </c>
      <c r="M46" s="156">
        <f t="shared" si="1"/>
        <v>0</v>
      </c>
      <c r="N46" s="156">
        <f t="shared" si="2"/>
        <v>0</v>
      </c>
      <c r="O46" s="156">
        <f t="shared" si="4"/>
        <v>0</v>
      </c>
      <c r="P46" s="156">
        <f t="shared" si="5"/>
        <v>0</v>
      </c>
      <c r="Q46" s="156">
        <f t="shared" si="6"/>
        <v>0</v>
      </c>
      <c r="R46" s="156">
        <f t="shared" si="7"/>
        <v>0</v>
      </c>
      <c r="S46" s="6"/>
    </row>
    <row r="47" spans="1:19" s="93" customFormat="1" ht="36" x14ac:dyDescent="0.2">
      <c r="A47" s="260"/>
      <c r="B47" s="260"/>
      <c r="C47" s="62" t="s">
        <v>213</v>
      </c>
      <c r="D47" s="62" t="s">
        <v>66</v>
      </c>
      <c r="E47" s="53" t="s">
        <v>306</v>
      </c>
      <c r="F47" s="54" t="s">
        <v>109</v>
      </c>
      <c r="G47" s="96"/>
      <c r="H47" s="130" t="s">
        <v>654</v>
      </c>
      <c r="I47" s="3"/>
      <c r="J47" s="161" t="s">
        <v>5</v>
      </c>
      <c r="K47" s="156">
        <f t="shared" si="3"/>
        <v>0</v>
      </c>
      <c r="L47" s="156">
        <f t="shared" si="0"/>
        <v>0</v>
      </c>
      <c r="M47" s="156">
        <f t="shared" si="1"/>
        <v>0</v>
      </c>
      <c r="N47" s="156">
        <f t="shared" si="2"/>
        <v>0</v>
      </c>
      <c r="O47" s="156">
        <f t="shared" si="4"/>
        <v>0</v>
      </c>
      <c r="P47" s="156">
        <f t="shared" si="5"/>
        <v>0</v>
      </c>
      <c r="Q47" s="156">
        <f t="shared" si="6"/>
        <v>0</v>
      </c>
      <c r="R47" s="156">
        <f t="shared" si="7"/>
        <v>0</v>
      </c>
      <c r="S47" s="6"/>
    </row>
    <row r="48" spans="1:19" s="93" customFormat="1" ht="36" x14ac:dyDescent="0.2">
      <c r="A48" s="260"/>
      <c r="B48" s="260"/>
      <c r="C48" s="52" t="s">
        <v>214</v>
      </c>
      <c r="D48" s="52" t="s">
        <v>66</v>
      </c>
      <c r="E48" s="53" t="s">
        <v>307</v>
      </c>
      <c r="F48" s="54" t="s">
        <v>110</v>
      </c>
      <c r="G48" s="96"/>
      <c r="H48" s="130" t="s">
        <v>654</v>
      </c>
      <c r="I48" s="3"/>
      <c r="J48" s="161" t="s">
        <v>5</v>
      </c>
      <c r="K48" s="156">
        <f t="shared" si="3"/>
        <v>0</v>
      </c>
      <c r="L48" s="156">
        <f t="shared" si="0"/>
        <v>0</v>
      </c>
      <c r="M48" s="156">
        <f t="shared" si="1"/>
        <v>0</v>
      </c>
      <c r="N48" s="156">
        <f t="shared" si="2"/>
        <v>0</v>
      </c>
      <c r="O48" s="156">
        <f t="shared" si="4"/>
        <v>0</v>
      </c>
      <c r="P48" s="156">
        <f t="shared" si="5"/>
        <v>0</v>
      </c>
      <c r="Q48" s="156">
        <f t="shared" si="6"/>
        <v>0</v>
      </c>
      <c r="R48" s="156">
        <f t="shared" si="7"/>
        <v>0</v>
      </c>
      <c r="S48" s="6"/>
    </row>
    <row r="49" spans="1:19" s="93" customFormat="1" ht="36" x14ac:dyDescent="0.2">
      <c r="A49" s="260"/>
      <c r="B49" s="260"/>
      <c r="C49" s="52" t="s">
        <v>215</v>
      </c>
      <c r="D49" s="52" t="s">
        <v>66</v>
      </c>
      <c r="E49" s="53" t="s">
        <v>308</v>
      </c>
      <c r="F49" s="54" t="s">
        <v>102</v>
      </c>
      <c r="G49" s="96"/>
      <c r="H49" s="132" t="s">
        <v>654</v>
      </c>
      <c r="I49" s="9"/>
      <c r="J49" s="161" t="s">
        <v>5</v>
      </c>
      <c r="K49" s="156">
        <f t="shared" si="3"/>
        <v>0</v>
      </c>
      <c r="L49" s="156">
        <f t="shared" si="0"/>
        <v>0</v>
      </c>
      <c r="M49" s="156">
        <f t="shared" si="1"/>
        <v>0</v>
      </c>
      <c r="N49" s="156">
        <f t="shared" si="2"/>
        <v>0</v>
      </c>
      <c r="O49" s="156">
        <f t="shared" si="4"/>
        <v>0</v>
      </c>
      <c r="P49" s="156">
        <f t="shared" si="5"/>
        <v>0</v>
      </c>
      <c r="Q49" s="156">
        <f t="shared" si="6"/>
        <v>0</v>
      </c>
      <c r="R49" s="156">
        <f t="shared" si="7"/>
        <v>0</v>
      </c>
      <c r="S49" s="10"/>
    </row>
    <row r="50" spans="1:19" s="93" customFormat="1" ht="36" x14ac:dyDescent="0.2">
      <c r="A50" s="260"/>
      <c r="B50" s="260"/>
      <c r="C50" s="52" t="s">
        <v>545</v>
      </c>
      <c r="D50" s="52" t="s">
        <v>65</v>
      </c>
      <c r="E50" s="55" t="s">
        <v>537</v>
      </c>
      <c r="F50" s="54"/>
      <c r="G50" s="96"/>
      <c r="H50" s="132" t="s">
        <v>654</v>
      </c>
      <c r="I50" s="9"/>
      <c r="J50" s="161" t="s">
        <v>5</v>
      </c>
      <c r="K50" s="156">
        <f t="shared" si="3"/>
        <v>0</v>
      </c>
      <c r="L50" s="156">
        <f t="shared" si="0"/>
        <v>0</v>
      </c>
      <c r="M50" s="156">
        <f t="shared" si="1"/>
        <v>0</v>
      </c>
      <c r="N50" s="156">
        <f t="shared" si="2"/>
        <v>0</v>
      </c>
      <c r="O50" s="156">
        <f t="shared" si="4"/>
        <v>0</v>
      </c>
      <c r="P50" s="156">
        <f t="shared" si="5"/>
        <v>0</v>
      </c>
      <c r="Q50" s="156">
        <f t="shared" si="6"/>
        <v>0</v>
      </c>
      <c r="R50" s="156">
        <f t="shared" si="7"/>
        <v>0</v>
      </c>
      <c r="S50" s="10"/>
    </row>
    <row r="51" spans="1:19" s="93" customFormat="1" ht="36" x14ac:dyDescent="0.2">
      <c r="A51" s="260"/>
      <c r="B51" s="260"/>
      <c r="C51" s="52" t="s">
        <v>546</v>
      </c>
      <c r="D51" s="52" t="s">
        <v>66</v>
      </c>
      <c r="E51" s="55" t="s">
        <v>538</v>
      </c>
      <c r="F51" s="54"/>
      <c r="G51" s="96"/>
      <c r="H51" s="132" t="s">
        <v>654</v>
      </c>
      <c r="I51" s="9"/>
      <c r="J51" s="161" t="s">
        <v>5</v>
      </c>
      <c r="K51" s="156">
        <f t="shared" si="3"/>
        <v>0</v>
      </c>
      <c r="L51" s="156">
        <f t="shared" si="0"/>
        <v>0</v>
      </c>
      <c r="M51" s="156">
        <f t="shared" si="1"/>
        <v>0</v>
      </c>
      <c r="N51" s="156">
        <f t="shared" si="2"/>
        <v>0</v>
      </c>
      <c r="O51" s="156">
        <f t="shared" si="4"/>
        <v>0</v>
      </c>
      <c r="P51" s="156">
        <f t="shared" si="5"/>
        <v>0</v>
      </c>
      <c r="Q51" s="156">
        <f t="shared" si="6"/>
        <v>0</v>
      </c>
      <c r="R51" s="156">
        <f t="shared" si="7"/>
        <v>0</v>
      </c>
      <c r="S51" s="10"/>
    </row>
    <row r="52" spans="1:19" s="93" customFormat="1" ht="21" thickBot="1" x14ac:dyDescent="0.25">
      <c r="A52" s="260"/>
      <c r="B52" s="260"/>
      <c r="C52" s="52" t="s">
        <v>461</v>
      </c>
      <c r="D52" s="52" t="s">
        <v>390</v>
      </c>
      <c r="E52" s="53" t="s">
        <v>458</v>
      </c>
      <c r="F52" s="54"/>
      <c r="G52" s="96"/>
      <c r="H52" s="131" t="s">
        <v>654</v>
      </c>
      <c r="I52" s="7"/>
      <c r="J52" s="162" t="s">
        <v>5</v>
      </c>
      <c r="K52" s="158">
        <f t="shared" si="3"/>
        <v>0</v>
      </c>
      <c r="L52" s="158">
        <f t="shared" si="0"/>
        <v>0</v>
      </c>
      <c r="M52" s="158">
        <f t="shared" si="1"/>
        <v>0</v>
      </c>
      <c r="N52" s="158">
        <f t="shared" si="2"/>
        <v>0</v>
      </c>
      <c r="O52" s="158">
        <f t="shared" si="4"/>
        <v>0</v>
      </c>
      <c r="P52" s="158">
        <f t="shared" si="5"/>
        <v>0</v>
      </c>
      <c r="Q52" s="158">
        <f t="shared" si="6"/>
        <v>0</v>
      </c>
      <c r="R52" s="158">
        <f t="shared" si="7"/>
        <v>0</v>
      </c>
      <c r="S52" s="8"/>
    </row>
    <row r="53" spans="1:19" s="107" customFormat="1" ht="253" thickTop="1" x14ac:dyDescent="0.2">
      <c r="A53" s="262" t="s">
        <v>6</v>
      </c>
      <c r="B53" s="262" t="s">
        <v>7</v>
      </c>
      <c r="C53" s="70" t="s">
        <v>179</v>
      </c>
      <c r="D53" s="70" t="s">
        <v>65</v>
      </c>
      <c r="E53" s="71" t="s">
        <v>184</v>
      </c>
      <c r="F53" s="72" t="s">
        <v>91</v>
      </c>
      <c r="G53" s="105"/>
      <c r="H53" s="106" t="s">
        <v>655</v>
      </c>
      <c r="I53" s="3" t="s">
        <v>723</v>
      </c>
      <c r="J53" s="155" t="s">
        <v>6</v>
      </c>
      <c r="K53" s="155">
        <f t="shared" si="3"/>
        <v>1</v>
      </c>
      <c r="L53" s="155">
        <f t="shared" si="0"/>
        <v>0</v>
      </c>
      <c r="M53" s="155">
        <f t="shared" si="1"/>
        <v>0</v>
      </c>
      <c r="N53" s="155">
        <f t="shared" si="2"/>
        <v>0</v>
      </c>
      <c r="O53" s="157">
        <f t="shared" si="4"/>
        <v>0</v>
      </c>
      <c r="P53" s="157">
        <f t="shared" si="5"/>
        <v>0</v>
      </c>
      <c r="Q53" s="157">
        <f t="shared" si="6"/>
        <v>0</v>
      </c>
      <c r="R53" s="157">
        <f t="shared" si="7"/>
        <v>0</v>
      </c>
      <c r="S53" s="5"/>
    </row>
    <row r="54" spans="1:19" s="107" customFormat="1" ht="54" x14ac:dyDescent="0.2">
      <c r="A54" s="263"/>
      <c r="B54" s="263"/>
      <c r="C54" s="70" t="s">
        <v>180</v>
      </c>
      <c r="D54" s="70" t="s">
        <v>65</v>
      </c>
      <c r="E54" s="73" t="s">
        <v>185</v>
      </c>
      <c r="F54" s="74" t="s">
        <v>517</v>
      </c>
      <c r="G54" s="105"/>
      <c r="H54" s="108" t="str">
        <f>IF(ISBLANK(H7),"Waiting",H7)</f>
        <v>No</v>
      </c>
      <c r="I54" s="127"/>
      <c r="J54" s="156" t="s">
        <v>6</v>
      </c>
      <c r="K54" s="156">
        <f t="shared" si="3"/>
        <v>0</v>
      </c>
      <c r="L54" s="156">
        <f t="shared" si="0"/>
        <v>0</v>
      </c>
      <c r="M54" s="156">
        <f t="shared" si="1"/>
        <v>0</v>
      </c>
      <c r="N54" s="156">
        <f t="shared" si="2"/>
        <v>0</v>
      </c>
      <c r="O54" s="156">
        <f t="shared" si="4"/>
        <v>0</v>
      </c>
      <c r="P54" s="156">
        <f t="shared" si="5"/>
        <v>0</v>
      </c>
      <c r="Q54" s="156">
        <f t="shared" si="6"/>
        <v>0</v>
      </c>
      <c r="R54" s="156">
        <f t="shared" si="7"/>
        <v>0</v>
      </c>
      <c r="S54" s="128"/>
    </row>
    <row r="55" spans="1:19" s="107" customFormat="1" ht="36" x14ac:dyDescent="0.2">
      <c r="A55" s="263"/>
      <c r="B55" s="263"/>
      <c r="C55" s="70" t="s">
        <v>181</v>
      </c>
      <c r="D55" s="70" t="s">
        <v>65</v>
      </c>
      <c r="E55" s="75" t="s">
        <v>186</v>
      </c>
      <c r="F55" s="76" t="s">
        <v>92</v>
      </c>
      <c r="G55" s="105"/>
      <c r="H55" s="108" t="str">
        <f>IF(ISBLANK(H8),"Waiting",H8)</f>
        <v>No</v>
      </c>
      <c r="I55" s="127"/>
      <c r="J55" s="156" t="s">
        <v>6</v>
      </c>
      <c r="K55" s="156">
        <f t="shared" si="3"/>
        <v>0</v>
      </c>
      <c r="L55" s="156">
        <f t="shared" si="0"/>
        <v>0</v>
      </c>
      <c r="M55" s="156">
        <f t="shared" si="1"/>
        <v>0</v>
      </c>
      <c r="N55" s="156">
        <f t="shared" si="2"/>
        <v>0</v>
      </c>
      <c r="O55" s="156">
        <f t="shared" si="4"/>
        <v>0</v>
      </c>
      <c r="P55" s="156">
        <f t="shared" si="5"/>
        <v>0</v>
      </c>
      <c r="Q55" s="156">
        <f t="shared" si="6"/>
        <v>0</v>
      </c>
      <c r="R55" s="156">
        <f t="shared" si="7"/>
        <v>0</v>
      </c>
      <c r="S55" s="128"/>
    </row>
    <row r="56" spans="1:19" s="107" customFormat="1" ht="54" x14ac:dyDescent="0.2">
      <c r="A56" s="263"/>
      <c r="B56" s="263"/>
      <c r="C56" s="215" t="s">
        <v>182</v>
      </c>
      <c r="D56" s="215" t="s">
        <v>65</v>
      </c>
      <c r="E56" s="216" t="s">
        <v>612</v>
      </c>
      <c r="F56" s="217" t="s">
        <v>520</v>
      </c>
      <c r="G56" s="105"/>
      <c r="H56" s="108" t="str">
        <f>IF(ISBLANK(H9),"Waiting",H9)</f>
        <v>No</v>
      </c>
      <c r="I56" s="127"/>
      <c r="J56" s="156" t="s">
        <v>6</v>
      </c>
      <c r="K56" s="156">
        <f t="shared" si="3"/>
        <v>0</v>
      </c>
      <c r="L56" s="156">
        <f t="shared" si="0"/>
        <v>0</v>
      </c>
      <c r="M56" s="156">
        <f t="shared" si="1"/>
        <v>0</v>
      </c>
      <c r="N56" s="156">
        <f t="shared" si="2"/>
        <v>0</v>
      </c>
      <c r="O56" s="156">
        <f t="shared" si="4"/>
        <v>0</v>
      </c>
      <c r="P56" s="156">
        <f t="shared" si="5"/>
        <v>0</v>
      </c>
      <c r="Q56" s="156">
        <f t="shared" si="6"/>
        <v>0</v>
      </c>
      <c r="R56" s="156">
        <f t="shared" si="7"/>
        <v>0</v>
      </c>
      <c r="S56" s="128"/>
    </row>
    <row r="57" spans="1:19" s="107" customFormat="1" ht="36" x14ac:dyDescent="0.2">
      <c r="A57" s="263"/>
      <c r="B57" s="263"/>
      <c r="C57" s="70" t="s">
        <v>183</v>
      </c>
      <c r="D57" s="70" t="s">
        <v>65</v>
      </c>
      <c r="E57" s="75" t="s">
        <v>309</v>
      </c>
      <c r="F57" s="76" t="s">
        <v>111</v>
      </c>
      <c r="G57" s="105"/>
      <c r="H57" s="108" t="str">
        <f>IF(ISBLANK(H10),"Waiting",H10)</f>
        <v>No</v>
      </c>
      <c r="I57" s="127"/>
      <c r="J57" s="156" t="s">
        <v>6</v>
      </c>
      <c r="K57" s="156">
        <f t="shared" si="3"/>
        <v>0</v>
      </c>
      <c r="L57" s="156">
        <f t="shared" si="0"/>
        <v>0</v>
      </c>
      <c r="M57" s="156">
        <f t="shared" si="1"/>
        <v>0</v>
      </c>
      <c r="N57" s="156">
        <f t="shared" si="2"/>
        <v>0</v>
      </c>
      <c r="O57" s="156">
        <f t="shared" si="4"/>
        <v>0</v>
      </c>
      <c r="P57" s="156">
        <f t="shared" si="5"/>
        <v>0</v>
      </c>
      <c r="Q57" s="156">
        <f t="shared" si="6"/>
        <v>0</v>
      </c>
      <c r="R57" s="156">
        <f t="shared" si="7"/>
        <v>0</v>
      </c>
      <c r="S57" s="128"/>
    </row>
    <row r="58" spans="1:19" s="93" customFormat="1" ht="36" x14ac:dyDescent="0.2">
      <c r="A58" s="263"/>
      <c r="B58" s="263"/>
      <c r="C58" s="77" t="s">
        <v>216</v>
      </c>
      <c r="D58" s="77" t="s">
        <v>65</v>
      </c>
      <c r="E58" s="78" t="s">
        <v>310</v>
      </c>
      <c r="F58" s="79" t="s">
        <v>523</v>
      </c>
      <c r="G58" s="96"/>
      <c r="H58" s="130" t="s">
        <v>654</v>
      </c>
      <c r="I58" s="3"/>
      <c r="J58" s="156" t="s">
        <v>6</v>
      </c>
      <c r="K58" s="156">
        <f t="shared" si="3"/>
        <v>0</v>
      </c>
      <c r="L58" s="156">
        <f t="shared" si="0"/>
        <v>0</v>
      </c>
      <c r="M58" s="156">
        <f t="shared" si="1"/>
        <v>0</v>
      </c>
      <c r="N58" s="156">
        <f t="shared" si="2"/>
        <v>0</v>
      </c>
      <c r="O58" s="156">
        <f t="shared" si="4"/>
        <v>0</v>
      </c>
      <c r="P58" s="156">
        <f t="shared" si="5"/>
        <v>0</v>
      </c>
      <c r="Q58" s="156">
        <f t="shared" si="6"/>
        <v>0</v>
      </c>
      <c r="R58" s="156">
        <f t="shared" si="7"/>
        <v>0</v>
      </c>
      <c r="S58" s="6"/>
    </row>
    <row r="59" spans="1:19" s="107" customFormat="1" ht="54" x14ac:dyDescent="0.2">
      <c r="A59" s="263"/>
      <c r="B59" s="263"/>
      <c r="C59" s="80" t="s">
        <v>178</v>
      </c>
      <c r="D59" s="80" t="s">
        <v>65</v>
      </c>
      <c r="E59" s="73" t="s">
        <v>177</v>
      </c>
      <c r="F59" s="74" t="s">
        <v>106</v>
      </c>
      <c r="G59" s="109"/>
      <c r="H59" s="108" t="str">
        <f>IF(ISBLANK(H5),"Waiting",H5)</f>
        <v>No</v>
      </c>
      <c r="I59" s="127"/>
      <c r="J59" s="156" t="s">
        <v>6</v>
      </c>
      <c r="K59" s="156">
        <f t="shared" si="3"/>
        <v>0</v>
      </c>
      <c r="L59" s="156">
        <f t="shared" si="0"/>
        <v>0</v>
      </c>
      <c r="M59" s="156">
        <f t="shared" si="1"/>
        <v>0</v>
      </c>
      <c r="N59" s="156">
        <f t="shared" si="2"/>
        <v>0</v>
      </c>
      <c r="O59" s="156">
        <f t="shared" si="4"/>
        <v>0</v>
      </c>
      <c r="P59" s="156">
        <f t="shared" si="5"/>
        <v>0</v>
      </c>
      <c r="Q59" s="156">
        <f t="shared" si="6"/>
        <v>0</v>
      </c>
      <c r="R59" s="156">
        <f t="shared" si="7"/>
        <v>0</v>
      </c>
      <c r="S59" s="128"/>
    </row>
    <row r="60" spans="1:19" s="107" customFormat="1" ht="234" x14ac:dyDescent="0.2">
      <c r="A60" s="263"/>
      <c r="B60" s="263"/>
      <c r="C60" s="57" t="s">
        <v>217</v>
      </c>
      <c r="D60" s="57" t="s">
        <v>65</v>
      </c>
      <c r="E60" s="78" t="s">
        <v>595</v>
      </c>
      <c r="F60" s="79" t="s">
        <v>112</v>
      </c>
      <c r="G60" s="109"/>
      <c r="H60" s="130" t="s">
        <v>655</v>
      </c>
      <c r="I60" s="137" t="s">
        <v>734</v>
      </c>
      <c r="J60" s="156" t="s">
        <v>6</v>
      </c>
      <c r="K60" s="156">
        <f t="shared" si="3"/>
        <v>1</v>
      </c>
      <c r="L60" s="156">
        <f t="shared" si="0"/>
        <v>0</v>
      </c>
      <c r="M60" s="156">
        <f t="shared" si="1"/>
        <v>0</v>
      </c>
      <c r="N60" s="156">
        <f t="shared" si="2"/>
        <v>0</v>
      </c>
      <c r="O60" s="156">
        <f t="shared" si="4"/>
        <v>0</v>
      </c>
      <c r="P60" s="156">
        <f t="shared" si="5"/>
        <v>0</v>
      </c>
      <c r="Q60" s="156">
        <f t="shared" si="6"/>
        <v>0</v>
      </c>
      <c r="R60" s="156">
        <f t="shared" si="7"/>
        <v>0</v>
      </c>
      <c r="S60" s="239"/>
    </row>
    <row r="61" spans="1:19" s="107" customFormat="1" ht="36" x14ac:dyDescent="0.2">
      <c r="A61" s="263"/>
      <c r="B61" s="263"/>
      <c r="C61" s="183" t="s">
        <v>547</v>
      </c>
      <c r="D61" s="183" t="s">
        <v>65</v>
      </c>
      <c r="E61" s="58" t="s">
        <v>537</v>
      </c>
      <c r="F61" s="79"/>
      <c r="G61" s="109"/>
      <c r="H61" s="132" t="s">
        <v>654</v>
      </c>
      <c r="I61" s="137"/>
      <c r="J61" s="156" t="s">
        <v>6</v>
      </c>
      <c r="K61" s="156">
        <f t="shared" si="3"/>
        <v>0</v>
      </c>
      <c r="L61" s="156">
        <f t="shared" si="0"/>
        <v>0</v>
      </c>
      <c r="M61" s="156">
        <f t="shared" si="1"/>
        <v>0</v>
      </c>
      <c r="N61" s="156">
        <f t="shared" si="2"/>
        <v>0</v>
      </c>
      <c r="O61" s="156">
        <f t="shared" si="4"/>
        <v>0</v>
      </c>
      <c r="P61" s="156">
        <f t="shared" si="5"/>
        <v>0</v>
      </c>
      <c r="Q61" s="156">
        <f t="shared" si="6"/>
        <v>0</v>
      </c>
      <c r="R61" s="156">
        <f t="shared" si="7"/>
        <v>0</v>
      </c>
      <c r="S61" s="138"/>
    </row>
    <row r="62" spans="1:19" s="107" customFormat="1" ht="36" x14ac:dyDescent="0.2">
      <c r="A62" s="263"/>
      <c r="B62" s="263"/>
      <c r="C62" s="183" t="s">
        <v>548</v>
      </c>
      <c r="D62" s="183" t="s">
        <v>66</v>
      </c>
      <c r="E62" s="58" t="s">
        <v>538</v>
      </c>
      <c r="F62" s="79"/>
      <c r="G62" s="109"/>
      <c r="H62" s="132" t="s">
        <v>654</v>
      </c>
      <c r="I62" s="137"/>
      <c r="J62" s="156" t="s">
        <v>6</v>
      </c>
      <c r="K62" s="156">
        <f t="shared" si="3"/>
        <v>0</v>
      </c>
      <c r="L62" s="156">
        <f t="shared" si="0"/>
        <v>0</v>
      </c>
      <c r="M62" s="156">
        <f t="shared" si="1"/>
        <v>0</v>
      </c>
      <c r="N62" s="156">
        <f t="shared" si="2"/>
        <v>0</v>
      </c>
      <c r="O62" s="156">
        <f t="shared" si="4"/>
        <v>0</v>
      </c>
      <c r="P62" s="156">
        <f t="shared" si="5"/>
        <v>0</v>
      </c>
      <c r="Q62" s="156">
        <f t="shared" si="6"/>
        <v>0</v>
      </c>
      <c r="R62" s="156">
        <f t="shared" si="7"/>
        <v>0</v>
      </c>
      <c r="S62" s="138"/>
    </row>
    <row r="63" spans="1:19" s="93" customFormat="1" ht="21" thickBot="1" x14ac:dyDescent="0.25">
      <c r="A63" s="263"/>
      <c r="B63" s="263"/>
      <c r="C63" s="77" t="s">
        <v>462</v>
      </c>
      <c r="D63" s="77" t="s">
        <v>390</v>
      </c>
      <c r="E63" s="78" t="s">
        <v>458</v>
      </c>
      <c r="F63" s="79"/>
      <c r="G63" s="96"/>
      <c r="H63" s="131" t="s">
        <v>654</v>
      </c>
      <c r="I63" s="7"/>
      <c r="J63" s="158" t="s">
        <v>6</v>
      </c>
      <c r="K63" s="158">
        <f t="shared" si="3"/>
        <v>0</v>
      </c>
      <c r="L63" s="158">
        <f t="shared" si="0"/>
        <v>0</v>
      </c>
      <c r="M63" s="158">
        <f t="shared" si="1"/>
        <v>0</v>
      </c>
      <c r="N63" s="158">
        <f t="shared" si="2"/>
        <v>0</v>
      </c>
      <c r="O63" s="158">
        <f t="shared" si="4"/>
        <v>0</v>
      </c>
      <c r="P63" s="158">
        <f t="shared" si="5"/>
        <v>0</v>
      </c>
      <c r="Q63" s="158">
        <f t="shared" si="6"/>
        <v>0</v>
      </c>
      <c r="R63" s="158">
        <f t="shared" si="7"/>
        <v>0</v>
      </c>
      <c r="S63" s="8"/>
    </row>
    <row r="64" spans="1:19" s="93" customFormat="1" ht="37" thickTop="1" x14ac:dyDescent="0.2">
      <c r="A64" s="259" t="s">
        <v>8</v>
      </c>
      <c r="B64" s="259" t="s">
        <v>37</v>
      </c>
      <c r="C64" s="62" t="s">
        <v>218</v>
      </c>
      <c r="D64" s="62" t="s">
        <v>65</v>
      </c>
      <c r="E64" s="67" t="s">
        <v>311</v>
      </c>
      <c r="F64" s="81" t="s">
        <v>524</v>
      </c>
      <c r="G64" s="96"/>
      <c r="H64" s="129" t="s">
        <v>654</v>
      </c>
      <c r="I64" s="4"/>
      <c r="J64" s="155" t="s">
        <v>8</v>
      </c>
      <c r="K64" s="155">
        <f t="shared" si="3"/>
        <v>0</v>
      </c>
      <c r="L64" s="155">
        <f t="shared" si="0"/>
        <v>0</v>
      </c>
      <c r="M64" s="155">
        <f t="shared" si="1"/>
        <v>0</v>
      </c>
      <c r="N64" s="155">
        <f t="shared" si="2"/>
        <v>0</v>
      </c>
      <c r="O64" s="157">
        <f t="shared" si="4"/>
        <v>0</v>
      </c>
      <c r="P64" s="157">
        <f t="shared" si="5"/>
        <v>0</v>
      </c>
      <c r="Q64" s="157">
        <f t="shared" si="6"/>
        <v>0</v>
      </c>
      <c r="R64" s="157">
        <f t="shared" si="7"/>
        <v>0</v>
      </c>
      <c r="S64" s="5"/>
    </row>
    <row r="65" spans="1:19" s="93" customFormat="1" ht="36" x14ac:dyDescent="0.2">
      <c r="A65" s="260"/>
      <c r="B65" s="260"/>
      <c r="C65" s="62" t="s">
        <v>219</v>
      </c>
      <c r="D65" s="62" t="s">
        <v>65</v>
      </c>
      <c r="E65" s="67" t="s">
        <v>312</v>
      </c>
      <c r="F65" s="81" t="s">
        <v>113</v>
      </c>
      <c r="G65" s="96"/>
      <c r="H65" s="130" t="s">
        <v>654</v>
      </c>
      <c r="I65" s="3"/>
      <c r="J65" s="156" t="s">
        <v>8</v>
      </c>
      <c r="K65" s="156">
        <f t="shared" si="3"/>
        <v>0</v>
      </c>
      <c r="L65" s="156">
        <f t="shared" si="0"/>
        <v>0</v>
      </c>
      <c r="M65" s="156">
        <f t="shared" si="1"/>
        <v>0</v>
      </c>
      <c r="N65" s="156">
        <f t="shared" si="2"/>
        <v>0</v>
      </c>
      <c r="O65" s="156">
        <f t="shared" si="4"/>
        <v>0</v>
      </c>
      <c r="P65" s="156">
        <f t="shared" si="5"/>
        <v>0</v>
      </c>
      <c r="Q65" s="156">
        <f t="shared" si="6"/>
        <v>0</v>
      </c>
      <c r="R65" s="156">
        <f t="shared" si="7"/>
        <v>0</v>
      </c>
      <c r="S65" s="6"/>
    </row>
    <row r="66" spans="1:19" s="93" customFormat="1" ht="20" x14ac:dyDescent="0.2">
      <c r="A66" s="260"/>
      <c r="B66" s="260"/>
      <c r="C66" s="62" t="s">
        <v>220</v>
      </c>
      <c r="D66" s="62" t="s">
        <v>65</v>
      </c>
      <c r="E66" s="67" t="s">
        <v>313</v>
      </c>
      <c r="F66" s="81" t="s">
        <v>114</v>
      </c>
      <c r="G66" s="96"/>
      <c r="H66" s="130" t="s">
        <v>654</v>
      </c>
      <c r="I66" s="3"/>
      <c r="J66" s="156" t="s">
        <v>8</v>
      </c>
      <c r="K66" s="156">
        <f t="shared" si="3"/>
        <v>0</v>
      </c>
      <c r="L66" s="156">
        <f t="shared" si="0"/>
        <v>0</v>
      </c>
      <c r="M66" s="156">
        <f t="shared" si="1"/>
        <v>0</v>
      </c>
      <c r="N66" s="156">
        <f t="shared" si="2"/>
        <v>0</v>
      </c>
      <c r="O66" s="156">
        <f t="shared" si="4"/>
        <v>0</v>
      </c>
      <c r="P66" s="156">
        <f t="shared" si="5"/>
        <v>0</v>
      </c>
      <c r="Q66" s="156">
        <f t="shared" si="6"/>
        <v>0</v>
      </c>
      <c r="R66" s="156">
        <f t="shared" si="7"/>
        <v>0</v>
      </c>
      <c r="S66" s="6"/>
    </row>
    <row r="67" spans="1:19" s="93" customFormat="1" ht="20" x14ac:dyDescent="0.2">
      <c r="A67" s="260"/>
      <c r="B67" s="260"/>
      <c r="C67" s="62" t="s">
        <v>221</v>
      </c>
      <c r="D67" s="62" t="s">
        <v>65</v>
      </c>
      <c r="E67" s="67" t="s">
        <v>314</v>
      </c>
      <c r="F67" s="81" t="s">
        <v>115</v>
      </c>
      <c r="G67" s="96"/>
      <c r="H67" s="130" t="s">
        <v>654</v>
      </c>
      <c r="I67" s="3"/>
      <c r="J67" s="156" t="s">
        <v>8</v>
      </c>
      <c r="K67" s="156">
        <f t="shared" si="3"/>
        <v>0</v>
      </c>
      <c r="L67" s="156">
        <f t="shared" si="0"/>
        <v>0</v>
      </c>
      <c r="M67" s="156">
        <f t="shared" si="1"/>
        <v>0</v>
      </c>
      <c r="N67" s="156">
        <f t="shared" si="2"/>
        <v>0</v>
      </c>
      <c r="O67" s="156">
        <f t="shared" si="4"/>
        <v>0</v>
      </c>
      <c r="P67" s="156">
        <f t="shared" si="5"/>
        <v>0</v>
      </c>
      <c r="Q67" s="156">
        <f t="shared" si="6"/>
        <v>0</v>
      </c>
      <c r="R67" s="156">
        <f t="shared" si="7"/>
        <v>0</v>
      </c>
      <c r="S67" s="6"/>
    </row>
    <row r="68" spans="1:19" s="93" customFormat="1" ht="54" x14ac:dyDescent="0.2">
      <c r="A68" s="260"/>
      <c r="B68" s="260"/>
      <c r="C68" s="62" t="s">
        <v>222</v>
      </c>
      <c r="D68" s="62" t="s">
        <v>66</v>
      </c>
      <c r="E68" s="67" t="s">
        <v>315</v>
      </c>
      <c r="F68" s="81" t="s">
        <v>116</v>
      </c>
      <c r="G68" s="96"/>
      <c r="H68" s="130" t="s">
        <v>654</v>
      </c>
      <c r="I68" s="3"/>
      <c r="J68" s="156" t="s">
        <v>8</v>
      </c>
      <c r="K68" s="156">
        <f t="shared" si="3"/>
        <v>0</v>
      </c>
      <c r="L68" s="156">
        <f t="shared" si="0"/>
        <v>0</v>
      </c>
      <c r="M68" s="156">
        <f t="shared" si="1"/>
        <v>0</v>
      </c>
      <c r="N68" s="156">
        <f t="shared" si="2"/>
        <v>0</v>
      </c>
      <c r="O68" s="156">
        <f t="shared" si="4"/>
        <v>0</v>
      </c>
      <c r="P68" s="156">
        <f t="shared" si="5"/>
        <v>0</v>
      </c>
      <c r="Q68" s="156">
        <f t="shared" si="6"/>
        <v>0</v>
      </c>
      <c r="R68" s="156">
        <f t="shared" si="7"/>
        <v>0</v>
      </c>
      <c r="S68" s="6"/>
    </row>
    <row r="69" spans="1:19" s="93" customFormat="1" ht="198" x14ac:dyDescent="0.2">
      <c r="A69" s="260"/>
      <c r="B69" s="260"/>
      <c r="C69" s="62" t="s">
        <v>223</v>
      </c>
      <c r="D69" s="62" t="s">
        <v>66</v>
      </c>
      <c r="E69" s="82" t="s">
        <v>316</v>
      </c>
      <c r="F69" s="83" t="s">
        <v>117</v>
      </c>
      <c r="G69" s="96"/>
      <c r="H69" s="132" t="s">
        <v>655</v>
      </c>
      <c r="I69" s="9" t="s">
        <v>759</v>
      </c>
      <c r="J69" s="156" t="s">
        <v>8</v>
      </c>
      <c r="K69" s="156">
        <f t="shared" si="3"/>
        <v>0</v>
      </c>
      <c r="L69" s="156">
        <f t="shared" ref="L69:L130" si="8">IF(AND($H69="Yes",NOT(ISERROR(SEARCH("-L-",$C69)))),1,0)</f>
        <v>1</v>
      </c>
      <c r="M69" s="156">
        <f t="shared" ref="M69:M130" si="9">IF(AND($H69="Yes",NOT(ISERROR(SEARCH("-U-",$C69)))),1,0)</f>
        <v>0</v>
      </c>
      <c r="N69" s="156">
        <f t="shared" ref="N69:N130" si="10">IF(AND($H69="Yes",NOT(ISERROR(SEARCH("-P-",$C69)))),1,0)</f>
        <v>0</v>
      </c>
      <c r="O69" s="156">
        <f t="shared" si="4"/>
        <v>0</v>
      </c>
      <c r="P69" s="156">
        <f t="shared" si="5"/>
        <v>0</v>
      </c>
      <c r="Q69" s="156">
        <f t="shared" si="6"/>
        <v>0</v>
      </c>
      <c r="R69" s="156">
        <f t="shared" si="7"/>
        <v>0</v>
      </c>
      <c r="S69" s="240"/>
    </row>
    <row r="70" spans="1:19" s="93" customFormat="1" ht="36" x14ac:dyDescent="0.2">
      <c r="A70" s="260"/>
      <c r="B70" s="260"/>
      <c r="C70" s="52" t="s">
        <v>549</v>
      </c>
      <c r="D70" s="52" t="s">
        <v>65</v>
      </c>
      <c r="E70" s="55" t="s">
        <v>537</v>
      </c>
      <c r="F70" s="83"/>
      <c r="G70" s="96"/>
      <c r="H70" s="132" t="s">
        <v>654</v>
      </c>
      <c r="I70" s="9"/>
      <c r="J70" s="156" t="s">
        <v>8</v>
      </c>
      <c r="K70" s="156">
        <f t="shared" ref="K70:K131" si="11">IF(AND($H70="Yes",NOT(ISERROR(SEARCH("-H-",$C70)))),1,0)</f>
        <v>0</v>
      </c>
      <c r="L70" s="156">
        <f t="shared" si="8"/>
        <v>0</v>
      </c>
      <c r="M70" s="156">
        <f t="shared" si="9"/>
        <v>0</v>
      </c>
      <c r="N70" s="156">
        <f t="shared" si="10"/>
        <v>0</v>
      </c>
      <c r="O70" s="156">
        <f t="shared" si="4"/>
        <v>0</v>
      </c>
      <c r="P70" s="156">
        <f t="shared" si="5"/>
        <v>0</v>
      </c>
      <c r="Q70" s="156">
        <f t="shared" si="6"/>
        <v>0</v>
      </c>
      <c r="R70" s="156">
        <f t="shared" si="7"/>
        <v>0</v>
      </c>
      <c r="S70" s="10"/>
    </row>
    <row r="71" spans="1:19" s="93" customFormat="1" ht="36" x14ac:dyDescent="0.2">
      <c r="A71" s="260"/>
      <c r="B71" s="260"/>
      <c r="C71" s="52" t="s">
        <v>550</v>
      </c>
      <c r="D71" s="52" t="s">
        <v>66</v>
      </c>
      <c r="E71" s="55" t="s">
        <v>538</v>
      </c>
      <c r="F71" s="83"/>
      <c r="G71" s="96"/>
      <c r="H71" s="132" t="s">
        <v>654</v>
      </c>
      <c r="I71" s="9"/>
      <c r="J71" s="156" t="s">
        <v>8</v>
      </c>
      <c r="K71" s="156">
        <f t="shared" si="11"/>
        <v>0</v>
      </c>
      <c r="L71" s="156">
        <f t="shared" si="8"/>
        <v>0</v>
      </c>
      <c r="M71" s="156">
        <f t="shared" si="9"/>
        <v>0</v>
      </c>
      <c r="N71" s="156">
        <f t="shared" si="10"/>
        <v>0</v>
      </c>
      <c r="O71" s="156">
        <f t="shared" ref="O71:O134" si="12">IF(AND($H71="Split",$D71="High"),1,0)</f>
        <v>0</v>
      </c>
      <c r="P71" s="156">
        <f t="shared" ref="P71:P134" si="13">IF(AND($H71="Split",$D71="Low"),1,0)</f>
        <v>0</v>
      </c>
      <c r="Q71" s="156">
        <f t="shared" ref="Q71:Q134" si="14">IF(AND($H71="Split",$D71="Unlikely"),1,0)</f>
        <v>0</v>
      </c>
      <c r="R71" s="156">
        <f t="shared" ref="R71:R134" si="15">IF(AND($H71="Split",$D71="Moderate"),1,0)</f>
        <v>0</v>
      </c>
      <c r="S71" s="10"/>
    </row>
    <row r="72" spans="1:19" s="93" customFormat="1" ht="21" thickBot="1" x14ac:dyDescent="0.25">
      <c r="A72" s="260"/>
      <c r="B72" s="260"/>
      <c r="C72" s="62" t="s">
        <v>463</v>
      </c>
      <c r="D72" s="62" t="s">
        <v>390</v>
      </c>
      <c r="E72" s="82" t="s">
        <v>458</v>
      </c>
      <c r="F72" s="83"/>
      <c r="G72" s="96"/>
      <c r="H72" s="131" t="s">
        <v>654</v>
      </c>
      <c r="I72" s="7"/>
      <c r="J72" s="158" t="s">
        <v>8</v>
      </c>
      <c r="K72" s="158">
        <f t="shared" si="11"/>
        <v>0</v>
      </c>
      <c r="L72" s="158">
        <f t="shared" si="8"/>
        <v>0</v>
      </c>
      <c r="M72" s="158">
        <f t="shared" si="9"/>
        <v>0</v>
      </c>
      <c r="N72" s="158">
        <f t="shared" si="10"/>
        <v>0</v>
      </c>
      <c r="O72" s="158">
        <f t="shared" si="12"/>
        <v>0</v>
      </c>
      <c r="P72" s="158">
        <f t="shared" si="13"/>
        <v>0</v>
      </c>
      <c r="Q72" s="158">
        <f t="shared" si="14"/>
        <v>0</v>
      </c>
      <c r="R72" s="158">
        <f t="shared" si="15"/>
        <v>0</v>
      </c>
      <c r="S72" s="8"/>
    </row>
    <row r="73" spans="1:19" s="107" customFormat="1" ht="21" thickTop="1" x14ac:dyDescent="0.2">
      <c r="A73" s="262" t="s">
        <v>9</v>
      </c>
      <c r="B73" s="262" t="s">
        <v>38</v>
      </c>
      <c r="C73" s="80" t="s">
        <v>195</v>
      </c>
      <c r="D73" s="80" t="s">
        <v>65</v>
      </c>
      <c r="E73" s="71" t="s">
        <v>293</v>
      </c>
      <c r="F73" s="72" t="s">
        <v>95</v>
      </c>
      <c r="G73" s="109"/>
      <c r="H73" s="102" t="str">
        <f>IF(ISBLANK(H21),"Waiting",H21)</f>
        <v>No</v>
      </c>
      <c r="I73" s="125"/>
      <c r="J73" s="160" t="s">
        <v>9</v>
      </c>
      <c r="K73" s="155">
        <f t="shared" si="11"/>
        <v>0</v>
      </c>
      <c r="L73" s="155">
        <f t="shared" si="8"/>
        <v>0</v>
      </c>
      <c r="M73" s="155">
        <f t="shared" si="9"/>
        <v>0</v>
      </c>
      <c r="N73" s="155">
        <f t="shared" si="10"/>
        <v>0</v>
      </c>
      <c r="O73" s="157">
        <f t="shared" si="12"/>
        <v>0</v>
      </c>
      <c r="P73" s="157">
        <f t="shared" si="13"/>
        <v>0</v>
      </c>
      <c r="Q73" s="157">
        <f t="shared" si="14"/>
        <v>0</v>
      </c>
      <c r="R73" s="157">
        <f t="shared" si="15"/>
        <v>0</v>
      </c>
      <c r="S73" s="126"/>
    </row>
    <row r="74" spans="1:19" s="107" customFormat="1" ht="20" x14ac:dyDescent="0.2">
      <c r="A74" s="263"/>
      <c r="B74" s="263"/>
      <c r="C74" s="80" t="s">
        <v>196</v>
      </c>
      <c r="D74" s="80" t="s">
        <v>65</v>
      </c>
      <c r="E74" s="71" t="s">
        <v>294</v>
      </c>
      <c r="F74" s="72" t="s">
        <v>96</v>
      </c>
      <c r="G74" s="109"/>
      <c r="H74" s="108" t="str">
        <f>IF(ISBLANK(H22),"Waiting",H22)</f>
        <v>No</v>
      </c>
      <c r="I74" s="127"/>
      <c r="J74" s="161" t="s">
        <v>9</v>
      </c>
      <c r="K74" s="156">
        <f t="shared" si="11"/>
        <v>0</v>
      </c>
      <c r="L74" s="156">
        <f t="shared" si="8"/>
        <v>0</v>
      </c>
      <c r="M74" s="156">
        <f t="shared" si="9"/>
        <v>0</v>
      </c>
      <c r="N74" s="156">
        <f t="shared" si="10"/>
        <v>0</v>
      </c>
      <c r="O74" s="156">
        <f t="shared" si="12"/>
        <v>0</v>
      </c>
      <c r="P74" s="156">
        <f t="shared" si="13"/>
        <v>0</v>
      </c>
      <c r="Q74" s="156">
        <f t="shared" si="14"/>
        <v>0</v>
      </c>
      <c r="R74" s="156">
        <f t="shared" si="15"/>
        <v>0</v>
      </c>
      <c r="S74" s="128"/>
    </row>
    <row r="75" spans="1:19" s="107" customFormat="1" ht="20" x14ac:dyDescent="0.2">
      <c r="A75" s="263"/>
      <c r="B75" s="263"/>
      <c r="C75" s="80" t="s">
        <v>197</v>
      </c>
      <c r="D75" s="80" t="s">
        <v>65</v>
      </c>
      <c r="E75" s="71" t="s">
        <v>295</v>
      </c>
      <c r="F75" s="72" t="s">
        <v>97</v>
      </c>
      <c r="G75" s="109"/>
      <c r="H75" s="108" t="str">
        <f>IF(ISBLANK(H23),"Waiting",H23)</f>
        <v>No</v>
      </c>
      <c r="I75" s="3"/>
      <c r="J75" s="161" t="s">
        <v>9</v>
      </c>
      <c r="K75" s="156">
        <f t="shared" si="11"/>
        <v>0</v>
      </c>
      <c r="L75" s="156">
        <f t="shared" si="8"/>
        <v>0</v>
      </c>
      <c r="M75" s="156">
        <f t="shared" si="9"/>
        <v>0</v>
      </c>
      <c r="N75" s="156">
        <f t="shared" si="10"/>
        <v>0</v>
      </c>
      <c r="O75" s="156">
        <f t="shared" si="12"/>
        <v>0</v>
      </c>
      <c r="P75" s="156">
        <f t="shared" si="13"/>
        <v>0</v>
      </c>
      <c r="Q75" s="156">
        <f t="shared" si="14"/>
        <v>0</v>
      </c>
      <c r="R75" s="156">
        <f t="shared" si="15"/>
        <v>0</v>
      </c>
      <c r="S75" s="241"/>
    </row>
    <row r="76" spans="1:19" s="107" customFormat="1" ht="54" x14ac:dyDescent="0.2">
      <c r="A76" s="263"/>
      <c r="B76" s="263"/>
      <c r="C76" s="80" t="s">
        <v>198</v>
      </c>
      <c r="D76" s="80" t="s">
        <v>65</v>
      </c>
      <c r="E76" s="71" t="s">
        <v>296</v>
      </c>
      <c r="F76" s="72" t="s">
        <v>98</v>
      </c>
      <c r="G76" s="109"/>
      <c r="H76" s="108" t="str">
        <f>IF(ISBLANK(H24),"Waiting",H24)</f>
        <v>No</v>
      </c>
      <c r="I76" s="127"/>
      <c r="J76" s="161" t="s">
        <v>9</v>
      </c>
      <c r="K76" s="156">
        <f t="shared" si="11"/>
        <v>0</v>
      </c>
      <c r="L76" s="156">
        <f t="shared" si="8"/>
        <v>0</v>
      </c>
      <c r="M76" s="156">
        <f t="shared" si="9"/>
        <v>0</v>
      </c>
      <c r="N76" s="156">
        <f t="shared" si="10"/>
        <v>0</v>
      </c>
      <c r="O76" s="156">
        <f t="shared" si="12"/>
        <v>0</v>
      </c>
      <c r="P76" s="156">
        <f t="shared" si="13"/>
        <v>0</v>
      </c>
      <c r="Q76" s="156">
        <f t="shared" si="14"/>
        <v>0</v>
      </c>
      <c r="R76" s="156">
        <f t="shared" si="15"/>
        <v>0</v>
      </c>
      <c r="S76" s="128"/>
    </row>
    <row r="77" spans="1:19" s="107" customFormat="1" ht="20" x14ac:dyDescent="0.2">
      <c r="A77" s="263"/>
      <c r="B77" s="263"/>
      <c r="C77" s="218" t="s">
        <v>211</v>
      </c>
      <c r="D77" s="218" t="s">
        <v>65</v>
      </c>
      <c r="E77" s="219" t="s">
        <v>592</v>
      </c>
      <c r="F77" s="220" t="s">
        <v>107</v>
      </c>
      <c r="G77" s="109"/>
      <c r="H77" s="108" t="str">
        <f>IF(ISBLANK(H45),"Waiting",H45)</f>
        <v>No</v>
      </c>
      <c r="I77" s="127"/>
      <c r="J77" s="161" t="s">
        <v>9</v>
      </c>
      <c r="K77" s="156">
        <f t="shared" si="11"/>
        <v>0</v>
      </c>
      <c r="L77" s="156">
        <f t="shared" si="8"/>
        <v>0</v>
      </c>
      <c r="M77" s="156">
        <f t="shared" si="9"/>
        <v>0</v>
      </c>
      <c r="N77" s="156">
        <f t="shared" si="10"/>
        <v>0</v>
      </c>
      <c r="O77" s="156">
        <f t="shared" si="12"/>
        <v>0</v>
      </c>
      <c r="P77" s="156">
        <f t="shared" si="13"/>
        <v>0</v>
      </c>
      <c r="Q77" s="156">
        <f t="shared" si="14"/>
        <v>0</v>
      </c>
      <c r="R77" s="156">
        <f t="shared" si="15"/>
        <v>0</v>
      </c>
      <c r="S77" s="128"/>
    </row>
    <row r="78" spans="1:19" s="93" customFormat="1" ht="54" x14ac:dyDescent="0.2">
      <c r="A78" s="263"/>
      <c r="B78" s="263"/>
      <c r="C78" s="84" t="s">
        <v>224</v>
      </c>
      <c r="D78" s="84" t="s">
        <v>65</v>
      </c>
      <c r="E78" s="85" t="s">
        <v>317</v>
      </c>
      <c r="F78" s="86" t="s">
        <v>525</v>
      </c>
      <c r="G78" s="110"/>
      <c r="H78" s="130" t="s">
        <v>654</v>
      </c>
      <c r="I78" s="3"/>
      <c r="J78" s="161" t="s">
        <v>9</v>
      </c>
      <c r="K78" s="156">
        <f t="shared" si="11"/>
        <v>0</v>
      </c>
      <c r="L78" s="156">
        <f t="shared" si="8"/>
        <v>0</v>
      </c>
      <c r="M78" s="156">
        <f t="shared" si="9"/>
        <v>0</v>
      </c>
      <c r="N78" s="156">
        <f t="shared" si="10"/>
        <v>0</v>
      </c>
      <c r="O78" s="156">
        <f t="shared" si="12"/>
        <v>0</v>
      </c>
      <c r="P78" s="156">
        <f t="shared" si="13"/>
        <v>0</v>
      </c>
      <c r="Q78" s="156">
        <f t="shared" si="14"/>
        <v>0</v>
      </c>
      <c r="R78" s="156">
        <f t="shared" si="15"/>
        <v>0</v>
      </c>
      <c r="S78" s="6"/>
    </row>
    <row r="79" spans="1:19" s="93" customFormat="1" ht="36" x14ac:dyDescent="0.2">
      <c r="A79" s="263"/>
      <c r="B79" s="263"/>
      <c r="C79" s="57" t="s">
        <v>225</v>
      </c>
      <c r="D79" s="57" t="s">
        <v>65</v>
      </c>
      <c r="E79" s="85" t="s">
        <v>318</v>
      </c>
      <c r="F79" s="86" t="s">
        <v>118</v>
      </c>
      <c r="G79" s="96"/>
      <c r="H79" s="130" t="s">
        <v>654</v>
      </c>
      <c r="I79" s="3"/>
      <c r="J79" s="161" t="s">
        <v>9</v>
      </c>
      <c r="K79" s="156">
        <f t="shared" si="11"/>
        <v>0</v>
      </c>
      <c r="L79" s="156">
        <f t="shared" si="8"/>
        <v>0</v>
      </c>
      <c r="M79" s="156">
        <f t="shared" si="9"/>
        <v>0</v>
      </c>
      <c r="N79" s="156">
        <f t="shared" si="10"/>
        <v>0</v>
      </c>
      <c r="O79" s="156">
        <f t="shared" si="12"/>
        <v>0</v>
      </c>
      <c r="P79" s="156">
        <f t="shared" si="13"/>
        <v>0</v>
      </c>
      <c r="Q79" s="156">
        <f t="shared" si="14"/>
        <v>0</v>
      </c>
      <c r="R79" s="156">
        <f t="shared" si="15"/>
        <v>0</v>
      </c>
      <c r="S79" s="6"/>
    </row>
    <row r="80" spans="1:19" s="93" customFormat="1" ht="36" x14ac:dyDescent="0.2">
      <c r="A80" s="263"/>
      <c r="B80" s="263"/>
      <c r="C80" s="57" t="s">
        <v>226</v>
      </c>
      <c r="D80" s="57" t="s">
        <v>66</v>
      </c>
      <c r="E80" s="85" t="s">
        <v>319</v>
      </c>
      <c r="F80" s="86" t="s">
        <v>119</v>
      </c>
      <c r="G80" s="96"/>
      <c r="H80" s="132" t="s">
        <v>654</v>
      </c>
      <c r="I80" s="9"/>
      <c r="J80" s="161" t="s">
        <v>9</v>
      </c>
      <c r="K80" s="156">
        <f t="shared" si="11"/>
        <v>0</v>
      </c>
      <c r="L80" s="156">
        <f t="shared" si="8"/>
        <v>0</v>
      </c>
      <c r="M80" s="156">
        <f t="shared" si="9"/>
        <v>0</v>
      </c>
      <c r="N80" s="156">
        <f t="shared" si="10"/>
        <v>0</v>
      </c>
      <c r="O80" s="156">
        <f t="shared" si="12"/>
        <v>0</v>
      </c>
      <c r="P80" s="156">
        <f t="shared" si="13"/>
        <v>0</v>
      </c>
      <c r="Q80" s="156">
        <f t="shared" si="14"/>
        <v>0</v>
      </c>
      <c r="R80" s="156">
        <f t="shared" si="15"/>
        <v>0</v>
      </c>
      <c r="S80" s="10"/>
    </row>
    <row r="81" spans="1:19" s="93" customFormat="1" ht="36" x14ac:dyDescent="0.2">
      <c r="A81" s="263"/>
      <c r="B81" s="263"/>
      <c r="C81" s="184" t="s">
        <v>551</v>
      </c>
      <c r="D81" s="185" t="s">
        <v>65</v>
      </c>
      <c r="E81" s="186" t="s">
        <v>537</v>
      </c>
      <c r="F81" s="86"/>
      <c r="G81" s="96"/>
      <c r="H81" s="132" t="s">
        <v>654</v>
      </c>
      <c r="I81" s="9"/>
      <c r="J81" s="161" t="s">
        <v>9</v>
      </c>
      <c r="K81" s="156">
        <f t="shared" si="11"/>
        <v>0</v>
      </c>
      <c r="L81" s="156">
        <f t="shared" si="8"/>
        <v>0</v>
      </c>
      <c r="M81" s="156">
        <f t="shared" si="9"/>
        <v>0</v>
      </c>
      <c r="N81" s="156">
        <f t="shared" si="10"/>
        <v>0</v>
      </c>
      <c r="O81" s="156">
        <f t="shared" si="12"/>
        <v>0</v>
      </c>
      <c r="P81" s="156">
        <f t="shared" si="13"/>
        <v>0</v>
      </c>
      <c r="Q81" s="156">
        <f t="shared" si="14"/>
        <v>0</v>
      </c>
      <c r="R81" s="156">
        <f t="shared" si="15"/>
        <v>0</v>
      </c>
      <c r="S81" s="10"/>
    </row>
    <row r="82" spans="1:19" s="93" customFormat="1" ht="36" x14ac:dyDescent="0.2">
      <c r="A82" s="263"/>
      <c r="B82" s="263"/>
      <c r="C82" s="187" t="s">
        <v>552</v>
      </c>
      <c r="D82" s="188" t="s">
        <v>66</v>
      </c>
      <c r="E82" s="189" t="s">
        <v>538</v>
      </c>
      <c r="F82" s="86"/>
      <c r="G82" s="96"/>
      <c r="H82" s="132" t="s">
        <v>654</v>
      </c>
      <c r="I82" s="9"/>
      <c r="J82" s="161" t="s">
        <v>9</v>
      </c>
      <c r="K82" s="156">
        <f t="shared" si="11"/>
        <v>0</v>
      </c>
      <c r="L82" s="156">
        <f t="shared" si="8"/>
        <v>0</v>
      </c>
      <c r="M82" s="156">
        <f t="shared" si="9"/>
        <v>0</v>
      </c>
      <c r="N82" s="156">
        <f t="shared" si="10"/>
        <v>0</v>
      </c>
      <c r="O82" s="156">
        <f t="shared" si="12"/>
        <v>0</v>
      </c>
      <c r="P82" s="156">
        <f t="shared" si="13"/>
        <v>0</v>
      </c>
      <c r="Q82" s="156">
        <f t="shared" si="14"/>
        <v>0</v>
      </c>
      <c r="R82" s="156">
        <f t="shared" si="15"/>
        <v>0</v>
      </c>
      <c r="S82" s="10"/>
    </row>
    <row r="83" spans="1:19" s="93" customFormat="1" ht="55" thickBot="1" x14ac:dyDescent="0.25">
      <c r="A83" s="263"/>
      <c r="B83" s="263"/>
      <c r="C83" s="57" t="s">
        <v>464</v>
      </c>
      <c r="D83" s="57" t="s">
        <v>390</v>
      </c>
      <c r="E83" s="85" t="s">
        <v>458</v>
      </c>
      <c r="F83" s="86"/>
      <c r="G83" s="96"/>
      <c r="H83" s="131" t="s">
        <v>655</v>
      </c>
      <c r="I83" s="7" t="s">
        <v>738</v>
      </c>
      <c r="J83" s="162" t="s">
        <v>9</v>
      </c>
      <c r="K83" s="158">
        <f t="shared" si="11"/>
        <v>0</v>
      </c>
      <c r="L83" s="158">
        <f t="shared" si="8"/>
        <v>0</v>
      </c>
      <c r="M83" s="158">
        <f t="shared" si="9"/>
        <v>0</v>
      </c>
      <c r="N83" s="158">
        <f t="shared" si="10"/>
        <v>0</v>
      </c>
      <c r="O83" s="158">
        <f t="shared" si="12"/>
        <v>0</v>
      </c>
      <c r="P83" s="158">
        <f t="shared" si="13"/>
        <v>0</v>
      </c>
      <c r="Q83" s="158">
        <f t="shared" si="14"/>
        <v>0</v>
      </c>
      <c r="R83" s="158">
        <f t="shared" si="15"/>
        <v>0</v>
      </c>
      <c r="S83" s="8"/>
    </row>
    <row r="84" spans="1:19" s="93" customFormat="1" ht="163" thickTop="1" x14ac:dyDescent="0.2">
      <c r="A84" s="259" t="s">
        <v>10</v>
      </c>
      <c r="B84" s="271" t="s">
        <v>41</v>
      </c>
      <c r="C84" s="62" t="s">
        <v>227</v>
      </c>
      <c r="D84" s="62" t="s">
        <v>65</v>
      </c>
      <c r="E84" s="67" t="s">
        <v>331</v>
      </c>
      <c r="F84" s="81" t="s">
        <v>120</v>
      </c>
      <c r="G84" s="96"/>
      <c r="H84" s="130" t="s">
        <v>655</v>
      </c>
      <c r="I84" s="3" t="s">
        <v>755</v>
      </c>
      <c r="J84" s="156" t="s">
        <v>10</v>
      </c>
      <c r="K84" s="156">
        <f t="shared" si="11"/>
        <v>1</v>
      </c>
      <c r="L84" s="156">
        <f t="shared" si="8"/>
        <v>0</v>
      </c>
      <c r="M84" s="156">
        <f t="shared" si="9"/>
        <v>0</v>
      </c>
      <c r="N84" s="156">
        <f t="shared" si="10"/>
        <v>0</v>
      </c>
      <c r="O84" s="157">
        <f t="shared" si="12"/>
        <v>0</v>
      </c>
      <c r="P84" s="157">
        <f t="shared" si="13"/>
        <v>0</v>
      </c>
      <c r="Q84" s="157">
        <f t="shared" si="14"/>
        <v>0</v>
      </c>
      <c r="R84" s="157">
        <f t="shared" si="15"/>
        <v>0</v>
      </c>
      <c r="S84" s="238"/>
    </row>
    <row r="85" spans="1:19" s="93" customFormat="1" ht="54" x14ac:dyDescent="0.2">
      <c r="A85" s="260"/>
      <c r="B85" s="272"/>
      <c r="C85" s="62" t="s">
        <v>228</v>
      </c>
      <c r="D85" s="62" t="s">
        <v>65</v>
      </c>
      <c r="E85" s="67" t="s">
        <v>332</v>
      </c>
      <c r="F85" s="81" t="s">
        <v>121</v>
      </c>
      <c r="G85" s="96"/>
      <c r="H85" s="130" t="s">
        <v>654</v>
      </c>
      <c r="I85" s="3"/>
      <c r="J85" s="156" t="s">
        <v>10</v>
      </c>
      <c r="K85" s="156">
        <f t="shared" si="11"/>
        <v>0</v>
      </c>
      <c r="L85" s="156">
        <f t="shared" si="8"/>
        <v>0</v>
      </c>
      <c r="M85" s="156">
        <f t="shared" si="9"/>
        <v>0</v>
      </c>
      <c r="N85" s="156">
        <f t="shared" si="10"/>
        <v>0</v>
      </c>
      <c r="O85" s="156">
        <f t="shared" si="12"/>
        <v>0</v>
      </c>
      <c r="P85" s="156">
        <f t="shared" si="13"/>
        <v>0</v>
      </c>
      <c r="Q85" s="156">
        <f t="shared" si="14"/>
        <v>0</v>
      </c>
      <c r="R85" s="156">
        <f t="shared" si="15"/>
        <v>0</v>
      </c>
      <c r="S85" s="6"/>
    </row>
    <row r="86" spans="1:19" s="93" customFormat="1" ht="20" x14ac:dyDescent="0.2">
      <c r="A86" s="260"/>
      <c r="B86" s="272"/>
      <c r="C86" s="218" t="s">
        <v>211</v>
      </c>
      <c r="D86" s="218" t="s">
        <v>65</v>
      </c>
      <c r="E86" s="216" t="s">
        <v>592</v>
      </c>
      <c r="F86" s="217" t="s">
        <v>107</v>
      </c>
      <c r="G86" s="109"/>
      <c r="H86" s="108" t="str">
        <f>IF(ISBLANK(H45),"Waiting",H45)</f>
        <v>No</v>
      </c>
      <c r="I86" s="127"/>
      <c r="J86" s="156" t="s">
        <v>10</v>
      </c>
      <c r="K86" s="156">
        <f t="shared" si="11"/>
        <v>0</v>
      </c>
      <c r="L86" s="156">
        <f t="shared" si="8"/>
        <v>0</v>
      </c>
      <c r="M86" s="156">
        <f t="shared" si="9"/>
        <v>0</v>
      </c>
      <c r="N86" s="156">
        <f t="shared" si="10"/>
        <v>0</v>
      </c>
      <c r="O86" s="156">
        <f t="shared" si="12"/>
        <v>0</v>
      </c>
      <c r="P86" s="156">
        <f t="shared" si="13"/>
        <v>0</v>
      </c>
      <c r="Q86" s="156">
        <f t="shared" si="14"/>
        <v>0</v>
      </c>
      <c r="R86" s="156">
        <f t="shared" si="15"/>
        <v>0</v>
      </c>
      <c r="S86" s="128"/>
    </row>
    <row r="87" spans="1:19" s="93" customFormat="1" ht="36" x14ac:dyDescent="0.2">
      <c r="A87" s="260"/>
      <c r="B87" s="272"/>
      <c r="C87" s="62" t="s">
        <v>229</v>
      </c>
      <c r="D87" s="62" t="s">
        <v>65</v>
      </c>
      <c r="E87" s="87" t="s">
        <v>320</v>
      </c>
      <c r="F87" s="88" t="s">
        <v>122</v>
      </c>
      <c r="G87" s="96"/>
      <c r="H87" s="130" t="s">
        <v>654</v>
      </c>
      <c r="I87" s="3"/>
      <c r="J87" s="156" t="s">
        <v>10</v>
      </c>
      <c r="K87" s="156">
        <f t="shared" si="11"/>
        <v>0</v>
      </c>
      <c r="L87" s="156">
        <f t="shared" si="8"/>
        <v>0</v>
      </c>
      <c r="M87" s="156">
        <f t="shared" si="9"/>
        <v>0</v>
      </c>
      <c r="N87" s="156">
        <f t="shared" si="10"/>
        <v>0</v>
      </c>
      <c r="O87" s="156">
        <f t="shared" si="12"/>
        <v>0</v>
      </c>
      <c r="P87" s="156">
        <f t="shared" si="13"/>
        <v>0</v>
      </c>
      <c r="Q87" s="156">
        <f t="shared" si="14"/>
        <v>0</v>
      </c>
      <c r="R87" s="156">
        <f t="shared" si="15"/>
        <v>0</v>
      </c>
      <c r="S87" s="6"/>
    </row>
    <row r="88" spans="1:19" s="93" customFormat="1" ht="54" x14ac:dyDescent="0.2">
      <c r="A88" s="260"/>
      <c r="B88" s="272"/>
      <c r="C88" s="80" t="s">
        <v>224</v>
      </c>
      <c r="D88" s="80" t="s">
        <v>65</v>
      </c>
      <c r="E88" s="75" t="s">
        <v>317</v>
      </c>
      <c r="F88" s="76" t="s">
        <v>525</v>
      </c>
      <c r="G88" s="109"/>
      <c r="H88" s="108" t="str">
        <f>IF(ISBLANK(H78),"Waiting",H78)</f>
        <v>No</v>
      </c>
      <c r="I88" s="127"/>
      <c r="J88" s="156" t="s">
        <v>10</v>
      </c>
      <c r="K88" s="156">
        <f t="shared" si="11"/>
        <v>0</v>
      </c>
      <c r="L88" s="156">
        <f t="shared" si="8"/>
        <v>0</v>
      </c>
      <c r="M88" s="156">
        <f t="shared" si="9"/>
        <v>0</v>
      </c>
      <c r="N88" s="156">
        <f t="shared" si="10"/>
        <v>0</v>
      </c>
      <c r="O88" s="156">
        <f t="shared" si="12"/>
        <v>0</v>
      </c>
      <c r="P88" s="156">
        <f t="shared" si="13"/>
        <v>0</v>
      </c>
      <c r="Q88" s="156">
        <f t="shared" si="14"/>
        <v>0</v>
      </c>
      <c r="R88" s="156">
        <f t="shared" si="15"/>
        <v>0</v>
      </c>
      <c r="S88" s="128"/>
    </row>
    <row r="89" spans="1:19" s="93" customFormat="1" ht="72" x14ac:dyDescent="0.2">
      <c r="A89" s="260"/>
      <c r="B89" s="272"/>
      <c r="C89" s="62" t="s">
        <v>230</v>
      </c>
      <c r="D89" s="62" t="s">
        <v>65</v>
      </c>
      <c r="E89" s="67" t="s">
        <v>333</v>
      </c>
      <c r="F89" s="81" t="s">
        <v>123</v>
      </c>
      <c r="G89" s="96"/>
      <c r="H89" s="130" t="s">
        <v>654</v>
      </c>
      <c r="I89" s="3"/>
      <c r="J89" s="156" t="s">
        <v>10</v>
      </c>
      <c r="K89" s="156">
        <f t="shared" si="11"/>
        <v>0</v>
      </c>
      <c r="L89" s="156">
        <f t="shared" si="8"/>
        <v>0</v>
      </c>
      <c r="M89" s="156">
        <f t="shared" si="9"/>
        <v>0</v>
      </c>
      <c r="N89" s="156">
        <f t="shared" si="10"/>
        <v>0</v>
      </c>
      <c r="O89" s="156">
        <f t="shared" si="12"/>
        <v>0</v>
      </c>
      <c r="P89" s="156">
        <f t="shared" si="13"/>
        <v>0</v>
      </c>
      <c r="Q89" s="156">
        <f t="shared" si="14"/>
        <v>0</v>
      </c>
      <c r="R89" s="156">
        <f t="shared" si="15"/>
        <v>0</v>
      </c>
      <c r="S89" s="238"/>
    </row>
    <row r="90" spans="1:19" s="93" customFormat="1" ht="36" x14ac:dyDescent="0.2">
      <c r="A90" s="260"/>
      <c r="B90" s="272"/>
      <c r="C90" s="218" t="s">
        <v>212</v>
      </c>
      <c r="D90" s="218" t="s">
        <v>65</v>
      </c>
      <c r="E90" s="216" t="s">
        <v>602</v>
      </c>
      <c r="F90" s="216" t="s">
        <v>108</v>
      </c>
      <c r="G90" s="96"/>
      <c r="H90" s="108" t="str">
        <f>IF(ISBLANK(H46),"Waiting",H46)</f>
        <v>No</v>
      </c>
      <c r="I90" s="3"/>
      <c r="J90" s="156" t="s">
        <v>10</v>
      </c>
      <c r="K90" s="156">
        <f t="shared" si="11"/>
        <v>0</v>
      </c>
      <c r="L90" s="156">
        <f t="shared" si="8"/>
        <v>0</v>
      </c>
      <c r="M90" s="156">
        <f t="shared" si="9"/>
        <v>0</v>
      </c>
      <c r="N90" s="156">
        <f t="shared" si="10"/>
        <v>0</v>
      </c>
      <c r="O90" s="156">
        <f t="shared" si="12"/>
        <v>0</v>
      </c>
      <c r="P90" s="156">
        <f t="shared" si="13"/>
        <v>0</v>
      </c>
      <c r="Q90" s="156">
        <f t="shared" si="14"/>
        <v>0</v>
      </c>
      <c r="R90" s="156">
        <f t="shared" si="15"/>
        <v>0</v>
      </c>
      <c r="S90" s="6"/>
    </row>
    <row r="91" spans="1:19" s="93" customFormat="1" ht="234" x14ac:dyDescent="0.2">
      <c r="A91" s="260"/>
      <c r="B91" s="272"/>
      <c r="C91" s="52" t="s">
        <v>603</v>
      </c>
      <c r="D91" s="52" t="s">
        <v>65</v>
      </c>
      <c r="E91" s="87" t="s">
        <v>604</v>
      </c>
      <c r="F91" s="87" t="s">
        <v>605</v>
      </c>
      <c r="G91" s="96"/>
      <c r="H91" s="130" t="s">
        <v>655</v>
      </c>
      <c r="I91" s="3" t="s">
        <v>742</v>
      </c>
      <c r="J91" s="156" t="s">
        <v>10</v>
      </c>
      <c r="K91" s="156">
        <f t="shared" si="11"/>
        <v>1</v>
      </c>
      <c r="L91" s="156">
        <f t="shared" si="8"/>
        <v>0</v>
      </c>
      <c r="M91" s="156">
        <f t="shared" si="9"/>
        <v>0</v>
      </c>
      <c r="N91" s="156">
        <f t="shared" si="10"/>
        <v>0</v>
      </c>
      <c r="O91" s="156">
        <f t="shared" si="12"/>
        <v>0</v>
      </c>
      <c r="P91" s="156">
        <f t="shared" si="13"/>
        <v>0</v>
      </c>
      <c r="Q91" s="156">
        <f t="shared" si="14"/>
        <v>0</v>
      </c>
      <c r="R91" s="156">
        <f t="shared" si="15"/>
        <v>0</v>
      </c>
      <c r="S91" s="238"/>
    </row>
    <row r="92" spans="1:19" s="93" customFormat="1" ht="54" x14ac:dyDescent="0.2">
      <c r="A92" s="260"/>
      <c r="B92" s="272"/>
      <c r="C92" s="62" t="s">
        <v>231</v>
      </c>
      <c r="D92" s="62" t="s">
        <v>66</v>
      </c>
      <c r="E92" s="87" t="s">
        <v>334</v>
      </c>
      <c r="F92" s="88" t="s">
        <v>124</v>
      </c>
      <c r="G92" s="96"/>
      <c r="H92" s="130" t="s">
        <v>654</v>
      </c>
      <c r="I92" s="3"/>
      <c r="J92" s="156" t="s">
        <v>10</v>
      </c>
      <c r="K92" s="156">
        <f t="shared" si="11"/>
        <v>0</v>
      </c>
      <c r="L92" s="156">
        <f t="shared" si="8"/>
        <v>0</v>
      </c>
      <c r="M92" s="156">
        <f t="shared" si="9"/>
        <v>0</v>
      </c>
      <c r="N92" s="156">
        <f t="shared" si="10"/>
        <v>0</v>
      </c>
      <c r="O92" s="156">
        <f t="shared" si="12"/>
        <v>0</v>
      </c>
      <c r="P92" s="156">
        <f t="shared" si="13"/>
        <v>0</v>
      </c>
      <c r="Q92" s="156">
        <f t="shared" si="14"/>
        <v>0</v>
      </c>
      <c r="R92" s="156">
        <f t="shared" si="15"/>
        <v>0</v>
      </c>
      <c r="S92" s="6"/>
    </row>
    <row r="93" spans="1:19" s="93" customFormat="1" ht="36" x14ac:dyDescent="0.2">
      <c r="A93" s="260"/>
      <c r="B93" s="272"/>
      <c r="C93" s="80" t="s">
        <v>215</v>
      </c>
      <c r="D93" s="80" t="s">
        <v>66</v>
      </c>
      <c r="E93" s="71" t="s">
        <v>308</v>
      </c>
      <c r="F93" s="72" t="s">
        <v>102</v>
      </c>
      <c r="G93" s="101"/>
      <c r="H93" s="104" t="str">
        <f>IF(ISBLANK(H49),"Waiting",H49)</f>
        <v>No</v>
      </c>
      <c r="I93" s="3"/>
      <c r="J93" s="156" t="s">
        <v>10</v>
      </c>
      <c r="K93" s="156">
        <f t="shared" si="11"/>
        <v>0</v>
      </c>
      <c r="L93" s="156">
        <f t="shared" si="8"/>
        <v>0</v>
      </c>
      <c r="M93" s="156">
        <f t="shared" si="9"/>
        <v>0</v>
      </c>
      <c r="N93" s="156">
        <f t="shared" si="10"/>
        <v>0</v>
      </c>
      <c r="O93" s="156">
        <f t="shared" si="12"/>
        <v>0</v>
      </c>
      <c r="P93" s="156">
        <f t="shared" si="13"/>
        <v>0</v>
      </c>
      <c r="Q93" s="156">
        <f t="shared" si="14"/>
        <v>0</v>
      </c>
      <c r="R93" s="156">
        <f t="shared" si="15"/>
        <v>0</v>
      </c>
      <c r="S93" s="6"/>
    </row>
    <row r="94" spans="1:19" s="93" customFormat="1" ht="36" x14ac:dyDescent="0.2">
      <c r="A94" s="260"/>
      <c r="B94" s="272"/>
      <c r="C94" s="80" t="s">
        <v>214</v>
      </c>
      <c r="D94" s="80" t="s">
        <v>66</v>
      </c>
      <c r="E94" s="71" t="s">
        <v>307</v>
      </c>
      <c r="F94" s="72" t="s">
        <v>110</v>
      </c>
      <c r="G94" s="101"/>
      <c r="H94" s="104" t="str">
        <f>IF(ISBLANK(H48),"Waiting",H48)</f>
        <v>No</v>
      </c>
      <c r="I94" s="3"/>
      <c r="J94" s="156" t="s">
        <v>10</v>
      </c>
      <c r="K94" s="156">
        <f t="shared" si="11"/>
        <v>0</v>
      </c>
      <c r="L94" s="156">
        <f t="shared" si="8"/>
        <v>0</v>
      </c>
      <c r="M94" s="156">
        <f t="shared" si="9"/>
        <v>0</v>
      </c>
      <c r="N94" s="156">
        <f t="shared" si="10"/>
        <v>0</v>
      </c>
      <c r="O94" s="156">
        <f t="shared" si="12"/>
        <v>0</v>
      </c>
      <c r="P94" s="156">
        <f t="shared" si="13"/>
        <v>0</v>
      </c>
      <c r="Q94" s="156">
        <f t="shared" si="14"/>
        <v>0</v>
      </c>
      <c r="R94" s="156">
        <f t="shared" si="15"/>
        <v>0</v>
      </c>
      <c r="S94" s="6"/>
    </row>
    <row r="95" spans="1:19" s="93" customFormat="1" ht="36" x14ac:dyDescent="0.2">
      <c r="A95" s="260"/>
      <c r="B95" s="272"/>
      <c r="C95" s="191" t="s">
        <v>553</v>
      </c>
      <c r="D95" s="192" t="s">
        <v>65</v>
      </c>
      <c r="E95" s="193" t="s">
        <v>537</v>
      </c>
      <c r="F95" s="190"/>
      <c r="G95" s="101"/>
      <c r="H95" s="130" t="s">
        <v>654</v>
      </c>
      <c r="I95" s="3"/>
      <c r="J95" s="156" t="s">
        <v>10</v>
      </c>
      <c r="K95" s="156">
        <f t="shared" si="11"/>
        <v>0</v>
      </c>
      <c r="L95" s="156">
        <f t="shared" si="8"/>
        <v>0</v>
      </c>
      <c r="M95" s="156">
        <f t="shared" si="9"/>
        <v>0</v>
      </c>
      <c r="N95" s="156">
        <f t="shared" si="10"/>
        <v>0</v>
      </c>
      <c r="O95" s="156">
        <f t="shared" si="12"/>
        <v>0</v>
      </c>
      <c r="P95" s="156">
        <f t="shared" si="13"/>
        <v>0</v>
      </c>
      <c r="Q95" s="156">
        <f t="shared" si="14"/>
        <v>0</v>
      </c>
      <c r="R95" s="156">
        <f t="shared" si="15"/>
        <v>0</v>
      </c>
      <c r="S95" s="6"/>
    </row>
    <row r="96" spans="1:19" s="93" customFormat="1" ht="36" x14ac:dyDescent="0.2">
      <c r="A96" s="260"/>
      <c r="B96" s="272"/>
      <c r="C96" s="194" t="s">
        <v>554</v>
      </c>
      <c r="D96" s="195" t="s">
        <v>66</v>
      </c>
      <c r="E96" s="196" t="s">
        <v>538</v>
      </c>
      <c r="F96" s="190"/>
      <c r="G96" s="101"/>
      <c r="H96" s="130" t="s">
        <v>654</v>
      </c>
      <c r="I96" s="3"/>
      <c r="J96" s="156" t="s">
        <v>10</v>
      </c>
      <c r="K96" s="156">
        <f t="shared" si="11"/>
        <v>0</v>
      </c>
      <c r="L96" s="156">
        <f t="shared" si="8"/>
        <v>0</v>
      </c>
      <c r="M96" s="156">
        <f t="shared" si="9"/>
        <v>0</v>
      </c>
      <c r="N96" s="156">
        <f t="shared" si="10"/>
        <v>0</v>
      </c>
      <c r="O96" s="156">
        <f t="shared" si="12"/>
        <v>0</v>
      </c>
      <c r="P96" s="156">
        <f t="shared" si="13"/>
        <v>0</v>
      </c>
      <c r="Q96" s="156">
        <f t="shared" si="14"/>
        <v>0</v>
      </c>
      <c r="R96" s="156">
        <f t="shared" si="15"/>
        <v>0</v>
      </c>
      <c r="S96" s="206"/>
    </row>
    <row r="97" spans="1:20" s="93" customFormat="1" ht="21" thickBot="1" x14ac:dyDescent="0.25">
      <c r="A97" s="261"/>
      <c r="B97" s="273"/>
      <c r="C97" s="62" t="s">
        <v>465</v>
      </c>
      <c r="D97" s="62" t="s">
        <v>390</v>
      </c>
      <c r="E97" s="87" t="s">
        <v>458</v>
      </c>
      <c r="F97" s="88"/>
      <c r="G97" s="101"/>
      <c r="H97" s="130" t="s">
        <v>654</v>
      </c>
      <c r="I97" s="135"/>
      <c r="J97" s="156" t="s">
        <v>10</v>
      </c>
      <c r="K97" s="156">
        <f t="shared" si="11"/>
        <v>0</v>
      </c>
      <c r="L97" s="156">
        <f t="shared" si="8"/>
        <v>0</v>
      </c>
      <c r="M97" s="156">
        <f t="shared" si="9"/>
        <v>0</v>
      </c>
      <c r="N97" s="156">
        <f t="shared" si="10"/>
        <v>0</v>
      </c>
      <c r="O97" s="158">
        <f t="shared" si="12"/>
        <v>0</v>
      </c>
      <c r="P97" s="158">
        <f t="shared" si="13"/>
        <v>0</v>
      </c>
      <c r="Q97" s="158">
        <f t="shared" si="14"/>
        <v>0</v>
      </c>
      <c r="R97" s="158">
        <f t="shared" si="15"/>
        <v>0</v>
      </c>
      <c r="S97" s="136"/>
    </row>
    <row r="98" spans="1:20" s="93" customFormat="1" ht="37" thickTop="1" x14ac:dyDescent="0.2">
      <c r="A98" s="262" t="s">
        <v>11</v>
      </c>
      <c r="B98" s="262" t="s">
        <v>42</v>
      </c>
      <c r="C98" s="57" t="s">
        <v>232</v>
      </c>
      <c r="D98" s="57" t="s">
        <v>65</v>
      </c>
      <c r="E98" s="78" t="s">
        <v>335</v>
      </c>
      <c r="F98" s="79" t="s">
        <v>125</v>
      </c>
      <c r="G98" s="111"/>
      <c r="H98" s="129" t="s">
        <v>654</v>
      </c>
      <c r="I98" s="4"/>
      <c r="J98" s="155" t="s">
        <v>11</v>
      </c>
      <c r="K98" s="155">
        <f t="shared" si="11"/>
        <v>0</v>
      </c>
      <c r="L98" s="155">
        <f t="shared" si="8"/>
        <v>0</v>
      </c>
      <c r="M98" s="155">
        <f t="shared" si="9"/>
        <v>0</v>
      </c>
      <c r="N98" s="155">
        <f t="shared" si="10"/>
        <v>0</v>
      </c>
      <c r="O98" s="157">
        <f t="shared" si="12"/>
        <v>0</v>
      </c>
      <c r="P98" s="157">
        <f t="shared" si="13"/>
        <v>0</v>
      </c>
      <c r="Q98" s="157">
        <f t="shared" si="14"/>
        <v>0</v>
      </c>
      <c r="R98" s="157">
        <f t="shared" si="15"/>
        <v>0</v>
      </c>
      <c r="S98" s="5"/>
    </row>
    <row r="99" spans="1:20" s="93" customFormat="1" ht="108" x14ac:dyDescent="0.2">
      <c r="A99" s="263"/>
      <c r="B99" s="263"/>
      <c r="C99" s="57" t="s">
        <v>233</v>
      </c>
      <c r="D99" s="57" t="s">
        <v>65</v>
      </c>
      <c r="E99" s="78" t="s">
        <v>336</v>
      </c>
      <c r="F99" s="79" t="s">
        <v>584</v>
      </c>
      <c r="G99" s="111"/>
      <c r="H99" s="130" t="s">
        <v>655</v>
      </c>
      <c r="I99" s="3" t="s">
        <v>751</v>
      </c>
      <c r="J99" s="156" t="s">
        <v>11</v>
      </c>
      <c r="K99" s="156">
        <f t="shared" si="11"/>
        <v>1</v>
      </c>
      <c r="L99" s="156">
        <f t="shared" si="8"/>
        <v>0</v>
      </c>
      <c r="M99" s="156">
        <f t="shared" si="9"/>
        <v>0</v>
      </c>
      <c r="N99" s="156">
        <f t="shared" si="10"/>
        <v>0</v>
      </c>
      <c r="O99" s="156">
        <f t="shared" si="12"/>
        <v>0</v>
      </c>
      <c r="P99" s="156">
        <f t="shared" si="13"/>
        <v>0</v>
      </c>
      <c r="Q99" s="156">
        <f t="shared" si="14"/>
        <v>0</v>
      </c>
      <c r="R99" s="156">
        <f t="shared" si="15"/>
        <v>0</v>
      </c>
      <c r="S99" s="238"/>
    </row>
    <row r="100" spans="1:20" s="93" customFormat="1" ht="36" x14ac:dyDescent="0.2">
      <c r="A100" s="263"/>
      <c r="B100" s="263"/>
      <c r="C100" s="57" t="s">
        <v>234</v>
      </c>
      <c r="D100" s="57" t="s">
        <v>65</v>
      </c>
      <c r="E100" s="78" t="s">
        <v>337</v>
      </c>
      <c r="F100" s="79" t="s">
        <v>127</v>
      </c>
      <c r="G100" s="111"/>
      <c r="H100" s="130" t="s">
        <v>654</v>
      </c>
      <c r="I100" s="3"/>
      <c r="J100" s="156" t="s">
        <v>11</v>
      </c>
      <c r="K100" s="156">
        <f t="shared" si="11"/>
        <v>0</v>
      </c>
      <c r="L100" s="156">
        <f t="shared" si="8"/>
        <v>0</v>
      </c>
      <c r="M100" s="156">
        <f t="shared" si="9"/>
        <v>0</v>
      </c>
      <c r="N100" s="156">
        <f t="shared" si="10"/>
        <v>0</v>
      </c>
      <c r="O100" s="156">
        <f t="shared" si="12"/>
        <v>0</v>
      </c>
      <c r="P100" s="156">
        <f t="shared" si="13"/>
        <v>0</v>
      </c>
      <c r="Q100" s="156">
        <f t="shared" si="14"/>
        <v>0</v>
      </c>
      <c r="R100" s="156">
        <f t="shared" si="15"/>
        <v>0</v>
      </c>
      <c r="S100" s="6"/>
    </row>
    <row r="101" spans="1:20" s="93" customFormat="1" ht="20" x14ac:dyDescent="0.2">
      <c r="A101" s="263"/>
      <c r="B101" s="263"/>
      <c r="C101" s="57" t="s">
        <v>235</v>
      </c>
      <c r="D101" s="57" t="s">
        <v>65</v>
      </c>
      <c r="E101" s="78" t="s">
        <v>338</v>
      </c>
      <c r="F101" s="79" t="s">
        <v>128</v>
      </c>
      <c r="G101" s="111"/>
      <c r="H101" s="130" t="s">
        <v>654</v>
      </c>
      <c r="I101" s="3"/>
      <c r="J101" s="156" t="s">
        <v>11</v>
      </c>
      <c r="K101" s="156">
        <f t="shared" si="11"/>
        <v>0</v>
      </c>
      <c r="L101" s="156">
        <f t="shared" si="8"/>
        <v>0</v>
      </c>
      <c r="M101" s="156">
        <f t="shared" si="9"/>
        <v>0</v>
      </c>
      <c r="N101" s="156">
        <f t="shared" si="10"/>
        <v>0</v>
      </c>
      <c r="O101" s="156">
        <f t="shared" si="12"/>
        <v>0</v>
      </c>
      <c r="P101" s="156">
        <f t="shared" si="13"/>
        <v>0</v>
      </c>
      <c r="Q101" s="156">
        <f t="shared" si="14"/>
        <v>0</v>
      </c>
      <c r="R101" s="156">
        <f t="shared" si="15"/>
        <v>0</v>
      </c>
      <c r="S101" s="6"/>
    </row>
    <row r="102" spans="1:20" s="93" customFormat="1" ht="20" x14ac:dyDescent="0.2">
      <c r="A102" s="263"/>
      <c r="B102" s="263"/>
      <c r="C102" s="57" t="s">
        <v>236</v>
      </c>
      <c r="D102" s="57" t="s">
        <v>65</v>
      </c>
      <c r="E102" s="78" t="s">
        <v>339</v>
      </c>
      <c r="F102" s="79" t="s">
        <v>129</v>
      </c>
      <c r="G102" s="111"/>
      <c r="H102" s="130" t="s">
        <v>654</v>
      </c>
      <c r="I102" s="3"/>
      <c r="J102" s="156" t="s">
        <v>11</v>
      </c>
      <c r="K102" s="156">
        <f t="shared" si="11"/>
        <v>0</v>
      </c>
      <c r="L102" s="156">
        <f t="shared" si="8"/>
        <v>0</v>
      </c>
      <c r="M102" s="156">
        <f t="shared" si="9"/>
        <v>0</v>
      </c>
      <c r="N102" s="156">
        <f t="shared" si="10"/>
        <v>0</v>
      </c>
      <c r="O102" s="156">
        <f t="shared" si="12"/>
        <v>0</v>
      </c>
      <c r="P102" s="156">
        <f t="shared" si="13"/>
        <v>0</v>
      </c>
      <c r="Q102" s="156">
        <f t="shared" si="14"/>
        <v>0</v>
      </c>
      <c r="R102" s="156">
        <f t="shared" si="15"/>
        <v>0</v>
      </c>
      <c r="S102" s="6"/>
    </row>
    <row r="103" spans="1:20" s="93" customFormat="1" ht="36" x14ac:dyDescent="0.2">
      <c r="A103" s="263"/>
      <c r="B103" s="263"/>
      <c r="C103" s="57" t="s">
        <v>237</v>
      </c>
      <c r="D103" s="57" t="s">
        <v>65</v>
      </c>
      <c r="E103" s="78" t="s">
        <v>340</v>
      </c>
      <c r="F103" s="79" t="s">
        <v>130</v>
      </c>
      <c r="G103" s="111"/>
      <c r="H103" s="130" t="s">
        <v>654</v>
      </c>
      <c r="I103" s="3"/>
      <c r="J103" s="156" t="s">
        <v>11</v>
      </c>
      <c r="K103" s="156">
        <f t="shared" si="11"/>
        <v>0</v>
      </c>
      <c r="L103" s="156">
        <f t="shared" si="8"/>
        <v>0</v>
      </c>
      <c r="M103" s="156">
        <f t="shared" si="9"/>
        <v>0</v>
      </c>
      <c r="N103" s="156">
        <f t="shared" si="10"/>
        <v>0</v>
      </c>
      <c r="O103" s="156">
        <f t="shared" si="12"/>
        <v>0</v>
      </c>
      <c r="P103" s="156">
        <f t="shared" si="13"/>
        <v>0</v>
      </c>
      <c r="Q103" s="156">
        <f t="shared" si="14"/>
        <v>0</v>
      </c>
      <c r="R103" s="156">
        <f t="shared" si="15"/>
        <v>0</v>
      </c>
      <c r="S103" s="6"/>
    </row>
    <row r="104" spans="1:20" s="93" customFormat="1" ht="36" x14ac:dyDescent="0.2">
      <c r="A104" s="263"/>
      <c r="B104" s="263"/>
      <c r="C104" s="57" t="s">
        <v>238</v>
      </c>
      <c r="D104" s="57" t="s">
        <v>65</v>
      </c>
      <c r="E104" s="78" t="s">
        <v>341</v>
      </c>
      <c r="F104" s="79" t="s">
        <v>131</v>
      </c>
      <c r="G104" s="111"/>
      <c r="H104" s="132" t="s">
        <v>654</v>
      </c>
      <c r="I104" s="9"/>
      <c r="J104" s="156" t="s">
        <v>11</v>
      </c>
      <c r="K104" s="156">
        <f t="shared" si="11"/>
        <v>0</v>
      </c>
      <c r="L104" s="156">
        <f t="shared" si="8"/>
        <v>0</v>
      </c>
      <c r="M104" s="156">
        <f t="shared" si="9"/>
        <v>0</v>
      </c>
      <c r="N104" s="156">
        <f t="shared" si="10"/>
        <v>0</v>
      </c>
      <c r="O104" s="156">
        <f t="shared" si="12"/>
        <v>0</v>
      </c>
      <c r="P104" s="156">
        <f t="shared" si="13"/>
        <v>0</v>
      </c>
      <c r="Q104" s="156">
        <f t="shared" si="14"/>
        <v>0</v>
      </c>
      <c r="R104" s="156">
        <f t="shared" si="15"/>
        <v>0</v>
      </c>
      <c r="S104" s="10"/>
    </row>
    <row r="105" spans="1:20" s="93" customFormat="1" ht="36" x14ac:dyDescent="0.2">
      <c r="A105" s="263"/>
      <c r="B105" s="263"/>
      <c r="C105" s="223" t="s">
        <v>583</v>
      </c>
      <c r="D105" s="223" t="s">
        <v>65</v>
      </c>
      <c r="E105" s="224" t="s">
        <v>617</v>
      </c>
      <c r="F105" s="79" t="s">
        <v>585</v>
      </c>
      <c r="G105" s="111"/>
      <c r="H105" s="132" t="s">
        <v>654</v>
      </c>
      <c r="I105" s="9"/>
      <c r="J105" s="156" t="s">
        <v>11</v>
      </c>
      <c r="K105" s="156">
        <f t="shared" si="11"/>
        <v>0</v>
      </c>
      <c r="L105" s="156">
        <f t="shared" si="8"/>
        <v>0</v>
      </c>
      <c r="M105" s="156">
        <f t="shared" si="9"/>
        <v>0</v>
      </c>
      <c r="N105" s="156">
        <f t="shared" si="10"/>
        <v>0</v>
      </c>
      <c r="O105" s="156">
        <f t="shared" si="12"/>
        <v>0</v>
      </c>
      <c r="P105" s="156">
        <f t="shared" si="13"/>
        <v>0</v>
      </c>
      <c r="Q105" s="156">
        <f t="shared" si="14"/>
        <v>0</v>
      </c>
      <c r="R105" s="156">
        <f t="shared" si="15"/>
        <v>0</v>
      </c>
      <c r="S105" s="10"/>
    </row>
    <row r="106" spans="1:20" s="93" customFormat="1" ht="36" x14ac:dyDescent="0.2">
      <c r="A106" s="263"/>
      <c r="B106" s="263"/>
      <c r="C106" s="184" t="s">
        <v>555</v>
      </c>
      <c r="D106" s="185" t="s">
        <v>65</v>
      </c>
      <c r="E106" s="186" t="s">
        <v>537</v>
      </c>
      <c r="F106" s="79"/>
      <c r="G106" s="111"/>
      <c r="H106" s="132" t="s">
        <v>654</v>
      </c>
      <c r="I106" s="9"/>
      <c r="J106" s="156" t="s">
        <v>11</v>
      </c>
      <c r="K106" s="156">
        <f t="shared" si="11"/>
        <v>0</v>
      </c>
      <c r="L106" s="156">
        <f t="shared" si="8"/>
        <v>0</v>
      </c>
      <c r="M106" s="156">
        <f t="shared" si="9"/>
        <v>0</v>
      </c>
      <c r="N106" s="156">
        <f t="shared" si="10"/>
        <v>0</v>
      </c>
      <c r="O106" s="156">
        <f t="shared" si="12"/>
        <v>0</v>
      </c>
      <c r="P106" s="156">
        <f t="shared" si="13"/>
        <v>0</v>
      </c>
      <c r="Q106" s="156">
        <f t="shared" si="14"/>
        <v>0</v>
      </c>
      <c r="R106" s="156">
        <f t="shared" si="15"/>
        <v>0</v>
      </c>
      <c r="S106" s="10"/>
    </row>
    <row r="107" spans="1:20" s="93" customFormat="1" ht="36" x14ac:dyDescent="0.2">
      <c r="A107" s="263"/>
      <c r="B107" s="263"/>
      <c r="C107" s="203" t="s">
        <v>574</v>
      </c>
      <c r="D107" s="204" t="s">
        <v>66</v>
      </c>
      <c r="E107" s="205" t="s">
        <v>538</v>
      </c>
      <c r="F107" s="79"/>
      <c r="G107" s="111"/>
      <c r="H107" s="132" t="s">
        <v>654</v>
      </c>
      <c r="I107" s="9"/>
      <c r="J107" s="156" t="s">
        <v>11</v>
      </c>
      <c r="K107" s="156">
        <f t="shared" si="11"/>
        <v>0</v>
      </c>
      <c r="L107" s="156">
        <f t="shared" si="8"/>
        <v>0</v>
      </c>
      <c r="M107" s="156">
        <f t="shared" si="9"/>
        <v>0</v>
      </c>
      <c r="N107" s="156">
        <f t="shared" si="10"/>
        <v>0</v>
      </c>
      <c r="O107" s="156">
        <f t="shared" si="12"/>
        <v>0</v>
      </c>
      <c r="P107" s="156">
        <f t="shared" si="13"/>
        <v>0</v>
      </c>
      <c r="Q107" s="156">
        <f t="shared" si="14"/>
        <v>0</v>
      </c>
      <c r="R107" s="156">
        <f t="shared" si="15"/>
        <v>0</v>
      </c>
      <c r="S107" s="10"/>
    </row>
    <row r="108" spans="1:20" s="93" customFormat="1" ht="21" thickBot="1" x14ac:dyDescent="0.25">
      <c r="A108" s="263"/>
      <c r="B108" s="263"/>
      <c r="C108" s="57" t="s">
        <v>466</v>
      </c>
      <c r="D108" s="57" t="s">
        <v>390</v>
      </c>
      <c r="E108" s="78" t="s">
        <v>458</v>
      </c>
      <c r="F108" s="79"/>
      <c r="G108" s="111"/>
      <c r="H108" s="131" t="s">
        <v>654</v>
      </c>
      <c r="I108" s="7"/>
      <c r="J108" s="158" t="s">
        <v>11</v>
      </c>
      <c r="K108" s="158">
        <f t="shared" si="11"/>
        <v>0</v>
      </c>
      <c r="L108" s="158">
        <f t="shared" si="8"/>
        <v>0</v>
      </c>
      <c r="M108" s="158">
        <f t="shared" si="9"/>
        <v>0</v>
      </c>
      <c r="N108" s="158">
        <f t="shared" si="10"/>
        <v>0</v>
      </c>
      <c r="O108" s="158">
        <f t="shared" si="12"/>
        <v>0</v>
      </c>
      <c r="P108" s="158">
        <f t="shared" si="13"/>
        <v>0</v>
      </c>
      <c r="Q108" s="158">
        <f t="shared" si="14"/>
        <v>0</v>
      </c>
      <c r="R108" s="158">
        <f t="shared" si="15"/>
        <v>0</v>
      </c>
      <c r="S108" s="8"/>
    </row>
    <row r="109" spans="1:20" s="100" customFormat="1" ht="37" thickTop="1" x14ac:dyDescent="0.2">
      <c r="A109" s="259" t="s">
        <v>12</v>
      </c>
      <c r="B109" s="259" t="s">
        <v>43</v>
      </c>
      <c r="C109" s="69" t="s">
        <v>239</v>
      </c>
      <c r="D109" s="69" t="s">
        <v>65</v>
      </c>
      <c r="E109" s="53" t="s">
        <v>321</v>
      </c>
      <c r="F109" s="54" t="s">
        <v>526</v>
      </c>
      <c r="G109" s="111"/>
      <c r="H109" s="129" t="s">
        <v>654</v>
      </c>
      <c r="I109" s="4"/>
      <c r="J109" s="155" t="s">
        <v>12</v>
      </c>
      <c r="K109" s="155">
        <f t="shared" si="11"/>
        <v>0</v>
      </c>
      <c r="L109" s="155">
        <f t="shared" si="8"/>
        <v>0</v>
      </c>
      <c r="M109" s="155">
        <f t="shared" si="9"/>
        <v>0</v>
      </c>
      <c r="N109" s="155">
        <f t="shared" si="10"/>
        <v>0</v>
      </c>
      <c r="O109" s="157">
        <f t="shared" si="12"/>
        <v>0</v>
      </c>
      <c r="P109" s="157">
        <f t="shared" si="13"/>
        <v>0</v>
      </c>
      <c r="Q109" s="157">
        <f t="shared" si="14"/>
        <v>0</v>
      </c>
      <c r="R109" s="157">
        <f t="shared" si="15"/>
        <v>0</v>
      </c>
      <c r="S109" s="5"/>
      <c r="T109" s="99"/>
    </row>
    <row r="110" spans="1:20" s="93" customFormat="1" ht="36" x14ac:dyDescent="0.2">
      <c r="A110" s="260"/>
      <c r="B110" s="260"/>
      <c r="C110" s="69" t="s">
        <v>240</v>
      </c>
      <c r="D110" s="69" t="s">
        <v>65</v>
      </c>
      <c r="E110" s="53" t="s">
        <v>322</v>
      </c>
      <c r="F110" s="54" t="s">
        <v>132</v>
      </c>
      <c r="G110" s="96"/>
      <c r="H110" s="130" t="s">
        <v>654</v>
      </c>
      <c r="I110" s="3"/>
      <c r="J110" s="156" t="s">
        <v>12</v>
      </c>
      <c r="K110" s="156">
        <f t="shared" si="11"/>
        <v>0</v>
      </c>
      <c r="L110" s="156">
        <f t="shared" si="8"/>
        <v>0</v>
      </c>
      <c r="M110" s="156">
        <f t="shared" si="9"/>
        <v>0</v>
      </c>
      <c r="N110" s="156">
        <f t="shared" si="10"/>
        <v>0</v>
      </c>
      <c r="O110" s="156">
        <f t="shared" si="12"/>
        <v>0</v>
      </c>
      <c r="P110" s="156">
        <f t="shared" si="13"/>
        <v>0</v>
      </c>
      <c r="Q110" s="156">
        <f t="shared" si="14"/>
        <v>0</v>
      </c>
      <c r="R110" s="156">
        <f t="shared" si="15"/>
        <v>0</v>
      </c>
      <c r="S110" s="6"/>
    </row>
    <row r="111" spans="1:20" s="93" customFormat="1" ht="90" x14ac:dyDescent="0.2">
      <c r="A111" s="260"/>
      <c r="B111" s="260"/>
      <c r="C111" s="69" t="s">
        <v>241</v>
      </c>
      <c r="D111" s="69" t="s">
        <v>65</v>
      </c>
      <c r="E111" s="53" t="s">
        <v>323</v>
      </c>
      <c r="F111" s="54" t="s">
        <v>527</v>
      </c>
      <c r="G111" s="96"/>
      <c r="H111" s="130" t="s">
        <v>654</v>
      </c>
      <c r="I111" s="3"/>
      <c r="J111" s="156" t="s">
        <v>12</v>
      </c>
      <c r="K111" s="156">
        <f t="shared" si="11"/>
        <v>0</v>
      </c>
      <c r="L111" s="156">
        <f t="shared" si="8"/>
        <v>0</v>
      </c>
      <c r="M111" s="156">
        <f t="shared" si="9"/>
        <v>0</v>
      </c>
      <c r="N111" s="156">
        <f t="shared" si="10"/>
        <v>0</v>
      </c>
      <c r="O111" s="156">
        <f t="shared" si="12"/>
        <v>0</v>
      </c>
      <c r="P111" s="156">
        <f t="shared" si="13"/>
        <v>0</v>
      </c>
      <c r="Q111" s="156">
        <f t="shared" si="14"/>
        <v>0</v>
      </c>
      <c r="R111" s="156">
        <f t="shared" si="15"/>
        <v>0</v>
      </c>
      <c r="S111" s="6"/>
    </row>
    <row r="112" spans="1:20" s="93" customFormat="1" ht="36" x14ac:dyDescent="0.2">
      <c r="A112" s="260"/>
      <c r="B112" s="260"/>
      <c r="C112" s="69" t="s">
        <v>242</v>
      </c>
      <c r="D112" s="69" t="s">
        <v>65</v>
      </c>
      <c r="E112" s="53" t="s">
        <v>342</v>
      </c>
      <c r="F112" s="54" t="s">
        <v>133</v>
      </c>
      <c r="G112" s="96"/>
      <c r="H112" s="130" t="s">
        <v>654</v>
      </c>
      <c r="I112" s="3"/>
      <c r="J112" s="156" t="s">
        <v>12</v>
      </c>
      <c r="K112" s="156">
        <f t="shared" si="11"/>
        <v>0</v>
      </c>
      <c r="L112" s="156">
        <f t="shared" si="8"/>
        <v>0</v>
      </c>
      <c r="M112" s="156">
        <f t="shared" si="9"/>
        <v>0</v>
      </c>
      <c r="N112" s="156">
        <f t="shared" si="10"/>
        <v>0</v>
      </c>
      <c r="O112" s="156">
        <f t="shared" si="12"/>
        <v>0</v>
      </c>
      <c r="P112" s="156">
        <f t="shared" si="13"/>
        <v>0</v>
      </c>
      <c r="Q112" s="156">
        <f t="shared" si="14"/>
        <v>0</v>
      </c>
      <c r="R112" s="156">
        <f t="shared" si="15"/>
        <v>0</v>
      </c>
      <c r="S112" s="6"/>
    </row>
    <row r="113" spans="1:19" s="93" customFormat="1" ht="36" x14ac:dyDescent="0.2">
      <c r="A113" s="260"/>
      <c r="B113" s="260"/>
      <c r="C113" s="69" t="s">
        <v>243</v>
      </c>
      <c r="D113" s="69" t="s">
        <v>65</v>
      </c>
      <c r="E113" s="53" t="s">
        <v>343</v>
      </c>
      <c r="F113" s="54" t="s">
        <v>134</v>
      </c>
      <c r="G113" s="96"/>
      <c r="H113" s="130" t="s">
        <v>654</v>
      </c>
      <c r="I113" s="3"/>
      <c r="J113" s="156" t="s">
        <v>12</v>
      </c>
      <c r="K113" s="156">
        <f t="shared" si="11"/>
        <v>0</v>
      </c>
      <c r="L113" s="156">
        <f t="shared" si="8"/>
        <v>0</v>
      </c>
      <c r="M113" s="156">
        <f t="shared" si="9"/>
        <v>0</v>
      </c>
      <c r="N113" s="156">
        <f t="shared" si="10"/>
        <v>0</v>
      </c>
      <c r="O113" s="156">
        <f t="shared" si="12"/>
        <v>0</v>
      </c>
      <c r="P113" s="156">
        <f t="shared" si="13"/>
        <v>0</v>
      </c>
      <c r="Q113" s="156">
        <f t="shared" si="14"/>
        <v>0</v>
      </c>
      <c r="R113" s="156">
        <f t="shared" si="15"/>
        <v>0</v>
      </c>
      <c r="S113" s="6"/>
    </row>
    <row r="114" spans="1:19" s="93" customFormat="1" ht="54" x14ac:dyDescent="0.2">
      <c r="A114" s="260"/>
      <c r="B114" s="260"/>
      <c r="C114" s="69" t="s">
        <v>244</v>
      </c>
      <c r="D114" s="69" t="s">
        <v>65</v>
      </c>
      <c r="E114" s="53" t="s">
        <v>324</v>
      </c>
      <c r="F114" s="54" t="s">
        <v>135</v>
      </c>
      <c r="G114" s="96"/>
      <c r="H114" s="130" t="s">
        <v>654</v>
      </c>
      <c r="I114" s="3"/>
      <c r="J114" s="156" t="s">
        <v>12</v>
      </c>
      <c r="K114" s="156">
        <f t="shared" si="11"/>
        <v>0</v>
      </c>
      <c r="L114" s="156">
        <f t="shared" si="8"/>
        <v>0</v>
      </c>
      <c r="M114" s="156">
        <f t="shared" si="9"/>
        <v>0</v>
      </c>
      <c r="N114" s="156">
        <f t="shared" si="10"/>
        <v>0</v>
      </c>
      <c r="O114" s="156">
        <f t="shared" si="12"/>
        <v>0</v>
      </c>
      <c r="P114" s="156">
        <f t="shared" si="13"/>
        <v>0</v>
      </c>
      <c r="Q114" s="156">
        <f t="shared" si="14"/>
        <v>0</v>
      </c>
      <c r="R114" s="156">
        <f t="shared" si="15"/>
        <v>0</v>
      </c>
      <c r="S114" s="6"/>
    </row>
    <row r="115" spans="1:19" s="93" customFormat="1" ht="36" x14ac:dyDescent="0.2">
      <c r="A115" s="260"/>
      <c r="B115" s="260"/>
      <c r="C115" s="62" t="s">
        <v>245</v>
      </c>
      <c r="D115" s="62" t="s">
        <v>65</v>
      </c>
      <c r="E115" s="67" t="s">
        <v>344</v>
      </c>
      <c r="F115" s="81" t="s">
        <v>136</v>
      </c>
      <c r="G115" s="96"/>
      <c r="H115" s="130" t="s">
        <v>654</v>
      </c>
      <c r="I115" s="3"/>
      <c r="J115" s="156" t="s">
        <v>12</v>
      </c>
      <c r="K115" s="156">
        <f t="shared" si="11"/>
        <v>0</v>
      </c>
      <c r="L115" s="156">
        <f t="shared" si="8"/>
        <v>0</v>
      </c>
      <c r="M115" s="156">
        <f t="shared" si="9"/>
        <v>0</v>
      </c>
      <c r="N115" s="156">
        <f t="shared" si="10"/>
        <v>0</v>
      </c>
      <c r="O115" s="156">
        <f t="shared" si="12"/>
        <v>0</v>
      </c>
      <c r="P115" s="156">
        <f t="shared" si="13"/>
        <v>0</v>
      </c>
      <c r="Q115" s="156">
        <f t="shared" si="14"/>
        <v>0</v>
      </c>
      <c r="R115" s="156">
        <f t="shared" si="15"/>
        <v>0</v>
      </c>
      <c r="S115" s="6"/>
    </row>
    <row r="116" spans="1:19" s="93" customFormat="1" ht="180" x14ac:dyDescent="0.2">
      <c r="A116" s="260"/>
      <c r="B116" s="260"/>
      <c r="C116" s="52" t="s">
        <v>246</v>
      </c>
      <c r="D116" s="52" t="s">
        <v>66</v>
      </c>
      <c r="E116" s="87" t="s">
        <v>345</v>
      </c>
      <c r="F116" s="88" t="s">
        <v>137</v>
      </c>
      <c r="G116" s="96"/>
      <c r="H116" s="132" t="s">
        <v>655</v>
      </c>
      <c r="I116" s="9" t="s">
        <v>767</v>
      </c>
      <c r="J116" s="156" t="s">
        <v>12</v>
      </c>
      <c r="K116" s="156">
        <f t="shared" si="11"/>
        <v>0</v>
      </c>
      <c r="L116" s="156">
        <f t="shared" si="8"/>
        <v>1</v>
      </c>
      <c r="M116" s="156">
        <f t="shared" si="9"/>
        <v>0</v>
      </c>
      <c r="N116" s="156">
        <f t="shared" si="10"/>
        <v>0</v>
      </c>
      <c r="O116" s="156">
        <f t="shared" si="12"/>
        <v>0</v>
      </c>
      <c r="P116" s="156">
        <f t="shared" si="13"/>
        <v>0</v>
      </c>
      <c r="Q116" s="156">
        <f t="shared" si="14"/>
        <v>0</v>
      </c>
      <c r="R116" s="156">
        <f t="shared" si="15"/>
        <v>0</v>
      </c>
      <c r="S116" s="240"/>
    </row>
    <row r="117" spans="1:19" s="93" customFormat="1" ht="36" x14ac:dyDescent="0.2">
      <c r="A117" s="260"/>
      <c r="B117" s="260"/>
      <c r="C117" s="191" t="s">
        <v>556</v>
      </c>
      <c r="D117" s="192" t="s">
        <v>65</v>
      </c>
      <c r="E117" s="193" t="s">
        <v>537</v>
      </c>
      <c r="F117" s="88"/>
      <c r="G117" s="96"/>
      <c r="H117" s="132" t="s">
        <v>654</v>
      </c>
      <c r="I117" s="9"/>
      <c r="J117" s="156" t="s">
        <v>12</v>
      </c>
      <c r="K117" s="156">
        <f t="shared" si="11"/>
        <v>0</v>
      </c>
      <c r="L117" s="156">
        <f t="shared" si="8"/>
        <v>0</v>
      </c>
      <c r="M117" s="156">
        <f t="shared" si="9"/>
        <v>0</v>
      </c>
      <c r="N117" s="156">
        <f t="shared" si="10"/>
        <v>0</v>
      </c>
      <c r="O117" s="156">
        <f t="shared" si="12"/>
        <v>0</v>
      </c>
      <c r="P117" s="156">
        <f t="shared" si="13"/>
        <v>0</v>
      </c>
      <c r="Q117" s="156">
        <f t="shared" si="14"/>
        <v>0</v>
      </c>
      <c r="R117" s="156">
        <f t="shared" si="15"/>
        <v>0</v>
      </c>
      <c r="S117" s="10"/>
    </row>
    <row r="118" spans="1:19" s="93" customFormat="1" ht="36" x14ac:dyDescent="0.2">
      <c r="A118" s="260"/>
      <c r="B118" s="260"/>
      <c r="C118" s="194" t="s">
        <v>557</v>
      </c>
      <c r="D118" s="195" t="s">
        <v>66</v>
      </c>
      <c r="E118" s="196" t="s">
        <v>538</v>
      </c>
      <c r="F118" s="88"/>
      <c r="G118" s="96"/>
      <c r="H118" s="132" t="s">
        <v>654</v>
      </c>
      <c r="I118" s="9"/>
      <c r="J118" s="156" t="s">
        <v>12</v>
      </c>
      <c r="K118" s="156">
        <f t="shared" si="11"/>
        <v>0</v>
      </c>
      <c r="L118" s="156">
        <f t="shared" si="8"/>
        <v>0</v>
      </c>
      <c r="M118" s="156">
        <f t="shared" si="9"/>
        <v>0</v>
      </c>
      <c r="N118" s="156">
        <f t="shared" si="10"/>
        <v>0</v>
      </c>
      <c r="O118" s="156">
        <f t="shared" si="12"/>
        <v>0</v>
      </c>
      <c r="P118" s="156">
        <f t="shared" si="13"/>
        <v>0</v>
      </c>
      <c r="Q118" s="156">
        <f t="shared" si="14"/>
        <v>0</v>
      </c>
      <c r="R118" s="156">
        <f t="shared" si="15"/>
        <v>0</v>
      </c>
      <c r="S118" s="10"/>
    </row>
    <row r="119" spans="1:19" s="93" customFormat="1" ht="21" thickBot="1" x14ac:dyDescent="0.25">
      <c r="A119" s="260"/>
      <c r="B119" s="260"/>
      <c r="C119" s="52" t="s">
        <v>467</v>
      </c>
      <c r="D119" s="52" t="s">
        <v>390</v>
      </c>
      <c r="E119" s="87" t="s">
        <v>458</v>
      </c>
      <c r="F119" s="88"/>
      <c r="G119" s="96"/>
      <c r="H119" s="131" t="s">
        <v>654</v>
      </c>
      <c r="I119" s="7"/>
      <c r="J119" s="158" t="s">
        <v>12</v>
      </c>
      <c r="K119" s="158">
        <f t="shared" si="11"/>
        <v>0</v>
      </c>
      <c r="L119" s="158">
        <f t="shared" si="8"/>
        <v>0</v>
      </c>
      <c r="M119" s="158">
        <f t="shared" si="9"/>
        <v>0</v>
      </c>
      <c r="N119" s="158">
        <f t="shared" si="10"/>
        <v>0</v>
      </c>
      <c r="O119" s="158">
        <f t="shared" si="12"/>
        <v>0</v>
      </c>
      <c r="P119" s="158">
        <f t="shared" si="13"/>
        <v>0</v>
      </c>
      <c r="Q119" s="158">
        <f t="shared" si="14"/>
        <v>0</v>
      </c>
      <c r="R119" s="158">
        <f t="shared" si="15"/>
        <v>0</v>
      </c>
      <c r="S119" s="8"/>
    </row>
    <row r="120" spans="1:19" s="103" customFormat="1" ht="41" customHeight="1" thickTop="1" x14ac:dyDescent="0.2">
      <c r="A120" s="262" t="s">
        <v>13</v>
      </c>
      <c r="B120" s="265" t="s">
        <v>44</v>
      </c>
      <c r="C120" s="65" t="s">
        <v>240</v>
      </c>
      <c r="D120" s="65" t="s">
        <v>65</v>
      </c>
      <c r="E120" s="66" t="s">
        <v>322</v>
      </c>
      <c r="F120" s="68" t="s">
        <v>132</v>
      </c>
      <c r="G120" s="101"/>
      <c r="H120" s="225" t="str">
        <f>IF(ISBLANK(H110),"Waiting",H110)</f>
        <v>No</v>
      </c>
      <c r="I120" s="209"/>
      <c r="J120" s="157" t="s">
        <v>13</v>
      </c>
      <c r="K120" s="157">
        <f t="shared" si="11"/>
        <v>0</v>
      </c>
      <c r="L120" s="157">
        <f t="shared" si="8"/>
        <v>0</v>
      </c>
      <c r="M120" s="157">
        <f t="shared" si="9"/>
        <v>0</v>
      </c>
      <c r="N120" s="157">
        <f t="shared" si="10"/>
        <v>0</v>
      </c>
      <c r="O120" s="157">
        <f t="shared" si="12"/>
        <v>0</v>
      </c>
      <c r="P120" s="157">
        <f t="shared" si="13"/>
        <v>0</v>
      </c>
      <c r="Q120" s="157">
        <f t="shared" si="14"/>
        <v>0</v>
      </c>
      <c r="R120" s="157">
        <f t="shared" si="15"/>
        <v>0</v>
      </c>
      <c r="S120" s="206"/>
    </row>
    <row r="121" spans="1:19" s="103" customFormat="1" ht="90" x14ac:dyDescent="0.2">
      <c r="A121" s="263"/>
      <c r="B121" s="266"/>
      <c r="C121" s="65" t="s">
        <v>241</v>
      </c>
      <c r="D121" s="65" t="s">
        <v>65</v>
      </c>
      <c r="E121" s="66" t="s">
        <v>323</v>
      </c>
      <c r="F121" s="68" t="s">
        <v>527</v>
      </c>
      <c r="G121" s="101"/>
      <c r="H121" s="104" t="str">
        <f>IF(ISBLANK(H111),"Waiting",H111)</f>
        <v>No</v>
      </c>
      <c r="I121" s="3"/>
      <c r="J121" s="156" t="s">
        <v>13</v>
      </c>
      <c r="K121" s="156">
        <f t="shared" si="11"/>
        <v>0</v>
      </c>
      <c r="L121" s="156">
        <f t="shared" si="8"/>
        <v>0</v>
      </c>
      <c r="M121" s="156">
        <f t="shared" si="9"/>
        <v>0</v>
      </c>
      <c r="N121" s="156">
        <f t="shared" si="10"/>
        <v>0</v>
      </c>
      <c r="O121" s="156">
        <f t="shared" si="12"/>
        <v>0</v>
      </c>
      <c r="P121" s="156">
        <f t="shared" si="13"/>
        <v>0</v>
      </c>
      <c r="Q121" s="156">
        <f t="shared" si="14"/>
        <v>0</v>
      </c>
      <c r="R121" s="156">
        <f t="shared" si="15"/>
        <v>0</v>
      </c>
      <c r="S121" s="6"/>
    </row>
    <row r="122" spans="1:19" s="103" customFormat="1" ht="36" x14ac:dyDescent="0.2">
      <c r="A122" s="263"/>
      <c r="B122" s="266"/>
      <c r="C122" s="65" t="s">
        <v>242</v>
      </c>
      <c r="D122" s="65" t="s">
        <v>65</v>
      </c>
      <c r="E122" s="66" t="s">
        <v>342</v>
      </c>
      <c r="F122" s="68" t="s">
        <v>133</v>
      </c>
      <c r="G122" s="101"/>
      <c r="H122" s="104" t="str">
        <f>IF(ISBLANK(H112),"Waiting",H112)</f>
        <v>No</v>
      </c>
      <c r="I122" s="3"/>
      <c r="J122" s="156" t="s">
        <v>13</v>
      </c>
      <c r="K122" s="156">
        <f t="shared" si="11"/>
        <v>0</v>
      </c>
      <c r="L122" s="156">
        <f t="shared" si="8"/>
        <v>0</v>
      </c>
      <c r="M122" s="156">
        <f t="shared" si="9"/>
        <v>0</v>
      </c>
      <c r="N122" s="156">
        <f t="shared" si="10"/>
        <v>0</v>
      </c>
      <c r="O122" s="156">
        <f t="shared" si="12"/>
        <v>0</v>
      </c>
      <c r="P122" s="156">
        <f t="shared" si="13"/>
        <v>0</v>
      </c>
      <c r="Q122" s="156">
        <f t="shared" si="14"/>
        <v>0</v>
      </c>
      <c r="R122" s="156">
        <f t="shared" si="15"/>
        <v>0</v>
      </c>
      <c r="S122" s="6"/>
    </row>
    <row r="123" spans="1:19" s="93" customFormat="1" ht="36" x14ac:dyDescent="0.2">
      <c r="A123" s="263"/>
      <c r="B123" s="266"/>
      <c r="C123" s="57" t="s">
        <v>247</v>
      </c>
      <c r="D123" s="57" t="s">
        <v>65</v>
      </c>
      <c r="E123" s="78" t="s">
        <v>618</v>
      </c>
      <c r="F123" s="79" t="s">
        <v>138</v>
      </c>
      <c r="G123" s="96"/>
      <c r="H123" s="130" t="s">
        <v>654</v>
      </c>
      <c r="I123" s="3"/>
      <c r="J123" s="156" t="s">
        <v>13</v>
      </c>
      <c r="K123" s="156">
        <f t="shared" si="11"/>
        <v>0</v>
      </c>
      <c r="L123" s="156">
        <f t="shared" si="8"/>
        <v>0</v>
      </c>
      <c r="M123" s="156">
        <f t="shared" si="9"/>
        <v>0</v>
      </c>
      <c r="N123" s="156">
        <f t="shared" si="10"/>
        <v>0</v>
      </c>
      <c r="O123" s="156">
        <f t="shared" si="12"/>
        <v>0</v>
      </c>
      <c r="P123" s="156">
        <f t="shared" si="13"/>
        <v>0</v>
      </c>
      <c r="Q123" s="156">
        <f t="shared" si="14"/>
        <v>0</v>
      </c>
      <c r="R123" s="156">
        <f t="shared" si="15"/>
        <v>0</v>
      </c>
      <c r="S123" s="6"/>
    </row>
    <row r="124" spans="1:19" s="93" customFormat="1" ht="36" x14ac:dyDescent="0.2">
      <c r="A124" s="263"/>
      <c r="B124" s="266"/>
      <c r="C124" s="65" t="s">
        <v>243</v>
      </c>
      <c r="D124" s="65" t="s">
        <v>65</v>
      </c>
      <c r="E124" s="66" t="s">
        <v>343</v>
      </c>
      <c r="F124" s="68" t="s">
        <v>134</v>
      </c>
      <c r="G124" s="101"/>
      <c r="H124" s="104" t="str">
        <f>IF(ISBLANK(H113),"Waiting",H113)</f>
        <v>No</v>
      </c>
      <c r="I124" s="3"/>
      <c r="J124" s="156" t="s">
        <v>13</v>
      </c>
      <c r="K124" s="156">
        <f t="shared" si="11"/>
        <v>0</v>
      </c>
      <c r="L124" s="156">
        <f t="shared" si="8"/>
        <v>0</v>
      </c>
      <c r="M124" s="156">
        <f t="shared" si="9"/>
        <v>0</v>
      </c>
      <c r="N124" s="156">
        <f t="shared" si="10"/>
        <v>0</v>
      </c>
      <c r="O124" s="156">
        <f t="shared" si="12"/>
        <v>0</v>
      </c>
      <c r="P124" s="156">
        <f t="shared" si="13"/>
        <v>0</v>
      </c>
      <c r="Q124" s="156">
        <f t="shared" si="14"/>
        <v>0</v>
      </c>
      <c r="R124" s="156">
        <f t="shared" si="15"/>
        <v>0</v>
      </c>
      <c r="S124" s="6"/>
    </row>
    <row r="125" spans="1:19" s="93" customFormat="1" ht="36" x14ac:dyDescent="0.2">
      <c r="A125" s="263"/>
      <c r="B125" s="266"/>
      <c r="C125" s="65" t="s">
        <v>245</v>
      </c>
      <c r="D125" s="65" t="s">
        <v>65</v>
      </c>
      <c r="E125" s="66" t="s">
        <v>344</v>
      </c>
      <c r="F125" s="68" t="s">
        <v>136</v>
      </c>
      <c r="G125" s="101"/>
      <c r="H125" s="104" t="str">
        <f>IF(ISBLANK(H115),"Waiting",H115)</f>
        <v>No</v>
      </c>
      <c r="I125" s="3"/>
      <c r="J125" s="156" t="s">
        <v>13</v>
      </c>
      <c r="K125" s="156">
        <f t="shared" si="11"/>
        <v>0</v>
      </c>
      <c r="L125" s="156">
        <f t="shared" si="8"/>
        <v>0</v>
      </c>
      <c r="M125" s="156">
        <f t="shared" si="9"/>
        <v>0</v>
      </c>
      <c r="N125" s="156">
        <f t="shared" si="10"/>
        <v>0</v>
      </c>
      <c r="O125" s="156">
        <f t="shared" si="12"/>
        <v>0</v>
      </c>
      <c r="P125" s="156">
        <f t="shared" si="13"/>
        <v>0</v>
      </c>
      <c r="Q125" s="156">
        <f t="shared" si="14"/>
        <v>0</v>
      </c>
      <c r="R125" s="156">
        <f t="shared" si="15"/>
        <v>0</v>
      </c>
      <c r="S125" s="6"/>
    </row>
    <row r="126" spans="1:19" s="93" customFormat="1" ht="54" x14ac:dyDescent="0.2">
      <c r="A126" s="263"/>
      <c r="B126" s="266"/>
      <c r="C126" s="65" t="s">
        <v>244</v>
      </c>
      <c r="D126" s="65" t="s">
        <v>65</v>
      </c>
      <c r="E126" s="66" t="s">
        <v>324</v>
      </c>
      <c r="F126" s="68" t="s">
        <v>135</v>
      </c>
      <c r="G126" s="101"/>
      <c r="H126" s="104" t="str">
        <f>IF(ISBLANK(H114),"Waiting",H114)</f>
        <v>No</v>
      </c>
      <c r="I126" s="3"/>
      <c r="J126" s="156" t="s">
        <v>13</v>
      </c>
      <c r="K126" s="156">
        <f t="shared" si="11"/>
        <v>0</v>
      </c>
      <c r="L126" s="156">
        <f t="shared" si="8"/>
        <v>0</v>
      </c>
      <c r="M126" s="156">
        <f t="shared" si="9"/>
        <v>0</v>
      </c>
      <c r="N126" s="156">
        <f t="shared" si="10"/>
        <v>0</v>
      </c>
      <c r="O126" s="156">
        <f t="shared" si="12"/>
        <v>0</v>
      </c>
      <c r="P126" s="156">
        <f t="shared" si="13"/>
        <v>0</v>
      </c>
      <c r="Q126" s="156">
        <f t="shared" si="14"/>
        <v>0</v>
      </c>
      <c r="R126" s="156">
        <f t="shared" si="15"/>
        <v>0</v>
      </c>
      <c r="S126" s="6"/>
    </row>
    <row r="127" spans="1:19" s="93" customFormat="1" ht="36" x14ac:dyDescent="0.2">
      <c r="A127" s="263"/>
      <c r="B127" s="266"/>
      <c r="C127" s="65" t="s">
        <v>237</v>
      </c>
      <c r="D127" s="65" t="s">
        <v>65</v>
      </c>
      <c r="E127" s="66" t="s">
        <v>340</v>
      </c>
      <c r="F127" s="68" t="s">
        <v>130</v>
      </c>
      <c r="G127" s="101"/>
      <c r="H127" s="104" t="str">
        <f>IF(ISBLANK(H103),"Waiting",H103)</f>
        <v>No</v>
      </c>
      <c r="I127" s="9"/>
      <c r="J127" s="156" t="s">
        <v>13</v>
      </c>
      <c r="K127" s="156">
        <f t="shared" si="11"/>
        <v>0</v>
      </c>
      <c r="L127" s="156">
        <f t="shared" si="8"/>
        <v>0</v>
      </c>
      <c r="M127" s="156">
        <f t="shared" si="9"/>
        <v>0</v>
      </c>
      <c r="N127" s="156">
        <f t="shared" si="10"/>
        <v>0</v>
      </c>
      <c r="O127" s="156">
        <f t="shared" si="12"/>
        <v>0</v>
      </c>
      <c r="P127" s="156">
        <f t="shared" si="13"/>
        <v>0</v>
      </c>
      <c r="Q127" s="156">
        <f t="shared" si="14"/>
        <v>0</v>
      </c>
      <c r="R127" s="156">
        <f t="shared" si="15"/>
        <v>0</v>
      </c>
      <c r="S127" s="10"/>
    </row>
    <row r="128" spans="1:19" s="93" customFormat="1" ht="36" x14ac:dyDescent="0.2">
      <c r="A128" s="263"/>
      <c r="B128" s="266"/>
      <c r="C128" s="197" t="s">
        <v>558</v>
      </c>
      <c r="D128" s="198" t="s">
        <v>65</v>
      </c>
      <c r="E128" s="199" t="s">
        <v>537</v>
      </c>
      <c r="F128" s="200"/>
      <c r="G128" s="101"/>
      <c r="H128" s="130" t="s">
        <v>654</v>
      </c>
      <c r="I128" s="9"/>
      <c r="J128" s="156" t="s">
        <v>13</v>
      </c>
      <c r="K128" s="156">
        <f t="shared" si="11"/>
        <v>0</v>
      </c>
      <c r="L128" s="156">
        <f t="shared" si="8"/>
        <v>0</v>
      </c>
      <c r="M128" s="156">
        <f t="shared" si="9"/>
        <v>0</v>
      </c>
      <c r="N128" s="156">
        <f t="shared" si="10"/>
        <v>0</v>
      </c>
      <c r="O128" s="156">
        <f t="shared" si="12"/>
        <v>0</v>
      </c>
      <c r="P128" s="156">
        <f t="shared" si="13"/>
        <v>0</v>
      </c>
      <c r="Q128" s="156">
        <f t="shared" si="14"/>
        <v>0</v>
      </c>
      <c r="R128" s="156">
        <f t="shared" si="15"/>
        <v>0</v>
      </c>
      <c r="S128" s="10"/>
    </row>
    <row r="129" spans="1:19" s="93" customFormat="1" ht="36" x14ac:dyDescent="0.2">
      <c r="A129" s="263"/>
      <c r="B129" s="266"/>
      <c r="C129" s="203" t="s">
        <v>575</v>
      </c>
      <c r="D129" s="204" t="s">
        <v>66</v>
      </c>
      <c r="E129" s="205" t="s">
        <v>538</v>
      </c>
      <c r="F129" s="200"/>
      <c r="G129" s="101"/>
      <c r="H129" s="132" t="s">
        <v>654</v>
      </c>
      <c r="I129" s="9"/>
      <c r="J129" s="156" t="s">
        <v>13</v>
      </c>
      <c r="K129" s="156">
        <f t="shared" si="11"/>
        <v>0</v>
      </c>
      <c r="L129" s="156">
        <f t="shared" si="8"/>
        <v>0</v>
      </c>
      <c r="M129" s="156">
        <f t="shared" si="9"/>
        <v>0</v>
      </c>
      <c r="N129" s="156">
        <f t="shared" si="10"/>
        <v>0</v>
      </c>
      <c r="O129" s="156">
        <f t="shared" si="12"/>
        <v>0</v>
      </c>
      <c r="P129" s="156">
        <f t="shared" si="13"/>
        <v>0</v>
      </c>
      <c r="Q129" s="156">
        <f t="shared" si="14"/>
        <v>0</v>
      </c>
      <c r="R129" s="156">
        <f t="shared" si="15"/>
        <v>0</v>
      </c>
      <c r="S129" s="10"/>
    </row>
    <row r="130" spans="1:19" s="93" customFormat="1" ht="127" thickBot="1" x14ac:dyDescent="0.25">
      <c r="A130" s="264"/>
      <c r="B130" s="267"/>
      <c r="C130" s="57" t="s">
        <v>468</v>
      </c>
      <c r="D130" s="57" t="s">
        <v>390</v>
      </c>
      <c r="E130" s="78" t="s">
        <v>458</v>
      </c>
      <c r="F130" s="79"/>
      <c r="G130" s="101"/>
      <c r="H130" s="132" t="s">
        <v>655</v>
      </c>
      <c r="I130" s="7" t="s">
        <v>766</v>
      </c>
      <c r="J130" s="158" t="s">
        <v>13</v>
      </c>
      <c r="K130" s="158">
        <f t="shared" si="11"/>
        <v>0</v>
      </c>
      <c r="L130" s="158">
        <f t="shared" si="8"/>
        <v>0</v>
      </c>
      <c r="M130" s="158">
        <f t="shared" si="9"/>
        <v>0</v>
      </c>
      <c r="N130" s="158">
        <f t="shared" si="10"/>
        <v>0</v>
      </c>
      <c r="O130" s="158">
        <f t="shared" si="12"/>
        <v>0</v>
      </c>
      <c r="P130" s="158">
        <f t="shared" si="13"/>
        <v>0</v>
      </c>
      <c r="Q130" s="158">
        <f t="shared" si="14"/>
        <v>0</v>
      </c>
      <c r="R130" s="158">
        <f t="shared" si="15"/>
        <v>0</v>
      </c>
      <c r="S130" s="242"/>
    </row>
    <row r="131" spans="1:19" s="93" customFormat="1" ht="55" thickTop="1" x14ac:dyDescent="0.2">
      <c r="A131" s="259" t="s">
        <v>14</v>
      </c>
      <c r="B131" s="259" t="s">
        <v>45</v>
      </c>
      <c r="C131" s="62" t="s">
        <v>248</v>
      </c>
      <c r="D131" s="62" t="s">
        <v>65</v>
      </c>
      <c r="E131" s="67" t="s">
        <v>346</v>
      </c>
      <c r="F131" s="81" t="s">
        <v>139</v>
      </c>
      <c r="G131" s="96"/>
      <c r="H131" s="129" t="s">
        <v>654</v>
      </c>
      <c r="I131" s="4"/>
      <c r="J131" s="155" t="s">
        <v>14</v>
      </c>
      <c r="K131" s="155">
        <f t="shared" si="11"/>
        <v>0</v>
      </c>
      <c r="L131" s="155">
        <f t="shared" ref="L131:L195" si="16">IF(AND($H131="Yes",NOT(ISERROR(SEARCH("-L-",$C131)))),1,0)</f>
        <v>0</v>
      </c>
      <c r="M131" s="155">
        <f t="shared" ref="M131:M195" si="17">IF(AND($H131="Yes",NOT(ISERROR(SEARCH("-U-",$C131)))),1,0)</f>
        <v>0</v>
      </c>
      <c r="N131" s="155">
        <f t="shared" ref="N131:N195" si="18">IF(AND($H131="Yes",NOT(ISERROR(SEARCH("-P-",$C131)))),1,0)</f>
        <v>0</v>
      </c>
      <c r="O131" s="157">
        <f t="shared" si="12"/>
        <v>0</v>
      </c>
      <c r="P131" s="157">
        <f t="shared" si="13"/>
        <v>0</v>
      </c>
      <c r="Q131" s="157">
        <f t="shared" si="14"/>
        <v>0</v>
      </c>
      <c r="R131" s="157">
        <f t="shared" si="15"/>
        <v>0</v>
      </c>
      <c r="S131" s="5"/>
    </row>
    <row r="132" spans="1:19" s="93" customFormat="1" ht="90" x14ac:dyDescent="0.2">
      <c r="A132" s="260"/>
      <c r="B132" s="260"/>
      <c r="C132" s="80" t="s">
        <v>241</v>
      </c>
      <c r="D132" s="80" t="s">
        <v>65</v>
      </c>
      <c r="E132" s="75" t="s">
        <v>323</v>
      </c>
      <c r="F132" s="76" t="s">
        <v>527</v>
      </c>
      <c r="G132" s="109"/>
      <c r="H132" s="104" t="str">
        <f>IF(ISBLANK(H111),"Waiting",H111)</f>
        <v>No</v>
      </c>
      <c r="I132" s="3"/>
      <c r="J132" s="156" t="s">
        <v>14</v>
      </c>
      <c r="K132" s="156">
        <f t="shared" ref="K132:K196" si="19">IF(AND($H132="Yes",NOT(ISERROR(SEARCH("-H-",$C132)))),1,0)</f>
        <v>0</v>
      </c>
      <c r="L132" s="156">
        <f t="shared" si="16"/>
        <v>0</v>
      </c>
      <c r="M132" s="156">
        <f t="shared" si="17"/>
        <v>0</v>
      </c>
      <c r="N132" s="156">
        <f t="shared" si="18"/>
        <v>0</v>
      </c>
      <c r="O132" s="156">
        <f t="shared" si="12"/>
        <v>0</v>
      </c>
      <c r="P132" s="156">
        <f t="shared" si="13"/>
        <v>0</v>
      </c>
      <c r="Q132" s="156">
        <f t="shared" si="14"/>
        <v>0</v>
      </c>
      <c r="R132" s="156">
        <f t="shared" si="15"/>
        <v>0</v>
      </c>
      <c r="S132" s="128"/>
    </row>
    <row r="133" spans="1:19" s="93" customFormat="1" ht="36" x14ac:dyDescent="0.2">
      <c r="A133" s="260"/>
      <c r="B133" s="260"/>
      <c r="C133" s="191" t="s">
        <v>559</v>
      </c>
      <c r="D133" s="192" t="s">
        <v>65</v>
      </c>
      <c r="E133" s="193" t="s">
        <v>537</v>
      </c>
      <c r="F133" s="201"/>
      <c r="G133" s="109"/>
      <c r="H133" s="130" t="s">
        <v>654</v>
      </c>
      <c r="I133" s="3"/>
      <c r="J133" s="156" t="s">
        <v>14</v>
      </c>
      <c r="K133" s="156">
        <f t="shared" si="19"/>
        <v>0</v>
      </c>
      <c r="L133" s="156">
        <f t="shared" si="16"/>
        <v>0</v>
      </c>
      <c r="M133" s="156">
        <f t="shared" si="17"/>
        <v>0</v>
      </c>
      <c r="N133" s="156">
        <f t="shared" si="18"/>
        <v>0</v>
      </c>
      <c r="O133" s="156">
        <f t="shared" si="12"/>
        <v>0</v>
      </c>
      <c r="P133" s="156">
        <f t="shared" si="13"/>
        <v>0</v>
      </c>
      <c r="Q133" s="156">
        <f t="shared" si="14"/>
        <v>0</v>
      </c>
      <c r="R133" s="156">
        <f t="shared" si="15"/>
        <v>0</v>
      </c>
      <c r="S133" s="128"/>
    </row>
    <row r="134" spans="1:19" s="93" customFormat="1" ht="36" x14ac:dyDescent="0.2">
      <c r="A134" s="260"/>
      <c r="B134" s="260"/>
      <c r="C134" s="194" t="s">
        <v>576</v>
      </c>
      <c r="D134" s="195" t="s">
        <v>66</v>
      </c>
      <c r="E134" s="196" t="s">
        <v>538</v>
      </c>
      <c r="F134" s="201"/>
      <c r="G134" s="109"/>
      <c r="H134" s="130" t="s">
        <v>654</v>
      </c>
      <c r="I134" s="3"/>
      <c r="J134" s="156" t="s">
        <v>14</v>
      </c>
      <c r="K134" s="156">
        <f t="shared" si="19"/>
        <v>0</v>
      </c>
      <c r="L134" s="156">
        <f t="shared" si="16"/>
        <v>0</v>
      </c>
      <c r="M134" s="156">
        <f t="shared" si="17"/>
        <v>0</v>
      </c>
      <c r="N134" s="156">
        <f t="shared" si="18"/>
        <v>0</v>
      </c>
      <c r="O134" s="156">
        <f t="shared" si="12"/>
        <v>0</v>
      </c>
      <c r="P134" s="156">
        <f t="shared" si="13"/>
        <v>0</v>
      </c>
      <c r="Q134" s="156">
        <f t="shared" si="14"/>
        <v>0</v>
      </c>
      <c r="R134" s="156">
        <f t="shared" si="15"/>
        <v>0</v>
      </c>
      <c r="S134" s="128"/>
    </row>
    <row r="135" spans="1:19" s="93" customFormat="1" ht="127" thickBot="1" x14ac:dyDescent="0.25">
      <c r="A135" s="261"/>
      <c r="B135" s="261"/>
      <c r="C135" s="62" t="s">
        <v>469</v>
      </c>
      <c r="D135" s="62" t="s">
        <v>390</v>
      </c>
      <c r="E135" s="67" t="s">
        <v>458</v>
      </c>
      <c r="F135" s="81"/>
      <c r="G135" s="109"/>
      <c r="H135" s="130" t="s">
        <v>655</v>
      </c>
      <c r="I135" s="139" t="s">
        <v>783</v>
      </c>
      <c r="J135" s="156" t="s">
        <v>14</v>
      </c>
      <c r="K135" s="156">
        <f t="shared" si="19"/>
        <v>0</v>
      </c>
      <c r="L135" s="156">
        <f t="shared" si="16"/>
        <v>0</v>
      </c>
      <c r="M135" s="156">
        <f t="shared" si="17"/>
        <v>0</v>
      </c>
      <c r="N135" s="156">
        <f t="shared" si="18"/>
        <v>0</v>
      </c>
      <c r="O135" s="158">
        <f t="shared" ref="O135:O198" si="20">IF(AND($H135="Split",$D135="High"),1,0)</f>
        <v>0</v>
      </c>
      <c r="P135" s="158">
        <f t="shared" ref="P135:P198" si="21">IF(AND($H135="Split",$D135="Low"),1,0)</f>
        <v>0</v>
      </c>
      <c r="Q135" s="158">
        <f t="shared" ref="Q135:Q198" si="22">IF(AND($H135="Split",$D135="Unlikely"),1,0)</f>
        <v>0</v>
      </c>
      <c r="R135" s="158">
        <f t="shared" ref="R135:R198" si="23">IF(AND($H135="Split",$D135="Moderate"),1,0)</f>
        <v>0</v>
      </c>
      <c r="S135" s="243"/>
    </row>
    <row r="136" spans="1:19" s="103" customFormat="1" ht="37" thickTop="1" x14ac:dyDescent="0.2">
      <c r="A136" s="262" t="s">
        <v>15</v>
      </c>
      <c r="B136" s="262" t="s">
        <v>46</v>
      </c>
      <c r="C136" s="65" t="s">
        <v>232</v>
      </c>
      <c r="D136" s="65" t="s">
        <v>65</v>
      </c>
      <c r="E136" s="66" t="s">
        <v>347</v>
      </c>
      <c r="F136" s="68" t="s">
        <v>125</v>
      </c>
      <c r="G136" s="101"/>
      <c r="H136" s="106" t="str">
        <f t="shared" ref="H136:H142" si="24">IF(ISBLANK(H98),"Waiting",H98)</f>
        <v>No</v>
      </c>
      <c r="I136" s="4"/>
      <c r="J136" s="155" t="s">
        <v>15</v>
      </c>
      <c r="K136" s="155">
        <f t="shared" si="19"/>
        <v>0</v>
      </c>
      <c r="L136" s="155">
        <f t="shared" si="16"/>
        <v>0</v>
      </c>
      <c r="M136" s="155">
        <f t="shared" si="17"/>
        <v>0</v>
      </c>
      <c r="N136" s="155">
        <f t="shared" si="18"/>
        <v>0</v>
      </c>
      <c r="O136" s="157">
        <f t="shared" si="20"/>
        <v>0</v>
      </c>
      <c r="P136" s="157">
        <f t="shared" si="21"/>
        <v>0</v>
      </c>
      <c r="Q136" s="157">
        <f t="shared" si="22"/>
        <v>0</v>
      </c>
      <c r="R136" s="157">
        <f t="shared" si="23"/>
        <v>0</v>
      </c>
      <c r="S136" s="5"/>
    </row>
    <row r="137" spans="1:19" s="103" customFormat="1" ht="108" x14ac:dyDescent="0.2">
      <c r="A137" s="263"/>
      <c r="B137" s="263"/>
      <c r="C137" s="65" t="s">
        <v>233</v>
      </c>
      <c r="D137" s="65" t="s">
        <v>65</v>
      </c>
      <c r="E137" s="66" t="s">
        <v>336</v>
      </c>
      <c r="F137" s="68" t="s">
        <v>126</v>
      </c>
      <c r="G137" s="101"/>
      <c r="H137" s="104" t="str">
        <f t="shared" si="24"/>
        <v>Yes</v>
      </c>
      <c r="I137" s="3" t="s">
        <v>751</v>
      </c>
      <c r="J137" s="156" t="s">
        <v>15</v>
      </c>
      <c r="K137" s="156">
        <f t="shared" si="19"/>
        <v>1</v>
      </c>
      <c r="L137" s="156">
        <f t="shared" si="16"/>
        <v>0</v>
      </c>
      <c r="M137" s="156">
        <f t="shared" si="17"/>
        <v>0</v>
      </c>
      <c r="N137" s="156">
        <f t="shared" si="18"/>
        <v>0</v>
      </c>
      <c r="O137" s="156">
        <f t="shared" si="20"/>
        <v>0</v>
      </c>
      <c r="P137" s="156">
        <f t="shared" si="21"/>
        <v>0</v>
      </c>
      <c r="Q137" s="156">
        <f t="shared" si="22"/>
        <v>0</v>
      </c>
      <c r="R137" s="156">
        <f t="shared" si="23"/>
        <v>0</v>
      </c>
      <c r="S137" s="238"/>
    </row>
    <row r="138" spans="1:19" s="103" customFormat="1" ht="36" x14ac:dyDescent="0.2">
      <c r="A138" s="263"/>
      <c r="B138" s="263"/>
      <c r="C138" s="65" t="s">
        <v>234</v>
      </c>
      <c r="D138" s="65" t="s">
        <v>65</v>
      </c>
      <c r="E138" s="66" t="s">
        <v>337</v>
      </c>
      <c r="F138" s="68" t="s">
        <v>127</v>
      </c>
      <c r="G138" s="101"/>
      <c r="H138" s="104" t="str">
        <f t="shared" si="24"/>
        <v>No</v>
      </c>
      <c r="I138" s="3"/>
      <c r="J138" s="156" t="s">
        <v>15</v>
      </c>
      <c r="K138" s="156">
        <f t="shared" si="19"/>
        <v>0</v>
      </c>
      <c r="L138" s="156">
        <f t="shared" si="16"/>
        <v>0</v>
      </c>
      <c r="M138" s="156">
        <f t="shared" si="17"/>
        <v>0</v>
      </c>
      <c r="N138" s="156">
        <f t="shared" si="18"/>
        <v>0</v>
      </c>
      <c r="O138" s="156">
        <f t="shared" si="20"/>
        <v>0</v>
      </c>
      <c r="P138" s="156">
        <f t="shared" si="21"/>
        <v>0</v>
      </c>
      <c r="Q138" s="156">
        <f t="shared" si="22"/>
        <v>0</v>
      </c>
      <c r="R138" s="156">
        <f t="shared" si="23"/>
        <v>0</v>
      </c>
      <c r="S138" s="6"/>
    </row>
    <row r="139" spans="1:19" s="103" customFormat="1" ht="20" x14ac:dyDescent="0.2">
      <c r="A139" s="263"/>
      <c r="B139" s="263"/>
      <c r="C139" s="65" t="s">
        <v>235</v>
      </c>
      <c r="D139" s="65" t="s">
        <v>65</v>
      </c>
      <c r="E139" s="66" t="s">
        <v>338</v>
      </c>
      <c r="F139" s="68" t="s">
        <v>128</v>
      </c>
      <c r="G139" s="101"/>
      <c r="H139" s="104" t="str">
        <f t="shared" si="24"/>
        <v>No</v>
      </c>
      <c r="I139" s="3"/>
      <c r="J139" s="156" t="s">
        <v>15</v>
      </c>
      <c r="K139" s="156">
        <f t="shared" si="19"/>
        <v>0</v>
      </c>
      <c r="L139" s="156">
        <f t="shared" si="16"/>
        <v>0</v>
      </c>
      <c r="M139" s="156">
        <f t="shared" si="17"/>
        <v>0</v>
      </c>
      <c r="N139" s="156">
        <f t="shared" si="18"/>
        <v>0</v>
      </c>
      <c r="O139" s="156">
        <f t="shared" si="20"/>
        <v>0</v>
      </c>
      <c r="P139" s="156">
        <f t="shared" si="21"/>
        <v>0</v>
      </c>
      <c r="Q139" s="156">
        <f t="shared" si="22"/>
        <v>0</v>
      </c>
      <c r="R139" s="156">
        <f t="shared" si="23"/>
        <v>0</v>
      </c>
      <c r="S139" s="6"/>
    </row>
    <row r="140" spans="1:19" s="103" customFormat="1" ht="20" x14ac:dyDescent="0.2">
      <c r="A140" s="263"/>
      <c r="B140" s="263"/>
      <c r="C140" s="65" t="s">
        <v>236</v>
      </c>
      <c r="D140" s="65" t="s">
        <v>65</v>
      </c>
      <c r="E140" s="66" t="s">
        <v>339</v>
      </c>
      <c r="F140" s="68" t="s">
        <v>129</v>
      </c>
      <c r="G140" s="101"/>
      <c r="H140" s="104" t="str">
        <f t="shared" si="24"/>
        <v>No</v>
      </c>
      <c r="I140" s="3"/>
      <c r="J140" s="156" t="s">
        <v>15</v>
      </c>
      <c r="K140" s="156">
        <f t="shared" si="19"/>
        <v>0</v>
      </c>
      <c r="L140" s="156">
        <f t="shared" si="16"/>
        <v>0</v>
      </c>
      <c r="M140" s="156">
        <f t="shared" si="17"/>
        <v>0</v>
      </c>
      <c r="N140" s="156">
        <f t="shared" si="18"/>
        <v>0</v>
      </c>
      <c r="O140" s="156">
        <f t="shared" si="20"/>
        <v>0</v>
      </c>
      <c r="P140" s="156">
        <f t="shared" si="21"/>
        <v>0</v>
      </c>
      <c r="Q140" s="156">
        <f t="shared" si="22"/>
        <v>0</v>
      </c>
      <c r="R140" s="156">
        <f t="shared" si="23"/>
        <v>0</v>
      </c>
      <c r="S140" s="6"/>
    </row>
    <row r="141" spans="1:19" s="103" customFormat="1" ht="36" x14ac:dyDescent="0.2">
      <c r="A141" s="263"/>
      <c r="B141" s="263"/>
      <c r="C141" s="65" t="s">
        <v>237</v>
      </c>
      <c r="D141" s="65" t="s">
        <v>65</v>
      </c>
      <c r="E141" s="66" t="s">
        <v>340</v>
      </c>
      <c r="F141" s="68" t="s">
        <v>130</v>
      </c>
      <c r="G141" s="101"/>
      <c r="H141" s="104" t="str">
        <f t="shared" si="24"/>
        <v>No</v>
      </c>
      <c r="I141" s="3"/>
      <c r="J141" s="156" t="s">
        <v>15</v>
      </c>
      <c r="K141" s="156">
        <f t="shared" si="19"/>
        <v>0</v>
      </c>
      <c r="L141" s="156">
        <f t="shared" si="16"/>
        <v>0</v>
      </c>
      <c r="M141" s="156">
        <f t="shared" si="17"/>
        <v>0</v>
      </c>
      <c r="N141" s="156">
        <f t="shared" si="18"/>
        <v>0</v>
      </c>
      <c r="O141" s="156">
        <f t="shared" si="20"/>
        <v>0</v>
      </c>
      <c r="P141" s="156">
        <f t="shared" si="21"/>
        <v>0</v>
      </c>
      <c r="Q141" s="156">
        <f t="shared" si="22"/>
        <v>0</v>
      </c>
      <c r="R141" s="156">
        <f t="shared" si="23"/>
        <v>0</v>
      </c>
      <c r="S141" s="6"/>
    </row>
    <row r="142" spans="1:19" s="103" customFormat="1" ht="36" x14ac:dyDescent="0.2">
      <c r="A142" s="263"/>
      <c r="B142" s="263"/>
      <c r="C142" s="65" t="s">
        <v>238</v>
      </c>
      <c r="D142" s="65" t="s">
        <v>65</v>
      </c>
      <c r="E142" s="66" t="s">
        <v>341</v>
      </c>
      <c r="F142" s="68" t="s">
        <v>131</v>
      </c>
      <c r="G142" s="101"/>
      <c r="H142" s="104" t="str">
        <f t="shared" si="24"/>
        <v>No</v>
      </c>
      <c r="I142" s="3"/>
      <c r="J142" s="156" t="s">
        <v>15</v>
      </c>
      <c r="K142" s="156">
        <f t="shared" si="19"/>
        <v>0</v>
      </c>
      <c r="L142" s="156">
        <f t="shared" si="16"/>
        <v>0</v>
      </c>
      <c r="M142" s="156">
        <f t="shared" si="17"/>
        <v>0</v>
      </c>
      <c r="N142" s="156">
        <f t="shared" si="18"/>
        <v>0</v>
      </c>
      <c r="O142" s="156">
        <f t="shared" si="20"/>
        <v>0</v>
      </c>
      <c r="P142" s="156">
        <f t="shared" si="21"/>
        <v>0</v>
      </c>
      <c r="Q142" s="156">
        <f t="shared" si="22"/>
        <v>0</v>
      </c>
      <c r="R142" s="156">
        <f t="shared" si="23"/>
        <v>0</v>
      </c>
      <c r="S142" s="6"/>
    </row>
    <row r="143" spans="1:19" s="103" customFormat="1" ht="36" x14ac:dyDescent="0.2">
      <c r="A143" s="263"/>
      <c r="B143" s="263"/>
      <c r="C143" s="65" t="s">
        <v>239</v>
      </c>
      <c r="D143" s="65" t="s">
        <v>65</v>
      </c>
      <c r="E143" s="66" t="s">
        <v>321</v>
      </c>
      <c r="F143" s="68" t="s">
        <v>528</v>
      </c>
      <c r="G143" s="101"/>
      <c r="H143" s="104" t="str">
        <f>IF(ISBLANK(H109),"Waiting",H109)</f>
        <v>No</v>
      </c>
      <c r="I143" s="3"/>
      <c r="J143" s="156" t="s">
        <v>15</v>
      </c>
      <c r="K143" s="156">
        <f t="shared" si="19"/>
        <v>0</v>
      </c>
      <c r="L143" s="156">
        <f t="shared" si="16"/>
        <v>0</v>
      </c>
      <c r="M143" s="156">
        <f t="shared" si="17"/>
        <v>0</v>
      </c>
      <c r="N143" s="156">
        <f t="shared" si="18"/>
        <v>0</v>
      </c>
      <c r="O143" s="156">
        <f t="shared" si="20"/>
        <v>0</v>
      </c>
      <c r="P143" s="156">
        <f t="shared" si="21"/>
        <v>0</v>
      </c>
      <c r="Q143" s="156">
        <f t="shared" si="22"/>
        <v>0</v>
      </c>
      <c r="R143" s="156">
        <f t="shared" si="23"/>
        <v>0</v>
      </c>
      <c r="S143" s="6"/>
    </row>
    <row r="144" spans="1:19" s="103" customFormat="1" ht="36" x14ac:dyDescent="0.2">
      <c r="A144" s="263"/>
      <c r="B144" s="263"/>
      <c r="C144" s="65" t="s">
        <v>240</v>
      </c>
      <c r="D144" s="65" t="s">
        <v>65</v>
      </c>
      <c r="E144" s="66" t="s">
        <v>322</v>
      </c>
      <c r="F144" s="68" t="s">
        <v>132</v>
      </c>
      <c r="G144" s="101"/>
      <c r="H144" s="104" t="str">
        <f>IF(ISBLANK(H110),"Waiting",H110)</f>
        <v>No</v>
      </c>
      <c r="I144" s="3"/>
      <c r="J144" s="156" t="s">
        <v>15</v>
      </c>
      <c r="K144" s="156">
        <f t="shared" si="19"/>
        <v>0</v>
      </c>
      <c r="L144" s="156">
        <f t="shared" si="16"/>
        <v>0</v>
      </c>
      <c r="M144" s="156">
        <f t="shared" si="17"/>
        <v>0</v>
      </c>
      <c r="N144" s="156">
        <f t="shared" si="18"/>
        <v>0</v>
      </c>
      <c r="O144" s="156">
        <f t="shared" si="20"/>
        <v>0</v>
      </c>
      <c r="P144" s="156">
        <f t="shared" si="21"/>
        <v>0</v>
      </c>
      <c r="Q144" s="156">
        <f t="shared" si="22"/>
        <v>0</v>
      </c>
      <c r="R144" s="156">
        <f t="shared" si="23"/>
        <v>0</v>
      </c>
      <c r="S144" s="6"/>
    </row>
    <row r="145" spans="1:19" s="103" customFormat="1" ht="72" x14ac:dyDescent="0.2">
      <c r="A145" s="263"/>
      <c r="B145" s="263"/>
      <c r="C145" s="65" t="s">
        <v>241</v>
      </c>
      <c r="D145" s="65" t="s">
        <v>65</v>
      </c>
      <c r="E145" s="66" t="s">
        <v>323</v>
      </c>
      <c r="F145" s="68" t="s">
        <v>529</v>
      </c>
      <c r="G145" s="101"/>
      <c r="H145" s="104" t="str">
        <f>IF(ISBLANK(H111),"Waiting",H111)</f>
        <v>No</v>
      </c>
      <c r="I145" s="3"/>
      <c r="J145" s="156" t="s">
        <v>15</v>
      </c>
      <c r="K145" s="156">
        <f t="shared" si="19"/>
        <v>0</v>
      </c>
      <c r="L145" s="156">
        <f t="shared" si="16"/>
        <v>0</v>
      </c>
      <c r="M145" s="156">
        <f t="shared" si="17"/>
        <v>0</v>
      </c>
      <c r="N145" s="156">
        <f t="shared" si="18"/>
        <v>0</v>
      </c>
      <c r="O145" s="156">
        <f t="shared" si="20"/>
        <v>0</v>
      </c>
      <c r="P145" s="156">
        <f t="shared" si="21"/>
        <v>0</v>
      </c>
      <c r="Q145" s="156">
        <f t="shared" si="22"/>
        <v>0</v>
      </c>
      <c r="R145" s="156">
        <f t="shared" si="23"/>
        <v>0</v>
      </c>
      <c r="S145" s="6"/>
    </row>
    <row r="146" spans="1:19" s="103" customFormat="1" ht="36" x14ac:dyDescent="0.2">
      <c r="A146" s="263"/>
      <c r="B146" s="263"/>
      <c r="C146" s="65" t="s">
        <v>242</v>
      </c>
      <c r="D146" s="65" t="s">
        <v>65</v>
      </c>
      <c r="E146" s="66" t="s">
        <v>342</v>
      </c>
      <c r="F146" s="68" t="s">
        <v>133</v>
      </c>
      <c r="G146" s="101"/>
      <c r="H146" s="104" t="str">
        <f>IF(ISBLANK(H112),"Waiting",H112)</f>
        <v>No</v>
      </c>
      <c r="I146" s="3"/>
      <c r="J146" s="156" t="s">
        <v>15</v>
      </c>
      <c r="K146" s="156">
        <f t="shared" si="19"/>
        <v>0</v>
      </c>
      <c r="L146" s="156">
        <f t="shared" si="16"/>
        <v>0</v>
      </c>
      <c r="M146" s="156">
        <f t="shared" si="17"/>
        <v>0</v>
      </c>
      <c r="N146" s="156">
        <f t="shared" si="18"/>
        <v>0</v>
      </c>
      <c r="O146" s="156">
        <f t="shared" si="20"/>
        <v>0</v>
      </c>
      <c r="P146" s="156">
        <f t="shared" si="21"/>
        <v>0</v>
      </c>
      <c r="Q146" s="156">
        <f t="shared" si="22"/>
        <v>0</v>
      </c>
      <c r="R146" s="156">
        <f t="shared" si="23"/>
        <v>0</v>
      </c>
      <c r="S146" s="6"/>
    </row>
    <row r="147" spans="1:19" s="103" customFormat="1" ht="36" x14ac:dyDescent="0.2">
      <c r="A147" s="263"/>
      <c r="B147" s="263"/>
      <c r="C147" s="226" t="s">
        <v>247</v>
      </c>
      <c r="D147" s="226" t="s">
        <v>65</v>
      </c>
      <c r="E147" s="66" t="s">
        <v>618</v>
      </c>
      <c r="F147" s="227" t="s">
        <v>138</v>
      </c>
      <c r="G147" s="101"/>
      <c r="H147" s="104" t="str">
        <f>IF(ISBLANK(H123),"Waiting",H123)</f>
        <v>No</v>
      </c>
      <c r="I147" s="3"/>
      <c r="J147" s="156" t="s">
        <v>15</v>
      </c>
      <c r="K147" s="156">
        <f t="shared" si="19"/>
        <v>0</v>
      </c>
      <c r="L147" s="156">
        <f t="shared" si="16"/>
        <v>0</v>
      </c>
      <c r="M147" s="156">
        <f t="shared" si="17"/>
        <v>0</v>
      </c>
      <c r="N147" s="156">
        <f t="shared" si="18"/>
        <v>0</v>
      </c>
      <c r="O147" s="156">
        <f t="shared" si="20"/>
        <v>0</v>
      </c>
      <c r="P147" s="156">
        <f t="shared" si="21"/>
        <v>0</v>
      </c>
      <c r="Q147" s="156">
        <f t="shared" si="22"/>
        <v>0</v>
      </c>
      <c r="R147" s="156">
        <f t="shared" si="23"/>
        <v>0</v>
      </c>
      <c r="S147" s="6"/>
    </row>
    <row r="148" spans="1:19" s="103" customFormat="1" ht="36" x14ac:dyDescent="0.2">
      <c r="A148" s="263"/>
      <c r="B148" s="263"/>
      <c r="C148" s="65" t="s">
        <v>243</v>
      </c>
      <c r="D148" s="65" t="s">
        <v>65</v>
      </c>
      <c r="E148" s="66" t="s">
        <v>343</v>
      </c>
      <c r="F148" s="68" t="s">
        <v>134</v>
      </c>
      <c r="G148" s="101"/>
      <c r="H148" s="104" t="str">
        <f>IF(ISBLANK(H124),"Waiting",H124)</f>
        <v>No</v>
      </c>
      <c r="I148" s="3"/>
      <c r="J148" s="156" t="s">
        <v>15</v>
      </c>
      <c r="K148" s="156">
        <f t="shared" si="19"/>
        <v>0</v>
      </c>
      <c r="L148" s="156">
        <f t="shared" si="16"/>
        <v>0</v>
      </c>
      <c r="M148" s="156">
        <f t="shared" si="17"/>
        <v>0</v>
      </c>
      <c r="N148" s="156">
        <f t="shared" si="18"/>
        <v>0</v>
      </c>
      <c r="O148" s="156">
        <f t="shared" si="20"/>
        <v>0</v>
      </c>
      <c r="P148" s="156">
        <f t="shared" si="21"/>
        <v>0</v>
      </c>
      <c r="Q148" s="156">
        <f t="shared" si="22"/>
        <v>0</v>
      </c>
      <c r="R148" s="156">
        <f t="shared" si="23"/>
        <v>0</v>
      </c>
      <c r="S148" s="6"/>
    </row>
    <row r="149" spans="1:19" s="103" customFormat="1" ht="36" x14ac:dyDescent="0.2">
      <c r="A149" s="263"/>
      <c r="B149" s="263"/>
      <c r="C149" s="65" t="s">
        <v>245</v>
      </c>
      <c r="D149" s="65" t="s">
        <v>65</v>
      </c>
      <c r="E149" s="66" t="s">
        <v>344</v>
      </c>
      <c r="F149" s="68" t="s">
        <v>136</v>
      </c>
      <c r="G149" s="101"/>
      <c r="H149" s="104" t="str">
        <f>IF(ISBLANK(H125),"Waiting",H125)</f>
        <v>No</v>
      </c>
      <c r="I149" s="3"/>
      <c r="J149" s="156" t="s">
        <v>15</v>
      </c>
      <c r="K149" s="156">
        <f t="shared" si="19"/>
        <v>0</v>
      </c>
      <c r="L149" s="156">
        <f t="shared" si="16"/>
        <v>0</v>
      </c>
      <c r="M149" s="156">
        <f t="shared" si="17"/>
        <v>0</v>
      </c>
      <c r="N149" s="156">
        <f t="shared" si="18"/>
        <v>0</v>
      </c>
      <c r="O149" s="156">
        <f t="shared" si="20"/>
        <v>0</v>
      </c>
      <c r="P149" s="156">
        <f t="shared" si="21"/>
        <v>0</v>
      </c>
      <c r="Q149" s="156">
        <f t="shared" si="22"/>
        <v>0</v>
      </c>
      <c r="R149" s="156">
        <f t="shared" si="23"/>
        <v>0</v>
      </c>
      <c r="S149" s="6"/>
    </row>
    <row r="150" spans="1:19" s="103" customFormat="1" ht="54" x14ac:dyDescent="0.2">
      <c r="A150" s="263"/>
      <c r="B150" s="263"/>
      <c r="C150" s="65" t="s">
        <v>244</v>
      </c>
      <c r="D150" s="65" t="s">
        <v>65</v>
      </c>
      <c r="E150" s="66" t="s">
        <v>324</v>
      </c>
      <c r="F150" s="68" t="s">
        <v>140</v>
      </c>
      <c r="G150" s="101"/>
      <c r="H150" s="104" t="str">
        <f>IF(ISBLANK(H126),"Waiting",H126)</f>
        <v>No</v>
      </c>
      <c r="I150" s="3"/>
      <c r="J150" s="156" t="s">
        <v>15</v>
      </c>
      <c r="K150" s="156">
        <f t="shared" si="19"/>
        <v>0</v>
      </c>
      <c r="L150" s="156">
        <f t="shared" si="16"/>
        <v>0</v>
      </c>
      <c r="M150" s="156">
        <f t="shared" si="17"/>
        <v>0</v>
      </c>
      <c r="N150" s="156">
        <f t="shared" si="18"/>
        <v>0</v>
      </c>
      <c r="O150" s="156">
        <f t="shared" si="20"/>
        <v>0</v>
      </c>
      <c r="P150" s="156">
        <f t="shared" si="21"/>
        <v>0</v>
      </c>
      <c r="Q150" s="156">
        <f t="shared" si="22"/>
        <v>0</v>
      </c>
      <c r="R150" s="156">
        <f t="shared" si="23"/>
        <v>0</v>
      </c>
      <c r="S150" s="6"/>
    </row>
    <row r="151" spans="1:19" s="103" customFormat="1" ht="54" x14ac:dyDescent="0.2">
      <c r="A151" s="263"/>
      <c r="B151" s="263"/>
      <c r="C151" s="65" t="s">
        <v>248</v>
      </c>
      <c r="D151" s="65" t="s">
        <v>65</v>
      </c>
      <c r="E151" s="66" t="s">
        <v>346</v>
      </c>
      <c r="F151" s="68" t="s">
        <v>139</v>
      </c>
      <c r="G151" s="101"/>
      <c r="H151" s="104" t="str">
        <f>IF(ISBLANK(H131),"Waiting",H131)</f>
        <v>No</v>
      </c>
      <c r="I151" s="3"/>
      <c r="J151" s="156" t="s">
        <v>15</v>
      </c>
      <c r="K151" s="156">
        <f t="shared" si="19"/>
        <v>0</v>
      </c>
      <c r="L151" s="156">
        <f t="shared" si="16"/>
        <v>0</v>
      </c>
      <c r="M151" s="156">
        <f t="shared" si="17"/>
        <v>0</v>
      </c>
      <c r="N151" s="156">
        <f t="shared" si="18"/>
        <v>0</v>
      </c>
      <c r="O151" s="156">
        <f t="shared" si="20"/>
        <v>0</v>
      </c>
      <c r="P151" s="156">
        <f t="shared" si="21"/>
        <v>0</v>
      </c>
      <c r="Q151" s="156">
        <f t="shared" si="22"/>
        <v>0</v>
      </c>
      <c r="R151" s="156">
        <f t="shared" si="23"/>
        <v>0</v>
      </c>
      <c r="S151" s="6"/>
    </row>
    <row r="152" spans="1:19" s="103" customFormat="1" ht="54" x14ac:dyDescent="0.2">
      <c r="A152" s="263"/>
      <c r="B152" s="263"/>
      <c r="C152" s="57" t="s">
        <v>249</v>
      </c>
      <c r="D152" s="57" t="s">
        <v>65</v>
      </c>
      <c r="E152" s="78" t="s">
        <v>325</v>
      </c>
      <c r="F152" s="79" t="s">
        <v>521</v>
      </c>
      <c r="G152" s="101"/>
      <c r="H152" s="130" t="s">
        <v>654</v>
      </c>
      <c r="I152" s="9"/>
      <c r="J152" s="156" t="s">
        <v>15</v>
      </c>
      <c r="K152" s="156">
        <f t="shared" si="19"/>
        <v>0</v>
      </c>
      <c r="L152" s="156">
        <f t="shared" si="16"/>
        <v>0</v>
      </c>
      <c r="M152" s="156">
        <f t="shared" si="17"/>
        <v>0</v>
      </c>
      <c r="N152" s="156">
        <f t="shared" si="18"/>
        <v>0</v>
      </c>
      <c r="O152" s="156">
        <f t="shared" si="20"/>
        <v>0</v>
      </c>
      <c r="P152" s="156">
        <f t="shared" si="21"/>
        <v>0</v>
      </c>
      <c r="Q152" s="156">
        <f t="shared" si="22"/>
        <v>0</v>
      </c>
      <c r="R152" s="156">
        <f t="shared" si="23"/>
        <v>0</v>
      </c>
      <c r="S152" s="10"/>
    </row>
    <row r="153" spans="1:19" s="103" customFormat="1" ht="36" x14ac:dyDescent="0.2">
      <c r="A153" s="263"/>
      <c r="B153" s="263"/>
      <c r="C153" s="197" t="s">
        <v>560</v>
      </c>
      <c r="D153" s="198" t="s">
        <v>65</v>
      </c>
      <c r="E153" s="199" t="s">
        <v>537</v>
      </c>
      <c r="F153" s="79"/>
      <c r="G153" s="101"/>
      <c r="H153" s="130" t="s">
        <v>654</v>
      </c>
      <c r="I153" s="9"/>
      <c r="J153" s="156" t="s">
        <v>15</v>
      </c>
      <c r="K153" s="156">
        <f t="shared" si="19"/>
        <v>0</v>
      </c>
      <c r="L153" s="156">
        <f t="shared" si="16"/>
        <v>0</v>
      </c>
      <c r="M153" s="156">
        <f t="shared" si="17"/>
        <v>0</v>
      </c>
      <c r="N153" s="156">
        <f t="shared" si="18"/>
        <v>0</v>
      </c>
      <c r="O153" s="156">
        <f t="shared" si="20"/>
        <v>0</v>
      </c>
      <c r="P153" s="156">
        <f t="shared" si="21"/>
        <v>0</v>
      </c>
      <c r="Q153" s="156">
        <f t="shared" si="22"/>
        <v>0</v>
      </c>
      <c r="R153" s="156">
        <f t="shared" si="23"/>
        <v>0</v>
      </c>
      <c r="S153" s="10"/>
    </row>
    <row r="154" spans="1:19" s="103" customFormat="1" ht="36" x14ac:dyDescent="0.2">
      <c r="A154" s="263"/>
      <c r="B154" s="263"/>
      <c r="C154" s="203" t="s">
        <v>577</v>
      </c>
      <c r="D154" s="204" t="s">
        <v>66</v>
      </c>
      <c r="E154" s="205" t="s">
        <v>538</v>
      </c>
      <c r="F154" s="79"/>
      <c r="G154" s="101"/>
      <c r="H154" s="134" t="s">
        <v>654</v>
      </c>
      <c r="I154" s="9"/>
      <c r="J154" s="156" t="s">
        <v>15</v>
      </c>
      <c r="K154" s="156">
        <f t="shared" si="19"/>
        <v>0</v>
      </c>
      <c r="L154" s="156">
        <f t="shared" si="16"/>
        <v>0</v>
      </c>
      <c r="M154" s="156">
        <f t="shared" si="17"/>
        <v>0</v>
      </c>
      <c r="N154" s="156">
        <f t="shared" si="18"/>
        <v>0</v>
      </c>
      <c r="O154" s="156">
        <f t="shared" si="20"/>
        <v>0</v>
      </c>
      <c r="P154" s="156">
        <f t="shared" si="21"/>
        <v>0</v>
      </c>
      <c r="Q154" s="156">
        <f t="shared" si="22"/>
        <v>0</v>
      </c>
      <c r="R154" s="156">
        <f t="shared" si="23"/>
        <v>0</v>
      </c>
      <c r="S154" s="10"/>
    </row>
    <row r="155" spans="1:19" s="103" customFormat="1" ht="21" thickBot="1" x14ac:dyDescent="0.25">
      <c r="A155" s="263"/>
      <c r="B155" s="263"/>
      <c r="C155" s="57" t="s">
        <v>470</v>
      </c>
      <c r="D155" s="57" t="s">
        <v>390</v>
      </c>
      <c r="E155" s="78" t="s">
        <v>458</v>
      </c>
      <c r="F155" s="79"/>
      <c r="G155" s="101"/>
      <c r="H155" s="140" t="s">
        <v>654</v>
      </c>
      <c r="I155" s="7"/>
      <c r="J155" s="158" t="s">
        <v>15</v>
      </c>
      <c r="K155" s="158">
        <f t="shared" si="19"/>
        <v>0</v>
      </c>
      <c r="L155" s="158">
        <f t="shared" si="16"/>
        <v>0</v>
      </c>
      <c r="M155" s="158">
        <f t="shared" si="17"/>
        <v>0</v>
      </c>
      <c r="N155" s="158">
        <f t="shared" si="18"/>
        <v>0</v>
      </c>
      <c r="O155" s="158">
        <f t="shared" si="20"/>
        <v>0</v>
      </c>
      <c r="P155" s="158">
        <f t="shared" si="21"/>
        <v>0</v>
      </c>
      <c r="Q155" s="158">
        <f t="shared" si="22"/>
        <v>0</v>
      </c>
      <c r="R155" s="158">
        <f t="shared" si="23"/>
        <v>0</v>
      </c>
      <c r="S155" s="8"/>
    </row>
    <row r="156" spans="1:19" s="93" customFormat="1" ht="73" thickTop="1" x14ac:dyDescent="0.2">
      <c r="A156" s="259" t="s">
        <v>16</v>
      </c>
      <c r="B156" s="259" t="s">
        <v>47</v>
      </c>
      <c r="C156" s="62" t="s">
        <v>250</v>
      </c>
      <c r="D156" s="62" t="s">
        <v>65</v>
      </c>
      <c r="E156" s="67" t="s">
        <v>348</v>
      </c>
      <c r="F156" s="81" t="s">
        <v>141</v>
      </c>
      <c r="G156" s="96"/>
      <c r="H156" s="129" t="s">
        <v>654</v>
      </c>
      <c r="I156" s="4"/>
      <c r="J156" s="155" t="s">
        <v>16</v>
      </c>
      <c r="K156" s="155">
        <f t="shared" si="19"/>
        <v>0</v>
      </c>
      <c r="L156" s="155">
        <f t="shared" si="16"/>
        <v>0</v>
      </c>
      <c r="M156" s="155">
        <f t="shared" si="17"/>
        <v>0</v>
      </c>
      <c r="N156" s="155">
        <f t="shared" si="18"/>
        <v>0</v>
      </c>
      <c r="O156" s="157">
        <f t="shared" si="20"/>
        <v>0</v>
      </c>
      <c r="P156" s="157">
        <f t="shared" si="21"/>
        <v>0</v>
      </c>
      <c r="Q156" s="157">
        <f t="shared" si="22"/>
        <v>0</v>
      </c>
      <c r="R156" s="157">
        <f t="shared" si="23"/>
        <v>0</v>
      </c>
      <c r="S156" s="5"/>
    </row>
    <row r="157" spans="1:19" s="93" customFormat="1" ht="72" x14ac:dyDescent="0.2">
      <c r="A157" s="260"/>
      <c r="B157" s="260"/>
      <c r="C157" s="62" t="s">
        <v>251</v>
      </c>
      <c r="D157" s="62" t="s">
        <v>65</v>
      </c>
      <c r="E157" s="67" t="s">
        <v>349</v>
      </c>
      <c r="F157" s="81" t="s">
        <v>142</v>
      </c>
      <c r="G157" s="96"/>
      <c r="H157" s="130" t="s">
        <v>654</v>
      </c>
      <c r="I157" s="3"/>
      <c r="J157" s="156" t="s">
        <v>16</v>
      </c>
      <c r="K157" s="156">
        <f t="shared" si="19"/>
        <v>0</v>
      </c>
      <c r="L157" s="156">
        <f t="shared" si="16"/>
        <v>0</v>
      </c>
      <c r="M157" s="156">
        <f t="shared" si="17"/>
        <v>0</v>
      </c>
      <c r="N157" s="156">
        <f t="shared" si="18"/>
        <v>0</v>
      </c>
      <c r="O157" s="156">
        <f t="shared" si="20"/>
        <v>0</v>
      </c>
      <c r="P157" s="156">
        <f t="shared" si="21"/>
        <v>0</v>
      </c>
      <c r="Q157" s="156">
        <f t="shared" si="22"/>
        <v>0</v>
      </c>
      <c r="R157" s="156">
        <f t="shared" si="23"/>
        <v>0</v>
      </c>
      <c r="S157" s="6"/>
    </row>
    <row r="158" spans="1:19" s="93" customFormat="1" ht="36" x14ac:dyDescent="0.2">
      <c r="A158" s="260"/>
      <c r="B158" s="260"/>
      <c r="C158" s="62" t="s">
        <v>252</v>
      </c>
      <c r="D158" s="62" t="s">
        <v>65</v>
      </c>
      <c r="E158" s="67" t="s">
        <v>606</v>
      </c>
      <c r="F158" s="81" t="s">
        <v>143</v>
      </c>
      <c r="G158" s="96"/>
      <c r="H158" s="130" t="s">
        <v>654</v>
      </c>
      <c r="I158" s="3"/>
      <c r="J158" s="156" t="s">
        <v>16</v>
      </c>
      <c r="K158" s="156">
        <f t="shared" si="19"/>
        <v>0</v>
      </c>
      <c r="L158" s="156">
        <f t="shared" si="16"/>
        <v>0</v>
      </c>
      <c r="M158" s="156">
        <f t="shared" si="17"/>
        <v>0</v>
      </c>
      <c r="N158" s="156">
        <f t="shared" si="18"/>
        <v>0</v>
      </c>
      <c r="O158" s="156">
        <f t="shared" si="20"/>
        <v>0</v>
      </c>
      <c r="P158" s="156">
        <f t="shared" si="21"/>
        <v>0</v>
      </c>
      <c r="Q158" s="156">
        <f t="shared" si="22"/>
        <v>0</v>
      </c>
      <c r="R158" s="156">
        <f t="shared" si="23"/>
        <v>0</v>
      </c>
      <c r="S158" s="6"/>
    </row>
    <row r="159" spans="1:19" s="93" customFormat="1" ht="36" x14ac:dyDescent="0.2">
      <c r="A159" s="260"/>
      <c r="B159" s="260"/>
      <c r="C159" s="62" t="s">
        <v>253</v>
      </c>
      <c r="D159" s="62" t="s">
        <v>65</v>
      </c>
      <c r="E159" s="67" t="s">
        <v>608</v>
      </c>
      <c r="F159" s="81" t="s">
        <v>609</v>
      </c>
      <c r="G159" s="96"/>
      <c r="H159" s="130" t="s">
        <v>654</v>
      </c>
      <c r="I159" s="3"/>
      <c r="J159" s="156" t="s">
        <v>16</v>
      </c>
      <c r="K159" s="156">
        <f t="shared" si="19"/>
        <v>0</v>
      </c>
      <c r="L159" s="156">
        <f t="shared" si="16"/>
        <v>0</v>
      </c>
      <c r="M159" s="156">
        <f t="shared" si="17"/>
        <v>0</v>
      </c>
      <c r="N159" s="156">
        <f t="shared" si="18"/>
        <v>0</v>
      </c>
      <c r="O159" s="156">
        <f t="shared" si="20"/>
        <v>0</v>
      </c>
      <c r="P159" s="156">
        <f t="shared" si="21"/>
        <v>0</v>
      </c>
      <c r="Q159" s="156">
        <f t="shared" si="22"/>
        <v>0</v>
      </c>
      <c r="R159" s="156">
        <f t="shared" si="23"/>
        <v>0</v>
      </c>
      <c r="S159" s="6"/>
    </row>
    <row r="160" spans="1:19" s="93" customFormat="1" ht="36" x14ac:dyDescent="0.2">
      <c r="A160" s="260"/>
      <c r="B160" s="260"/>
      <c r="C160" s="62" t="s">
        <v>254</v>
      </c>
      <c r="D160" s="62" t="s">
        <v>65</v>
      </c>
      <c r="E160" s="67" t="s">
        <v>326</v>
      </c>
      <c r="F160" s="81" t="s">
        <v>144</v>
      </c>
      <c r="G160" s="96"/>
      <c r="H160" s="130" t="s">
        <v>654</v>
      </c>
      <c r="I160" s="3"/>
      <c r="J160" s="156" t="s">
        <v>16</v>
      </c>
      <c r="K160" s="156">
        <f t="shared" si="19"/>
        <v>0</v>
      </c>
      <c r="L160" s="156">
        <f t="shared" si="16"/>
        <v>0</v>
      </c>
      <c r="M160" s="156">
        <f t="shared" si="17"/>
        <v>0</v>
      </c>
      <c r="N160" s="156">
        <f t="shared" si="18"/>
        <v>0</v>
      </c>
      <c r="O160" s="156">
        <f t="shared" si="20"/>
        <v>0</v>
      </c>
      <c r="P160" s="156">
        <f t="shared" si="21"/>
        <v>0</v>
      </c>
      <c r="Q160" s="156">
        <f t="shared" si="22"/>
        <v>0</v>
      </c>
      <c r="R160" s="156">
        <f t="shared" si="23"/>
        <v>0</v>
      </c>
      <c r="S160" s="6"/>
    </row>
    <row r="161" spans="1:19" s="93" customFormat="1" ht="36" x14ac:dyDescent="0.2">
      <c r="A161" s="260"/>
      <c r="B161" s="260"/>
      <c r="C161" s="62" t="s">
        <v>255</v>
      </c>
      <c r="D161" s="62" t="s">
        <v>65</v>
      </c>
      <c r="E161" s="67" t="s">
        <v>351</v>
      </c>
      <c r="F161" s="81" t="s">
        <v>148</v>
      </c>
      <c r="G161" s="96"/>
      <c r="H161" s="130" t="s">
        <v>654</v>
      </c>
      <c r="I161" s="3"/>
      <c r="J161" s="156" t="s">
        <v>16</v>
      </c>
      <c r="K161" s="156">
        <f t="shared" si="19"/>
        <v>0</v>
      </c>
      <c r="L161" s="156">
        <f t="shared" si="16"/>
        <v>0</v>
      </c>
      <c r="M161" s="156">
        <f t="shared" si="17"/>
        <v>0</v>
      </c>
      <c r="N161" s="156">
        <f t="shared" si="18"/>
        <v>0</v>
      </c>
      <c r="O161" s="156">
        <f t="shared" si="20"/>
        <v>0</v>
      </c>
      <c r="P161" s="156">
        <f t="shared" si="21"/>
        <v>0</v>
      </c>
      <c r="Q161" s="156">
        <f t="shared" si="22"/>
        <v>0</v>
      </c>
      <c r="R161" s="156">
        <f t="shared" si="23"/>
        <v>0</v>
      </c>
      <c r="S161" s="6"/>
    </row>
    <row r="162" spans="1:19" s="93" customFormat="1" ht="36" x14ac:dyDescent="0.2">
      <c r="A162" s="260"/>
      <c r="B162" s="260"/>
      <c r="C162" s="62" t="s">
        <v>607</v>
      </c>
      <c r="D162" s="62" t="s">
        <v>65</v>
      </c>
      <c r="E162" s="67" t="s">
        <v>622</v>
      </c>
      <c r="F162" s="81" t="s">
        <v>610</v>
      </c>
      <c r="G162" s="96"/>
      <c r="H162" s="130" t="s">
        <v>654</v>
      </c>
      <c r="I162" s="3"/>
      <c r="J162" s="156" t="s">
        <v>16</v>
      </c>
      <c r="K162" s="156">
        <f t="shared" si="19"/>
        <v>0</v>
      </c>
      <c r="L162" s="156">
        <f t="shared" si="16"/>
        <v>0</v>
      </c>
      <c r="M162" s="156">
        <f t="shared" si="17"/>
        <v>0</v>
      </c>
      <c r="N162" s="156">
        <f t="shared" si="18"/>
        <v>0</v>
      </c>
      <c r="O162" s="156">
        <f t="shared" si="20"/>
        <v>0</v>
      </c>
      <c r="P162" s="156">
        <f t="shared" si="21"/>
        <v>0</v>
      </c>
      <c r="Q162" s="156">
        <f t="shared" si="22"/>
        <v>0</v>
      </c>
      <c r="R162" s="156">
        <f t="shared" si="23"/>
        <v>0</v>
      </c>
      <c r="S162" s="6"/>
    </row>
    <row r="163" spans="1:19" s="93" customFormat="1" ht="20" x14ac:dyDescent="0.2">
      <c r="A163" s="260"/>
      <c r="B163" s="260"/>
      <c r="C163" s="65" t="s">
        <v>256</v>
      </c>
      <c r="D163" s="65" t="s">
        <v>65</v>
      </c>
      <c r="E163" s="66" t="s">
        <v>352</v>
      </c>
      <c r="F163" s="68" t="s">
        <v>145</v>
      </c>
      <c r="G163" s="101"/>
      <c r="H163" s="104" t="str">
        <f>IF(ISBLANK(H195),"Waiting",H195)</f>
        <v>No</v>
      </c>
      <c r="I163" s="3"/>
      <c r="J163" s="156" t="s">
        <v>16</v>
      </c>
      <c r="K163" s="156">
        <f t="shared" si="19"/>
        <v>0</v>
      </c>
      <c r="L163" s="156">
        <f t="shared" si="16"/>
        <v>0</v>
      </c>
      <c r="M163" s="156">
        <f t="shared" si="17"/>
        <v>0</v>
      </c>
      <c r="N163" s="156">
        <f t="shared" si="18"/>
        <v>0</v>
      </c>
      <c r="O163" s="156">
        <f t="shared" si="20"/>
        <v>0</v>
      </c>
      <c r="P163" s="156">
        <f t="shared" si="21"/>
        <v>0</v>
      </c>
      <c r="Q163" s="156">
        <f t="shared" si="22"/>
        <v>0</v>
      </c>
      <c r="R163" s="156">
        <f t="shared" si="23"/>
        <v>0</v>
      </c>
      <c r="S163" s="6"/>
    </row>
    <row r="164" spans="1:19" s="93" customFormat="1" ht="108" customHeight="1" x14ac:dyDescent="0.2">
      <c r="A164" s="260"/>
      <c r="B164" s="260"/>
      <c r="C164" s="226" t="s">
        <v>257</v>
      </c>
      <c r="D164" s="226" t="s">
        <v>66</v>
      </c>
      <c r="E164" s="228" t="s">
        <v>353</v>
      </c>
      <c r="F164" s="227" t="s">
        <v>598</v>
      </c>
      <c r="G164" s="101"/>
      <c r="H164" s="104" t="str">
        <f>IF(ISBLANK(H198),"Waiting",H198)</f>
        <v>Split</v>
      </c>
      <c r="I164" s="9" t="s">
        <v>764</v>
      </c>
      <c r="J164" s="156" t="s">
        <v>16</v>
      </c>
      <c r="K164" s="156">
        <f t="shared" si="19"/>
        <v>0</v>
      </c>
      <c r="L164" s="156">
        <f t="shared" si="16"/>
        <v>0</v>
      </c>
      <c r="M164" s="156">
        <f t="shared" si="17"/>
        <v>0</v>
      </c>
      <c r="N164" s="156">
        <f t="shared" si="18"/>
        <v>0</v>
      </c>
      <c r="O164" s="156">
        <f t="shared" si="20"/>
        <v>0</v>
      </c>
      <c r="P164" s="156">
        <f t="shared" si="21"/>
        <v>1</v>
      </c>
      <c r="Q164" s="156">
        <f t="shared" si="22"/>
        <v>0</v>
      </c>
      <c r="R164" s="156">
        <f t="shared" si="23"/>
        <v>0</v>
      </c>
      <c r="S164" s="238"/>
    </row>
    <row r="165" spans="1:19" s="93" customFormat="1" ht="36" x14ac:dyDescent="0.2">
      <c r="A165" s="260"/>
      <c r="B165" s="260"/>
      <c r="C165" s="62" t="s">
        <v>258</v>
      </c>
      <c r="D165" s="62" t="s">
        <v>66</v>
      </c>
      <c r="E165" s="87" t="s">
        <v>594</v>
      </c>
      <c r="F165" s="88" t="s">
        <v>146</v>
      </c>
      <c r="G165" s="101"/>
      <c r="H165" s="130" t="s">
        <v>654</v>
      </c>
      <c r="I165" s="9"/>
      <c r="J165" s="156" t="s">
        <v>16</v>
      </c>
      <c r="K165" s="156">
        <f t="shared" si="19"/>
        <v>0</v>
      </c>
      <c r="L165" s="156">
        <f t="shared" si="16"/>
        <v>0</v>
      </c>
      <c r="M165" s="156">
        <f t="shared" si="17"/>
        <v>0</v>
      </c>
      <c r="N165" s="156">
        <f t="shared" si="18"/>
        <v>0</v>
      </c>
      <c r="O165" s="156">
        <f t="shared" si="20"/>
        <v>0</v>
      </c>
      <c r="P165" s="156">
        <f t="shared" si="21"/>
        <v>0</v>
      </c>
      <c r="Q165" s="156">
        <f t="shared" si="22"/>
        <v>0</v>
      </c>
      <c r="R165" s="156">
        <f t="shared" si="23"/>
        <v>0</v>
      </c>
      <c r="S165" s="10"/>
    </row>
    <row r="166" spans="1:19" s="93" customFormat="1" ht="36" x14ac:dyDescent="0.2">
      <c r="A166" s="260"/>
      <c r="B166" s="260"/>
      <c r="C166" s="191" t="s">
        <v>561</v>
      </c>
      <c r="D166" s="192" t="s">
        <v>65</v>
      </c>
      <c r="E166" s="193" t="s">
        <v>537</v>
      </c>
      <c r="F166" s="88"/>
      <c r="G166" s="101"/>
      <c r="H166" s="132" t="s">
        <v>654</v>
      </c>
      <c r="I166" s="9"/>
      <c r="J166" s="156" t="s">
        <v>16</v>
      </c>
      <c r="K166" s="156">
        <f t="shared" si="19"/>
        <v>0</v>
      </c>
      <c r="L166" s="156">
        <f t="shared" si="16"/>
        <v>0</v>
      </c>
      <c r="M166" s="156">
        <f t="shared" si="17"/>
        <v>0</v>
      </c>
      <c r="N166" s="156">
        <f t="shared" si="18"/>
        <v>0</v>
      </c>
      <c r="O166" s="156">
        <f t="shared" si="20"/>
        <v>0</v>
      </c>
      <c r="P166" s="156">
        <f t="shared" si="21"/>
        <v>0</v>
      </c>
      <c r="Q166" s="156">
        <f t="shared" si="22"/>
        <v>0</v>
      </c>
      <c r="R166" s="156">
        <f t="shared" si="23"/>
        <v>0</v>
      </c>
      <c r="S166" s="10"/>
    </row>
    <row r="167" spans="1:19" s="93" customFormat="1" ht="36" x14ac:dyDescent="0.2">
      <c r="A167" s="260"/>
      <c r="B167" s="260"/>
      <c r="C167" s="194" t="s">
        <v>562</v>
      </c>
      <c r="D167" s="195" t="s">
        <v>66</v>
      </c>
      <c r="E167" s="196" t="s">
        <v>538</v>
      </c>
      <c r="F167" s="88"/>
      <c r="G167" s="101"/>
      <c r="H167" s="132" t="s">
        <v>654</v>
      </c>
      <c r="I167" s="9"/>
      <c r="J167" s="156" t="s">
        <v>16</v>
      </c>
      <c r="K167" s="156">
        <f t="shared" si="19"/>
        <v>0</v>
      </c>
      <c r="L167" s="156">
        <f t="shared" si="16"/>
        <v>0</v>
      </c>
      <c r="M167" s="156">
        <f t="shared" si="17"/>
        <v>0</v>
      </c>
      <c r="N167" s="156">
        <f t="shared" si="18"/>
        <v>0</v>
      </c>
      <c r="O167" s="156">
        <f t="shared" si="20"/>
        <v>0</v>
      </c>
      <c r="P167" s="156">
        <f t="shared" si="21"/>
        <v>0</v>
      </c>
      <c r="Q167" s="156">
        <f t="shared" si="22"/>
        <v>0</v>
      </c>
      <c r="R167" s="156">
        <f t="shared" si="23"/>
        <v>0</v>
      </c>
      <c r="S167" s="10"/>
    </row>
    <row r="168" spans="1:19" s="93" customFormat="1" ht="91" thickBot="1" x14ac:dyDescent="0.25">
      <c r="A168" s="260"/>
      <c r="B168" s="260"/>
      <c r="C168" s="62" t="s">
        <v>471</v>
      </c>
      <c r="D168" s="62" t="s">
        <v>390</v>
      </c>
      <c r="E168" s="87" t="s">
        <v>458</v>
      </c>
      <c r="F168" s="88"/>
      <c r="G168" s="96"/>
      <c r="H168" s="131" t="s">
        <v>705</v>
      </c>
      <c r="I168" s="7" t="s">
        <v>765</v>
      </c>
      <c r="J168" s="158" t="s">
        <v>16</v>
      </c>
      <c r="K168" s="158">
        <f t="shared" si="19"/>
        <v>0</v>
      </c>
      <c r="L168" s="158">
        <f t="shared" si="16"/>
        <v>0</v>
      </c>
      <c r="M168" s="158">
        <f t="shared" si="17"/>
        <v>0</v>
      </c>
      <c r="N168" s="158">
        <f t="shared" si="18"/>
        <v>0</v>
      </c>
      <c r="O168" s="158">
        <f t="shared" si="20"/>
        <v>0</v>
      </c>
      <c r="P168" s="158">
        <f t="shared" si="21"/>
        <v>0</v>
      </c>
      <c r="Q168" s="158">
        <f t="shared" si="22"/>
        <v>0</v>
      </c>
      <c r="R168" s="158">
        <f t="shared" si="23"/>
        <v>1</v>
      </c>
      <c r="S168" s="8"/>
    </row>
    <row r="169" spans="1:19" s="103" customFormat="1" ht="73" thickTop="1" x14ac:dyDescent="0.2">
      <c r="A169" s="262" t="s">
        <v>17</v>
      </c>
      <c r="B169" s="262" t="s">
        <v>48</v>
      </c>
      <c r="C169" s="65" t="s">
        <v>250</v>
      </c>
      <c r="D169" s="65" t="s">
        <v>65</v>
      </c>
      <c r="E169" s="66" t="s">
        <v>348</v>
      </c>
      <c r="F169" s="68" t="s">
        <v>141</v>
      </c>
      <c r="G169" s="101"/>
      <c r="H169" s="106" t="str">
        <f t="shared" ref="H169:H175" si="25">IF(ISBLANK(H156),"Waiting",H156)</f>
        <v>No</v>
      </c>
      <c r="I169" s="4"/>
      <c r="J169" s="155" t="s">
        <v>17</v>
      </c>
      <c r="K169" s="155">
        <f t="shared" si="19"/>
        <v>0</v>
      </c>
      <c r="L169" s="155">
        <f t="shared" si="16"/>
        <v>0</v>
      </c>
      <c r="M169" s="155">
        <f t="shared" si="17"/>
        <v>0</v>
      </c>
      <c r="N169" s="155">
        <f t="shared" si="18"/>
        <v>0</v>
      </c>
      <c r="O169" s="157">
        <f t="shared" si="20"/>
        <v>0</v>
      </c>
      <c r="P169" s="157">
        <f t="shared" si="21"/>
        <v>0</v>
      </c>
      <c r="Q169" s="157">
        <f t="shared" si="22"/>
        <v>0</v>
      </c>
      <c r="R169" s="157">
        <f t="shared" si="23"/>
        <v>0</v>
      </c>
      <c r="S169" s="5"/>
    </row>
    <row r="170" spans="1:19" s="103" customFormat="1" ht="72" x14ac:dyDescent="0.2">
      <c r="A170" s="263"/>
      <c r="B170" s="263"/>
      <c r="C170" s="65" t="s">
        <v>251</v>
      </c>
      <c r="D170" s="65" t="s">
        <v>65</v>
      </c>
      <c r="E170" s="66" t="s">
        <v>349</v>
      </c>
      <c r="F170" s="68" t="s">
        <v>147</v>
      </c>
      <c r="G170" s="101"/>
      <c r="H170" s="104" t="str">
        <f t="shared" si="25"/>
        <v>No</v>
      </c>
      <c r="I170" s="3"/>
      <c r="J170" s="156" t="s">
        <v>17</v>
      </c>
      <c r="K170" s="156">
        <f t="shared" si="19"/>
        <v>0</v>
      </c>
      <c r="L170" s="156">
        <f t="shared" si="16"/>
        <v>0</v>
      </c>
      <c r="M170" s="156">
        <f t="shared" si="17"/>
        <v>0</v>
      </c>
      <c r="N170" s="156">
        <f t="shared" si="18"/>
        <v>0</v>
      </c>
      <c r="O170" s="156">
        <f t="shared" si="20"/>
        <v>0</v>
      </c>
      <c r="P170" s="156">
        <f t="shared" si="21"/>
        <v>0</v>
      </c>
      <c r="Q170" s="156">
        <f t="shared" si="22"/>
        <v>0</v>
      </c>
      <c r="R170" s="156">
        <f t="shared" si="23"/>
        <v>0</v>
      </c>
      <c r="S170" s="6"/>
    </row>
    <row r="171" spans="1:19" s="103" customFormat="1" ht="36" x14ac:dyDescent="0.2">
      <c r="A171" s="263"/>
      <c r="B171" s="263"/>
      <c r="C171" s="65" t="s">
        <v>252</v>
      </c>
      <c r="D171" s="65" t="s">
        <v>65</v>
      </c>
      <c r="E171" s="66" t="s">
        <v>350</v>
      </c>
      <c r="F171" s="68" t="s">
        <v>143</v>
      </c>
      <c r="G171" s="101"/>
      <c r="H171" s="104" t="str">
        <f t="shared" si="25"/>
        <v>No</v>
      </c>
      <c r="I171" s="3"/>
      <c r="J171" s="156" t="s">
        <v>17</v>
      </c>
      <c r="K171" s="156">
        <f t="shared" si="19"/>
        <v>0</v>
      </c>
      <c r="L171" s="156">
        <f t="shared" si="16"/>
        <v>0</v>
      </c>
      <c r="M171" s="156">
        <f t="shared" si="17"/>
        <v>0</v>
      </c>
      <c r="N171" s="156">
        <f t="shared" si="18"/>
        <v>0</v>
      </c>
      <c r="O171" s="156">
        <f t="shared" si="20"/>
        <v>0</v>
      </c>
      <c r="P171" s="156">
        <f t="shared" si="21"/>
        <v>0</v>
      </c>
      <c r="Q171" s="156">
        <f t="shared" si="22"/>
        <v>0</v>
      </c>
      <c r="R171" s="156">
        <f t="shared" si="23"/>
        <v>0</v>
      </c>
      <c r="S171" s="6"/>
    </row>
    <row r="172" spans="1:19" s="103" customFormat="1" ht="36" x14ac:dyDescent="0.2">
      <c r="A172" s="263"/>
      <c r="B172" s="263"/>
      <c r="C172" s="65" t="s">
        <v>253</v>
      </c>
      <c r="D172" s="65" t="s">
        <v>65</v>
      </c>
      <c r="E172" s="66" t="s">
        <v>608</v>
      </c>
      <c r="F172" s="68" t="s">
        <v>609</v>
      </c>
      <c r="G172" s="101"/>
      <c r="H172" s="104" t="str">
        <f t="shared" si="25"/>
        <v>No</v>
      </c>
      <c r="I172" s="3"/>
      <c r="J172" s="156" t="s">
        <v>17</v>
      </c>
      <c r="K172" s="156">
        <f t="shared" si="19"/>
        <v>0</v>
      </c>
      <c r="L172" s="156">
        <f t="shared" si="16"/>
        <v>0</v>
      </c>
      <c r="M172" s="156">
        <f t="shared" si="17"/>
        <v>0</v>
      </c>
      <c r="N172" s="156">
        <f t="shared" si="18"/>
        <v>0</v>
      </c>
      <c r="O172" s="156">
        <f t="shared" si="20"/>
        <v>0</v>
      </c>
      <c r="P172" s="156">
        <f t="shared" si="21"/>
        <v>0</v>
      </c>
      <c r="Q172" s="156">
        <f t="shared" si="22"/>
        <v>0</v>
      </c>
      <c r="R172" s="156">
        <f t="shared" si="23"/>
        <v>0</v>
      </c>
      <c r="S172" s="6"/>
    </row>
    <row r="173" spans="1:19" s="103" customFormat="1" ht="36" x14ac:dyDescent="0.2">
      <c r="A173" s="263"/>
      <c r="B173" s="263"/>
      <c r="C173" s="65" t="s">
        <v>254</v>
      </c>
      <c r="D173" s="65" t="s">
        <v>65</v>
      </c>
      <c r="E173" s="66" t="s">
        <v>32</v>
      </c>
      <c r="F173" s="68" t="s">
        <v>144</v>
      </c>
      <c r="G173" s="101"/>
      <c r="H173" s="104" t="str">
        <f t="shared" si="25"/>
        <v>No</v>
      </c>
      <c r="I173" s="3"/>
      <c r="J173" s="156" t="s">
        <v>17</v>
      </c>
      <c r="K173" s="156">
        <f t="shared" si="19"/>
        <v>0</v>
      </c>
      <c r="L173" s="156">
        <f t="shared" si="16"/>
        <v>0</v>
      </c>
      <c r="M173" s="156">
        <f t="shared" si="17"/>
        <v>0</v>
      </c>
      <c r="N173" s="156">
        <f t="shared" si="18"/>
        <v>0</v>
      </c>
      <c r="O173" s="156">
        <f t="shared" si="20"/>
        <v>0</v>
      </c>
      <c r="P173" s="156">
        <f t="shared" si="21"/>
        <v>0</v>
      </c>
      <c r="Q173" s="156">
        <f t="shared" si="22"/>
        <v>0</v>
      </c>
      <c r="R173" s="156">
        <f t="shared" si="23"/>
        <v>0</v>
      </c>
      <c r="S173" s="6"/>
    </row>
    <row r="174" spans="1:19" s="103" customFormat="1" ht="36" x14ac:dyDescent="0.2">
      <c r="A174" s="263"/>
      <c r="B174" s="263"/>
      <c r="C174" s="65" t="s">
        <v>255</v>
      </c>
      <c r="D174" s="65" t="s">
        <v>65</v>
      </c>
      <c r="E174" s="66" t="s">
        <v>354</v>
      </c>
      <c r="F174" s="68" t="s">
        <v>148</v>
      </c>
      <c r="G174" s="101"/>
      <c r="H174" s="104" t="str">
        <f t="shared" si="25"/>
        <v>No</v>
      </c>
      <c r="I174" s="3"/>
      <c r="J174" s="156" t="s">
        <v>17</v>
      </c>
      <c r="K174" s="156">
        <f t="shared" si="19"/>
        <v>0</v>
      </c>
      <c r="L174" s="156">
        <f t="shared" si="16"/>
        <v>0</v>
      </c>
      <c r="M174" s="156">
        <f t="shared" si="17"/>
        <v>0</v>
      </c>
      <c r="N174" s="156">
        <f t="shared" si="18"/>
        <v>0</v>
      </c>
      <c r="O174" s="156">
        <f t="shared" si="20"/>
        <v>0</v>
      </c>
      <c r="P174" s="156">
        <f t="shared" si="21"/>
        <v>0</v>
      </c>
      <c r="Q174" s="156">
        <f t="shared" si="22"/>
        <v>0</v>
      </c>
      <c r="R174" s="156">
        <f t="shared" si="23"/>
        <v>0</v>
      </c>
      <c r="S174" s="6"/>
    </row>
    <row r="175" spans="1:19" s="103" customFormat="1" ht="36" x14ac:dyDescent="0.2">
      <c r="A175" s="263"/>
      <c r="B175" s="263"/>
      <c r="C175" s="65" t="s">
        <v>607</v>
      </c>
      <c r="D175" s="65" t="s">
        <v>65</v>
      </c>
      <c r="E175" s="66" t="s">
        <v>622</v>
      </c>
      <c r="F175" s="68" t="s">
        <v>610</v>
      </c>
      <c r="G175" s="101"/>
      <c r="H175" s="104" t="str">
        <f t="shared" si="25"/>
        <v>No</v>
      </c>
      <c r="I175" s="3"/>
      <c r="J175" s="156" t="s">
        <v>17</v>
      </c>
      <c r="K175" s="156">
        <f t="shared" si="19"/>
        <v>0</v>
      </c>
      <c r="L175" s="156">
        <f t="shared" si="16"/>
        <v>0</v>
      </c>
      <c r="M175" s="156">
        <f t="shared" si="17"/>
        <v>0</v>
      </c>
      <c r="N175" s="156">
        <f t="shared" si="18"/>
        <v>0</v>
      </c>
      <c r="O175" s="156">
        <f t="shared" si="20"/>
        <v>0</v>
      </c>
      <c r="P175" s="156">
        <f t="shared" si="21"/>
        <v>0</v>
      </c>
      <c r="Q175" s="156">
        <f t="shared" si="22"/>
        <v>0</v>
      </c>
      <c r="R175" s="156">
        <f t="shared" si="23"/>
        <v>0</v>
      </c>
      <c r="S175" s="6"/>
    </row>
    <row r="176" spans="1:19" s="103" customFormat="1" ht="72" x14ac:dyDescent="0.2">
      <c r="A176" s="263"/>
      <c r="B176" s="263"/>
      <c r="C176" s="65" t="s">
        <v>259</v>
      </c>
      <c r="D176" s="65" t="s">
        <v>65</v>
      </c>
      <c r="E176" s="66" t="s">
        <v>355</v>
      </c>
      <c r="F176" s="68" t="s">
        <v>155</v>
      </c>
      <c r="G176" s="101"/>
      <c r="H176" s="104" t="str">
        <f t="shared" ref="H176:H183" si="26">IF(ISBLANK(H188),"Waiting",H188)</f>
        <v>No</v>
      </c>
      <c r="I176" s="3"/>
      <c r="J176" s="156" t="s">
        <v>17</v>
      </c>
      <c r="K176" s="156">
        <f t="shared" si="19"/>
        <v>0</v>
      </c>
      <c r="L176" s="156">
        <f t="shared" si="16"/>
        <v>0</v>
      </c>
      <c r="M176" s="156">
        <f t="shared" si="17"/>
        <v>0</v>
      </c>
      <c r="N176" s="156">
        <f t="shared" si="18"/>
        <v>0</v>
      </c>
      <c r="O176" s="156">
        <f t="shared" si="20"/>
        <v>0</v>
      </c>
      <c r="P176" s="156">
        <f t="shared" si="21"/>
        <v>0</v>
      </c>
      <c r="Q176" s="156">
        <f t="shared" si="22"/>
        <v>0</v>
      </c>
      <c r="R176" s="156">
        <f t="shared" si="23"/>
        <v>0</v>
      </c>
      <c r="S176" s="6"/>
    </row>
    <row r="177" spans="1:19" s="103" customFormat="1" ht="36" x14ac:dyDescent="0.2">
      <c r="A177" s="263"/>
      <c r="B177" s="263"/>
      <c r="C177" s="65" t="s">
        <v>260</v>
      </c>
      <c r="D177" s="65" t="s">
        <v>65</v>
      </c>
      <c r="E177" s="66" t="s">
        <v>621</v>
      </c>
      <c r="F177" s="68" t="s">
        <v>149</v>
      </c>
      <c r="G177" s="101"/>
      <c r="H177" s="104" t="str">
        <f t="shared" si="26"/>
        <v>No</v>
      </c>
      <c r="I177" s="3"/>
      <c r="J177" s="156" t="s">
        <v>17</v>
      </c>
      <c r="K177" s="156">
        <f t="shared" si="19"/>
        <v>0</v>
      </c>
      <c r="L177" s="156">
        <f t="shared" si="16"/>
        <v>0</v>
      </c>
      <c r="M177" s="156">
        <f t="shared" si="17"/>
        <v>0</v>
      </c>
      <c r="N177" s="156">
        <f t="shared" si="18"/>
        <v>0</v>
      </c>
      <c r="O177" s="156">
        <f t="shared" si="20"/>
        <v>0</v>
      </c>
      <c r="P177" s="156">
        <f t="shared" si="21"/>
        <v>0</v>
      </c>
      <c r="Q177" s="156">
        <f t="shared" si="22"/>
        <v>0</v>
      </c>
      <c r="R177" s="156">
        <f t="shared" si="23"/>
        <v>0</v>
      </c>
      <c r="S177" s="6"/>
    </row>
    <row r="178" spans="1:19" s="103" customFormat="1" ht="36" x14ac:dyDescent="0.2">
      <c r="A178" s="263"/>
      <c r="B178" s="263"/>
      <c r="C178" s="65" t="s">
        <v>261</v>
      </c>
      <c r="D178" s="65" t="s">
        <v>65</v>
      </c>
      <c r="E178" s="66" t="s">
        <v>356</v>
      </c>
      <c r="F178" s="68" t="s">
        <v>150</v>
      </c>
      <c r="G178" s="101"/>
      <c r="H178" s="104" t="str">
        <f t="shared" si="26"/>
        <v>No</v>
      </c>
      <c r="I178" s="3"/>
      <c r="J178" s="156" t="s">
        <v>17</v>
      </c>
      <c r="K178" s="156">
        <f t="shared" si="19"/>
        <v>0</v>
      </c>
      <c r="L178" s="156">
        <f t="shared" si="16"/>
        <v>0</v>
      </c>
      <c r="M178" s="156">
        <f t="shared" si="17"/>
        <v>0</v>
      </c>
      <c r="N178" s="156">
        <f t="shared" si="18"/>
        <v>0</v>
      </c>
      <c r="O178" s="156">
        <f t="shared" si="20"/>
        <v>0</v>
      </c>
      <c r="P178" s="156">
        <f t="shared" si="21"/>
        <v>0</v>
      </c>
      <c r="Q178" s="156">
        <f t="shared" si="22"/>
        <v>0</v>
      </c>
      <c r="R178" s="156">
        <f t="shared" si="23"/>
        <v>0</v>
      </c>
      <c r="S178" s="6"/>
    </row>
    <row r="179" spans="1:19" s="103" customFormat="1" ht="54" x14ac:dyDescent="0.2">
      <c r="A179" s="263"/>
      <c r="B179" s="263"/>
      <c r="C179" s="65" t="s">
        <v>262</v>
      </c>
      <c r="D179" s="65" t="s">
        <v>65</v>
      </c>
      <c r="E179" s="66" t="s">
        <v>357</v>
      </c>
      <c r="F179" s="68" t="s">
        <v>151</v>
      </c>
      <c r="G179" s="101"/>
      <c r="H179" s="104" t="str">
        <f t="shared" si="26"/>
        <v>Split</v>
      </c>
      <c r="I179" s="3" t="s">
        <v>768</v>
      </c>
      <c r="J179" s="156" t="s">
        <v>17</v>
      </c>
      <c r="K179" s="156">
        <f t="shared" si="19"/>
        <v>0</v>
      </c>
      <c r="L179" s="156">
        <f t="shared" si="16"/>
        <v>0</v>
      </c>
      <c r="M179" s="156">
        <f t="shared" si="17"/>
        <v>0</v>
      </c>
      <c r="N179" s="156">
        <f t="shared" si="18"/>
        <v>0</v>
      </c>
      <c r="O179" s="156">
        <f t="shared" si="20"/>
        <v>1</v>
      </c>
      <c r="P179" s="156">
        <f t="shared" si="21"/>
        <v>0</v>
      </c>
      <c r="Q179" s="156">
        <f t="shared" si="22"/>
        <v>0</v>
      </c>
      <c r="R179" s="156">
        <f t="shared" si="23"/>
        <v>0</v>
      </c>
      <c r="S179" s="6"/>
    </row>
    <row r="180" spans="1:19" s="103" customFormat="1" ht="36" x14ac:dyDescent="0.2">
      <c r="A180" s="263"/>
      <c r="B180" s="263"/>
      <c r="C180" s="65" t="s">
        <v>263</v>
      </c>
      <c r="D180" s="65" t="s">
        <v>65</v>
      </c>
      <c r="E180" s="66" t="s">
        <v>358</v>
      </c>
      <c r="F180" s="68" t="s">
        <v>152</v>
      </c>
      <c r="G180" s="101"/>
      <c r="H180" s="104" t="str">
        <f t="shared" si="26"/>
        <v>No</v>
      </c>
      <c r="I180" s="3"/>
      <c r="J180" s="156" t="s">
        <v>17</v>
      </c>
      <c r="K180" s="156">
        <f t="shared" si="19"/>
        <v>0</v>
      </c>
      <c r="L180" s="156">
        <f t="shared" si="16"/>
        <v>0</v>
      </c>
      <c r="M180" s="156">
        <f t="shared" si="17"/>
        <v>0</v>
      </c>
      <c r="N180" s="156">
        <f t="shared" si="18"/>
        <v>0</v>
      </c>
      <c r="O180" s="156">
        <f t="shared" si="20"/>
        <v>0</v>
      </c>
      <c r="P180" s="156">
        <f t="shared" si="21"/>
        <v>0</v>
      </c>
      <c r="Q180" s="156">
        <f t="shared" si="22"/>
        <v>0</v>
      </c>
      <c r="R180" s="156">
        <f t="shared" si="23"/>
        <v>0</v>
      </c>
      <c r="S180" s="6"/>
    </row>
    <row r="181" spans="1:19" s="103" customFormat="1" ht="36" x14ac:dyDescent="0.2">
      <c r="A181" s="263"/>
      <c r="B181" s="263"/>
      <c r="C181" s="65" t="s">
        <v>264</v>
      </c>
      <c r="D181" s="65" t="s">
        <v>65</v>
      </c>
      <c r="E181" s="66" t="s">
        <v>359</v>
      </c>
      <c r="F181" s="68" t="s">
        <v>153</v>
      </c>
      <c r="G181" s="101"/>
      <c r="H181" s="104" t="str">
        <f t="shared" si="26"/>
        <v>No</v>
      </c>
      <c r="I181" s="3"/>
      <c r="J181" s="156" t="s">
        <v>17</v>
      </c>
      <c r="K181" s="156">
        <f t="shared" si="19"/>
        <v>0</v>
      </c>
      <c r="L181" s="156">
        <f t="shared" si="16"/>
        <v>0</v>
      </c>
      <c r="M181" s="156">
        <f t="shared" si="17"/>
        <v>0</v>
      </c>
      <c r="N181" s="156">
        <f t="shared" si="18"/>
        <v>0</v>
      </c>
      <c r="O181" s="156">
        <f t="shared" si="20"/>
        <v>0</v>
      </c>
      <c r="P181" s="156">
        <f t="shared" si="21"/>
        <v>0</v>
      </c>
      <c r="Q181" s="156">
        <f t="shared" si="22"/>
        <v>0</v>
      </c>
      <c r="R181" s="156">
        <f t="shared" si="23"/>
        <v>0</v>
      </c>
      <c r="S181" s="6"/>
    </row>
    <row r="182" spans="1:19" s="103" customFormat="1" ht="36" x14ac:dyDescent="0.2">
      <c r="A182" s="263"/>
      <c r="B182" s="263"/>
      <c r="C182" s="65" t="s">
        <v>265</v>
      </c>
      <c r="D182" s="65" t="s">
        <v>65</v>
      </c>
      <c r="E182" s="66" t="s">
        <v>327</v>
      </c>
      <c r="F182" s="68" t="s">
        <v>154</v>
      </c>
      <c r="G182" s="101"/>
      <c r="H182" s="104" t="str">
        <f t="shared" si="26"/>
        <v>No</v>
      </c>
      <c r="I182" s="3"/>
      <c r="J182" s="156" t="s">
        <v>17</v>
      </c>
      <c r="K182" s="156">
        <f t="shared" si="19"/>
        <v>0</v>
      </c>
      <c r="L182" s="156">
        <f t="shared" si="16"/>
        <v>0</v>
      </c>
      <c r="M182" s="156">
        <f t="shared" si="17"/>
        <v>0</v>
      </c>
      <c r="N182" s="156">
        <f t="shared" si="18"/>
        <v>0</v>
      </c>
      <c r="O182" s="156">
        <f t="shared" si="20"/>
        <v>0</v>
      </c>
      <c r="P182" s="156">
        <f t="shared" si="21"/>
        <v>0</v>
      </c>
      <c r="Q182" s="156">
        <f t="shared" si="22"/>
        <v>0</v>
      </c>
      <c r="R182" s="156">
        <f t="shared" si="23"/>
        <v>0</v>
      </c>
      <c r="S182" s="6"/>
    </row>
    <row r="183" spans="1:19" s="103" customFormat="1" ht="20" x14ac:dyDescent="0.2">
      <c r="A183" s="263"/>
      <c r="B183" s="263"/>
      <c r="C183" s="65" t="s">
        <v>256</v>
      </c>
      <c r="D183" s="65" t="s">
        <v>65</v>
      </c>
      <c r="E183" s="66" t="s">
        <v>352</v>
      </c>
      <c r="F183" s="68" t="s">
        <v>145</v>
      </c>
      <c r="G183" s="101"/>
      <c r="H183" s="104" t="str">
        <f t="shared" si="26"/>
        <v>No</v>
      </c>
      <c r="I183" s="3"/>
      <c r="J183" s="156" t="s">
        <v>17</v>
      </c>
      <c r="K183" s="156">
        <f t="shared" si="19"/>
        <v>0</v>
      </c>
      <c r="L183" s="156">
        <f t="shared" si="16"/>
        <v>0</v>
      </c>
      <c r="M183" s="156">
        <f t="shared" si="17"/>
        <v>0</v>
      </c>
      <c r="N183" s="156">
        <f t="shared" si="18"/>
        <v>0</v>
      </c>
      <c r="O183" s="156">
        <f t="shared" si="20"/>
        <v>0</v>
      </c>
      <c r="P183" s="156">
        <f t="shared" si="21"/>
        <v>0</v>
      </c>
      <c r="Q183" s="156">
        <f t="shared" si="22"/>
        <v>0</v>
      </c>
      <c r="R183" s="156">
        <f t="shared" si="23"/>
        <v>0</v>
      </c>
      <c r="S183" s="6"/>
    </row>
    <row r="184" spans="1:19" s="93" customFormat="1" ht="90" x14ac:dyDescent="0.2">
      <c r="A184" s="263"/>
      <c r="B184" s="263"/>
      <c r="C184" s="218" t="s">
        <v>257</v>
      </c>
      <c r="D184" s="218" t="s">
        <v>66</v>
      </c>
      <c r="E184" s="216" t="s">
        <v>353</v>
      </c>
      <c r="F184" s="227" t="s">
        <v>598</v>
      </c>
      <c r="G184" s="101"/>
      <c r="H184" s="104" t="str">
        <f>IF(ISBLANK(H198),"Waiting",H198)</f>
        <v>Split</v>
      </c>
      <c r="I184" s="9" t="s">
        <v>764</v>
      </c>
      <c r="J184" s="156" t="s">
        <v>17</v>
      </c>
      <c r="K184" s="156">
        <f t="shared" si="19"/>
        <v>0</v>
      </c>
      <c r="L184" s="156">
        <f t="shared" si="16"/>
        <v>0</v>
      </c>
      <c r="M184" s="156">
        <f t="shared" si="17"/>
        <v>0</v>
      </c>
      <c r="N184" s="156">
        <f t="shared" si="18"/>
        <v>0</v>
      </c>
      <c r="O184" s="156">
        <f t="shared" si="20"/>
        <v>0</v>
      </c>
      <c r="P184" s="156">
        <f t="shared" si="21"/>
        <v>1</v>
      </c>
      <c r="Q184" s="156">
        <f t="shared" si="22"/>
        <v>0</v>
      </c>
      <c r="R184" s="156">
        <f t="shared" si="23"/>
        <v>0</v>
      </c>
      <c r="S184" s="238"/>
    </row>
    <row r="185" spans="1:19" s="93" customFormat="1" ht="36" x14ac:dyDescent="0.2">
      <c r="A185" s="207"/>
      <c r="B185" s="207"/>
      <c r="C185" s="197" t="s">
        <v>563</v>
      </c>
      <c r="D185" s="198" t="s">
        <v>65</v>
      </c>
      <c r="E185" s="199" t="s">
        <v>537</v>
      </c>
      <c r="F185" s="202"/>
      <c r="G185" s="101"/>
      <c r="H185" s="132" t="s">
        <v>654</v>
      </c>
      <c r="I185" s="3"/>
      <c r="J185" s="156" t="s">
        <v>17</v>
      </c>
      <c r="K185" s="156">
        <f t="shared" si="19"/>
        <v>0</v>
      </c>
      <c r="L185" s="156">
        <f t="shared" si="16"/>
        <v>0</v>
      </c>
      <c r="M185" s="156">
        <f t="shared" si="17"/>
        <v>0</v>
      </c>
      <c r="N185" s="156">
        <f t="shared" si="18"/>
        <v>0</v>
      </c>
      <c r="O185" s="156">
        <f t="shared" si="20"/>
        <v>0</v>
      </c>
      <c r="P185" s="156">
        <f t="shared" si="21"/>
        <v>0</v>
      </c>
      <c r="Q185" s="156">
        <f t="shared" si="22"/>
        <v>0</v>
      </c>
      <c r="R185" s="156">
        <f t="shared" si="23"/>
        <v>0</v>
      </c>
      <c r="S185" s="6"/>
    </row>
    <row r="186" spans="1:19" s="93" customFormat="1" ht="36" x14ac:dyDescent="0.2">
      <c r="A186" s="207"/>
      <c r="B186" s="207"/>
      <c r="C186" s="203" t="s">
        <v>578</v>
      </c>
      <c r="D186" s="204" t="s">
        <v>66</v>
      </c>
      <c r="E186" s="205" t="s">
        <v>538</v>
      </c>
      <c r="F186" s="202"/>
      <c r="G186" s="101"/>
      <c r="H186" s="132" t="s">
        <v>654</v>
      </c>
      <c r="I186" s="3"/>
      <c r="J186" s="156" t="s">
        <v>17</v>
      </c>
      <c r="K186" s="156">
        <f t="shared" si="19"/>
        <v>0</v>
      </c>
      <c r="L186" s="156">
        <f t="shared" si="16"/>
        <v>0</v>
      </c>
      <c r="M186" s="156">
        <f t="shared" si="17"/>
        <v>0</v>
      </c>
      <c r="N186" s="156">
        <f t="shared" si="18"/>
        <v>0</v>
      </c>
      <c r="O186" s="156">
        <f t="shared" si="20"/>
        <v>0</v>
      </c>
      <c r="P186" s="156">
        <f t="shared" si="21"/>
        <v>0</v>
      </c>
      <c r="Q186" s="156">
        <f t="shared" si="22"/>
        <v>0</v>
      </c>
      <c r="R186" s="156">
        <f t="shared" si="23"/>
        <v>0</v>
      </c>
      <c r="S186" s="6"/>
    </row>
    <row r="187" spans="1:19" s="93" customFormat="1" ht="91" thickBot="1" x14ac:dyDescent="0.25">
      <c r="A187" s="207"/>
      <c r="B187" s="207"/>
      <c r="C187" s="57" t="s">
        <v>473</v>
      </c>
      <c r="D187" s="57" t="s">
        <v>390</v>
      </c>
      <c r="E187" s="78" t="s">
        <v>458</v>
      </c>
      <c r="F187" s="79"/>
      <c r="G187" s="101"/>
      <c r="H187" s="130" t="s">
        <v>705</v>
      </c>
      <c r="I187" s="7" t="s">
        <v>765</v>
      </c>
      <c r="J187" s="157" t="s">
        <v>17</v>
      </c>
      <c r="K187" s="157">
        <f t="shared" si="19"/>
        <v>0</v>
      </c>
      <c r="L187" s="157">
        <f t="shared" si="16"/>
        <v>0</v>
      </c>
      <c r="M187" s="157">
        <f t="shared" si="17"/>
        <v>0</v>
      </c>
      <c r="N187" s="157">
        <f t="shared" si="18"/>
        <v>0</v>
      </c>
      <c r="O187" s="158">
        <f t="shared" si="20"/>
        <v>0</v>
      </c>
      <c r="P187" s="158">
        <f t="shared" si="21"/>
        <v>0</v>
      </c>
      <c r="Q187" s="158">
        <f t="shared" si="22"/>
        <v>0</v>
      </c>
      <c r="R187" s="158">
        <f t="shared" si="23"/>
        <v>1</v>
      </c>
      <c r="S187" s="136"/>
    </row>
    <row r="188" spans="1:19" s="93" customFormat="1" ht="73" thickTop="1" x14ac:dyDescent="0.2">
      <c r="A188" s="259" t="s">
        <v>18</v>
      </c>
      <c r="B188" s="259" t="s">
        <v>49</v>
      </c>
      <c r="C188" s="62" t="s">
        <v>259</v>
      </c>
      <c r="D188" s="62" t="s">
        <v>65</v>
      </c>
      <c r="E188" s="67" t="s">
        <v>631</v>
      </c>
      <c r="F188" s="81" t="s">
        <v>155</v>
      </c>
      <c r="G188" s="96"/>
      <c r="H188" s="129" t="s">
        <v>654</v>
      </c>
      <c r="I188" s="4"/>
      <c r="J188" s="155" t="s">
        <v>18</v>
      </c>
      <c r="K188" s="155">
        <f t="shared" si="19"/>
        <v>0</v>
      </c>
      <c r="L188" s="155">
        <f t="shared" si="16"/>
        <v>0</v>
      </c>
      <c r="M188" s="155">
        <f t="shared" si="17"/>
        <v>0</v>
      </c>
      <c r="N188" s="155">
        <f t="shared" si="18"/>
        <v>0</v>
      </c>
      <c r="O188" s="157">
        <f t="shared" si="20"/>
        <v>0</v>
      </c>
      <c r="P188" s="157">
        <f t="shared" si="21"/>
        <v>0</v>
      </c>
      <c r="Q188" s="157">
        <f t="shared" si="22"/>
        <v>0</v>
      </c>
      <c r="R188" s="157">
        <f t="shared" si="23"/>
        <v>0</v>
      </c>
      <c r="S188" s="244"/>
    </row>
    <row r="189" spans="1:19" s="93" customFormat="1" ht="36" x14ac:dyDescent="0.2">
      <c r="A189" s="260"/>
      <c r="B189" s="260"/>
      <c r="C189" s="62" t="s">
        <v>260</v>
      </c>
      <c r="D189" s="62" t="s">
        <v>65</v>
      </c>
      <c r="E189" s="67" t="s">
        <v>621</v>
      </c>
      <c r="F189" s="81" t="s">
        <v>149</v>
      </c>
      <c r="G189" s="96"/>
      <c r="H189" s="130" t="s">
        <v>654</v>
      </c>
      <c r="I189" s="3"/>
      <c r="J189" s="156" t="s">
        <v>18</v>
      </c>
      <c r="K189" s="156">
        <f t="shared" si="19"/>
        <v>0</v>
      </c>
      <c r="L189" s="156">
        <f t="shared" si="16"/>
        <v>0</v>
      </c>
      <c r="M189" s="156">
        <f t="shared" si="17"/>
        <v>0</v>
      </c>
      <c r="N189" s="156">
        <f t="shared" si="18"/>
        <v>0</v>
      </c>
      <c r="O189" s="156">
        <f t="shared" si="20"/>
        <v>0</v>
      </c>
      <c r="P189" s="156">
        <f t="shared" si="21"/>
        <v>0</v>
      </c>
      <c r="Q189" s="156">
        <f t="shared" si="22"/>
        <v>0</v>
      </c>
      <c r="R189" s="156">
        <f t="shared" si="23"/>
        <v>0</v>
      </c>
      <c r="S189" s="6"/>
    </row>
    <row r="190" spans="1:19" s="93" customFormat="1" ht="36" x14ac:dyDescent="0.2">
      <c r="A190" s="260"/>
      <c r="B190" s="260"/>
      <c r="C190" s="62" t="s">
        <v>261</v>
      </c>
      <c r="D190" s="62" t="s">
        <v>65</v>
      </c>
      <c r="E190" s="67" t="s">
        <v>356</v>
      </c>
      <c r="F190" s="81" t="s">
        <v>150</v>
      </c>
      <c r="G190" s="96"/>
      <c r="H190" s="130" t="s">
        <v>654</v>
      </c>
      <c r="I190" s="3"/>
      <c r="J190" s="156" t="s">
        <v>18</v>
      </c>
      <c r="K190" s="156">
        <f t="shared" si="19"/>
        <v>0</v>
      </c>
      <c r="L190" s="156">
        <f t="shared" si="16"/>
        <v>0</v>
      </c>
      <c r="M190" s="156">
        <f t="shared" si="17"/>
        <v>0</v>
      </c>
      <c r="N190" s="156">
        <f t="shared" si="18"/>
        <v>0</v>
      </c>
      <c r="O190" s="156">
        <f t="shared" si="20"/>
        <v>0</v>
      </c>
      <c r="P190" s="156">
        <f t="shared" si="21"/>
        <v>0</v>
      </c>
      <c r="Q190" s="156">
        <f t="shared" si="22"/>
        <v>0</v>
      </c>
      <c r="R190" s="156">
        <f t="shared" si="23"/>
        <v>0</v>
      </c>
      <c r="S190" s="6"/>
    </row>
    <row r="191" spans="1:19" s="93" customFormat="1" ht="54" x14ac:dyDescent="0.2">
      <c r="A191" s="260"/>
      <c r="B191" s="260"/>
      <c r="C191" s="62" t="s">
        <v>262</v>
      </c>
      <c r="D191" s="62" t="s">
        <v>65</v>
      </c>
      <c r="E191" s="67" t="s">
        <v>357</v>
      </c>
      <c r="F191" s="81" t="s">
        <v>151</v>
      </c>
      <c r="G191" s="96"/>
      <c r="H191" s="130" t="s">
        <v>705</v>
      </c>
      <c r="I191" s="3" t="s">
        <v>768</v>
      </c>
      <c r="J191" s="156" t="s">
        <v>18</v>
      </c>
      <c r="K191" s="156">
        <f t="shared" si="19"/>
        <v>0</v>
      </c>
      <c r="L191" s="156">
        <f t="shared" si="16"/>
        <v>0</v>
      </c>
      <c r="M191" s="156">
        <f t="shared" si="17"/>
        <v>0</v>
      </c>
      <c r="N191" s="156">
        <f t="shared" si="18"/>
        <v>0</v>
      </c>
      <c r="O191" s="156">
        <f t="shared" si="20"/>
        <v>1</v>
      </c>
      <c r="P191" s="156">
        <f t="shared" si="21"/>
        <v>0</v>
      </c>
      <c r="Q191" s="156">
        <f t="shared" si="22"/>
        <v>0</v>
      </c>
      <c r="R191" s="156">
        <f t="shared" si="23"/>
        <v>0</v>
      </c>
      <c r="S191" s="238"/>
    </row>
    <row r="192" spans="1:19" s="93" customFormat="1" ht="36" x14ac:dyDescent="0.2">
      <c r="A192" s="260"/>
      <c r="B192" s="260"/>
      <c r="C192" s="62" t="s">
        <v>263</v>
      </c>
      <c r="D192" s="62" t="s">
        <v>65</v>
      </c>
      <c r="E192" s="67" t="s">
        <v>358</v>
      </c>
      <c r="F192" s="81" t="s">
        <v>152</v>
      </c>
      <c r="G192" s="96"/>
      <c r="H192" s="130" t="s">
        <v>654</v>
      </c>
      <c r="I192" s="3"/>
      <c r="J192" s="156" t="s">
        <v>18</v>
      </c>
      <c r="K192" s="156">
        <f t="shared" si="19"/>
        <v>0</v>
      </c>
      <c r="L192" s="156">
        <f t="shared" si="16"/>
        <v>0</v>
      </c>
      <c r="M192" s="156">
        <f t="shared" si="17"/>
        <v>0</v>
      </c>
      <c r="N192" s="156">
        <f t="shared" si="18"/>
        <v>0</v>
      </c>
      <c r="O192" s="156">
        <f t="shared" si="20"/>
        <v>0</v>
      </c>
      <c r="P192" s="156">
        <f t="shared" si="21"/>
        <v>0</v>
      </c>
      <c r="Q192" s="156">
        <f t="shared" si="22"/>
        <v>0</v>
      </c>
      <c r="R192" s="156">
        <f t="shared" si="23"/>
        <v>0</v>
      </c>
      <c r="S192" s="6"/>
    </row>
    <row r="193" spans="1:19" s="93" customFormat="1" ht="36" x14ac:dyDescent="0.2">
      <c r="A193" s="260"/>
      <c r="B193" s="260"/>
      <c r="C193" s="62" t="s">
        <v>264</v>
      </c>
      <c r="D193" s="62" t="s">
        <v>65</v>
      </c>
      <c r="E193" s="67" t="s">
        <v>359</v>
      </c>
      <c r="F193" s="81" t="s">
        <v>153</v>
      </c>
      <c r="G193" s="96"/>
      <c r="H193" s="130" t="s">
        <v>654</v>
      </c>
      <c r="I193" s="3"/>
      <c r="J193" s="156" t="s">
        <v>18</v>
      </c>
      <c r="K193" s="156">
        <f t="shared" si="19"/>
        <v>0</v>
      </c>
      <c r="L193" s="156">
        <f t="shared" si="16"/>
        <v>0</v>
      </c>
      <c r="M193" s="156">
        <f t="shared" si="17"/>
        <v>0</v>
      </c>
      <c r="N193" s="156">
        <f t="shared" si="18"/>
        <v>0</v>
      </c>
      <c r="O193" s="156">
        <f t="shared" si="20"/>
        <v>0</v>
      </c>
      <c r="P193" s="156">
        <f t="shared" si="21"/>
        <v>0</v>
      </c>
      <c r="Q193" s="156">
        <f t="shared" si="22"/>
        <v>0</v>
      </c>
      <c r="R193" s="156">
        <f t="shared" si="23"/>
        <v>0</v>
      </c>
      <c r="S193" s="6"/>
    </row>
    <row r="194" spans="1:19" s="93" customFormat="1" ht="59" customHeight="1" x14ac:dyDescent="0.2">
      <c r="A194" s="260"/>
      <c r="B194" s="260"/>
      <c r="C194" s="62" t="s">
        <v>265</v>
      </c>
      <c r="D194" s="62" t="s">
        <v>65</v>
      </c>
      <c r="E194" s="67" t="s">
        <v>327</v>
      </c>
      <c r="F194" s="81" t="s">
        <v>154</v>
      </c>
      <c r="G194" s="96"/>
      <c r="H194" s="130" t="s">
        <v>654</v>
      </c>
      <c r="I194" s="3"/>
      <c r="J194" s="156" t="s">
        <v>18</v>
      </c>
      <c r="K194" s="156">
        <f t="shared" si="19"/>
        <v>0</v>
      </c>
      <c r="L194" s="156">
        <f t="shared" si="16"/>
        <v>0</v>
      </c>
      <c r="M194" s="156">
        <f t="shared" si="17"/>
        <v>0</v>
      </c>
      <c r="N194" s="156">
        <f t="shared" si="18"/>
        <v>0</v>
      </c>
      <c r="O194" s="156">
        <f t="shared" si="20"/>
        <v>0</v>
      </c>
      <c r="P194" s="156">
        <f t="shared" si="21"/>
        <v>0</v>
      </c>
      <c r="Q194" s="156">
        <f t="shared" si="22"/>
        <v>0</v>
      </c>
      <c r="R194" s="156">
        <f t="shared" si="23"/>
        <v>0</v>
      </c>
      <c r="S194" s="6"/>
    </row>
    <row r="195" spans="1:19" s="93" customFormat="1" ht="20" x14ac:dyDescent="0.2">
      <c r="A195" s="260"/>
      <c r="B195" s="260"/>
      <c r="C195" s="62" t="s">
        <v>256</v>
      </c>
      <c r="D195" s="62" t="s">
        <v>65</v>
      </c>
      <c r="E195" s="67" t="s">
        <v>352</v>
      </c>
      <c r="F195" s="81" t="s">
        <v>145</v>
      </c>
      <c r="G195" s="96"/>
      <c r="H195" s="130" t="s">
        <v>654</v>
      </c>
      <c r="I195" s="3"/>
      <c r="J195" s="156" t="s">
        <v>18</v>
      </c>
      <c r="K195" s="156">
        <f t="shared" si="19"/>
        <v>0</v>
      </c>
      <c r="L195" s="156">
        <f t="shared" si="16"/>
        <v>0</v>
      </c>
      <c r="M195" s="156">
        <f t="shared" si="17"/>
        <v>0</v>
      </c>
      <c r="N195" s="156">
        <f t="shared" si="18"/>
        <v>0</v>
      </c>
      <c r="O195" s="156">
        <f t="shared" si="20"/>
        <v>0</v>
      </c>
      <c r="P195" s="156">
        <f t="shared" si="21"/>
        <v>0</v>
      </c>
      <c r="Q195" s="156">
        <f t="shared" si="22"/>
        <v>0</v>
      </c>
      <c r="R195" s="156">
        <f t="shared" si="23"/>
        <v>0</v>
      </c>
      <c r="S195" s="6"/>
    </row>
    <row r="196" spans="1:19" s="93" customFormat="1" ht="54" x14ac:dyDescent="0.2">
      <c r="A196" s="260"/>
      <c r="B196" s="260"/>
      <c r="C196" s="62" t="s">
        <v>266</v>
      </c>
      <c r="D196" s="62" t="s">
        <v>66</v>
      </c>
      <c r="E196" s="87" t="s">
        <v>360</v>
      </c>
      <c r="F196" s="88" t="s">
        <v>156</v>
      </c>
      <c r="G196" s="96"/>
      <c r="H196" s="130" t="s">
        <v>654</v>
      </c>
      <c r="I196" s="3"/>
      <c r="J196" s="156" t="s">
        <v>18</v>
      </c>
      <c r="K196" s="156">
        <f t="shared" si="19"/>
        <v>0</v>
      </c>
      <c r="L196" s="156">
        <f t="shared" ref="L196:L253" si="27">IF(AND($H196="Yes",NOT(ISERROR(SEARCH("-L-",$C196)))),1,0)</f>
        <v>0</v>
      </c>
      <c r="M196" s="156">
        <f t="shared" ref="M196:M253" si="28">IF(AND($H196="Yes",NOT(ISERROR(SEARCH("-U-",$C196)))),1,0)</f>
        <v>0</v>
      </c>
      <c r="N196" s="156">
        <f t="shared" ref="N196:N253" si="29">IF(AND($H196="Yes",NOT(ISERROR(SEARCH("-P-",$C196)))),1,0)</f>
        <v>0</v>
      </c>
      <c r="O196" s="156">
        <f t="shared" si="20"/>
        <v>0</v>
      </c>
      <c r="P196" s="156">
        <f t="shared" si="21"/>
        <v>0</v>
      </c>
      <c r="Q196" s="156">
        <f t="shared" si="22"/>
        <v>0</v>
      </c>
      <c r="R196" s="156">
        <f t="shared" si="23"/>
        <v>0</v>
      </c>
      <c r="S196" s="6"/>
    </row>
    <row r="197" spans="1:19" s="93" customFormat="1" ht="54" x14ac:dyDescent="0.2">
      <c r="A197" s="260"/>
      <c r="B197" s="260"/>
      <c r="C197" s="62" t="s">
        <v>267</v>
      </c>
      <c r="D197" s="62" t="s">
        <v>66</v>
      </c>
      <c r="E197" s="87" t="s">
        <v>361</v>
      </c>
      <c r="F197" s="88" t="s">
        <v>530</v>
      </c>
      <c r="G197" s="96"/>
      <c r="H197" s="130" t="s">
        <v>654</v>
      </c>
      <c r="I197" s="3"/>
      <c r="J197" s="156" t="s">
        <v>18</v>
      </c>
      <c r="K197" s="156">
        <f t="shared" ref="K197:K253" si="30">IF(AND($H197="Yes",NOT(ISERROR(SEARCH("-H-",$C197)))),1,0)</f>
        <v>0</v>
      </c>
      <c r="L197" s="156">
        <f t="shared" si="27"/>
        <v>0</v>
      </c>
      <c r="M197" s="156">
        <f t="shared" si="28"/>
        <v>0</v>
      </c>
      <c r="N197" s="156">
        <f t="shared" si="29"/>
        <v>0</v>
      </c>
      <c r="O197" s="156">
        <f t="shared" si="20"/>
        <v>0</v>
      </c>
      <c r="P197" s="156">
        <f t="shared" si="21"/>
        <v>0</v>
      </c>
      <c r="Q197" s="156">
        <f t="shared" si="22"/>
        <v>0</v>
      </c>
      <c r="R197" s="156">
        <f t="shared" si="23"/>
        <v>0</v>
      </c>
      <c r="S197" s="6"/>
    </row>
    <row r="198" spans="1:19" s="93" customFormat="1" ht="121.25" customHeight="1" x14ac:dyDescent="0.2">
      <c r="A198" s="260"/>
      <c r="B198" s="260"/>
      <c r="C198" s="69" t="s">
        <v>257</v>
      </c>
      <c r="D198" s="69" t="s">
        <v>66</v>
      </c>
      <c r="E198" s="87" t="s">
        <v>353</v>
      </c>
      <c r="F198" s="88" t="s">
        <v>598</v>
      </c>
      <c r="G198" s="96"/>
      <c r="H198" s="132" t="s">
        <v>705</v>
      </c>
      <c r="I198" s="9" t="s">
        <v>706</v>
      </c>
      <c r="J198" s="156" t="s">
        <v>18</v>
      </c>
      <c r="K198" s="156">
        <f t="shared" si="30"/>
        <v>0</v>
      </c>
      <c r="L198" s="156">
        <f t="shared" si="27"/>
        <v>0</v>
      </c>
      <c r="M198" s="156">
        <f t="shared" si="28"/>
        <v>0</v>
      </c>
      <c r="N198" s="156">
        <f t="shared" si="29"/>
        <v>0</v>
      </c>
      <c r="O198" s="156">
        <f t="shared" si="20"/>
        <v>0</v>
      </c>
      <c r="P198" s="156">
        <f t="shared" si="21"/>
        <v>1</v>
      </c>
      <c r="Q198" s="156">
        <f t="shared" si="22"/>
        <v>0</v>
      </c>
      <c r="R198" s="156">
        <f t="shared" si="23"/>
        <v>0</v>
      </c>
      <c r="S198" s="10"/>
    </row>
    <row r="199" spans="1:19" s="93" customFormat="1" ht="36" x14ac:dyDescent="0.2">
      <c r="A199" s="260"/>
      <c r="B199" s="260"/>
      <c r="C199" s="191" t="s">
        <v>564</v>
      </c>
      <c r="D199" s="192" t="s">
        <v>65</v>
      </c>
      <c r="E199" s="193" t="s">
        <v>537</v>
      </c>
      <c r="F199" s="88"/>
      <c r="G199" s="96"/>
      <c r="H199" s="132" t="s">
        <v>654</v>
      </c>
      <c r="I199" s="9"/>
      <c r="J199" s="156" t="s">
        <v>18</v>
      </c>
      <c r="K199" s="156">
        <f t="shared" si="30"/>
        <v>0</v>
      </c>
      <c r="L199" s="156">
        <f t="shared" si="27"/>
        <v>0</v>
      </c>
      <c r="M199" s="156">
        <f t="shared" si="28"/>
        <v>0</v>
      </c>
      <c r="N199" s="156">
        <f t="shared" si="29"/>
        <v>0</v>
      </c>
      <c r="O199" s="156">
        <f t="shared" ref="O199:O253" si="31">IF(AND($H199="Split",$D199="High"),1,0)</f>
        <v>0</v>
      </c>
      <c r="P199" s="156">
        <f t="shared" ref="P199:P253" si="32">IF(AND($H199="Split",$D199="Low"),1,0)</f>
        <v>0</v>
      </c>
      <c r="Q199" s="156">
        <f t="shared" ref="Q199:Q253" si="33">IF(AND($H199="Split",$D199="Unlikely"),1,0)</f>
        <v>0</v>
      </c>
      <c r="R199" s="156">
        <f t="shared" ref="R199:R253" si="34">IF(AND($H199="Split",$D199="Moderate"),1,0)</f>
        <v>0</v>
      </c>
      <c r="S199" s="10"/>
    </row>
    <row r="200" spans="1:19" s="93" customFormat="1" ht="36" x14ac:dyDescent="0.2">
      <c r="A200" s="260"/>
      <c r="B200" s="260"/>
      <c r="C200" s="194" t="s">
        <v>565</v>
      </c>
      <c r="D200" s="195" t="s">
        <v>66</v>
      </c>
      <c r="E200" s="196" t="s">
        <v>538</v>
      </c>
      <c r="F200" s="88"/>
      <c r="G200" s="96"/>
      <c r="H200" s="132" t="s">
        <v>654</v>
      </c>
      <c r="I200" s="9"/>
      <c r="J200" s="156" t="s">
        <v>18</v>
      </c>
      <c r="K200" s="156">
        <f t="shared" si="30"/>
        <v>0</v>
      </c>
      <c r="L200" s="156">
        <f t="shared" si="27"/>
        <v>0</v>
      </c>
      <c r="M200" s="156">
        <f t="shared" si="28"/>
        <v>0</v>
      </c>
      <c r="N200" s="156">
        <f t="shared" si="29"/>
        <v>0</v>
      </c>
      <c r="O200" s="156">
        <f t="shared" si="31"/>
        <v>0</v>
      </c>
      <c r="P200" s="156">
        <f t="shared" si="32"/>
        <v>0</v>
      </c>
      <c r="Q200" s="156">
        <f t="shared" si="33"/>
        <v>0</v>
      </c>
      <c r="R200" s="156">
        <f t="shared" si="34"/>
        <v>0</v>
      </c>
      <c r="S200" s="10"/>
    </row>
    <row r="201" spans="1:19" s="93" customFormat="1" ht="21" thickBot="1" x14ac:dyDescent="0.25">
      <c r="A201" s="260"/>
      <c r="B201" s="260"/>
      <c r="C201" s="69" t="s">
        <v>472</v>
      </c>
      <c r="D201" s="69" t="s">
        <v>390</v>
      </c>
      <c r="E201" s="87" t="s">
        <v>458</v>
      </c>
      <c r="F201" s="88"/>
      <c r="G201" s="96"/>
      <c r="H201" s="131" t="s">
        <v>654</v>
      </c>
      <c r="I201" s="7"/>
      <c r="J201" s="158" t="s">
        <v>18</v>
      </c>
      <c r="K201" s="158">
        <f t="shared" si="30"/>
        <v>0</v>
      </c>
      <c r="L201" s="158">
        <f t="shared" si="27"/>
        <v>0</v>
      </c>
      <c r="M201" s="158">
        <f t="shared" si="28"/>
        <v>0</v>
      </c>
      <c r="N201" s="158">
        <f t="shared" si="29"/>
        <v>0</v>
      </c>
      <c r="O201" s="158">
        <f t="shared" si="31"/>
        <v>0</v>
      </c>
      <c r="P201" s="158">
        <f t="shared" si="32"/>
        <v>0</v>
      </c>
      <c r="Q201" s="158">
        <f t="shared" si="33"/>
        <v>0</v>
      </c>
      <c r="R201" s="158">
        <f t="shared" si="34"/>
        <v>0</v>
      </c>
      <c r="S201" s="8"/>
    </row>
    <row r="202" spans="1:19" s="93" customFormat="1" ht="37.25" customHeight="1" thickTop="1" x14ac:dyDescent="0.2">
      <c r="A202" s="262" t="s">
        <v>19</v>
      </c>
      <c r="B202" s="265" t="s">
        <v>50</v>
      </c>
      <c r="C202" s="57" t="s">
        <v>268</v>
      </c>
      <c r="D202" s="57" t="s">
        <v>65</v>
      </c>
      <c r="E202" s="78" t="s">
        <v>362</v>
      </c>
      <c r="F202" s="79" t="s">
        <v>157</v>
      </c>
      <c r="G202" s="96"/>
      <c r="H202" s="129" t="s">
        <v>654</v>
      </c>
      <c r="I202" s="4"/>
      <c r="J202" s="155" t="s">
        <v>19</v>
      </c>
      <c r="K202" s="155">
        <f t="shared" si="30"/>
        <v>0</v>
      </c>
      <c r="L202" s="155">
        <f t="shared" si="27"/>
        <v>0</v>
      </c>
      <c r="M202" s="155">
        <f t="shared" si="28"/>
        <v>0</v>
      </c>
      <c r="N202" s="155">
        <f t="shared" si="29"/>
        <v>0</v>
      </c>
      <c r="O202" s="157">
        <f t="shared" si="31"/>
        <v>0</v>
      </c>
      <c r="P202" s="157">
        <f t="shared" si="32"/>
        <v>0</v>
      </c>
      <c r="Q202" s="157">
        <f t="shared" si="33"/>
        <v>0</v>
      </c>
      <c r="R202" s="157">
        <f t="shared" si="34"/>
        <v>0</v>
      </c>
      <c r="S202" s="5"/>
    </row>
    <row r="203" spans="1:19" s="93" customFormat="1" ht="36" x14ac:dyDescent="0.2">
      <c r="A203" s="263"/>
      <c r="B203" s="266"/>
      <c r="C203" s="57" t="s">
        <v>269</v>
      </c>
      <c r="D203" s="57" t="s">
        <v>65</v>
      </c>
      <c r="E203" s="78" t="s">
        <v>363</v>
      </c>
      <c r="F203" s="79" t="s">
        <v>158</v>
      </c>
      <c r="G203" s="96"/>
      <c r="H203" s="130" t="s">
        <v>654</v>
      </c>
      <c r="I203" s="3"/>
      <c r="J203" s="156" t="s">
        <v>19</v>
      </c>
      <c r="K203" s="156">
        <f t="shared" si="30"/>
        <v>0</v>
      </c>
      <c r="L203" s="156">
        <f t="shared" si="27"/>
        <v>0</v>
      </c>
      <c r="M203" s="156">
        <f t="shared" si="28"/>
        <v>0</v>
      </c>
      <c r="N203" s="156">
        <f t="shared" si="29"/>
        <v>0</v>
      </c>
      <c r="O203" s="156">
        <f t="shared" si="31"/>
        <v>0</v>
      </c>
      <c r="P203" s="156">
        <f t="shared" si="32"/>
        <v>0</v>
      </c>
      <c r="Q203" s="156">
        <f t="shared" si="33"/>
        <v>0</v>
      </c>
      <c r="R203" s="156">
        <f t="shared" si="34"/>
        <v>0</v>
      </c>
      <c r="S203" s="6"/>
    </row>
    <row r="204" spans="1:19" s="93" customFormat="1" ht="20" x14ac:dyDescent="0.2">
      <c r="A204" s="263"/>
      <c r="B204" s="266"/>
      <c r="C204" s="57" t="s">
        <v>270</v>
      </c>
      <c r="D204" s="57" t="s">
        <v>65</v>
      </c>
      <c r="E204" s="78" t="s">
        <v>364</v>
      </c>
      <c r="F204" s="79" t="s">
        <v>159</v>
      </c>
      <c r="G204" s="96"/>
      <c r="H204" s="130" t="s">
        <v>654</v>
      </c>
      <c r="I204" s="3"/>
      <c r="J204" s="156" t="s">
        <v>19</v>
      </c>
      <c r="K204" s="156">
        <f t="shared" si="30"/>
        <v>0</v>
      </c>
      <c r="L204" s="156">
        <f t="shared" si="27"/>
        <v>0</v>
      </c>
      <c r="M204" s="156">
        <f t="shared" si="28"/>
        <v>0</v>
      </c>
      <c r="N204" s="156">
        <f t="shared" si="29"/>
        <v>0</v>
      </c>
      <c r="O204" s="156">
        <f t="shared" si="31"/>
        <v>0</v>
      </c>
      <c r="P204" s="156">
        <f t="shared" si="32"/>
        <v>0</v>
      </c>
      <c r="Q204" s="156">
        <f t="shared" si="33"/>
        <v>0</v>
      </c>
      <c r="R204" s="156">
        <f t="shared" si="34"/>
        <v>0</v>
      </c>
      <c r="S204" s="6"/>
    </row>
    <row r="205" spans="1:19" s="93" customFormat="1" ht="54" x14ac:dyDescent="0.2">
      <c r="A205" s="263"/>
      <c r="B205" s="266"/>
      <c r="C205" s="57" t="s">
        <v>271</v>
      </c>
      <c r="D205" s="57" t="s">
        <v>65</v>
      </c>
      <c r="E205" s="78" t="s">
        <v>365</v>
      </c>
      <c r="F205" s="79" t="s">
        <v>160</v>
      </c>
      <c r="G205" s="96"/>
      <c r="H205" s="130" t="s">
        <v>705</v>
      </c>
      <c r="I205" s="3" t="s">
        <v>768</v>
      </c>
      <c r="J205" s="156" t="s">
        <v>19</v>
      </c>
      <c r="K205" s="156">
        <f t="shared" si="30"/>
        <v>0</v>
      </c>
      <c r="L205" s="156">
        <f t="shared" si="27"/>
        <v>0</v>
      </c>
      <c r="M205" s="156">
        <f t="shared" si="28"/>
        <v>0</v>
      </c>
      <c r="N205" s="156">
        <f t="shared" si="29"/>
        <v>0</v>
      </c>
      <c r="O205" s="156">
        <f t="shared" si="31"/>
        <v>1</v>
      </c>
      <c r="P205" s="156">
        <f t="shared" si="32"/>
        <v>0</v>
      </c>
      <c r="Q205" s="156">
        <f t="shared" si="33"/>
        <v>0</v>
      </c>
      <c r="R205" s="156">
        <f t="shared" si="34"/>
        <v>0</v>
      </c>
      <c r="S205" s="6"/>
    </row>
    <row r="206" spans="1:19" s="93" customFormat="1" ht="36" x14ac:dyDescent="0.2">
      <c r="A206" s="263"/>
      <c r="B206" s="266"/>
      <c r="C206" s="57" t="s">
        <v>272</v>
      </c>
      <c r="D206" s="57" t="s">
        <v>65</v>
      </c>
      <c r="E206" s="78" t="s">
        <v>366</v>
      </c>
      <c r="F206" s="79" t="s">
        <v>161</v>
      </c>
      <c r="G206" s="96"/>
      <c r="H206" s="130" t="s">
        <v>654</v>
      </c>
      <c r="I206" s="3"/>
      <c r="J206" s="156" t="s">
        <v>19</v>
      </c>
      <c r="K206" s="156">
        <f t="shared" si="30"/>
        <v>0</v>
      </c>
      <c r="L206" s="156">
        <f t="shared" si="27"/>
        <v>0</v>
      </c>
      <c r="M206" s="156">
        <f t="shared" si="28"/>
        <v>0</v>
      </c>
      <c r="N206" s="156">
        <f t="shared" si="29"/>
        <v>0</v>
      </c>
      <c r="O206" s="156">
        <f t="shared" si="31"/>
        <v>0</v>
      </c>
      <c r="P206" s="156">
        <f t="shared" si="32"/>
        <v>0</v>
      </c>
      <c r="Q206" s="156">
        <f t="shared" si="33"/>
        <v>0</v>
      </c>
      <c r="R206" s="156">
        <f t="shared" si="34"/>
        <v>0</v>
      </c>
      <c r="S206" s="6"/>
    </row>
    <row r="207" spans="1:19" s="93" customFormat="1" ht="36" x14ac:dyDescent="0.2">
      <c r="A207" s="263"/>
      <c r="B207" s="266"/>
      <c r="C207" s="89" t="s">
        <v>273</v>
      </c>
      <c r="D207" s="57" t="s">
        <v>66</v>
      </c>
      <c r="E207" s="85" t="s">
        <v>367</v>
      </c>
      <c r="F207" s="86" t="s">
        <v>162</v>
      </c>
      <c r="G207" s="96"/>
      <c r="H207" s="130" t="s">
        <v>654</v>
      </c>
      <c r="I207" s="3"/>
      <c r="J207" s="156" t="s">
        <v>19</v>
      </c>
      <c r="K207" s="156">
        <f t="shared" si="30"/>
        <v>0</v>
      </c>
      <c r="L207" s="156">
        <f t="shared" si="27"/>
        <v>0</v>
      </c>
      <c r="M207" s="156">
        <f t="shared" si="28"/>
        <v>0</v>
      </c>
      <c r="N207" s="156">
        <f t="shared" si="29"/>
        <v>0</v>
      </c>
      <c r="O207" s="156">
        <f t="shared" si="31"/>
        <v>0</v>
      </c>
      <c r="P207" s="156">
        <f t="shared" si="32"/>
        <v>0</v>
      </c>
      <c r="Q207" s="156">
        <f t="shared" si="33"/>
        <v>0</v>
      </c>
      <c r="R207" s="156">
        <f t="shared" si="34"/>
        <v>0</v>
      </c>
      <c r="S207" s="6"/>
    </row>
    <row r="208" spans="1:19" s="93" customFormat="1" ht="36" x14ac:dyDescent="0.2">
      <c r="A208" s="263"/>
      <c r="B208" s="266"/>
      <c r="C208" s="89" t="s">
        <v>382</v>
      </c>
      <c r="D208" s="57" t="s">
        <v>67</v>
      </c>
      <c r="E208" s="85" t="s">
        <v>381</v>
      </c>
      <c r="F208" s="86" t="s">
        <v>383</v>
      </c>
      <c r="G208" s="96"/>
      <c r="H208" s="132" t="s">
        <v>705</v>
      </c>
      <c r="I208" s="9" t="s">
        <v>680</v>
      </c>
      <c r="J208" s="156" t="s">
        <v>19</v>
      </c>
      <c r="K208" s="156">
        <f t="shared" si="30"/>
        <v>0</v>
      </c>
      <c r="L208" s="156">
        <f t="shared" si="27"/>
        <v>0</v>
      </c>
      <c r="M208" s="156">
        <f t="shared" si="28"/>
        <v>0</v>
      </c>
      <c r="N208" s="156">
        <f t="shared" si="29"/>
        <v>0</v>
      </c>
      <c r="O208" s="156">
        <f t="shared" si="31"/>
        <v>0</v>
      </c>
      <c r="P208" s="156">
        <f t="shared" si="32"/>
        <v>0</v>
      </c>
      <c r="Q208" s="156">
        <f t="shared" si="33"/>
        <v>1</v>
      </c>
      <c r="R208" s="156">
        <f t="shared" si="34"/>
        <v>0</v>
      </c>
      <c r="S208" s="10"/>
    </row>
    <row r="209" spans="1:19" s="93" customFormat="1" ht="36" x14ac:dyDescent="0.2">
      <c r="A209" s="263"/>
      <c r="B209" s="266"/>
      <c r="C209" s="197" t="s">
        <v>566</v>
      </c>
      <c r="D209" s="198" t="s">
        <v>65</v>
      </c>
      <c r="E209" s="199" t="s">
        <v>537</v>
      </c>
      <c r="F209" s="86"/>
      <c r="G209" s="96"/>
      <c r="H209" s="132" t="s">
        <v>654</v>
      </c>
      <c r="I209" s="9"/>
      <c r="J209" s="156" t="s">
        <v>19</v>
      </c>
      <c r="K209" s="156">
        <f t="shared" si="30"/>
        <v>0</v>
      </c>
      <c r="L209" s="156">
        <f t="shared" si="27"/>
        <v>0</v>
      </c>
      <c r="M209" s="156">
        <f t="shared" si="28"/>
        <v>0</v>
      </c>
      <c r="N209" s="156">
        <f t="shared" si="29"/>
        <v>0</v>
      </c>
      <c r="O209" s="156">
        <f t="shared" si="31"/>
        <v>0</v>
      </c>
      <c r="P209" s="156">
        <f t="shared" si="32"/>
        <v>0</v>
      </c>
      <c r="Q209" s="156">
        <f t="shared" si="33"/>
        <v>0</v>
      </c>
      <c r="R209" s="156">
        <f t="shared" si="34"/>
        <v>0</v>
      </c>
      <c r="S209" s="10"/>
    </row>
    <row r="210" spans="1:19" s="93" customFormat="1" ht="36" x14ac:dyDescent="0.2">
      <c r="A210" s="263"/>
      <c r="B210" s="266"/>
      <c r="C210" s="203" t="s">
        <v>567</v>
      </c>
      <c r="D210" s="204" t="s">
        <v>66</v>
      </c>
      <c r="E210" s="205" t="s">
        <v>538</v>
      </c>
      <c r="F210" s="86"/>
      <c r="G210" s="96"/>
      <c r="H210" s="132" t="s">
        <v>654</v>
      </c>
      <c r="I210" s="9"/>
      <c r="J210" s="156" t="s">
        <v>19</v>
      </c>
      <c r="K210" s="156">
        <f t="shared" si="30"/>
        <v>0</v>
      </c>
      <c r="L210" s="156">
        <f t="shared" si="27"/>
        <v>0</v>
      </c>
      <c r="M210" s="156">
        <f t="shared" si="28"/>
        <v>0</v>
      </c>
      <c r="N210" s="156">
        <f t="shared" si="29"/>
        <v>0</v>
      </c>
      <c r="O210" s="156">
        <f t="shared" si="31"/>
        <v>0</v>
      </c>
      <c r="P210" s="156">
        <f t="shared" si="32"/>
        <v>0</v>
      </c>
      <c r="Q210" s="156">
        <f t="shared" si="33"/>
        <v>0</v>
      </c>
      <c r="R210" s="156">
        <f t="shared" si="34"/>
        <v>0</v>
      </c>
      <c r="S210" s="10"/>
    </row>
    <row r="211" spans="1:19" s="93" customFormat="1" ht="21" thickBot="1" x14ac:dyDescent="0.25">
      <c r="A211" s="264"/>
      <c r="B211" s="267"/>
      <c r="C211" s="89" t="s">
        <v>474</v>
      </c>
      <c r="D211" s="57" t="s">
        <v>390</v>
      </c>
      <c r="E211" s="85" t="s">
        <v>458</v>
      </c>
      <c r="F211" s="86"/>
      <c r="G211" s="96"/>
      <c r="H211" s="131" t="s">
        <v>654</v>
      </c>
      <c r="I211" s="7"/>
      <c r="J211" s="156" t="s">
        <v>19</v>
      </c>
      <c r="K211" s="156">
        <f t="shared" si="30"/>
        <v>0</v>
      </c>
      <c r="L211" s="156">
        <f t="shared" si="27"/>
        <v>0</v>
      </c>
      <c r="M211" s="156">
        <f t="shared" si="28"/>
        <v>0</v>
      </c>
      <c r="N211" s="156">
        <f t="shared" si="29"/>
        <v>0</v>
      </c>
      <c r="O211" s="158">
        <f t="shared" si="31"/>
        <v>0</v>
      </c>
      <c r="P211" s="158">
        <f t="shared" si="32"/>
        <v>0</v>
      </c>
      <c r="Q211" s="158">
        <f t="shared" si="33"/>
        <v>0</v>
      </c>
      <c r="R211" s="158">
        <f t="shared" si="34"/>
        <v>0</v>
      </c>
      <c r="S211" s="8"/>
    </row>
    <row r="212" spans="1:19" s="93" customFormat="1" ht="37" thickTop="1" x14ac:dyDescent="0.2">
      <c r="A212" s="259" t="s">
        <v>20</v>
      </c>
      <c r="B212" s="259" t="s">
        <v>51</v>
      </c>
      <c r="C212" s="62" t="s">
        <v>274</v>
      </c>
      <c r="D212" s="62" t="s">
        <v>65</v>
      </c>
      <c r="E212" s="67" t="s">
        <v>368</v>
      </c>
      <c r="F212" s="81" t="s">
        <v>163</v>
      </c>
      <c r="G212" s="96"/>
      <c r="H212" s="129" t="s">
        <v>654</v>
      </c>
      <c r="I212" s="4"/>
      <c r="J212" s="155" t="s">
        <v>20</v>
      </c>
      <c r="K212" s="155">
        <f t="shared" si="30"/>
        <v>0</v>
      </c>
      <c r="L212" s="155">
        <f t="shared" si="27"/>
        <v>0</v>
      </c>
      <c r="M212" s="155">
        <f t="shared" si="28"/>
        <v>0</v>
      </c>
      <c r="N212" s="155">
        <f t="shared" si="29"/>
        <v>0</v>
      </c>
      <c r="O212" s="157">
        <f t="shared" si="31"/>
        <v>0</v>
      </c>
      <c r="P212" s="157">
        <f t="shared" si="32"/>
        <v>0</v>
      </c>
      <c r="Q212" s="157">
        <f t="shared" si="33"/>
        <v>0</v>
      </c>
      <c r="R212" s="157">
        <f t="shared" si="34"/>
        <v>0</v>
      </c>
      <c r="S212" s="5"/>
    </row>
    <row r="213" spans="1:19" s="93" customFormat="1" ht="36" x14ac:dyDescent="0.2">
      <c r="A213" s="260"/>
      <c r="B213" s="260"/>
      <c r="C213" s="62" t="s">
        <v>275</v>
      </c>
      <c r="D213" s="62" t="s">
        <v>65</v>
      </c>
      <c r="E213" s="87" t="s">
        <v>369</v>
      </c>
      <c r="F213" s="88" t="s">
        <v>164</v>
      </c>
      <c r="G213" s="96"/>
      <c r="H213" s="130" t="s">
        <v>654</v>
      </c>
      <c r="I213" s="3"/>
      <c r="J213" s="156" t="s">
        <v>20</v>
      </c>
      <c r="K213" s="156">
        <f t="shared" si="30"/>
        <v>0</v>
      </c>
      <c r="L213" s="156">
        <f t="shared" si="27"/>
        <v>0</v>
      </c>
      <c r="M213" s="156">
        <f t="shared" si="28"/>
        <v>0</v>
      </c>
      <c r="N213" s="156">
        <f t="shared" si="29"/>
        <v>0</v>
      </c>
      <c r="O213" s="156">
        <f t="shared" si="31"/>
        <v>0</v>
      </c>
      <c r="P213" s="156">
        <f t="shared" si="32"/>
        <v>0</v>
      </c>
      <c r="Q213" s="156">
        <f t="shared" si="33"/>
        <v>0</v>
      </c>
      <c r="R213" s="156">
        <f t="shared" si="34"/>
        <v>0</v>
      </c>
      <c r="S213" s="6"/>
    </row>
    <row r="214" spans="1:19" s="93" customFormat="1" ht="36" x14ac:dyDescent="0.2">
      <c r="A214" s="260"/>
      <c r="B214" s="260"/>
      <c r="C214" s="62" t="s">
        <v>276</v>
      </c>
      <c r="D214" s="62" t="s">
        <v>65</v>
      </c>
      <c r="E214" s="67" t="s">
        <v>370</v>
      </c>
      <c r="F214" s="81" t="s">
        <v>165</v>
      </c>
      <c r="G214" s="96"/>
      <c r="H214" s="130" t="s">
        <v>654</v>
      </c>
      <c r="I214" s="3"/>
      <c r="J214" s="156" t="s">
        <v>20</v>
      </c>
      <c r="K214" s="156">
        <f t="shared" si="30"/>
        <v>0</v>
      </c>
      <c r="L214" s="156">
        <f t="shared" si="27"/>
        <v>0</v>
      </c>
      <c r="M214" s="156">
        <f t="shared" si="28"/>
        <v>0</v>
      </c>
      <c r="N214" s="156">
        <f t="shared" si="29"/>
        <v>0</v>
      </c>
      <c r="O214" s="156">
        <f t="shared" si="31"/>
        <v>0</v>
      </c>
      <c r="P214" s="156">
        <f t="shared" si="32"/>
        <v>0</v>
      </c>
      <c r="Q214" s="156">
        <f t="shared" si="33"/>
        <v>0</v>
      </c>
      <c r="R214" s="156">
        <f t="shared" si="34"/>
        <v>0</v>
      </c>
      <c r="S214" s="6"/>
    </row>
    <row r="215" spans="1:19" s="93" customFormat="1" ht="54" x14ac:dyDescent="0.2">
      <c r="A215" s="260"/>
      <c r="B215" s="260"/>
      <c r="C215" s="62" t="s">
        <v>277</v>
      </c>
      <c r="D215" s="62" t="s">
        <v>66</v>
      </c>
      <c r="E215" s="87" t="s">
        <v>328</v>
      </c>
      <c r="F215" s="88" t="s">
        <v>166</v>
      </c>
      <c r="G215" s="96"/>
      <c r="H215" s="130" t="s">
        <v>655</v>
      </c>
      <c r="I215" s="3" t="s">
        <v>679</v>
      </c>
      <c r="J215" s="156" t="s">
        <v>20</v>
      </c>
      <c r="K215" s="156">
        <f t="shared" si="30"/>
        <v>0</v>
      </c>
      <c r="L215" s="156">
        <f t="shared" si="27"/>
        <v>1</v>
      </c>
      <c r="M215" s="156">
        <f t="shared" si="28"/>
        <v>0</v>
      </c>
      <c r="N215" s="156">
        <f t="shared" si="29"/>
        <v>0</v>
      </c>
      <c r="O215" s="156">
        <f t="shared" si="31"/>
        <v>0</v>
      </c>
      <c r="P215" s="156">
        <f t="shared" si="32"/>
        <v>0</v>
      </c>
      <c r="Q215" s="156">
        <f t="shared" si="33"/>
        <v>0</v>
      </c>
      <c r="R215" s="156">
        <f t="shared" si="34"/>
        <v>0</v>
      </c>
      <c r="S215" s="6"/>
    </row>
    <row r="216" spans="1:19" s="93" customFormat="1" ht="36" x14ac:dyDescent="0.2">
      <c r="A216" s="260"/>
      <c r="B216" s="260"/>
      <c r="C216" s="62" t="s">
        <v>278</v>
      </c>
      <c r="D216" s="62" t="s">
        <v>66</v>
      </c>
      <c r="E216" s="87" t="s">
        <v>371</v>
      </c>
      <c r="F216" s="88" t="s">
        <v>167</v>
      </c>
      <c r="G216" s="96"/>
      <c r="H216" s="130" t="s">
        <v>655</v>
      </c>
      <c r="I216" s="9" t="s">
        <v>772</v>
      </c>
      <c r="J216" s="156" t="s">
        <v>20</v>
      </c>
      <c r="K216" s="156">
        <f t="shared" si="30"/>
        <v>0</v>
      </c>
      <c r="L216" s="156">
        <f t="shared" si="27"/>
        <v>1</v>
      </c>
      <c r="M216" s="156">
        <f t="shared" si="28"/>
        <v>0</v>
      </c>
      <c r="N216" s="156">
        <f t="shared" si="29"/>
        <v>0</v>
      </c>
      <c r="O216" s="156">
        <f t="shared" si="31"/>
        <v>0</v>
      </c>
      <c r="P216" s="156">
        <f t="shared" si="32"/>
        <v>0</v>
      </c>
      <c r="Q216" s="156">
        <f t="shared" si="33"/>
        <v>0</v>
      </c>
      <c r="R216" s="156">
        <f t="shared" si="34"/>
        <v>0</v>
      </c>
      <c r="S216" s="6"/>
    </row>
    <row r="217" spans="1:19" s="93" customFormat="1" ht="36" x14ac:dyDescent="0.2">
      <c r="A217" s="260"/>
      <c r="B217" s="260"/>
      <c r="C217" s="62" t="s">
        <v>279</v>
      </c>
      <c r="D217" s="62" t="s">
        <v>66</v>
      </c>
      <c r="E217" s="67" t="s">
        <v>372</v>
      </c>
      <c r="F217" s="81" t="s">
        <v>168</v>
      </c>
      <c r="G217" s="96"/>
      <c r="H217" s="132" t="s">
        <v>654</v>
      </c>
      <c r="I217" s="9"/>
      <c r="J217" s="156" t="s">
        <v>20</v>
      </c>
      <c r="K217" s="156">
        <f t="shared" si="30"/>
        <v>0</v>
      </c>
      <c r="L217" s="156">
        <f t="shared" si="27"/>
        <v>0</v>
      </c>
      <c r="M217" s="156">
        <f t="shared" si="28"/>
        <v>0</v>
      </c>
      <c r="N217" s="156">
        <f t="shared" si="29"/>
        <v>0</v>
      </c>
      <c r="O217" s="156">
        <f t="shared" si="31"/>
        <v>0</v>
      </c>
      <c r="P217" s="156">
        <f t="shared" si="32"/>
        <v>0</v>
      </c>
      <c r="Q217" s="156">
        <f t="shared" si="33"/>
        <v>0</v>
      </c>
      <c r="R217" s="156">
        <f t="shared" si="34"/>
        <v>0</v>
      </c>
      <c r="S217" s="10"/>
    </row>
    <row r="218" spans="1:19" s="93" customFormat="1" ht="36" x14ac:dyDescent="0.2">
      <c r="A218" s="260"/>
      <c r="B218" s="260"/>
      <c r="C218" s="191" t="s">
        <v>568</v>
      </c>
      <c r="D218" s="192" t="s">
        <v>65</v>
      </c>
      <c r="E218" s="193" t="s">
        <v>537</v>
      </c>
      <c r="F218" s="81"/>
      <c r="G218" s="96"/>
      <c r="H218" s="132" t="s">
        <v>654</v>
      </c>
      <c r="I218" s="9"/>
      <c r="J218" s="156" t="s">
        <v>20</v>
      </c>
      <c r="K218" s="156">
        <f t="shared" si="30"/>
        <v>0</v>
      </c>
      <c r="L218" s="156">
        <f t="shared" si="27"/>
        <v>0</v>
      </c>
      <c r="M218" s="156">
        <f t="shared" si="28"/>
        <v>0</v>
      </c>
      <c r="N218" s="156">
        <f t="shared" si="29"/>
        <v>0</v>
      </c>
      <c r="O218" s="156">
        <f t="shared" si="31"/>
        <v>0</v>
      </c>
      <c r="P218" s="156">
        <f t="shared" si="32"/>
        <v>0</v>
      </c>
      <c r="Q218" s="156">
        <f t="shared" si="33"/>
        <v>0</v>
      </c>
      <c r="R218" s="156">
        <f t="shared" si="34"/>
        <v>0</v>
      </c>
      <c r="S218" s="10"/>
    </row>
    <row r="219" spans="1:19" s="93" customFormat="1" ht="36" x14ac:dyDescent="0.2">
      <c r="A219" s="260"/>
      <c r="B219" s="260"/>
      <c r="C219" s="194" t="s">
        <v>569</v>
      </c>
      <c r="D219" s="195" t="s">
        <v>66</v>
      </c>
      <c r="E219" s="196" t="s">
        <v>538</v>
      </c>
      <c r="F219" s="81"/>
      <c r="G219" s="96"/>
      <c r="H219" s="132" t="s">
        <v>654</v>
      </c>
      <c r="I219" s="9"/>
      <c r="J219" s="156" t="s">
        <v>20</v>
      </c>
      <c r="K219" s="156">
        <f t="shared" si="30"/>
        <v>0</v>
      </c>
      <c r="L219" s="156">
        <f t="shared" si="27"/>
        <v>0</v>
      </c>
      <c r="M219" s="156">
        <f t="shared" si="28"/>
        <v>0</v>
      </c>
      <c r="N219" s="156">
        <f t="shared" si="29"/>
        <v>0</v>
      </c>
      <c r="O219" s="156">
        <f t="shared" si="31"/>
        <v>0</v>
      </c>
      <c r="P219" s="156">
        <f t="shared" si="32"/>
        <v>0</v>
      </c>
      <c r="Q219" s="156">
        <f t="shared" si="33"/>
        <v>0</v>
      </c>
      <c r="R219" s="156">
        <f t="shared" si="34"/>
        <v>0</v>
      </c>
      <c r="S219" s="10"/>
    </row>
    <row r="220" spans="1:19" s="93" customFormat="1" ht="21" thickBot="1" x14ac:dyDescent="0.25">
      <c r="A220" s="260"/>
      <c r="B220" s="260"/>
      <c r="C220" s="62" t="s">
        <v>475</v>
      </c>
      <c r="D220" s="62" t="s">
        <v>390</v>
      </c>
      <c r="E220" s="67" t="s">
        <v>458</v>
      </c>
      <c r="F220" s="81"/>
      <c r="G220" s="96"/>
      <c r="H220" s="131" t="s">
        <v>654</v>
      </c>
      <c r="I220" s="7"/>
      <c r="J220" s="158" t="s">
        <v>20</v>
      </c>
      <c r="K220" s="158">
        <f t="shared" si="30"/>
        <v>0</v>
      </c>
      <c r="L220" s="158">
        <f t="shared" si="27"/>
        <v>0</v>
      </c>
      <c r="M220" s="158">
        <f t="shared" si="28"/>
        <v>0</v>
      </c>
      <c r="N220" s="158">
        <f t="shared" si="29"/>
        <v>0</v>
      </c>
      <c r="O220" s="158">
        <f t="shared" si="31"/>
        <v>0</v>
      </c>
      <c r="P220" s="158">
        <f t="shared" si="32"/>
        <v>0</v>
      </c>
      <c r="Q220" s="158">
        <f t="shared" si="33"/>
        <v>0</v>
      </c>
      <c r="R220" s="158">
        <f t="shared" si="34"/>
        <v>0</v>
      </c>
      <c r="S220" s="8"/>
    </row>
    <row r="221" spans="1:19" s="93" customFormat="1" ht="55" thickTop="1" x14ac:dyDescent="0.2">
      <c r="A221" s="262" t="s">
        <v>21</v>
      </c>
      <c r="B221" s="262" t="s">
        <v>52</v>
      </c>
      <c r="C221" s="226" t="s">
        <v>206</v>
      </c>
      <c r="D221" s="226" t="s">
        <v>65</v>
      </c>
      <c r="E221" s="227" t="s">
        <v>616</v>
      </c>
      <c r="F221" s="227" t="s">
        <v>103</v>
      </c>
      <c r="G221" s="101"/>
      <c r="H221" s="106" t="str">
        <f>IF(ISBLANK(H35),"Waiting",H35)</f>
        <v>No</v>
      </c>
      <c r="I221" s="4"/>
      <c r="J221" s="155" t="s">
        <v>21</v>
      </c>
      <c r="K221" s="155">
        <f t="shared" si="30"/>
        <v>0</v>
      </c>
      <c r="L221" s="155">
        <f t="shared" si="27"/>
        <v>0</v>
      </c>
      <c r="M221" s="155">
        <f t="shared" si="28"/>
        <v>0</v>
      </c>
      <c r="N221" s="155">
        <f t="shared" si="29"/>
        <v>0</v>
      </c>
      <c r="O221" s="157">
        <f t="shared" si="31"/>
        <v>0</v>
      </c>
      <c r="P221" s="157">
        <f t="shared" si="32"/>
        <v>0</v>
      </c>
      <c r="Q221" s="157">
        <f t="shared" si="33"/>
        <v>0</v>
      </c>
      <c r="R221" s="157">
        <f t="shared" si="34"/>
        <v>0</v>
      </c>
      <c r="S221" s="6"/>
    </row>
    <row r="222" spans="1:19" s="93" customFormat="1" ht="54" x14ac:dyDescent="0.2">
      <c r="A222" s="263"/>
      <c r="B222" s="263"/>
      <c r="C222" s="57" t="s">
        <v>280</v>
      </c>
      <c r="D222" s="57" t="s">
        <v>65</v>
      </c>
      <c r="E222" s="78" t="s">
        <v>619</v>
      </c>
      <c r="F222" s="79" t="s">
        <v>169</v>
      </c>
      <c r="G222" s="96"/>
      <c r="H222" s="130" t="s">
        <v>654</v>
      </c>
      <c r="I222" s="3"/>
      <c r="J222" s="156" t="s">
        <v>21</v>
      </c>
      <c r="K222" s="156">
        <f t="shared" si="30"/>
        <v>0</v>
      </c>
      <c r="L222" s="156">
        <f t="shared" si="27"/>
        <v>0</v>
      </c>
      <c r="M222" s="156">
        <f t="shared" si="28"/>
        <v>0</v>
      </c>
      <c r="N222" s="156">
        <f t="shared" si="29"/>
        <v>0</v>
      </c>
      <c r="O222" s="156">
        <f t="shared" si="31"/>
        <v>0</v>
      </c>
      <c r="P222" s="156">
        <f t="shared" si="32"/>
        <v>0</v>
      </c>
      <c r="Q222" s="156">
        <f t="shared" si="33"/>
        <v>0</v>
      </c>
      <c r="R222" s="156">
        <f t="shared" si="34"/>
        <v>0</v>
      </c>
      <c r="S222" s="6"/>
    </row>
    <row r="223" spans="1:19" s="93" customFormat="1" ht="36" x14ac:dyDescent="0.2">
      <c r="A223" s="263"/>
      <c r="B223" s="263"/>
      <c r="C223" s="89" t="s">
        <v>281</v>
      </c>
      <c r="D223" s="57" t="s">
        <v>65</v>
      </c>
      <c r="E223" s="78" t="s">
        <v>373</v>
      </c>
      <c r="F223" s="79" t="s">
        <v>170</v>
      </c>
      <c r="G223" s="96"/>
      <c r="H223" s="130" t="s">
        <v>654</v>
      </c>
      <c r="I223" s="3"/>
      <c r="J223" s="156" t="s">
        <v>21</v>
      </c>
      <c r="K223" s="156">
        <f t="shared" si="30"/>
        <v>0</v>
      </c>
      <c r="L223" s="156">
        <f t="shared" si="27"/>
        <v>0</v>
      </c>
      <c r="M223" s="156">
        <f t="shared" si="28"/>
        <v>0</v>
      </c>
      <c r="N223" s="156">
        <f t="shared" si="29"/>
        <v>0</v>
      </c>
      <c r="O223" s="156">
        <f t="shared" si="31"/>
        <v>0</v>
      </c>
      <c r="P223" s="156">
        <f t="shared" si="32"/>
        <v>0</v>
      </c>
      <c r="Q223" s="156">
        <f t="shared" si="33"/>
        <v>0</v>
      </c>
      <c r="R223" s="156">
        <f t="shared" si="34"/>
        <v>0</v>
      </c>
      <c r="S223" s="6"/>
    </row>
    <row r="224" spans="1:19" s="93" customFormat="1" ht="36" x14ac:dyDescent="0.2">
      <c r="A224" s="263"/>
      <c r="B224" s="263"/>
      <c r="C224" s="65" t="s">
        <v>282</v>
      </c>
      <c r="D224" s="65" t="s">
        <v>65</v>
      </c>
      <c r="E224" s="66" t="s">
        <v>329</v>
      </c>
      <c r="F224" s="68" t="s">
        <v>171</v>
      </c>
      <c r="G224" s="101"/>
      <c r="H224" s="104" t="str">
        <f>IF(ISBLANK(H248),"Waiting",H248)</f>
        <v>No</v>
      </c>
      <c r="I224" s="3"/>
      <c r="J224" s="156" t="s">
        <v>21</v>
      </c>
      <c r="K224" s="156">
        <f t="shared" si="30"/>
        <v>0</v>
      </c>
      <c r="L224" s="156">
        <f t="shared" si="27"/>
        <v>0</v>
      </c>
      <c r="M224" s="156">
        <f t="shared" si="28"/>
        <v>0</v>
      </c>
      <c r="N224" s="156">
        <f t="shared" si="29"/>
        <v>0</v>
      </c>
      <c r="O224" s="156">
        <f t="shared" si="31"/>
        <v>0</v>
      </c>
      <c r="P224" s="156">
        <f t="shared" si="32"/>
        <v>0</v>
      </c>
      <c r="Q224" s="156">
        <f t="shared" si="33"/>
        <v>0</v>
      </c>
      <c r="R224" s="156">
        <f t="shared" si="34"/>
        <v>0</v>
      </c>
      <c r="S224" s="6"/>
    </row>
    <row r="225" spans="1:19" s="93" customFormat="1" ht="54" x14ac:dyDescent="0.2">
      <c r="A225" s="263"/>
      <c r="B225" s="263"/>
      <c r="C225" s="65" t="s">
        <v>283</v>
      </c>
      <c r="D225" s="65" t="s">
        <v>65</v>
      </c>
      <c r="E225" s="66" t="s">
        <v>374</v>
      </c>
      <c r="F225" s="68" t="s">
        <v>172</v>
      </c>
      <c r="G225" s="101"/>
      <c r="H225" s="104" t="str">
        <f>IF(ISBLANK(H249),"Waiting",H249)</f>
        <v>No</v>
      </c>
      <c r="I225" s="3"/>
      <c r="J225" s="156" t="s">
        <v>21</v>
      </c>
      <c r="K225" s="156">
        <f t="shared" si="30"/>
        <v>0</v>
      </c>
      <c r="L225" s="156">
        <f t="shared" si="27"/>
        <v>0</v>
      </c>
      <c r="M225" s="156">
        <f t="shared" si="28"/>
        <v>0</v>
      </c>
      <c r="N225" s="156">
        <f t="shared" si="29"/>
        <v>0</v>
      </c>
      <c r="O225" s="156">
        <f t="shared" si="31"/>
        <v>0</v>
      </c>
      <c r="P225" s="156">
        <f t="shared" si="32"/>
        <v>0</v>
      </c>
      <c r="Q225" s="156">
        <f t="shared" si="33"/>
        <v>0</v>
      </c>
      <c r="R225" s="156">
        <f t="shared" si="34"/>
        <v>0</v>
      </c>
      <c r="S225" s="6"/>
    </row>
    <row r="226" spans="1:19" s="93" customFormat="1" ht="54" x14ac:dyDescent="0.2">
      <c r="A226" s="263"/>
      <c r="B226" s="263"/>
      <c r="C226" s="57" t="s">
        <v>284</v>
      </c>
      <c r="D226" s="57" t="s">
        <v>65</v>
      </c>
      <c r="E226" s="78" t="s">
        <v>375</v>
      </c>
      <c r="F226" s="79" t="s">
        <v>531</v>
      </c>
      <c r="G226" s="96"/>
      <c r="H226" s="130" t="s">
        <v>654</v>
      </c>
      <c r="I226" s="3"/>
      <c r="J226" s="156" t="s">
        <v>21</v>
      </c>
      <c r="K226" s="156">
        <f t="shared" si="30"/>
        <v>0</v>
      </c>
      <c r="L226" s="156">
        <f t="shared" si="27"/>
        <v>0</v>
      </c>
      <c r="M226" s="156">
        <f t="shared" si="28"/>
        <v>0</v>
      </c>
      <c r="N226" s="156">
        <f t="shared" si="29"/>
        <v>0</v>
      </c>
      <c r="O226" s="156">
        <f t="shared" si="31"/>
        <v>0</v>
      </c>
      <c r="P226" s="156">
        <f t="shared" si="32"/>
        <v>0</v>
      </c>
      <c r="Q226" s="156">
        <f t="shared" si="33"/>
        <v>0</v>
      </c>
      <c r="R226" s="156">
        <f t="shared" si="34"/>
        <v>0</v>
      </c>
      <c r="S226" s="6"/>
    </row>
    <row r="227" spans="1:19" s="93" customFormat="1" ht="72" x14ac:dyDescent="0.2">
      <c r="A227" s="263"/>
      <c r="B227" s="263"/>
      <c r="C227" s="57" t="s">
        <v>285</v>
      </c>
      <c r="D227" s="57" t="s">
        <v>65</v>
      </c>
      <c r="E227" s="78" t="s">
        <v>620</v>
      </c>
      <c r="F227" s="79" t="s">
        <v>173</v>
      </c>
      <c r="G227" s="96"/>
      <c r="H227" s="130" t="s">
        <v>654</v>
      </c>
      <c r="I227" s="3"/>
      <c r="J227" s="156" t="s">
        <v>21</v>
      </c>
      <c r="K227" s="156">
        <f t="shared" si="30"/>
        <v>0</v>
      </c>
      <c r="L227" s="156">
        <f t="shared" si="27"/>
        <v>0</v>
      </c>
      <c r="M227" s="156">
        <f t="shared" si="28"/>
        <v>0</v>
      </c>
      <c r="N227" s="156">
        <f t="shared" si="29"/>
        <v>0</v>
      </c>
      <c r="O227" s="156">
        <f t="shared" si="31"/>
        <v>0</v>
      </c>
      <c r="P227" s="156">
        <f t="shared" si="32"/>
        <v>0</v>
      </c>
      <c r="Q227" s="156">
        <f t="shared" si="33"/>
        <v>0</v>
      </c>
      <c r="R227" s="156">
        <f t="shared" si="34"/>
        <v>0</v>
      </c>
      <c r="S227" s="211"/>
    </row>
    <row r="228" spans="1:19" s="103" customFormat="1" ht="20" x14ac:dyDescent="0.2">
      <c r="A228" s="263"/>
      <c r="B228" s="263"/>
      <c r="C228" s="65" t="s">
        <v>256</v>
      </c>
      <c r="D228" s="65" t="s">
        <v>65</v>
      </c>
      <c r="E228" s="66" t="s">
        <v>352</v>
      </c>
      <c r="F228" s="68" t="s">
        <v>145</v>
      </c>
      <c r="G228" s="101"/>
      <c r="H228" s="104" t="str">
        <f>IF(ISBLANK(H195),"Waiting",H195)</f>
        <v>No</v>
      </c>
      <c r="I228" s="3"/>
      <c r="J228" s="156" t="s">
        <v>21</v>
      </c>
      <c r="K228" s="156">
        <f t="shared" si="30"/>
        <v>0</v>
      </c>
      <c r="L228" s="156">
        <f t="shared" si="27"/>
        <v>0</v>
      </c>
      <c r="M228" s="156">
        <f t="shared" si="28"/>
        <v>0</v>
      </c>
      <c r="N228" s="156">
        <f t="shared" si="29"/>
        <v>0</v>
      </c>
      <c r="O228" s="156">
        <f t="shared" si="31"/>
        <v>0</v>
      </c>
      <c r="P228" s="156">
        <f t="shared" si="32"/>
        <v>0</v>
      </c>
      <c r="Q228" s="156">
        <f t="shared" si="33"/>
        <v>0</v>
      </c>
      <c r="R228" s="156">
        <f t="shared" si="34"/>
        <v>0</v>
      </c>
      <c r="S228" s="6"/>
    </row>
    <row r="229" spans="1:19" s="93" customFormat="1" ht="36" x14ac:dyDescent="0.2">
      <c r="A229" s="263"/>
      <c r="B229" s="263"/>
      <c r="C229" s="57" t="s">
        <v>286</v>
      </c>
      <c r="D229" s="57" t="s">
        <v>65</v>
      </c>
      <c r="E229" s="78" t="s">
        <v>376</v>
      </c>
      <c r="F229" s="79" t="s">
        <v>174</v>
      </c>
      <c r="G229" s="96"/>
      <c r="H229" s="130" t="s">
        <v>654</v>
      </c>
      <c r="I229" s="3"/>
      <c r="J229" s="156" t="s">
        <v>21</v>
      </c>
      <c r="K229" s="156">
        <f t="shared" si="30"/>
        <v>0</v>
      </c>
      <c r="L229" s="156">
        <f t="shared" si="27"/>
        <v>0</v>
      </c>
      <c r="M229" s="156">
        <f t="shared" si="28"/>
        <v>0</v>
      </c>
      <c r="N229" s="156">
        <f t="shared" si="29"/>
        <v>0</v>
      </c>
      <c r="O229" s="156">
        <f t="shared" si="31"/>
        <v>0</v>
      </c>
      <c r="P229" s="156">
        <f t="shared" si="32"/>
        <v>0</v>
      </c>
      <c r="Q229" s="156">
        <f t="shared" si="33"/>
        <v>0</v>
      </c>
      <c r="R229" s="156">
        <f t="shared" si="34"/>
        <v>0</v>
      </c>
      <c r="S229" s="6"/>
    </row>
    <row r="230" spans="1:19" s="93" customFormat="1" ht="36" x14ac:dyDescent="0.2">
      <c r="A230" s="263"/>
      <c r="B230" s="263"/>
      <c r="C230" s="57" t="s">
        <v>287</v>
      </c>
      <c r="D230" s="57" t="s">
        <v>65</v>
      </c>
      <c r="E230" s="78" t="s">
        <v>377</v>
      </c>
      <c r="F230" s="79" t="s">
        <v>175</v>
      </c>
      <c r="G230" s="96"/>
      <c r="H230" s="132" t="s">
        <v>654</v>
      </c>
      <c r="I230" s="9"/>
      <c r="J230" s="156" t="s">
        <v>21</v>
      </c>
      <c r="K230" s="156">
        <f t="shared" si="30"/>
        <v>0</v>
      </c>
      <c r="L230" s="156">
        <f t="shared" si="27"/>
        <v>0</v>
      </c>
      <c r="M230" s="156">
        <f t="shared" si="28"/>
        <v>0</v>
      </c>
      <c r="N230" s="156">
        <f t="shared" si="29"/>
        <v>0</v>
      </c>
      <c r="O230" s="156">
        <f t="shared" si="31"/>
        <v>0</v>
      </c>
      <c r="P230" s="156">
        <f t="shared" si="32"/>
        <v>0</v>
      </c>
      <c r="Q230" s="156">
        <f t="shared" si="33"/>
        <v>0</v>
      </c>
      <c r="R230" s="156">
        <f t="shared" si="34"/>
        <v>0</v>
      </c>
      <c r="S230" s="10"/>
    </row>
    <row r="231" spans="1:19" s="93" customFormat="1" ht="36" x14ac:dyDescent="0.2">
      <c r="A231" s="263"/>
      <c r="B231" s="263"/>
      <c r="C231" s="197" t="s">
        <v>570</v>
      </c>
      <c r="D231" s="198" t="s">
        <v>65</v>
      </c>
      <c r="E231" s="199" t="s">
        <v>537</v>
      </c>
      <c r="F231" s="79"/>
      <c r="G231" s="96"/>
      <c r="H231" s="132" t="s">
        <v>654</v>
      </c>
      <c r="I231" s="9"/>
      <c r="J231" s="156" t="s">
        <v>21</v>
      </c>
      <c r="K231" s="156">
        <f t="shared" si="30"/>
        <v>0</v>
      </c>
      <c r="L231" s="156">
        <f t="shared" si="27"/>
        <v>0</v>
      </c>
      <c r="M231" s="156">
        <f t="shared" si="28"/>
        <v>0</v>
      </c>
      <c r="N231" s="156">
        <f t="shared" si="29"/>
        <v>0</v>
      </c>
      <c r="O231" s="156">
        <f t="shared" si="31"/>
        <v>0</v>
      </c>
      <c r="P231" s="156">
        <f t="shared" si="32"/>
        <v>0</v>
      </c>
      <c r="Q231" s="156">
        <f t="shared" si="33"/>
        <v>0</v>
      </c>
      <c r="R231" s="156">
        <f t="shared" si="34"/>
        <v>0</v>
      </c>
      <c r="S231" s="10"/>
    </row>
    <row r="232" spans="1:19" s="93" customFormat="1" ht="36" x14ac:dyDescent="0.2">
      <c r="A232" s="263"/>
      <c r="B232" s="263"/>
      <c r="C232" s="203" t="s">
        <v>579</v>
      </c>
      <c r="D232" s="204" t="s">
        <v>66</v>
      </c>
      <c r="E232" s="205" t="s">
        <v>538</v>
      </c>
      <c r="F232" s="79"/>
      <c r="G232" s="96"/>
      <c r="H232" s="132" t="s">
        <v>654</v>
      </c>
      <c r="I232" s="9"/>
      <c r="J232" s="156" t="s">
        <v>21</v>
      </c>
      <c r="K232" s="156">
        <f t="shared" si="30"/>
        <v>0</v>
      </c>
      <c r="L232" s="156">
        <f t="shared" si="27"/>
        <v>0</v>
      </c>
      <c r="M232" s="156">
        <f t="shared" si="28"/>
        <v>0</v>
      </c>
      <c r="N232" s="156">
        <f t="shared" si="29"/>
        <v>0</v>
      </c>
      <c r="O232" s="156">
        <f t="shared" si="31"/>
        <v>0</v>
      </c>
      <c r="P232" s="156">
        <f t="shared" si="32"/>
        <v>0</v>
      </c>
      <c r="Q232" s="156">
        <f t="shared" si="33"/>
        <v>0</v>
      </c>
      <c r="R232" s="156">
        <f t="shared" si="34"/>
        <v>0</v>
      </c>
      <c r="S232" s="10"/>
    </row>
    <row r="233" spans="1:19" s="93" customFormat="1" ht="307" thickBot="1" x14ac:dyDescent="0.25">
      <c r="A233" s="263"/>
      <c r="B233" s="263"/>
      <c r="C233" s="57" t="s">
        <v>476</v>
      </c>
      <c r="D233" s="57" t="s">
        <v>390</v>
      </c>
      <c r="E233" s="78" t="s">
        <v>458</v>
      </c>
      <c r="F233" s="79"/>
      <c r="G233" s="96"/>
      <c r="H233" s="131" t="s">
        <v>655</v>
      </c>
      <c r="I233" s="7" t="s">
        <v>777</v>
      </c>
      <c r="J233" s="158" t="s">
        <v>21</v>
      </c>
      <c r="K233" s="158">
        <f t="shared" si="30"/>
        <v>0</v>
      </c>
      <c r="L233" s="158">
        <f t="shared" si="27"/>
        <v>0</v>
      </c>
      <c r="M233" s="158">
        <f t="shared" si="28"/>
        <v>0</v>
      </c>
      <c r="N233" s="158">
        <f t="shared" si="29"/>
        <v>0</v>
      </c>
      <c r="O233" s="158">
        <f t="shared" si="31"/>
        <v>0</v>
      </c>
      <c r="P233" s="158">
        <f t="shared" si="32"/>
        <v>0</v>
      </c>
      <c r="Q233" s="158">
        <f t="shared" si="33"/>
        <v>0</v>
      </c>
      <c r="R233" s="158">
        <f t="shared" si="34"/>
        <v>0</v>
      </c>
      <c r="S233" s="242"/>
    </row>
    <row r="234" spans="1:19" s="93" customFormat="1" ht="37" thickTop="1" x14ac:dyDescent="0.2">
      <c r="A234" s="259" t="s">
        <v>22</v>
      </c>
      <c r="B234" s="259" t="s">
        <v>23</v>
      </c>
      <c r="C234" s="62" t="s">
        <v>288</v>
      </c>
      <c r="D234" s="62" t="s">
        <v>65</v>
      </c>
      <c r="E234" s="67" t="s">
        <v>589</v>
      </c>
      <c r="F234" s="81" t="s">
        <v>599</v>
      </c>
      <c r="G234" s="96"/>
      <c r="H234" s="129" t="s">
        <v>654</v>
      </c>
      <c r="I234" s="4"/>
      <c r="J234" s="155" t="s">
        <v>22</v>
      </c>
      <c r="K234" s="155">
        <f t="shared" si="30"/>
        <v>0</v>
      </c>
      <c r="L234" s="155">
        <f t="shared" si="27"/>
        <v>0</v>
      </c>
      <c r="M234" s="155">
        <f t="shared" si="28"/>
        <v>0</v>
      </c>
      <c r="N234" s="155">
        <f t="shared" si="29"/>
        <v>0</v>
      </c>
      <c r="O234" s="157">
        <f t="shared" si="31"/>
        <v>0</v>
      </c>
      <c r="P234" s="157">
        <f t="shared" si="32"/>
        <v>0</v>
      </c>
      <c r="Q234" s="157">
        <f t="shared" si="33"/>
        <v>0</v>
      </c>
      <c r="R234" s="157">
        <f t="shared" si="34"/>
        <v>0</v>
      </c>
      <c r="S234" s="5"/>
    </row>
    <row r="235" spans="1:19" s="93" customFormat="1" ht="36" x14ac:dyDescent="0.2">
      <c r="A235" s="260"/>
      <c r="B235" s="260"/>
      <c r="C235" s="221" t="s">
        <v>587</v>
      </c>
      <c r="D235" s="221" t="s">
        <v>65</v>
      </c>
      <c r="E235" s="222" t="s">
        <v>590</v>
      </c>
      <c r="F235" s="81" t="s">
        <v>591</v>
      </c>
      <c r="G235" s="96"/>
      <c r="H235" s="208" t="s">
        <v>654</v>
      </c>
      <c r="I235" s="209"/>
      <c r="J235" s="210" t="s">
        <v>22</v>
      </c>
      <c r="K235" s="210">
        <f t="shared" si="30"/>
        <v>0</v>
      </c>
      <c r="L235" s="210">
        <f t="shared" si="27"/>
        <v>0</v>
      </c>
      <c r="M235" s="210">
        <f t="shared" si="28"/>
        <v>0</v>
      </c>
      <c r="N235" s="210">
        <f t="shared" si="29"/>
        <v>0</v>
      </c>
      <c r="O235" s="156">
        <f t="shared" si="31"/>
        <v>0</v>
      </c>
      <c r="P235" s="156">
        <f t="shared" si="32"/>
        <v>0</v>
      </c>
      <c r="Q235" s="156">
        <f t="shared" si="33"/>
        <v>0</v>
      </c>
      <c r="R235" s="156">
        <f t="shared" si="34"/>
        <v>0</v>
      </c>
      <c r="S235" s="206"/>
    </row>
    <row r="236" spans="1:19" s="93" customFormat="1" ht="36" x14ac:dyDescent="0.2">
      <c r="A236" s="260"/>
      <c r="B236" s="260"/>
      <c r="C236" s="191" t="s">
        <v>586</v>
      </c>
      <c r="D236" s="192" t="s">
        <v>65</v>
      </c>
      <c r="E236" s="193" t="s">
        <v>537</v>
      </c>
      <c r="F236" s="81"/>
      <c r="G236" s="96"/>
      <c r="H236" s="130" t="s">
        <v>654</v>
      </c>
      <c r="I236" s="3"/>
      <c r="J236" s="156" t="s">
        <v>22</v>
      </c>
      <c r="K236" s="156">
        <f t="shared" si="30"/>
        <v>0</v>
      </c>
      <c r="L236" s="156">
        <f t="shared" si="27"/>
        <v>0</v>
      </c>
      <c r="M236" s="156">
        <f t="shared" si="28"/>
        <v>0</v>
      </c>
      <c r="N236" s="156">
        <f t="shared" si="29"/>
        <v>0</v>
      </c>
      <c r="O236" s="156">
        <f t="shared" si="31"/>
        <v>0</v>
      </c>
      <c r="P236" s="156">
        <f t="shared" si="32"/>
        <v>0</v>
      </c>
      <c r="Q236" s="156">
        <f t="shared" si="33"/>
        <v>0</v>
      </c>
      <c r="R236" s="156">
        <f t="shared" si="34"/>
        <v>0</v>
      </c>
      <c r="S236" s="6"/>
    </row>
    <row r="237" spans="1:19" s="93" customFormat="1" ht="36" x14ac:dyDescent="0.2">
      <c r="A237" s="260"/>
      <c r="B237" s="260"/>
      <c r="C237" s="194" t="s">
        <v>580</v>
      </c>
      <c r="D237" s="195" t="s">
        <v>66</v>
      </c>
      <c r="E237" s="196" t="s">
        <v>538</v>
      </c>
      <c r="F237" s="81"/>
      <c r="G237" s="96"/>
      <c r="H237" s="130" t="s">
        <v>654</v>
      </c>
      <c r="I237" s="3"/>
      <c r="J237" s="156" t="s">
        <v>22</v>
      </c>
      <c r="K237" s="156">
        <f t="shared" si="30"/>
        <v>0</v>
      </c>
      <c r="L237" s="156">
        <f t="shared" si="27"/>
        <v>0</v>
      </c>
      <c r="M237" s="156">
        <f t="shared" si="28"/>
        <v>0</v>
      </c>
      <c r="N237" s="156">
        <f t="shared" si="29"/>
        <v>0</v>
      </c>
      <c r="O237" s="156">
        <f t="shared" si="31"/>
        <v>0</v>
      </c>
      <c r="P237" s="156">
        <f t="shared" si="32"/>
        <v>0</v>
      </c>
      <c r="Q237" s="156">
        <f t="shared" si="33"/>
        <v>0</v>
      </c>
      <c r="R237" s="156">
        <f t="shared" si="34"/>
        <v>0</v>
      </c>
      <c r="S237" s="6"/>
    </row>
    <row r="238" spans="1:19" s="93" customFormat="1" ht="73" thickBot="1" x14ac:dyDescent="0.25">
      <c r="A238" s="261"/>
      <c r="B238" s="261"/>
      <c r="C238" s="62" t="s">
        <v>477</v>
      </c>
      <c r="D238" s="62" t="s">
        <v>390</v>
      </c>
      <c r="E238" s="67" t="s">
        <v>458</v>
      </c>
      <c r="F238" s="81"/>
      <c r="G238" s="96"/>
      <c r="H238" s="134" t="s">
        <v>655</v>
      </c>
      <c r="I238" s="135" t="s">
        <v>707</v>
      </c>
      <c r="J238" s="157" t="s">
        <v>22</v>
      </c>
      <c r="K238" s="157">
        <f t="shared" si="30"/>
        <v>0</v>
      </c>
      <c r="L238" s="157">
        <f t="shared" si="27"/>
        <v>0</v>
      </c>
      <c r="M238" s="157">
        <f t="shared" si="28"/>
        <v>0</v>
      </c>
      <c r="N238" s="157">
        <f t="shared" si="29"/>
        <v>0</v>
      </c>
      <c r="O238" s="158">
        <f t="shared" si="31"/>
        <v>0</v>
      </c>
      <c r="P238" s="158">
        <f t="shared" si="32"/>
        <v>0</v>
      </c>
      <c r="Q238" s="158">
        <f t="shared" si="33"/>
        <v>0</v>
      </c>
      <c r="R238" s="158">
        <f t="shared" si="34"/>
        <v>0</v>
      </c>
      <c r="S238" s="136"/>
    </row>
    <row r="239" spans="1:19" s="93" customFormat="1" ht="307" thickTop="1" x14ac:dyDescent="0.2">
      <c r="A239" s="262" t="s">
        <v>24</v>
      </c>
      <c r="B239" s="262" t="s">
        <v>53</v>
      </c>
      <c r="C239" s="57" t="s">
        <v>289</v>
      </c>
      <c r="D239" s="57" t="s">
        <v>65</v>
      </c>
      <c r="E239" s="78" t="s">
        <v>378</v>
      </c>
      <c r="F239" s="79" t="s">
        <v>532</v>
      </c>
      <c r="G239" s="96"/>
      <c r="H239" s="129" t="s">
        <v>655</v>
      </c>
      <c r="I239" s="137" t="s">
        <v>778</v>
      </c>
      <c r="J239" s="155" t="s">
        <v>24</v>
      </c>
      <c r="K239" s="155">
        <f t="shared" si="30"/>
        <v>1</v>
      </c>
      <c r="L239" s="155">
        <f t="shared" si="27"/>
        <v>0</v>
      </c>
      <c r="M239" s="155">
        <f t="shared" si="28"/>
        <v>0</v>
      </c>
      <c r="N239" s="155">
        <f t="shared" si="29"/>
        <v>0</v>
      </c>
      <c r="O239" s="157">
        <f t="shared" si="31"/>
        <v>0</v>
      </c>
      <c r="P239" s="157">
        <f t="shared" si="32"/>
        <v>0</v>
      </c>
      <c r="Q239" s="157">
        <f t="shared" si="33"/>
        <v>0</v>
      </c>
      <c r="R239" s="157">
        <f t="shared" si="34"/>
        <v>0</v>
      </c>
      <c r="S239" s="244"/>
    </row>
    <row r="240" spans="1:19" s="103" customFormat="1" ht="54" x14ac:dyDescent="0.2">
      <c r="A240" s="263"/>
      <c r="B240" s="263"/>
      <c r="C240" s="65" t="s">
        <v>224</v>
      </c>
      <c r="D240" s="65" t="s">
        <v>65</v>
      </c>
      <c r="E240" s="66" t="s">
        <v>317</v>
      </c>
      <c r="F240" s="68" t="s">
        <v>525</v>
      </c>
      <c r="G240" s="101"/>
      <c r="H240" s="104" t="str">
        <f>IF(ISBLANK(H78),"Waiting",H78)</f>
        <v>No</v>
      </c>
      <c r="I240" s="3"/>
      <c r="J240" s="156" t="s">
        <v>24</v>
      </c>
      <c r="K240" s="156">
        <f t="shared" si="30"/>
        <v>0</v>
      </c>
      <c r="L240" s="156">
        <f t="shared" si="27"/>
        <v>0</v>
      </c>
      <c r="M240" s="156">
        <f t="shared" si="28"/>
        <v>0</v>
      </c>
      <c r="N240" s="156">
        <f t="shared" si="29"/>
        <v>0</v>
      </c>
      <c r="O240" s="156">
        <f t="shared" si="31"/>
        <v>0</v>
      </c>
      <c r="P240" s="156">
        <f t="shared" si="32"/>
        <v>0</v>
      </c>
      <c r="Q240" s="156">
        <f t="shared" si="33"/>
        <v>0</v>
      </c>
      <c r="R240" s="156">
        <f t="shared" si="34"/>
        <v>0</v>
      </c>
      <c r="S240" s="6"/>
    </row>
    <row r="241" spans="1:19" s="93" customFormat="1" ht="20" x14ac:dyDescent="0.2">
      <c r="A241" s="263"/>
      <c r="B241" s="263"/>
      <c r="C241" s="57" t="s">
        <v>290</v>
      </c>
      <c r="D241" s="57" t="s">
        <v>65</v>
      </c>
      <c r="E241" s="78" t="s">
        <v>330</v>
      </c>
      <c r="F241" s="79" t="s">
        <v>176</v>
      </c>
      <c r="G241" s="96"/>
      <c r="H241" s="130" t="s">
        <v>654</v>
      </c>
      <c r="I241" s="3"/>
      <c r="J241" s="156" t="s">
        <v>24</v>
      </c>
      <c r="K241" s="156">
        <f t="shared" si="30"/>
        <v>0</v>
      </c>
      <c r="L241" s="156">
        <f t="shared" si="27"/>
        <v>0</v>
      </c>
      <c r="M241" s="156">
        <f t="shared" si="28"/>
        <v>0</v>
      </c>
      <c r="N241" s="156">
        <f t="shared" si="29"/>
        <v>0</v>
      </c>
      <c r="O241" s="156">
        <f t="shared" si="31"/>
        <v>0</v>
      </c>
      <c r="P241" s="156">
        <f t="shared" si="32"/>
        <v>0</v>
      </c>
      <c r="Q241" s="156">
        <f t="shared" si="33"/>
        <v>0</v>
      </c>
      <c r="R241" s="156">
        <f t="shared" si="34"/>
        <v>0</v>
      </c>
      <c r="S241" s="6"/>
    </row>
    <row r="242" spans="1:19" s="93" customFormat="1" ht="54" x14ac:dyDescent="0.2">
      <c r="A242" s="263"/>
      <c r="B242" s="263"/>
      <c r="C242" s="57" t="s">
        <v>291</v>
      </c>
      <c r="D242" s="57" t="s">
        <v>65</v>
      </c>
      <c r="E242" s="78" t="s">
        <v>611</v>
      </c>
      <c r="F242" s="79" t="s">
        <v>601</v>
      </c>
      <c r="G242" s="96"/>
      <c r="H242" s="130" t="s">
        <v>654</v>
      </c>
      <c r="I242" s="3"/>
      <c r="J242" s="156" t="s">
        <v>24</v>
      </c>
      <c r="K242" s="156">
        <f t="shared" si="30"/>
        <v>0</v>
      </c>
      <c r="L242" s="156">
        <f t="shared" si="27"/>
        <v>0</v>
      </c>
      <c r="M242" s="156">
        <f t="shared" si="28"/>
        <v>0</v>
      </c>
      <c r="N242" s="156">
        <f t="shared" si="29"/>
        <v>0</v>
      </c>
      <c r="O242" s="156">
        <f t="shared" si="31"/>
        <v>0</v>
      </c>
      <c r="P242" s="156">
        <f t="shared" si="32"/>
        <v>0</v>
      </c>
      <c r="Q242" s="156">
        <f t="shared" si="33"/>
        <v>0</v>
      </c>
      <c r="R242" s="156">
        <f t="shared" si="34"/>
        <v>0</v>
      </c>
      <c r="S242" s="211"/>
    </row>
    <row r="243" spans="1:19" s="93" customFormat="1" ht="36" x14ac:dyDescent="0.2">
      <c r="A243" s="263"/>
      <c r="B243" s="263"/>
      <c r="C243" s="65" t="s">
        <v>287</v>
      </c>
      <c r="D243" s="65" t="s">
        <v>65</v>
      </c>
      <c r="E243" s="66" t="s">
        <v>377</v>
      </c>
      <c r="F243" s="68" t="s">
        <v>175</v>
      </c>
      <c r="G243" s="101"/>
      <c r="H243" s="104" t="str">
        <f>IF(ISBLANK(H230),"Waiting",H230)</f>
        <v>No</v>
      </c>
      <c r="I243" s="3"/>
      <c r="J243" s="156" t="s">
        <v>24</v>
      </c>
      <c r="K243" s="156">
        <f t="shared" si="30"/>
        <v>0</v>
      </c>
      <c r="L243" s="156">
        <f t="shared" si="27"/>
        <v>0</v>
      </c>
      <c r="M243" s="156">
        <f t="shared" si="28"/>
        <v>0</v>
      </c>
      <c r="N243" s="156">
        <f t="shared" si="29"/>
        <v>0</v>
      </c>
      <c r="O243" s="156">
        <f t="shared" si="31"/>
        <v>0</v>
      </c>
      <c r="P243" s="156">
        <f t="shared" si="32"/>
        <v>0</v>
      </c>
      <c r="Q243" s="156">
        <f t="shared" si="33"/>
        <v>0</v>
      </c>
      <c r="R243" s="156">
        <f t="shared" si="34"/>
        <v>0</v>
      </c>
      <c r="S243" s="6"/>
    </row>
    <row r="244" spans="1:19" s="93" customFormat="1" ht="36" x14ac:dyDescent="0.2">
      <c r="A244" s="263"/>
      <c r="B244" s="263"/>
      <c r="C244" s="57" t="s">
        <v>596</v>
      </c>
      <c r="D244" s="57" t="s">
        <v>65</v>
      </c>
      <c r="E244" s="78" t="s">
        <v>600</v>
      </c>
      <c r="F244" s="79" t="s">
        <v>597</v>
      </c>
      <c r="G244" s="101"/>
      <c r="H244" s="130" t="s">
        <v>654</v>
      </c>
      <c r="I244" s="3"/>
      <c r="J244" s="156" t="s">
        <v>24</v>
      </c>
      <c r="K244" s="156">
        <f t="shared" si="30"/>
        <v>0</v>
      </c>
      <c r="L244" s="156">
        <f t="shared" si="27"/>
        <v>0</v>
      </c>
      <c r="M244" s="156">
        <f t="shared" si="28"/>
        <v>0</v>
      </c>
      <c r="N244" s="156">
        <f t="shared" si="29"/>
        <v>0</v>
      </c>
      <c r="O244" s="156">
        <f t="shared" si="31"/>
        <v>0</v>
      </c>
      <c r="P244" s="156">
        <f t="shared" si="32"/>
        <v>0</v>
      </c>
      <c r="Q244" s="156">
        <f t="shared" si="33"/>
        <v>0</v>
      </c>
      <c r="R244" s="156">
        <f t="shared" si="34"/>
        <v>0</v>
      </c>
      <c r="S244" s="6"/>
    </row>
    <row r="245" spans="1:19" s="93" customFormat="1" ht="36" x14ac:dyDescent="0.2">
      <c r="A245" s="263"/>
      <c r="B245" s="263"/>
      <c r="C245" s="197" t="s">
        <v>571</v>
      </c>
      <c r="D245" s="198" t="s">
        <v>65</v>
      </c>
      <c r="E245" s="199" t="s">
        <v>537</v>
      </c>
      <c r="F245" s="200"/>
      <c r="G245" s="101"/>
      <c r="H245" s="130" t="s">
        <v>654</v>
      </c>
      <c r="I245" s="3"/>
      <c r="J245" s="156" t="s">
        <v>24</v>
      </c>
      <c r="K245" s="156">
        <f t="shared" si="30"/>
        <v>0</v>
      </c>
      <c r="L245" s="156">
        <f t="shared" si="27"/>
        <v>0</v>
      </c>
      <c r="M245" s="156">
        <f t="shared" si="28"/>
        <v>0</v>
      </c>
      <c r="N245" s="156">
        <f t="shared" si="29"/>
        <v>0</v>
      </c>
      <c r="O245" s="156">
        <f t="shared" si="31"/>
        <v>0</v>
      </c>
      <c r="P245" s="156">
        <f t="shared" si="32"/>
        <v>0</v>
      </c>
      <c r="Q245" s="156">
        <f t="shared" si="33"/>
        <v>0</v>
      </c>
      <c r="R245" s="156">
        <f t="shared" si="34"/>
        <v>0</v>
      </c>
      <c r="S245" s="6"/>
    </row>
    <row r="246" spans="1:19" s="93" customFormat="1" ht="36" x14ac:dyDescent="0.2">
      <c r="A246" s="263"/>
      <c r="B246" s="263"/>
      <c r="C246" s="203" t="s">
        <v>581</v>
      </c>
      <c r="D246" s="204" t="s">
        <v>66</v>
      </c>
      <c r="E246" s="205" t="s">
        <v>538</v>
      </c>
      <c r="F246" s="200"/>
      <c r="G246" s="101"/>
      <c r="H246" s="130" t="s">
        <v>654</v>
      </c>
      <c r="I246" s="3"/>
      <c r="J246" s="156" t="s">
        <v>24</v>
      </c>
      <c r="K246" s="156">
        <f t="shared" si="30"/>
        <v>0</v>
      </c>
      <c r="L246" s="156">
        <f t="shared" si="27"/>
        <v>0</v>
      </c>
      <c r="M246" s="156">
        <f t="shared" si="28"/>
        <v>0</v>
      </c>
      <c r="N246" s="156">
        <f t="shared" si="29"/>
        <v>0</v>
      </c>
      <c r="O246" s="156">
        <f t="shared" si="31"/>
        <v>0</v>
      </c>
      <c r="P246" s="156">
        <f t="shared" si="32"/>
        <v>0</v>
      </c>
      <c r="Q246" s="156">
        <f t="shared" si="33"/>
        <v>0</v>
      </c>
      <c r="R246" s="156">
        <f t="shared" si="34"/>
        <v>0</v>
      </c>
      <c r="S246" s="6"/>
    </row>
    <row r="247" spans="1:19" s="93" customFormat="1" ht="21" thickBot="1" x14ac:dyDescent="0.25">
      <c r="A247" s="264"/>
      <c r="B247" s="264"/>
      <c r="C247" s="57" t="s">
        <v>478</v>
      </c>
      <c r="D247" s="57" t="s">
        <v>390</v>
      </c>
      <c r="E247" s="78" t="s">
        <v>458</v>
      </c>
      <c r="F247" s="79"/>
      <c r="G247" s="101"/>
      <c r="H247" s="130" t="s">
        <v>654</v>
      </c>
      <c r="I247" s="135"/>
      <c r="J247" s="157" t="s">
        <v>24</v>
      </c>
      <c r="K247" s="157">
        <f t="shared" si="30"/>
        <v>0</v>
      </c>
      <c r="L247" s="157">
        <f t="shared" si="27"/>
        <v>0</v>
      </c>
      <c r="M247" s="157">
        <f t="shared" si="28"/>
        <v>0</v>
      </c>
      <c r="N247" s="157">
        <f t="shared" si="29"/>
        <v>0</v>
      </c>
      <c r="O247" s="158">
        <f t="shared" si="31"/>
        <v>0</v>
      </c>
      <c r="P247" s="158">
        <f t="shared" si="32"/>
        <v>0</v>
      </c>
      <c r="Q247" s="158">
        <f t="shared" si="33"/>
        <v>0</v>
      </c>
      <c r="R247" s="158">
        <f t="shared" si="34"/>
        <v>0</v>
      </c>
      <c r="S247" s="136"/>
    </row>
    <row r="248" spans="1:19" s="93" customFormat="1" ht="37" thickTop="1" x14ac:dyDescent="0.2">
      <c r="A248" s="259" t="s">
        <v>25</v>
      </c>
      <c r="B248" s="259" t="s">
        <v>54</v>
      </c>
      <c r="C248" s="62" t="s">
        <v>282</v>
      </c>
      <c r="D248" s="62" t="s">
        <v>65</v>
      </c>
      <c r="E248" s="67" t="s">
        <v>329</v>
      </c>
      <c r="F248" s="81" t="s">
        <v>171</v>
      </c>
      <c r="G248" s="96"/>
      <c r="H248" s="129" t="s">
        <v>654</v>
      </c>
      <c r="I248" s="4"/>
      <c r="J248" s="155" t="s">
        <v>25</v>
      </c>
      <c r="K248" s="155">
        <f t="shared" si="30"/>
        <v>0</v>
      </c>
      <c r="L248" s="155">
        <f t="shared" si="27"/>
        <v>0</v>
      </c>
      <c r="M248" s="155">
        <f t="shared" si="28"/>
        <v>0</v>
      </c>
      <c r="N248" s="155">
        <f t="shared" si="29"/>
        <v>0</v>
      </c>
      <c r="O248" s="157">
        <f t="shared" si="31"/>
        <v>0</v>
      </c>
      <c r="P248" s="157">
        <f t="shared" si="32"/>
        <v>0</v>
      </c>
      <c r="Q248" s="157">
        <f t="shared" si="33"/>
        <v>0</v>
      </c>
      <c r="R248" s="157">
        <f t="shared" si="34"/>
        <v>0</v>
      </c>
      <c r="S248" s="5"/>
    </row>
    <row r="249" spans="1:19" s="93" customFormat="1" ht="54" x14ac:dyDescent="0.2">
      <c r="A249" s="260"/>
      <c r="B249" s="260"/>
      <c r="C249" s="62" t="s">
        <v>283</v>
      </c>
      <c r="D249" s="62" t="s">
        <v>65</v>
      </c>
      <c r="E249" s="67" t="s">
        <v>374</v>
      </c>
      <c r="F249" s="81" t="s">
        <v>172</v>
      </c>
      <c r="G249" s="96"/>
      <c r="H249" s="130" t="s">
        <v>654</v>
      </c>
      <c r="I249" s="3"/>
      <c r="J249" s="156" t="s">
        <v>25</v>
      </c>
      <c r="K249" s="156">
        <f t="shared" si="30"/>
        <v>0</v>
      </c>
      <c r="L249" s="156">
        <f t="shared" si="27"/>
        <v>0</v>
      </c>
      <c r="M249" s="156">
        <f t="shared" si="28"/>
        <v>0</v>
      </c>
      <c r="N249" s="156">
        <f t="shared" si="29"/>
        <v>0</v>
      </c>
      <c r="O249" s="156">
        <f t="shared" si="31"/>
        <v>0</v>
      </c>
      <c r="P249" s="156">
        <f t="shared" si="32"/>
        <v>0</v>
      </c>
      <c r="Q249" s="156">
        <f t="shared" si="33"/>
        <v>0</v>
      </c>
      <c r="R249" s="156">
        <f t="shared" si="34"/>
        <v>0</v>
      </c>
      <c r="S249" s="6"/>
    </row>
    <row r="250" spans="1:19" s="93" customFormat="1" ht="36" x14ac:dyDescent="0.2">
      <c r="A250" s="260"/>
      <c r="B250" s="260"/>
      <c r="C250" s="62" t="s">
        <v>292</v>
      </c>
      <c r="D250" s="62" t="s">
        <v>66</v>
      </c>
      <c r="E250" s="87" t="s">
        <v>379</v>
      </c>
      <c r="F250" s="88" t="s">
        <v>533</v>
      </c>
      <c r="G250" s="96"/>
      <c r="H250" s="132" t="s">
        <v>654</v>
      </c>
      <c r="I250" s="9"/>
      <c r="J250" s="156" t="s">
        <v>25</v>
      </c>
      <c r="K250" s="156">
        <f t="shared" si="30"/>
        <v>0</v>
      </c>
      <c r="L250" s="156">
        <f t="shared" si="27"/>
        <v>0</v>
      </c>
      <c r="M250" s="156">
        <f t="shared" si="28"/>
        <v>0</v>
      </c>
      <c r="N250" s="156">
        <f t="shared" si="29"/>
        <v>0</v>
      </c>
      <c r="O250" s="156">
        <f t="shared" si="31"/>
        <v>0</v>
      </c>
      <c r="P250" s="156">
        <f t="shared" si="32"/>
        <v>0</v>
      </c>
      <c r="Q250" s="156">
        <f t="shared" si="33"/>
        <v>0</v>
      </c>
      <c r="R250" s="156">
        <f t="shared" si="34"/>
        <v>0</v>
      </c>
      <c r="S250" s="10"/>
    </row>
    <row r="251" spans="1:19" s="93" customFormat="1" ht="36" x14ac:dyDescent="0.2">
      <c r="A251" s="260"/>
      <c r="B251" s="260"/>
      <c r="C251" s="191" t="s">
        <v>572</v>
      </c>
      <c r="D251" s="192" t="s">
        <v>65</v>
      </c>
      <c r="E251" s="193" t="s">
        <v>537</v>
      </c>
      <c r="F251" s="88"/>
      <c r="G251" s="96"/>
      <c r="H251" s="132" t="s">
        <v>654</v>
      </c>
      <c r="I251" s="9"/>
      <c r="J251" s="156" t="s">
        <v>25</v>
      </c>
      <c r="K251" s="156">
        <f t="shared" si="30"/>
        <v>0</v>
      </c>
      <c r="L251" s="156">
        <f t="shared" si="27"/>
        <v>0</v>
      </c>
      <c r="M251" s="156">
        <f t="shared" si="28"/>
        <v>0</v>
      </c>
      <c r="N251" s="156">
        <f t="shared" si="29"/>
        <v>0</v>
      </c>
      <c r="O251" s="156">
        <f t="shared" si="31"/>
        <v>0</v>
      </c>
      <c r="P251" s="156">
        <f t="shared" si="32"/>
        <v>0</v>
      </c>
      <c r="Q251" s="156">
        <f t="shared" si="33"/>
        <v>0</v>
      </c>
      <c r="R251" s="156">
        <f t="shared" si="34"/>
        <v>0</v>
      </c>
      <c r="S251" s="10"/>
    </row>
    <row r="252" spans="1:19" s="93" customFormat="1" ht="72" x14ac:dyDescent="0.2">
      <c r="A252" s="260"/>
      <c r="B252" s="260"/>
      <c r="C252" s="194" t="s">
        <v>573</v>
      </c>
      <c r="D252" s="195" t="s">
        <v>66</v>
      </c>
      <c r="E252" s="196" t="s">
        <v>538</v>
      </c>
      <c r="F252" s="88"/>
      <c r="G252" s="96"/>
      <c r="H252" s="132" t="s">
        <v>655</v>
      </c>
      <c r="I252" s="9" t="s">
        <v>701</v>
      </c>
      <c r="J252" s="156" t="s">
        <v>25</v>
      </c>
      <c r="K252" s="156">
        <f t="shared" si="30"/>
        <v>0</v>
      </c>
      <c r="L252" s="156">
        <f t="shared" si="27"/>
        <v>1</v>
      </c>
      <c r="M252" s="156">
        <f t="shared" si="28"/>
        <v>0</v>
      </c>
      <c r="N252" s="156">
        <f t="shared" si="29"/>
        <v>0</v>
      </c>
      <c r="O252" s="156">
        <f t="shared" si="31"/>
        <v>0</v>
      </c>
      <c r="P252" s="156">
        <f t="shared" si="32"/>
        <v>0</v>
      </c>
      <c r="Q252" s="156">
        <f t="shared" si="33"/>
        <v>0</v>
      </c>
      <c r="R252" s="156">
        <f t="shared" si="34"/>
        <v>0</v>
      </c>
      <c r="S252" s="10"/>
    </row>
    <row r="253" spans="1:19" s="93" customFormat="1" ht="21" thickBot="1" x14ac:dyDescent="0.25">
      <c r="A253" s="260"/>
      <c r="B253" s="260"/>
      <c r="C253" s="62" t="s">
        <v>479</v>
      </c>
      <c r="D253" s="62" t="s">
        <v>390</v>
      </c>
      <c r="E253" s="87" t="s">
        <v>458</v>
      </c>
      <c r="F253" s="88"/>
      <c r="G253" s="96"/>
      <c r="H253" s="131" t="s">
        <v>654</v>
      </c>
      <c r="I253" s="7"/>
      <c r="J253" s="158" t="s">
        <v>25</v>
      </c>
      <c r="K253" s="158">
        <f t="shared" si="30"/>
        <v>0</v>
      </c>
      <c r="L253" s="158">
        <f t="shared" si="27"/>
        <v>0</v>
      </c>
      <c r="M253" s="158">
        <f t="shared" si="28"/>
        <v>0</v>
      </c>
      <c r="N253" s="158">
        <f t="shared" si="29"/>
        <v>0</v>
      </c>
      <c r="O253" s="158">
        <f t="shared" si="31"/>
        <v>0</v>
      </c>
      <c r="P253" s="158">
        <f t="shared" si="32"/>
        <v>0</v>
      </c>
      <c r="Q253" s="158">
        <f t="shared" si="33"/>
        <v>0</v>
      </c>
      <c r="R253" s="158">
        <f t="shared" si="34"/>
        <v>0</v>
      </c>
      <c r="S253" s="8"/>
    </row>
    <row r="254" spans="1:19" ht="18" thickTop="1" x14ac:dyDescent="0.2"/>
  </sheetData>
  <sheetProtection algorithmName="SHA-512" hashValue="wHGq2YoAJzJoYAyo2oGZIpvLhCwsSFGQAeRoAfr3bZzHX59zOHnrBeRE5EwLzA51/h2HMOaINzZ9BVYKOxWIJA==" saltValue="6Myi06KkkMrxnbOZEHSVug==" spinCount="100000" sheet="1" objects="1" scenarios="1"/>
  <autoFilter ref="A3:I253" xr:uid="{A4A0BB21-9917-2C4B-8D83-0C0E126FA588}">
    <filterColumn colId="0" showButton="0"/>
    <filterColumn colId="1" showButton="0"/>
    <filterColumn colId="2" showButton="0"/>
    <filterColumn colId="3" showButton="0"/>
    <filterColumn colId="4" showButton="0"/>
    <filterColumn colId="5" hiddenButton="1" showButton="0"/>
    <filterColumn colId="6" showButton="0"/>
    <filterColumn colId="7" showButton="0"/>
  </autoFilter>
  <mergeCells count="49">
    <mergeCell ref="A3:F3"/>
    <mergeCell ref="H3:S3"/>
    <mergeCell ref="A5:A13"/>
    <mergeCell ref="B5:B13"/>
    <mergeCell ref="A14:A20"/>
    <mergeCell ref="B14:B20"/>
    <mergeCell ref="A21:A29"/>
    <mergeCell ref="B21:B29"/>
    <mergeCell ref="A30:A39"/>
    <mergeCell ref="B30:B39"/>
    <mergeCell ref="A40:A52"/>
    <mergeCell ref="B40:B52"/>
    <mergeCell ref="A109:A119"/>
    <mergeCell ref="B109:B119"/>
    <mergeCell ref="F41:F43"/>
    <mergeCell ref="A53:A63"/>
    <mergeCell ref="B53:B63"/>
    <mergeCell ref="A64:A72"/>
    <mergeCell ref="B64:B72"/>
    <mergeCell ref="A73:A83"/>
    <mergeCell ref="B73:B83"/>
    <mergeCell ref="A84:A97"/>
    <mergeCell ref="B84:B97"/>
    <mergeCell ref="A98:A108"/>
    <mergeCell ref="B98:B108"/>
    <mergeCell ref="A131:A135"/>
    <mergeCell ref="B131:B135"/>
    <mergeCell ref="A136:A155"/>
    <mergeCell ref="B136:B155"/>
    <mergeCell ref="B120:B130"/>
    <mergeCell ref="A120:A130"/>
    <mergeCell ref="A156:A168"/>
    <mergeCell ref="B156:B168"/>
    <mergeCell ref="A169:A184"/>
    <mergeCell ref="B169:B184"/>
    <mergeCell ref="A188:A201"/>
    <mergeCell ref="B188:B201"/>
    <mergeCell ref="A202:A211"/>
    <mergeCell ref="B202:B211"/>
    <mergeCell ref="A212:A220"/>
    <mergeCell ref="B212:B220"/>
    <mergeCell ref="A221:A233"/>
    <mergeCell ref="B221:B233"/>
    <mergeCell ref="A234:A238"/>
    <mergeCell ref="B234:B238"/>
    <mergeCell ref="A239:A247"/>
    <mergeCell ref="B239:B247"/>
    <mergeCell ref="A248:A253"/>
    <mergeCell ref="B248:B253"/>
  </mergeCells>
  <phoneticPr fontId="4" type="noConversion"/>
  <dataValidations count="1">
    <dataValidation type="list" allowBlank="1" showInputMessage="1" showErrorMessage="1" sqref="H41:H43 H45:H52 H58 H78:H85 H87 H123 H165:H168 H222:H223 H226:H227 H241:H242 H133:H135 H229:H239 H128:H131 H152:H162 H60:H72 H244:H253 H91:H92 H89 H5:H39 H95:H119 H185:H220" xr:uid="{97517446-5F05-F042-B114-B6EF2FDAB6CB}">
      <formula1>"Yes,No,Split"</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7E214-77E3-3249-A019-6940C8D7F8B3}">
  <dimension ref="A1:I64"/>
  <sheetViews>
    <sheetView topLeftCell="D24" zoomScale="80" zoomScaleNormal="80" workbookViewId="0">
      <selection activeCell="I31" sqref="I31"/>
    </sheetView>
  </sheetViews>
  <sheetFormatPr baseColWidth="10" defaultColWidth="10.6640625" defaultRowHeight="16" x14ac:dyDescent="0.2"/>
  <cols>
    <col min="1" max="1" width="14.6640625" style="92" customWidth="1"/>
    <col min="2" max="2" width="21.6640625" style="115" customWidth="1"/>
    <col min="3" max="3" width="38.6640625" style="115" customWidth="1"/>
    <col min="4" max="4" width="23.6640625" style="115" customWidth="1"/>
    <col min="5" max="5" width="28" style="115" customWidth="1"/>
    <col min="6" max="6" width="40" style="115" customWidth="1"/>
    <col min="7" max="7" width="18.5" style="92" customWidth="1"/>
    <col min="8" max="8" width="20.6640625" style="92" customWidth="1"/>
    <col min="9" max="9" width="90.1640625" style="115" customWidth="1"/>
    <col min="10" max="16384" width="10.6640625" style="115"/>
  </cols>
  <sheetData>
    <row r="1" spans="1:9" ht="61.25" customHeight="1" x14ac:dyDescent="0.2">
      <c r="A1" s="44" t="s">
        <v>384</v>
      </c>
      <c r="B1" s="45" t="str">
        <f>IF(Introduction!B1&lt;&gt;"",Introduction!B1,"")</f>
        <v>Biomass energy generation</v>
      </c>
      <c r="C1" s="117"/>
      <c r="D1" s="117"/>
      <c r="E1" s="117"/>
      <c r="F1" s="117"/>
      <c r="G1" s="118"/>
      <c r="H1" s="118"/>
      <c r="I1" s="117"/>
    </row>
    <row r="2" spans="1:9" x14ac:dyDescent="0.2">
      <c r="A2" s="118"/>
      <c r="B2" s="117"/>
      <c r="C2" s="117"/>
      <c r="D2" s="117"/>
      <c r="E2" s="117"/>
      <c r="F2" s="117"/>
      <c r="G2" s="118"/>
      <c r="H2" s="118"/>
      <c r="I2" s="117"/>
    </row>
    <row r="3" spans="1:9" ht="33" customHeight="1" x14ac:dyDescent="0.2">
      <c r="A3" s="274" t="s">
        <v>397</v>
      </c>
      <c r="B3" s="274"/>
      <c r="C3" s="274"/>
      <c r="D3" s="274"/>
      <c r="E3" s="274"/>
      <c r="F3" s="274"/>
      <c r="G3" s="274"/>
      <c r="H3" s="274"/>
      <c r="I3" s="274"/>
    </row>
    <row r="4" spans="1:9" ht="65" customHeight="1" x14ac:dyDescent="0.2">
      <c r="A4" s="119" t="s">
        <v>448</v>
      </c>
      <c r="B4" s="119" t="s">
        <v>398</v>
      </c>
      <c r="C4" s="119" t="s">
        <v>399</v>
      </c>
      <c r="D4" s="119" t="s">
        <v>455</v>
      </c>
      <c r="E4" s="119" t="s">
        <v>449</v>
      </c>
      <c r="F4" s="119" t="s">
        <v>400</v>
      </c>
      <c r="G4" s="119" t="s">
        <v>401</v>
      </c>
      <c r="H4" s="119" t="s">
        <v>515</v>
      </c>
      <c r="I4" s="119" t="s">
        <v>516</v>
      </c>
    </row>
    <row r="5" spans="1:9" s="116" customFormat="1" ht="17" x14ac:dyDescent="0.2">
      <c r="A5" s="31" t="s">
        <v>402</v>
      </c>
      <c r="B5" s="120" t="s">
        <v>656</v>
      </c>
      <c r="C5" s="120" t="s">
        <v>657</v>
      </c>
      <c r="D5" s="120" t="s">
        <v>658</v>
      </c>
      <c r="E5" s="120"/>
      <c r="F5" s="120" t="s">
        <v>658</v>
      </c>
      <c r="G5" s="121">
        <v>2018</v>
      </c>
      <c r="H5" s="121" t="s">
        <v>659</v>
      </c>
      <c r="I5" s="122" t="s">
        <v>660</v>
      </c>
    </row>
    <row r="6" spans="1:9" s="116" customFormat="1" ht="68" x14ac:dyDescent="0.2">
      <c r="A6" s="33" t="s">
        <v>403</v>
      </c>
      <c r="B6" s="120" t="s">
        <v>661</v>
      </c>
      <c r="C6" s="120" t="s">
        <v>662</v>
      </c>
      <c r="D6" s="120" t="s">
        <v>663</v>
      </c>
      <c r="E6" s="120" t="s">
        <v>664</v>
      </c>
      <c r="F6" s="120" t="s">
        <v>665</v>
      </c>
      <c r="G6" s="121">
        <v>2019</v>
      </c>
      <c r="H6" s="121" t="s">
        <v>659</v>
      </c>
      <c r="I6" s="123" t="s">
        <v>715</v>
      </c>
    </row>
    <row r="7" spans="1:9" s="116" customFormat="1" ht="34" x14ac:dyDescent="0.2">
      <c r="A7" s="31" t="s">
        <v>404</v>
      </c>
      <c r="B7" s="120" t="s">
        <v>656</v>
      </c>
      <c r="C7" s="120" t="s">
        <v>666</v>
      </c>
      <c r="D7" s="120" t="s">
        <v>667</v>
      </c>
      <c r="E7" s="120"/>
      <c r="F7" s="120" t="s">
        <v>668</v>
      </c>
      <c r="G7" s="121"/>
      <c r="H7" s="121" t="s">
        <v>659</v>
      </c>
      <c r="I7" s="122" t="s">
        <v>669</v>
      </c>
    </row>
    <row r="8" spans="1:9" s="116" customFormat="1" ht="51" x14ac:dyDescent="0.2">
      <c r="A8" s="33" t="s">
        <v>405</v>
      </c>
      <c r="B8" s="120" t="s">
        <v>661</v>
      </c>
      <c r="C8" s="120" t="s">
        <v>670</v>
      </c>
      <c r="D8" s="120" t="s">
        <v>671</v>
      </c>
      <c r="E8" s="120" t="s">
        <v>672</v>
      </c>
      <c r="F8" s="120" t="s">
        <v>673</v>
      </c>
      <c r="G8" s="121">
        <v>2017</v>
      </c>
      <c r="H8" s="121" t="s">
        <v>659</v>
      </c>
      <c r="I8" s="122" t="s">
        <v>674</v>
      </c>
    </row>
    <row r="9" spans="1:9" s="116" customFormat="1" ht="34" x14ac:dyDescent="0.2">
      <c r="A9" s="31" t="s">
        <v>406</v>
      </c>
      <c r="B9" s="120" t="s">
        <v>675</v>
      </c>
      <c r="C9" s="120" t="s">
        <v>676</v>
      </c>
      <c r="D9" s="120" t="s">
        <v>677</v>
      </c>
      <c r="E9" s="120"/>
      <c r="F9" s="120" t="s">
        <v>677</v>
      </c>
      <c r="G9" s="121">
        <v>2011</v>
      </c>
      <c r="H9" s="121" t="s">
        <v>659</v>
      </c>
      <c r="I9" s="122" t="s">
        <v>678</v>
      </c>
    </row>
    <row r="10" spans="1:9" s="116" customFormat="1" ht="68" x14ac:dyDescent="0.2">
      <c r="A10" s="33" t="s">
        <v>407</v>
      </c>
      <c r="B10" s="120" t="s">
        <v>661</v>
      </c>
      <c r="C10" s="120" t="s">
        <v>681</v>
      </c>
      <c r="D10" s="120" t="s">
        <v>682</v>
      </c>
      <c r="E10" s="120"/>
      <c r="F10" s="120" t="s">
        <v>683</v>
      </c>
      <c r="G10" s="121">
        <v>2018</v>
      </c>
      <c r="H10" s="121" t="s">
        <v>659</v>
      </c>
      <c r="I10" s="122" t="s">
        <v>684</v>
      </c>
    </row>
    <row r="11" spans="1:9" s="116" customFormat="1" ht="34" x14ac:dyDescent="0.2">
      <c r="A11" s="31" t="s">
        <v>408</v>
      </c>
      <c r="B11" s="120" t="s">
        <v>656</v>
      </c>
      <c r="C11" s="120" t="s">
        <v>685</v>
      </c>
      <c r="D11" s="120" t="s">
        <v>667</v>
      </c>
      <c r="E11" s="120"/>
      <c r="F11" s="120" t="s">
        <v>668</v>
      </c>
      <c r="G11" s="121"/>
      <c r="H11" s="121" t="s">
        <v>659</v>
      </c>
      <c r="I11" s="122" t="s">
        <v>686</v>
      </c>
    </row>
    <row r="12" spans="1:9" s="116" customFormat="1" ht="68" x14ac:dyDescent="0.2">
      <c r="A12" s="33" t="s">
        <v>409</v>
      </c>
      <c r="B12" s="120" t="s">
        <v>675</v>
      </c>
      <c r="C12" s="120" t="s">
        <v>687</v>
      </c>
      <c r="D12" s="120" t="s">
        <v>688</v>
      </c>
      <c r="E12" s="120"/>
      <c r="F12" s="120" t="s">
        <v>689</v>
      </c>
      <c r="G12" s="121">
        <v>2018</v>
      </c>
      <c r="H12" s="121" t="s">
        <v>690</v>
      </c>
      <c r="I12" s="122" t="s">
        <v>691</v>
      </c>
    </row>
    <row r="13" spans="1:9" s="116" customFormat="1" ht="34" x14ac:dyDescent="0.2">
      <c r="A13" s="31" t="s">
        <v>410</v>
      </c>
      <c r="B13" s="120" t="s">
        <v>656</v>
      </c>
      <c r="C13" s="120" t="s">
        <v>692</v>
      </c>
      <c r="D13" s="120" t="s">
        <v>667</v>
      </c>
      <c r="E13" s="120"/>
      <c r="F13" s="120" t="s">
        <v>668</v>
      </c>
      <c r="G13" s="121"/>
      <c r="H13" s="121" t="s">
        <v>659</v>
      </c>
      <c r="I13" s="122" t="s">
        <v>693</v>
      </c>
    </row>
    <row r="14" spans="1:9" s="116" customFormat="1" ht="68" x14ac:dyDescent="0.2">
      <c r="A14" s="33" t="s">
        <v>411</v>
      </c>
      <c r="B14" s="120" t="s">
        <v>661</v>
      </c>
      <c r="C14" s="120" t="s">
        <v>694</v>
      </c>
      <c r="D14" s="120" t="s">
        <v>695</v>
      </c>
      <c r="E14" s="120"/>
      <c r="F14" s="120" t="s">
        <v>696</v>
      </c>
      <c r="G14" s="121">
        <v>2014</v>
      </c>
      <c r="H14" s="121" t="s">
        <v>690</v>
      </c>
      <c r="I14" s="122" t="s">
        <v>697</v>
      </c>
    </row>
    <row r="15" spans="1:9" s="116" customFormat="1" ht="34" x14ac:dyDescent="0.2">
      <c r="A15" s="31" t="s">
        <v>412</v>
      </c>
      <c r="B15" s="120" t="s">
        <v>656</v>
      </c>
      <c r="C15" s="120" t="s">
        <v>698</v>
      </c>
      <c r="D15" s="120" t="s">
        <v>699</v>
      </c>
      <c r="E15" s="120"/>
      <c r="F15" s="120" t="s">
        <v>699</v>
      </c>
      <c r="G15" s="121"/>
      <c r="H15" s="121" t="s">
        <v>690</v>
      </c>
      <c r="I15" s="122" t="s">
        <v>700</v>
      </c>
    </row>
    <row r="16" spans="1:9" s="116" customFormat="1" ht="17" x14ac:dyDescent="0.2">
      <c r="A16" s="33" t="s">
        <v>413</v>
      </c>
      <c r="B16" s="120" t="s">
        <v>656</v>
      </c>
      <c r="C16" s="120" t="s">
        <v>708</v>
      </c>
      <c r="D16" s="120" t="s">
        <v>709</v>
      </c>
      <c r="E16" s="120"/>
      <c r="F16" s="120" t="s">
        <v>709</v>
      </c>
      <c r="G16" s="121">
        <v>2012</v>
      </c>
      <c r="H16" s="121" t="s">
        <v>710</v>
      </c>
      <c r="I16" s="122" t="s">
        <v>711</v>
      </c>
    </row>
    <row r="17" spans="1:9" s="116" customFormat="1" ht="17" x14ac:dyDescent="0.2">
      <c r="A17" s="31" t="s">
        <v>414</v>
      </c>
      <c r="B17" s="120" t="s">
        <v>675</v>
      </c>
      <c r="C17" s="120" t="s">
        <v>712</v>
      </c>
      <c r="D17" s="120" t="s">
        <v>713</v>
      </c>
      <c r="E17" s="120"/>
      <c r="F17" s="120" t="s">
        <v>713</v>
      </c>
      <c r="G17" s="121"/>
      <c r="H17" s="121" t="s">
        <v>710</v>
      </c>
      <c r="I17" s="122" t="s">
        <v>714</v>
      </c>
    </row>
    <row r="18" spans="1:9" s="116" customFormat="1" ht="17" x14ac:dyDescent="0.2">
      <c r="A18" s="33" t="s">
        <v>415</v>
      </c>
      <c r="B18" s="120" t="s">
        <v>656</v>
      </c>
      <c r="C18" s="120" t="s">
        <v>716</v>
      </c>
      <c r="D18" s="120" t="s">
        <v>717</v>
      </c>
      <c r="E18" s="120"/>
      <c r="F18" s="120" t="s">
        <v>717</v>
      </c>
      <c r="G18" s="121">
        <v>2018</v>
      </c>
      <c r="H18" s="121" t="s">
        <v>710</v>
      </c>
      <c r="I18" s="122" t="s">
        <v>718</v>
      </c>
    </row>
    <row r="19" spans="1:9" s="116" customFormat="1" ht="17" x14ac:dyDescent="0.2">
      <c r="A19" s="31" t="s">
        <v>416</v>
      </c>
      <c r="B19" s="120" t="s">
        <v>656</v>
      </c>
      <c r="C19" s="120" t="s">
        <v>720</v>
      </c>
      <c r="D19" s="120" t="s">
        <v>721</v>
      </c>
      <c r="E19" s="120"/>
      <c r="F19" s="120" t="s">
        <v>721</v>
      </c>
      <c r="G19" s="121"/>
      <c r="H19" s="121" t="s">
        <v>710</v>
      </c>
      <c r="I19" s="122" t="s">
        <v>722</v>
      </c>
    </row>
    <row r="20" spans="1:9" s="116" customFormat="1" ht="34" x14ac:dyDescent="0.2">
      <c r="A20" s="33" t="s">
        <v>417</v>
      </c>
      <c r="B20" s="120" t="s">
        <v>656</v>
      </c>
      <c r="C20" s="120" t="s">
        <v>726</v>
      </c>
      <c r="D20" s="120" t="s">
        <v>727</v>
      </c>
      <c r="E20" s="120"/>
      <c r="F20" s="120" t="s">
        <v>727</v>
      </c>
      <c r="G20" s="121"/>
      <c r="H20" s="121" t="s">
        <v>710</v>
      </c>
      <c r="I20" s="122" t="s">
        <v>728</v>
      </c>
    </row>
    <row r="21" spans="1:9" s="116" customFormat="1" ht="68" x14ac:dyDescent="0.2">
      <c r="A21" s="31" t="s">
        <v>418</v>
      </c>
      <c r="B21" s="120" t="s">
        <v>661</v>
      </c>
      <c r="C21" s="120" t="s">
        <v>729</v>
      </c>
      <c r="D21" s="120" t="s">
        <v>730</v>
      </c>
      <c r="E21" s="120" t="s">
        <v>731</v>
      </c>
      <c r="F21" s="120" t="s">
        <v>732</v>
      </c>
      <c r="G21" s="121">
        <v>2018</v>
      </c>
      <c r="H21" s="121" t="s">
        <v>710</v>
      </c>
      <c r="I21" s="122" t="s">
        <v>733</v>
      </c>
    </row>
    <row r="22" spans="1:9" s="116" customFormat="1" ht="34" x14ac:dyDescent="0.2">
      <c r="A22" s="33" t="s">
        <v>419</v>
      </c>
      <c r="B22" s="120" t="s">
        <v>656</v>
      </c>
      <c r="C22" s="120" t="s">
        <v>735</v>
      </c>
      <c r="D22" s="120" t="s">
        <v>736</v>
      </c>
      <c r="E22" s="120"/>
      <c r="F22" s="120" t="s">
        <v>736</v>
      </c>
      <c r="G22" s="121">
        <v>2020</v>
      </c>
      <c r="H22" s="121" t="s">
        <v>710</v>
      </c>
      <c r="I22" s="122" t="s">
        <v>737</v>
      </c>
    </row>
    <row r="23" spans="1:9" s="116" customFormat="1" ht="17" x14ac:dyDescent="0.2">
      <c r="A23" s="31" t="s">
        <v>420</v>
      </c>
      <c r="B23" s="120" t="s">
        <v>675</v>
      </c>
      <c r="C23" s="120" t="s">
        <v>739</v>
      </c>
      <c r="D23" s="120" t="s">
        <v>740</v>
      </c>
      <c r="E23" s="120"/>
      <c r="F23" s="120" t="s">
        <v>740</v>
      </c>
      <c r="G23" s="121">
        <v>2013</v>
      </c>
      <c r="H23" s="121" t="s">
        <v>710</v>
      </c>
      <c r="I23" s="122" t="s">
        <v>741</v>
      </c>
    </row>
    <row r="24" spans="1:9" s="116" customFormat="1" ht="34" x14ac:dyDescent="0.2">
      <c r="A24" s="33" t="s">
        <v>421</v>
      </c>
      <c r="B24" s="120" t="s">
        <v>656</v>
      </c>
      <c r="C24" s="120" t="s">
        <v>744</v>
      </c>
      <c r="D24" s="120" t="s">
        <v>746</v>
      </c>
      <c r="E24" s="120"/>
      <c r="F24" s="120" t="s">
        <v>745</v>
      </c>
      <c r="G24" s="121">
        <v>2016</v>
      </c>
      <c r="H24" s="121" t="s">
        <v>710</v>
      </c>
      <c r="I24" s="122" t="s">
        <v>743</v>
      </c>
    </row>
    <row r="25" spans="1:9" s="116" customFormat="1" ht="51" x14ac:dyDescent="0.2">
      <c r="A25" s="31" t="s">
        <v>422</v>
      </c>
      <c r="B25" s="120" t="s">
        <v>661</v>
      </c>
      <c r="C25" s="120" t="s">
        <v>748</v>
      </c>
      <c r="D25" s="120" t="s">
        <v>749</v>
      </c>
      <c r="E25" s="120"/>
      <c r="F25" s="120" t="s">
        <v>750</v>
      </c>
      <c r="G25" s="121">
        <v>2016</v>
      </c>
      <c r="H25" s="121" t="s">
        <v>710</v>
      </c>
      <c r="I25" s="122" t="s">
        <v>747</v>
      </c>
    </row>
    <row r="26" spans="1:9" s="116" customFormat="1" ht="34" x14ac:dyDescent="0.2">
      <c r="A26" s="33" t="s">
        <v>423</v>
      </c>
      <c r="B26" s="120" t="s">
        <v>656</v>
      </c>
      <c r="C26" s="120" t="s">
        <v>752</v>
      </c>
      <c r="D26" s="120" t="s">
        <v>753</v>
      </c>
      <c r="E26" s="120"/>
      <c r="F26" s="120" t="s">
        <v>753</v>
      </c>
      <c r="G26" s="121">
        <v>2014</v>
      </c>
      <c r="H26" s="121" t="s">
        <v>710</v>
      </c>
      <c r="I26" s="122" t="s">
        <v>754</v>
      </c>
    </row>
    <row r="27" spans="1:9" s="116" customFormat="1" ht="34" x14ac:dyDescent="0.2">
      <c r="A27" s="31" t="s">
        <v>424</v>
      </c>
      <c r="B27" s="120" t="s">
        <v>656</v>
      </c>
      <c r="C27" s="120" t="s">
        <v>760</v>
      </c>
      <c r="D27" s="120" t="s">
        <v>761</v>
      </c>
      <c r="E27" s="120"/>
      <c r="F27" s="120" t="s">
        <v>762</v>
      </c>
      <c r="G27" s="121"/>
      <c r="H27" s="121" t="s">
        <v>774</v>
      </c>
      <c r="I27" s="122" t="s">
        <v>763</v>
      </c>
    </row>
    <row r="28" spans="1:9" s="116" customFormat="1" ht="34" x14ac:dyDescent="0.2">
      <c r="A28" s="33" t="s">
        <v>425</v>
      </c>
      <c r="B28" s="120" t="s">
        <v>656</v>
      </c>
      <c r="C28" s="120" t="s">
        <v>769</v>
      </c>
      <c r="D28" s="120" t="s">
        <v>770</v>
      </c>
      <c r="E28" s="120"/>
      <c r="F28" s="120" t="s">
        <v>770</v>
      </c>
      <c r="G28" s="121">
        <v>2020</v>
      </c>
      <c r="H28" s="121" t="s">
        <v>774</v>
      </c>
      <c r="I28" s="122" t="s">
        <v>771</v>
      </c>
    </row>
    <row r="29" spans="1:9" s="116" customFormat="1" ht="34" x14ac:dyDescent="0.2">
      <c r="A29" s="31" t="s">
        <v>426</v>
      </c>
      <c r="B29" s="120" t="s">
        <v>675</v>
      </c>
      <c r="C29" s="120" t="s">
        <v>775</v>
      </c>
      <c r="D29" s="120" t="s">
        <v>776</v>
      </c>
      <c r="E29" s="120"/>
      <c r="F29" s="120" t="s">
        <v>776</v>
      </c>
      <c r="G29" s="121">
        <v>2019</v>
      </c>
      <c r="H29" s="121" t="s">
        <v>774</v>
      </c>
      <c r="I29" s="122" t="s">
        <v>773</v>
      </c>
    </row>
    <row r="30" spans="1:9" s="116" customFormat="1" ht="51" x14ac:dyDescent="0.2">
      <c r="A30" s="33" t="s">
        <v>427</v>
      </c>
      <c r="B30" s="120" t="s">
        <v>656</v>
      </c>
      <c r="C30" s="120" t="s">
        <v>779</v>
      </c>
      <c r="D30" s="120" t="s">
        <v>780</v>
      </c>
      <c r="E30" s="120"/>
      <c r="F30" s="120" t="s">
        <v>781</v>
      </c>
      <c r="G30" s="121">
        <v>2016</v>
      </c>
      <c r="H30" s="121" t="s">
        <v>774</v>
      </c>
      <c r="I30" s="122" t="s">
        <v>782</v>
      </c>
    </row>
    <row r="31" spans="1:9" s="116" customFormat="1" ht="17" x14ac:dyDescent="0.2">
      <c r="A31" s="31" t="s">
        <v>428</v>
      </c>
      <c r="B31" s="120"/>
      <c r="C31" s="120"/>
      <c r="D31" s="120"/>
      <c r="E31" s="120"/>
      <c r="F31" s="120"/>
      <c r="G31" s="121"/>
      <c r="H31" s="121"/>
      <c r="I31" s="122"/>
    </row>
    <row r="32" spans="1:9" s="116" customFormat="1" ht="17" x14ac:dyDescent="0.2">
      <c r="A32" s="33" t="s">
        <v>429</v>
      </c>
      <c r="B32" s="120"/>
      <c r="C32" s="120"/>
      <c r="D32" s="120"/>
      <c r="E32" s="120"/>
      <c r="F32" s="120"/>
      <c r="G32" s="121"/>
      <c r="H32" s="121"/>
      <c r="I32" s="122"/>
    </row>
    <row r="33" spans="1:9" s="116" customFormat="1" ht="17" x14ac:dyDescent="0.2">
      <c r="A33" s="31" t="s">
        <v>430</v>
      </c>
      <c r="B33" s="120"/>
      <c r="C33" s="120"/>
      <c r="D33" s="120"/>
      <c r="E33" s="120"/>
      <c r="F33" s="120"/>
      <c r="G33" s="121"/>
      <c r="H33" s="121"/>
      <c r="I33" s="122"/>
    </row>
    <row r="34" spans="1:9" s="116" customFormat="1" ht="17" x14ac:dyDescent="0.2">
      <c r="A34" s="33" t="s">
        <v>431</v>
      </c>
      <c r="B34" s="120"/>
      <c r="C34" s="120"/>
      <c r="D34" s="120"/>
      <c r="E34" s="120"/>
      <c r="F34" s="120"/>
      <c r="G34" s="121"/>
      <c r="H34" s="121"/>
      <c r="I34" s="122"/>
    </row>
    <row r="35" spans="1:9" x14ac:dyDescent="0.2">
      <c r="A35" s="17" t="s">
        <v>432</v>
      </c>
      <c r="B35" s="120"/>
      <c r="C35" s="122"/>
      <c r="D35" s="122"/>
      <c r="E35" s="122"/>
      <c r="F35" s="122"/>
      <c r="G35" s="124"/>
      <c r="H35" s="124"/>
      <c r="I35" s="122"/>
    </row>
    <row r="36" spans="1:9" x14ac:dyDescent="0.2">
      <c r="A36" s="20" t="s">
        <v>433</v>
      </c>
      <c r="B36" s="120"/>
      <c r="C36" s="122"/>
      <c r="D36" s="122"/>
      <c r="E36" s="122"/>
      <c r="F36" s="122"/>
      <c r="G36" s="124"/>
      <c r="H36" s="124"/>
      <c r="I36" s="122"/>
    </row>
    <row r="37" spans="1:9" x14ac:dyDescent="0.2">
      <c r="A37" s="17" t="s">
        <v>434</v>
      </c>
      <c r="B37" s="120"/>
      <c r="C37" s="122"/>
      <c r="D37" s="122"/>
      <c r="E37" s="122"/>
      <c r="F37" s="122"/>
      <c r="G37" s="124"/>
      <c r="H37" s="124"/>
      <c r="I37" s="122"/>
    </row>
    <row r="38" spans="1:9" x14ac:dyDescent="0.2">
      <c r="A38" s="20" t="s">
        <v>435</v>
      </c>
      <c r="B38" s="120"/>
      <c r="C38" s="122"/>
      <c r="D38" s="122"/>
      <c r="E38" s="122"/>
      <c r="F38" s="122"/>
      <c r="G38" s="124"/>
      <c r="H38" s="124"/>
      <c r="I38" s="122"/>
    </row>
    <row r="39" spans="1:9" x14ac:dyDescent="0.2">
      <c r="A39" s="17" t="s">
        <v>436</v>
      </c>
      <c r="B39" s="120"/>
      <c r="C39" s="122"/>
      <c r="D39" s="122"/>
      <c r="E39" s="122"/>
      <c r="F39" s="122"/>
      <c r="G39" s="124"/>
      <c r="H39" s="124"/>
      <c r="I39" s="122"/>
    </row>
    <row r="40" spans="1:9" x14ac:dyDescent="0.2">
      <c r="A40" s="20" t="s">
        <v>437</v>
      </c>
      <c r="B40" s="120"/>
      <c r="C40" s="122"/>
      <c r="D40" s="122"/>
      <c r="E40" s="122"/>
      <c r="F40" s="122"/>
      <c r="G40" s="124"/>
      <c r="H40" s="124"/>
      <c r="I40" s="122"/>
    </row>
    <row r="41" spans="1:9" x14ac:dyDescent="0.2">
      <c r="A41" s="17" t="s">
        <v>438</v>
      </c>
      <c r="B41" s="120"/>
      <c r="C41" s="122"/>
      <c r="D41" s="122"/>
      <c r="E41" s="122"/>
      <c r="F41" s="122"/>
      <c r="G41" s="124"/>
      <c r="H41" s="124"/>
      <c r="I41" s="122"/>
    </row>
    <row r="42" spans="1:9" x14ac:dyDescent="0.2">
      <c r="A42" s="20" t="s">
        <v>439</v>
      </c>
      <c r="B42" s="120"/>
      <c r="C42" s="122"/>
      <c r="D42" s="122"/>
      <c r="E42" s="122"/>
      <c r="F42" s="122"/>
      <c r="G42" s="124"/>
      <c r="H42" s="124"/>
      <c r="I42" s="122"/>
    </row>
    <row r="43" spans="1:9" x14ac:dyDescent="0.2">
      <c r="A43" s="17" t="s">
        <v>440</v>
      </c>
      <c r="B43" s="120"/>
      <c r="C43" s="122"/>
      <c r="D43" s="122"/>
      <c r="E43" s="122"/>
      <c r="F43" s="122"/>
      <c r="G43" s="124"/>
      <c r="H43" s="124"/>
      <c r="I43" s="122"/>
    </row>
    <row r="44" spans="1:9" x14ac:dyDescent="0.2">
      <c r="A44" s="20" t="s">
        <v>441</v>
      </c>
      <c r="B44" s="120"/>
      <c r="C44" s="122"/>
      <c r="D44" s="122"/>
      <c r="E44" s="122"/>
      <c r="F44" s="122"/>
      <c r="G44" s="122"/>
      <c r="H44" s="122"/>
      <c r="I44" s="122"/>
    </row>
    <row r="45" spans="1:9" x14ac:dyDescent="0.2">
      <c r="A45" s="178" t="s">
        <v>495</v>
      </c>
      <c r="B45" s="120"/>
      <c r="C45" s="122"/>
      <c r="D45" s="122"/>
      <c r="E45" s="122"/>
      <c r="F45" s="122"/>
      <c r="G45" s="122"/>
      <c r="H45" s="122"/>
      <c r="I45" s="122"/>
    </row>
    <row r="46" spans="1:9" x14ac:dyDescent="0.2">
      <c r="A46" s="177" t="s">
        <v>496</v>
      </c>
      <c r="B46" s="120"/>
      <c r="C46" s="122"/>
      <c r="D46" s="122"/>
      <c r="E46" s="122"/>
      <c r="F46" s="122"/>
      <c r="G46" s="122"/>
      <c r="H46" s="122"/>
      <c r="I46" s="122"/>
    </row>
    <row r="47" spans="1:9" x14ac:dyDescent="0.2">
      <c r="A47" s="178" t="s">
        <v>497</v>
      </c>
      <c r="B47" s="120"/>
      <c r="C47" s="122"/>
      <c r="D47" s="122"/>
      <c r="E47" s="122"/>
      <c r="F47" s="122"/>
      <c r="G47" s="122"/>
      <c r="H47" s="122"/>
      <c r="I47" s="122"/>
    </row>
    <row r="48" spans="1:9" x14ac:dyDescent="0.2">
      <c r="A48" s="177" t="s">
        <v>498</v>
      </c>
      <c r="B48" s="120"/>
      <c r="C48" s="122"/>
      <c r="D48" s="122"/>
      <c r="E48" s="122"/>
      <c r="F48" s="122"/>
      <c r="G48" s="122"/>
      <c r="H48" s="122"/>
      <c r="I48" s="122"/>
    </row>
    <row r="49" spans="1:9" x14ac:dyDescent="0.2">
      <c r="A49" s="178" t="s">
        <v>499</v>
      </c>
      <c r="B49" s="120"/>
      <c r="C49" s="122"/>
      <c r="D49" s="122"/>
      <c r="E49" s="122"/>
      <c r="F49" s="122"/>
      <c r="G49" s="122"/>
      <c r="H49" s="122"/>
      <c r="I49" s="122"/>
    </row>
    <row r="50" spans="1:9" x14ac:dyDescent="0.2">
      <c r="A50" s="177" t="s">
        <v>500</v>
      </c>
      <c r="B50" s="120"/>
      <c r="C50" s="122"/>
      <c r="D50" s="122"/>
      <c r="E50" s="122"/>
      <c r="F50" s="122"/>
      <c r="G50" s="122"/>
      <c r="H50" s="122"/>
      <c r="I50" s="122"/>
    </row>
    <row r="51" spans="1:9" x14ac:dyDescent="0.2">
      <c r="A51" s="178" t="s">
        <v>501</v>
      </c>
      <c r="B51" s="120"/>
      <c r="C51" s="122"/>
      <c r="D51" s="122"/>
      <c r="E51" s="122"/>
      <c r="F51" s="122"/>
      <c r="G51" s="122"/>
      <c r="H51" s="122"/>
      <c r="I51" s="122"/>
    </row>
    <row r="52" spans="1:9" x14ac:dyDescent="0.2">
      <c r="A52" s="177" t="s">
        <v>502</v>
      </c>
      <c r="B52" s="120"/>
      <c r="C52" s="122"/>
      <c r="D52" s="122"/>
      <c r="E52" s="122"/>
      <c r="F52" s="122"/>
      <c r="G52" s="122"/>
      <c r="H52" s="122"/>
      <c r="I52" s="122"/>
    </row>
    <row r="53" spans="1:9" x14ac:dyDescent="0.2">
      <c r="A53" s="178" t="s">
        <v>503</v>
      </c>
      <c r="B53" s="120"/>
      <c r="C53" s="122"/>
      <c r="D53" s="122"/>
      <c r="E53" s="122"/>
      <c r="F53" s="122"/>
      <c r="G53" s="122"/>
      <c r="H53" s="122"/>
      <c r="I53" s="122"/>
    </row>
    <row r="54" spans="1:9" x14ac:dyDescent="0.2">
      <c r="A54" s="177" t="s">
        <v>504</v>
      </c>
      <c r="B54" s="120"/>
      <c r="C54" s="122"/>
      <c r="D54" s="122"/>
      <c r="E54" s="122"/>
      <c r="F54" s="122"/>
      <c r="G54" s="122"/>
      <c r="H54" s="122"/>
      <c r="I54" s="122"/>
    </row>
    <row r="55" spans="1:9" x14ac:dyDescent="0.2">
      <c r="A55" s="178" t="s">
        <v>505</v>
      </c>
      <c r="B55" s="120"/>
      <c r="C55" s="122"/>
      <c r="D55" s="122"/>
      <c r="E55" s="122"/>
      <c r="F55" s="122"/>
      <c r="G55" s="122"/>
      <c r="H55" s="122"/>
      <c r="I55" s="122"/>
    </row>
    <row r="56" spans="1:9" x14ac:dyDescent="0.2">
      <c r="A56" s="177" t="s">
        <v>506</v>
      </c>
      <c r="B56" s="120"/>
      <c r="C56" s="122"/>
      <c r="D56" s="122"/>
      <c r="E56" s="122"/>
      <c r="F56" s="122"/>
      <c r="G56" s="122"/>
      <c r="H56" s="122"/>
      <c r="I56" s="122"/>
    </row>
    <row r="57" spans="1:9" x14ac:dyDescent="0.2">
      <c r="A57" s="178" t="s">
        <v>507</v>
      </c>
      <c r="B57" s="120"/>
      <c r="C57" s="122"/>
      <c r="D57" s="122"/>
      <c r="E57" s="122"/>
      <c r="F57" s="122"/>
      <c r="G57" s="122"/>
      <c r="H57" s="122"/>
      <c r="I57" s="122"/>
    </row>
    <row r="58" spans="1:9" x14ac:dyDescent="0.2">
      <c r="A58" s="177" t="s">
        <v>508</v>
      </c>
      <c r="B58" s="120"/>
      <c r="C58" s="122"/>
      <c r="D58" s="122"/>
      <c r="E58" s="122"/>
      <c r="F58" s="122"/>
      <c r="G58" s="122"/>
      <c r="H58" s="122"/>
      <c r="I58" s="122"/>
    </row>
    <row r="59" spans="1:9" x14ac:dyDescent="0.2">
      <c r="A59" s="178" t="s">
        <v>509</v>
      </c>
      <c r="B59" s="120"/>
      <c r="C59" s="122"/>
      <c r="D59" s="122"/>
      <c r="E59" s="122"/>
      <c r="F59" s="122"/>
      <c r="G59" s="122"/>
      <c r="H59" s="122"/>
      <c r="I59" s="122"/>
    </row>
    <row r="60" spans="1:9" x14ac:dyDescent="0.2">
      <c r="A60" s="177" t="s">
        <v>510</v>
      </c>
      <c r="B60" s="120"/>
      <c r="C60" s="122"/>
      <c r="D60" s="122"/>
      <c r="E60" s="122"/>
      <c r="F60" s="122"/>
      <c r="G60" s="122"/>
      <c r="H60" s="122"/>
      <c r="I60" s="122"/>
    </row>
    <row r="61" spans="1:9" x14ac:dyDescent="0.2">
      <c r="A61" s="178" t="s">
        <v>511</v>
      </c>
      <c r="B61" s="120"/>
      <c r="C61" s="122"/>
      <c r="D61" s="122"/>
      <c r="E61" s="122"/>
      <c r="F61" s="122"/>
      <c r="G61" s="122"/>
      <c r="H61" s="122"/>
      <c r="I61" s="122"/>
    </row>
    <row r="62" spans="1:9" x14ac:dyDescent="0.2">
      <c r="A62" s="177" t="s">
        <v>512</v>
      </c>
      <c r="B62" s="120"/>
      <c r="C62" s="122"/>
      <c r="D62" s="122"/>
      <c r="E62" s="122"/>
      <c r="F62" s="122"/>
      <c r="G62" s="122"/>
      <c r="H62" s="122"/>
      <c r="I62" s="122"/>
    </row>
    <row r="63" spans="1:9" x14ac:dyDescent="0.2">
      <c r="A63" s="178" t="s">
        <v>513</v>
      </c>
      <c r="B63" s="120"/>
      <c r="C63" s="122"/>
      <c r="D63" s="122"/>
      <c r="E63" s="122"/>
      <c r="F63" s="122"/>
      <c r="G63" s="122"/>
      <c r="H63" s="122"/>
      <c r="I63" s="122"/>
    </row>
    <row r="64" spans="1:9" x14ac:dyDescent="0.2">
      <c r="A64" s="177" t="s">
        <v>514</v>
      </c>
      <c r="B64" s="120"/>
      <c r="C64" s="122"/>
      <c r="D64" s="122"/>
      <c r="E64" s="122"/>
      <c r="F64" s="122"/>
      <c r="G64" s="122"/>
      <c r="H64" s="122"/>
      <c r="I64" s="122"/>
    </row>
  </sheetData>
  <sheetProtection algorithmName="SHA-512" hashValue="zexeGI6Ey+LDfN2o4qWzvb+ulahDkbBRVn0RHwV4/DqwpMFiqfPDl9PJdTYGBRi0tc5whzh+aUsH3HKC1KwpIw==" saltValue="9JMCzCIBeFdkd3LB71sI0A==" spinCount="100000" sheet="1" objects="1" scenarios="1"/>
  <mergeCells count="1">
    <mergeCell ref="A3:I3"/>
  </mergeCells>
  <dataValidations count="1">
    <dataValidation type="list" allowBlank="1" showInputMessage="1" showErrorMessage="1" sqref="B5:B44" xr:uid="{2E52F1D7-1608-7D47-A279-B81754CBE237}">
      <formula1>"Book,Journal article,Website,Document from website,Other"</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077E8-79C6-6F47-BA09-CFD838D10125}">
  <dimension ref="A1:J253"/>
  <sheetViews>
    <sheetView zoomScale="120" zoomScaleNormal="120" workbookViewId="0">
      <pane xSplit="1" ySplit="4" topLeftCell="B5" activePane="bottomRight" state="frozenSplit"/>
      <selection activeCell="I2" sqref="I1:O1048576"/>
      <selection pane="topRight" activeCell="I2" sqref="I1:O1048576"/>
      <selection pane="bottomLeft" activeCell="I2" sqref="I1:O1048576"/>
      <selection pane="bottomRight" activeCell="C1" sqref="C1:I1048576"/>
    </sheetView>
  </sheetViews>
  <sheetFormatPr baseColWidth="10" defaultColWidth="10.6640625" defaultRowHeight="16" x14ac:dyDescent="0.2"/>
  <cols>
    <col min="1" max="1" width="10.6640625" style="145"/>
    <col min="2" max="2" width="25.5" style="144" customWidth="1"/>
    <col min="3" max="9" width="8.5" style="144" hidden="1" customWidth="1"/>
    <col min="10" max="10" width="14.6640625" style="144" customWidth="1"/>
    <col min="11" max="11" width="11" style="145" customWidth="1"/>
    <col min="12" max="16384" width="10.6640625" style="145"/>
  </cols>
  <sheetData>
    <row r="1" spans="1:10" ht="40" x14ac:dyDescent="0.2">
      <c r="A1" s="44" t="s">
        <v>384</v>
      </c>
      <c r="B1" s="45" t="str">
        <f>IF(Introduction!B1&lt;&gt;"",Introduction!B1,"")</f>
        <v>Biomass energy generation</v>
      </c>
    </row>
    <row r="3" spans="1:10" s="146" customFormat="1" ht="31.25" customHeight="1" x14ac:dyDescent="0.2">
      <c r="A3" s="278" t="s">
        <v>87</v>
      </c>
      <c r="B3" s="279"/>
      <c r="C3" s="279"/>
      <c r="D3" s="279"/>
      <c r="E3" s="279"/>
      <c r="F3" s="279"/>
      <c r="G3" s="279"/>
      <c r="H3" s="279"/>
      <c r="I3" s="279"/>
      <c r="J3" s="279"/>
    </row>
    <row r="4" spans="1:10" s="150" customFormat="1" ht="44" customHeight="1" x14ac:dyDescent="0.2">
      <c r="A4" s="147" t="s">
        <v>88</v>
      </c>
      <c r="B4" s="147" t="s">
        <v>85</v>
      </c>
      <c r="C4" s="148" t="s">
        <v>69</v>
      </c>
      <c r="D4" s="148" t="s">
        <v>70</v>
      </c>
      <c r="E4" s="148" t="s">
        <v>71</v>
      </c>
      <c r="F4" s="148" t="s">
        <v>627</v>
      </c>
      <c r="G4" s="148" t="s">
        <v>628</v>
      </c>
      <c r="H4" s="148" t="s">
        <v>629</v>
      </c>
      <c r="I4" s="148" t="s">
        <v>630</v>
      </c>
      <c r="J4" s="149" t="s">
        <v>72</v>
      </c>
    </row>
    <row r="5" spans="1:10" ht="22.25" customHeight="1" x14ac:dyDescent="0.2">
      <c r="A5" s="62" t="s">
        <v>0</v>
      </c>
      <c r="B5" s="151" t="s">
        <v>40</v>
      </c>
      <c r="C5" s="152">
        <f>SUMIF('Goal Risk Assessment'!$J$5:$J$253,$A5,'Goal Risk Assessment'!K$5:K$253)</f>
        <v>0</v>
      </c>
      <c r="D5" s="152">
        <f>SUMIF('Goal Risk Assessment'!$J$5:$J$253,$A5,'Goal Risk Assessment'!L$5:L$253)</f>
        <v>0</v>
      </c>
      <c r="E5" s="152">
        <f>SUMIF('Goal Risk Assessment'!$J$5:$J$253,$A5,'Goal Risk Assessment'!M$5:M$253)</f>
        <v>0</v>
      </c>
      <c r="F5" s="152">
        <f>SUMIF('Goal Risk Assessment'!$J$5:$J$253,$A5,'Goal Risk Assessment'!O$5:O$253)</f>
        <v>1</v>
      </c>
      <c r="G5" s="152">
        <f>SUMIF('Goal Risk Assessment'!$J$5:$J$253,$A5,'Goal Risk Assessment'!P$5:P$253)</f>
        <v>0</v>
      </c>
      <c r="H5" s="152">
        <f>SUMIF('Goal Risk Assessment'!$J$5:$J$253,$A5,'Goal Risk Assessment'!Q$5:Q$253)</f>
        <v>0</v>
      </c>
      <c r="I5" s="152">
        <f>SUMIF('Goal Risk Assessment'!$J$5:$J$253,$A5,'Goal Risk Assessment'!R$5:R$253)</f>
        <v>1</v>
      </c>
      <c r="J5" s="62" t="str">
        <f>IF(C5&gt;0,"High",IF(E5&gt;0,"Unlikely",IF(D5&gt;0,"Low",IF(AND(F5&gt;0,G5&gt;0), "Split - H/L", IF(AND(F5&gt;0, H5&gt;0), "Split - H/U", IF(AND(F5&gt;0, I5&gt;0), "Split - H/M", IF(AND(G5&gt;0, H5&gt;0), "Split - L/U", IF(AND(G5&gt;0, I5&gt;0), "Split - L/M", IF(AND(H5&gt;0, I5&gt;0), "Split - U/M", "Moderate")))))))))</f>
        <v>Split - H/M</v>
      </c>
    </row>
    <row r="6" spans="1:10" ht="22.25" customHeight="1" x14ac:dyDescent="0.2">
      <c r="A6" s="57" t="s">
        <v>1</v>
      </c>
      <c r="B6" s="153" t="s">
        <v>60</v>
      </c>
      <c r="C6" s="229">
        <f>SUMIF('Goal Risk Assessment'!$J$5:$J$253,$A6,'Goal Risk Assessment'!K$5:K$253)</f>
        <v>1</v>
      </c>
      <c r="D6" s="229">
        <f>SUMIF('Goal Risk Assessment'!$J$5:$J$253,$A6,'Goal Risk Assessment'!L$5:L$253)</f>
        <v>0</v>
      </c>
      <c r="E6" s="229">
        <f>SUMIF('Goal Risk Assessment'!$J$5:$J$253,$A6,'Goal Risk Assessment'!M$5:M$253)</f>
        <v>0</v>
      </c>
      <c r="F6" s="229">
        <f>SUMIF('Goal Risk Assessment'!$J$5:$J$253,$A6,'Goal Risk Assessment'!O$5:O$253)</f>
        <v>0</v>
      </c>
      <c r="G6" s="229">
        <f>SUMIF('Goal Risk Assessment'!$J$5:$J$253,$A6,'Goal Risk Assessment'!P$5:P$253)</f>
        <v>0</v>
      </c>
      <c r="H6" s="229">
        <f>SUMIF('Goal Risk Assessment'!$J$5:$J$253,$A6,'Goal Risk Assessment'!Q$5:Q$253)</f>
        <v>0</v>
      </c>
      <c r="I6" s="229">
        <f>SUMIF('Goal Risk Assessment'!$J$5:$J$253,$A6,'Goal Risk Assessment'!R$5:R$253)</f>
        <v>0</v>
      </c>
      <c r="J6" s="62" t="str">
        <f t="shared" ref="J6:J27" si="0">IF(C6&gt;0,"High",IF(E6&gt;0,"Unlikely",IF(D6&gt;0,"Low",IF(AND(F6&gt;0,G6&gt;0), "Split - H/L", IF(AND(F6&gt;0, H6&gt;0), "Split - H/U", IF(AND(F6&gt;0, I6&gt;0), "Split - H/M", IF(AND(G6&gt;0, H6&gt;0), "Split - L/U", IF(AND(G6&gt;0, I6&gt;0), "Split - L/M", IF(AND(H6&gt;0, I6&gt;0), "Split - U/M", "Moderate")))))))))</f>
        <v>High</v>
      </c>
    </row>
    <row r="7" spans="1:10" ht="22.25" customHeight="1" x14ac:dyDescent="0.2">
      <c r="A7" s="62" t="s">
        <v>2</v>
      </c>
      <c r="B7" s="151" t="s">
        <v>39</v>
      </c>
      <c r="C7" s="152">
        <f>SUMIF('Goal Risk Assessment'!$J$5:$J$253,$A7,'Goal Risk Assessment'!K$5:K$253)</f>
        <v>0</v>
      </c>
      <c r="D7" s="152">
        <f>SUMIF('Goal Risk Assessment'!$J$5:$J$253,$A7,'Goal Risk Assessment'!L$5:L$253)</f>
        <v>0</v>
      </c>
      <c r="E7" s="152">
        <f>SUMIF('Goal Risk Assessment'!$J$5:$J$253,$A7,'Goal Risk Assessment'!M$5:M$253)</f>
        <v>1</v>
      </c>
      <c r="F7" s="152">
        <f>SUMIF('Goal Risk Assessment'!$J$5:$J$253,$A7,'Goal Risk Assessment'!O$5:O$253)</f>
        <v>0</v>
      </c>
      <c r="G7" s="152">
        <f>SUMIF('Goal Risk Assessment'!$J$5:$J$253,$A7,'Goal Risk Assessment'!P$5:P$253)</f>
        <v>0</v>
      </c>
      <c r="H7" s="152">
        <f>SUMIF('Goal Risk Assessment'!$J$5:$J$253,$A7,'Goal Risk Assessment'!Q$5:Q$253)</f>
        <v>0</v>
      </c>
      <c r="I7" s="152">
        <f>SUMIF('Goal Risk Assessment'!$J$5:$J$253,$A7,'Goal Risk Assessment'!R$5:R$253)</f>
        <v>0</v>
      </c>
      <c r="J7" s="62" t="str">
        <f t="shared" si="0"/>
        <v>Unlikely</v>
      </c>
    </row>
    <row r="8" spans="1:10" ht="22.25" customHeight="1" x14ac:dyDescent="0.2">
      <c r="A8" s="57" t="s">
        <v>3</v>
      </c>
      <c r="B8" s="153" t="s">
        <v>4</v>
      </c>
      <c r="C8" s="230">
        <f>SUMIF('Goal Risk Assessment'!$J$5:$J$253,$A8,'Goal Risk Assessment'!K$5:K$253)</f>
        <v>1</v>
      </c>
      <c r="D8" s="230">
        <f>SUMIF('Goal Risk Assessment'!$J$5:$J$253,$A8,'Goal Risk Assessment'!L$5:L$253)</f>
        <v>0</v>
      </c>
      <c r="E8" s="230">
        <f>SUMIF('Goal Risk Assessment'!$J$5:$J$253,$A8,'Goal Risk Assessment'!M$5:M$253)</f>
        <v>0</v>
      </c>
      <c r="F8" s="230">
        <f>SUMIF('Goal Risk Assessment'!$J$5:$J$253,$A8,'Goal Risk Assessment'!O$5:O$253)</f>
        <v>0</v>
      </c>
      <c r="G8" s="230">
        <f>SUMIF('Goal Risk Assessment'!$J$5:$J$253,$A8,'Goal Risk Assessment'!P$5:P$253)</f>
        <v>0</v>
      </c>
      <c r="H8" s="230">
        <f>SUMIF('Goal Risk Assessment'!$J$5:$J$253,$A8,'Goal Risk Assessment'!Q$5:Q$253)</f>
        <v>0</v>
      </c>
      <c r="I8" s="230">
        <f>SUMIF('Goal Risk Assessment'!$J$5:$J$253,$A8,'Goal Risk Assessment'!R$5:R$253)</f>
        <v>0</v>
      </c>
      <c r="J8" s="62" t="str">
        <f t="shared" si="0"/>
        <v>High</v>
      </c>
    </row>
    <row r="9" spans="1:10" ht="22.25" customHeight="1" x14ac:dyDescent="0.2">
      <c r="A9" s="62" t="s">
        <v>5</v>
      </c>
      <c r="B9" s="151" t="s">
        <v>76</v>
      </c>
      <c r="C9" s="152">
        <f>SUMIF('Goal Risk Assessment'!$J$5:$J$253,$A9,'Goal Risk Assessment'!K$5:K$253)</f>
        <v>1</v>
      </c>
      <c r="D9" s="152">
        <f>SUMIF('Goal Risk Assessment'!$J$5:$J$253,$A9,'Goal Risk Assessment'!L$5:L$253)</f>
        <v>0</v>
      </c>
      <c r="E9" s="152">
        <f>SUMIF('Goal Risk Assessment'!$J$5:$J$253,$A9,'Goal Risk Assessment'!M$5:M$253)</f>
        <v>0</v>
      </c>
      <c r="F9" s="152">
        <f>SUMIF('Goal Risk Assessment'!$J$5:$J$253,$A9,'Goal Risk Assessment'!O$5:O$253)</f>
        <v>0</v>
      </c>
      <c r="G9" s="152">
        <f>SUMIF('Goal Risk Assessment'!$J$5:$J$253,$A9,'Goal Risk Assessment'!P$5:P$253)</f>
        <v>0</v>
      </c>
      <c r="H9" s="152">
        <f>SUMIF('Goal Risk Assessment'!$J$5:$J$253,$A9,'Goal Risk Assessment'!Q$5:Q$253)</f>
        <v>0</v>
      </c>
      <c r="I9" s="152">
        <f>SUMIF('Goal Risk Assessment'!$J$5:$J$253,$A9,'Goal Risk Assessment'!R$5:R$253)</f>
        <v>0</v>
      </c>
      <c r="J9" s="62" t="str">
        <f t="shared" si="0"/>
        <v>High</v>
      </c>
    </row>
    <row r="10" spans="1:10" ht="22.25" customHeight="1" x14ac:dyDescent="0.2">
      <c r="A10" s="57" t="s">
        <v>6</v>
      </c>
      <c r="B10" s="153" t="s">
        <v>7</v>
      </c>
      <c r="C10" s="230">
        <f>SUMIF('Goal Risk Assessment'!$J$5:$J$253,$A10,'Goal Risk Assessment'!K$5:K$253)</f>
        <v>2</v>
      </c>
      <c r="D10" s="230">
        <f>SUMIF('Goal Risk Assessment'!$J$5:$J$253,$A10,'Goal Risk Assessment'!L$5:L$253)</f>
        <v>0</v>
      </c>
      <c r="E10" s="230">
        <f>SUMIF('Goal Risk Assessment'!$J$5:$J$253,$A10,'Goal Risk Assessment'!M$5:M$253)</f>
        <v>0</v>
      </c>
      <c r="F10" s="230">
        <f>SUMIF('Goal Risk Assessment'!$J$5:$J$253,$A10,'Goal Risk Assessment'!O$5:O$253)</f>
        <v>0</v>
      </c>
      <c r="G10" s="230">
        <f>SUMIF('Goal Risk Assessment'!$J$5:$J$253,$A10,'Goal Risk Assessment'!P$5:P$253)</f>
        <v>0</v>
      </c>
      <c r="H10" s="230">
        <f>SUMIF('Goal Risk Assessment'!$J$5:$J$253,$A10,'Goal Risk Assessment'!Q$5:Q$253)</f>
        <v>0</v>
      </c>
      <c r="I10" s="230">
        <f>SUMIF('Goal Risk Assessment'!$J$5:$J$253,$A10,'Goal Risk Assessment'!R$5:R$253)</f>
        <v>0</v>
      </c>
      <c r="J10" s="62" t="str">
        <f t="shared" si="0"/>
        <v>High</v>
      </c>
    </row>
    <row r="11" spans="1:10" ht="22.25" customHeight="1" x14ac:dyDescent="0.2">
      <c r="A11" s="62" t="s">
        <v>8</v>
      </c>
      <c r="B11" s="151" t="s">
        <v>77</v>
      </c>
      <c r="C11" s="152">
        <f>SUMIF('Goal Risk Assessment'!$J$5:$J$253,$A11,'Goal Risk Assessment'!K$5:K$253)</f>
        <v>0</v>
      </c>
      <c r="D11" s="152">
        <f>SUMIF('Goal Risk Assessment'!$J$5:$J$253,$A11,'Goal Risk Assessment'!L$5:L$253)</f>
        <v>1</v>
      </c>
      <c r="E11" s="152">
        <f>SUMIF('Goal Risk Assessment'!$J$5:$J$253,$A11,'Goal Risk Assessment'!M$5:M$253)</f>
        <v>0</v>
      </c>
      <c r="F11" s="152">
        <f>SUMIF('Goal Risk Assessment'!$J$5:$J$253,$A11,'Goal Risk Assessment'!O$5:O$253)</f>
        <v>0</v>
      </c>
      <c r="G11" s="152">
        <f>SUMIF('Goal Risk Assessment'!$J$5:$J$253,$A11,'Goal Risk Assessment'!P$5:P$253)</f>
        <v>0</v>
      </c>
      <c r="H11" s="152">
        <f>SUMIF('Goal Risk Assessment'!$J$5:$J$253,$A11,'Goal Risk Assessment'!Q$5:Q$253)</f>
        <v>0</v>
      </c>
      <c r="I11" s="152">
        <f>SUMIF('Goal Risk Assessment'!$J$5:$J$253,$A11,'Goal Risk Assessment'!R$5:R$253)</f>
        <v>0</v>
      </c>
      <c r="J11" s="62" t="str">
        <f t="shared" si="0"/>
        <v>Low</v>
      </c>
    </row>
    <row r="12" spans="1:10" ht="22.25" customHeight="1" x14ac:dyDescent="0.2">
      <c r="A12" s="57" t="s">
        <v>9</v>
      </c>
      <c r="B12" s="153" t="s">
        <v>78</v>
      </c>
      <c r="C12" s="230">
        <f>SUMIF('Goal Risk Assessment'!$J$5:$J$253,$A12,'Goal Risk Assessment'!K$5:K$253)</f>
        <v>0</v>
      </c>
      <c r="D12" s="230">
        <f>SUMIF('Goal Risk Assessment'!$J$5:$J$253,$A12,'Goal Risk Assessment'!L$5:L$253)</f>
        <v>0</v>
      </c>
      <c r="E12" s="230">
        <f>SUMIF('Goal Risk Assessment'!$J$5:$J$253,$A12,'Goal Risk Assessment'!M$5:M$253)</f>
        <v>0</v>
      </c>
      <c r="F12" s="230">
        <f>SUMIF('Goal Risk Assessment'!$J$5:$J$253,$A12,'Goal Risk Assessment'!O$5:O$253)</f>
        <v>0</v>
      </c>
      <c r="G12" s="230">
        <f>SUMIF('Goal Risk Assessment'!$J$5:$J$253,$A12,'Goal Risk Assessment'!P$5:P$253)</f>
        <v>0</v>
      </c>
      <c r="H12" s="230">
        <f>SUMIF('Goal Risk Assessment'!$J$5:$J$253,$A12,'Goal Risk Assessment'!Q$5:Q$253)</f>
        <v>0</v>
      </c>
      <c r="I12" s="230">
        <f>SUMIF('Goal Risk Assessment'!$J$5:$J$253,$A12,'Goal Risk Assessment'!R$5:R$253)</f>
        <v>0</v>
      </c>
      <c r="J12" s="62" t="str">
        <f t="shared" si="0"/>
        <v>Moderate</v>
      </c>
    </row>
    <row r="13" spans="1:10" ht="22.25" customHeight="1" x14ac:dyDescent="0.2">
      <c r="A13" s="62" t="s">
        <v>10</v>
      </c>
      <c r="B13" s="151" t="s">
        <v>75</v>
      </c>
      <c r="C13" s="152">
        <f>SUMIF('Goal Risk Assessment'!$J$5:$J$253,$A13,'Goal Risk Assessment'!K$5:K$253)</f>
        <v>2</v>
      </c>
      <c r="D13" s="152">
        <f>SUMIF('Goal Risk Assessment'!$J$5:$J$253,$A13,'Goal Risk Assessment'!L$5:L$253)</f>
        <v>0</v>
      </c>
      <c r="E13" s="152">
        <f>SUMIF('Goal Risk Assessment'!$J$5:$J$253,$A13,'Goal Risk Assessment'!M$5:M$253)</f>
        <v>0</v>
      </c>
      <c r="F13" s="152">
        <f>SUMIF('Goal Risk Assessment'!$J$5:$J$253,$A13,'Goal Risk Assessment'!O$5:O$253)</f>
        <v>0</v>
      </c>
      <c r="G13" s="152">
        <f>SUMIF('Goal Risk Assessment'!$J$5:$J$253,$A13,'Goal Risk Assessment'!P$5:P$253)</f>
        <v>0</v>
      </c>
      <c r="H13" s="152">
        <f>SUMIF('Goal Risk Assessment'!$J$5:$J$253,$A13,'Goal Risk Assessment'!Q$5:Q$253)</f>
        <v>0</v>
      </c>
      <c r="I13" s="152">
        <f>SUMIF('Goal Risk Assessment'!$J$5:$J$253,$A13,'Goal Risk Assessment'!R$5:R$253)</f>
        <v>0</v>
      </c>
      <c r="J13" s="62" t="str">
        <f t="shared" si="0"/>
        <v>High</v>
      </c>
    </row>
    <row r="14" spans="1:10" ht="22.25" customHeight="1" x14ac:dyDescent="0.2">
      <c r="A14" s="57" t="s">
        <v>11</v>
      </c>
      <c r="B14" s="153" t="s">
        <v>74</v>
      </c>
      <c r="C14" s="230">
        <f>SUMIF('Goal Risk Assessment'!$J$5:$J$253,$A14,'Goal Risk Assessment'!K$5:K$253)</f>
        <v>1</v>
      </c>
      <c r="D14" s="230">
        <f>SUMIF('Goal Risk Assessment'!$J$5:$J$253,$A14,'Goal Risk Assessment'!L$5:L$253)</f>
        <v>0</v>
      </c>
      <c r="E14" s="230">
        <f>SUMIF('Goal Risk Assessment'!$J$5:$J$253,$A14,'Goal Risk Assessment'!M$5:M$253)</f>
        <v>0</v>
      </c>
      <c r="F14" s="230">
        <f>SUMIF('Goal Risk Assessment'!$J$5:$J$253,$A14,'Goal Risk Assessment'!O$5:O$253)</f>
        <v>0</v>
      </c>
      <c r="G14" s="230">
        <f>SUMIF('Goal Risk Assessment'!$J$5:$J$253,$A14,'Goal Risk Assessment'!P$5:P$253)</f>
        <v>0</v>
      </c>
      <c r="H14" s="230">
        <f>SUMIF('Goal Risk Assessment'!$J$5:$J$253,$A14,'Goal Risk Assessment'!Q$5:Q$253)</f>
        <v>0</v>
      </c>
      <c r="I14" s="230">
        <f>SUMIF('Goal Risk Assessment'!$J$5:$J$253,$A14,'Goal Risk Assessment'!R$5:R$253)</f>
        <v>0</v>
      </c>
      <c r="J14" s="62" t="str">
        <f t="shared" si="0"/>
        <v>High</v>
      </c>
    </row>
    <row r="15" spans="1:10" ht="22.25" customHeight="1" x14ac:dyDescent="0.2">
      <c r="A15" s="62" t="s">
        <v>12</v>
      </c>
      <c r="B15" s="151" t="s">
        <v>43</v>
      </c>
      <c r="C15" s="152">
        <f>SUMIF('Goal Risk Assessment'!$J$5:$J$253,$A15,'Goal Risk Assessment'!K$5:K$253)</f>
        <v>0</v>
      </c>
      <c r="D15" s="152">
        <f>SUMIF('Goal Risk Assessment'!$J$5:$J$253,$A15,'Goal Risk Assessment'!L$5:L$253)</f>
        <v>1</v>
      </c>
      <c r="E15" s="152">
        <f>SUMIF('Goal Risk Assessment'!$J$5:$J$253,$A15,'Goal Risk Assessment'!M$5:M$253)</f>
        <v>0</v>
      </c>
      <c r="F15" s="152">
        <f>SUMIF('Goal Risk Assessment'!$J$5:$J$253,$A15,'Goal Risk Assessment'!O$5:O$253)</f>
        <v>0</v>
      </c>
      <c r="G15" s="152">
        <f>SUMIF('Goal Risk Assessment'!$J$5:$J$253,$A15,'Goal Risk Assessment'!P$5:P$253)</f>
        <v>0</v>
      </c>
      <c r="H15" s="152">
        <f>SUMIF('Goal Risk Assessment'!$J$5:$J$253,$A15,'Goal Risk Assessment'!Q$5:Q$253)</f>
        <v>0</v>
      </c>
      <c r="I15" s="152">
        <f>SUMIF('Goal Risk Assessment'!$J$5:$J$253,$A15,'Goal Risk Assessment'!R$5:R$253)</f>
        <v>0</v>
      </c>
      <c r="J15" s="62" t="str">
        <f t="shared" si="0"/>
        <v>Low</v>
      </c>
    </row>
    <row r="16" spans="1:10" ht="22.25" customHeight="1" x14ac:dyDescent="0.2">
      <c r="A16" s="57" t="s">
        <v>13</v>
      </c>
      <c r="B16" s="153" t="s">
        <v>73</v>
      </c>
      <c r="C16" s="230">
        <f>SUMIF('Goal Risk Assessment'!$J$5:$J$253,$A16,'Goal Risk Assessment'!K$5:K$253)</f>
        <v>0</v>
      </c>
      <c r="D16" s="230">
        <f>SUMIF('Goal Risk Assessment'!$J$5:$J$253,$A16,'Goal Risk Assessment'!L$5:L$253)</f>
        <v>0</v>
      </c>
      <c r="E16" s="230">
        <f>SUMIF('Goal Risk Assessment'!$J$5:$J$253,$A16,'Goal Risk Assessment'!M$5:M$253)</f>
        <v>0</v>
      </c>
      <c r="F16" s="230">
        <f>SUMIF('Goal Risk Assessment'!$J$5:$J$253,$A16,'Goal Risk Assessment'!O$5:O$253)</f>
        <v>0</v>
      </c>
      <c r="G16" s="230">
        <f>SUMIF('Goal Risk Assessment'!$J$5:$J$253,$A16,'Goal Risk Assessment'!P$5:P$253)</f>
        <v>0</v>
      </c>
      <c r="H16" s="230">
        <f>SUMIF('Goal Risk Assessment'!$J$5:$J$253,$A16,'Goal Risk Assessment'!Q$5:Q$253)</f>
        <v>0</v>
      </c>
      <c r="I16" s="230">
        <f>SUMIF('Goal Risk Assessment'!$J$5:$J$253,$A16,'Goal Risk Assessment'!R$5:R$253)</f>
        <v>0</v>
      </c>
      <c r="J16" s="62" t="str">
        <f t="shared" si="0"/>
        <v>Moderate</v>
      </c>
    </row>
    <row r="17" spans="1:10" ht="22.25" customHeight="1" x14ac:dyDescent="0.2">
      <c r="A17" s="62" t="s">
        <v>14</v>
      </c>
      <c r="B17" s="151" t="s">
        <v>79</v>
      </c>
      <c r="C17" s="152">
        <f>SUMIF('Goal Risk Assessment'!$J$5:$J$253,$A17,'Goal Risk Assessment'!K$5:K$253)</f>
        <v>0</v>
      </c>
      <c r="D17" s="152">
        <f>SUMIF('Goal Risk Assessment'!$J$5:$J$253,$A17,'Goal Risk Assessment'!L$5:L$253)</f>
        <v>0</v>
      </c>
      <c r="E17" s="152">
        <f>SUMIF('Goal Risk Assessment'!$J$5:$J$253,$A17,'Goal Risk Assessment'!M$5:M$253)</f>
        <v>0</v>
      </c>
      <c r="F17" s="152">
        <f>SUMIF('Goal Risk Assessment'!$J$5:$J$253,$A17,'Goal Risk Assessment'!O$5:O$253)</f>
        <v>0</v>
      </c>
      <c r="G17" s="152">
        <f>SUMIF('Goal Risk Assessment'!$J$5:$J$253,$A17,'Goal Risk Assessment'!P$5:P$253)</f>
        <v>0</v>
      </c>
      <c r="H17" s="152">
        <f>SUMIF('Goal Risk Assessment'!$J$5:$J$253,$A17,'Goal Risk Assessment'!Q$5:Q$253)</f>
        <v>0</v>
      </c>
      <c r="I17" s="152">
        <f>SUMIF('Goal Risk Assessment'!$J$5:$J$253,$A17,'Goal Risk Assessment'!R$5:R$253)</f>
        <v>0</v>
      </c>
      <c r="J17" s="62" t="str">
        <f t="shared" si="0"/>
        <v>Moderate</v>
      </c>
    </row>
    <row r="18" spans="1:10" ht="22.25" customHeight="1" x14ac:dyDescent="0.2">
      <c r="A18" s="57" t="s">
        <v>15</v>
      </c>
      <c r="B18" s="153" t="s">
        <v>80</v>
      </c>
      <c r="C18" s="230">
        <f>SUMIF('Goal Risk Assessment'!$J$5:$J$253,$A18,'Goal Risk Assessment'!K$5:K$253)</f>
        <v>1</v>
      </c>
      <c r="D18" s="230">
        <f>SUMIF('Goal Risk Assessment'!$J$5:$J$253,$A18,'Goal Risk Assessment'!L$5:L$253)</f>
        <v>0</v>
      </c>
      <c r="E18" s="230">
        <f>SUMIF('Goal Risk Assessment'!$J$5:$J$253,$A18,'Goal Risk Assessment'!M$5:M$253)</f>
        <v>0</v>
      </c>
      <c r="F18" s="230">
        <f>SUMIF('Goal Risk Assessment'!$J$5:$J$253,$A18,'Goal Risk Assessment'!O$5:O$253)</f>
        <v>0</v>
      </c>
      <c r="G18" s="230">
        <f>SUMIF('Goal Risk Assessment'!$J$5:$J$253,$A18,'Goal Risk Assessment'!P$5:P$253)</f>
        <v>0</v>
      </c>
      <c r="H18" s="230">
        <f>SUMIF('Goal Risk Assessment'!$J$5:$J$253,$A18,'Goal Risk Assessment'!Q$5:Q$253)</f>
        <v>0</v>
      </c>
      <c r="I18" s="230">
        <f>SUMIF('Goal Risk Assessment'!$J$5:$J$253,$A18,'Goal Risk Assessment'!R$5:R$253)</f>
        <v>0</v>
      </c>
      <c r="J18" s="62" t="str">
        <f t="shared" si="0"/>
        <v>High</v>
      </c>
    </row>
    <row r="19" spans="1:10" ht="22.25" customHeight="1" x14ac:dyDescent="0.2">
      <c r="A19" s="62" t="s">
        <v>16</v>
      </c>
      <c r="B19" s="151" t="s">
        <v>47</v>
      </c>
      <c r="C19" s="152">
        <f>SUMIF('Goal Risk Assessment'!$J$5:$J$253,$A19,'Goal Risk Assessment'!K$5:K$253)</f>
        <v>0</v>
      </c>
      <c r="D19" s="152">
        <f>SUMIF('Goal Risk Assessment'!$J$5:$J$253,$A19,'Goal Risk Assessment'!L$5:L$253)</f>
        <v>0</v>
      </c>
      <c r="E19" s="152">
        <f>SUMIF('Goal Risk Assessment'!$J$5:$J$253,$A19,'Goal Risk Assessment'!M$5:M$253)</f>
        <v>0</v>
      </c>
      <c r="F19" s="152">
        <f>SUMIF('Goal Risk Assessment'!$J$5:$J$253,$A19,'Goal Risk Assessment'!O$5:O$253)</f>
        <v>0</v>
      </c>
      <c r="G19" s="152">
        <f>SUMIF('Goal Risk Assessment'!$J$5:$J$253,$A19,'Goal Risk Assessment'!P$5:P$253)</f>
        <v>1</v>
      </c>
      <c r="H19" s="152">
        <f>SUMIF('Goal Risk Assessment'!$J$5:$J$253,$A19,'Goal Risk Assessment'!Q$5:Q$253)</f>
        <v>0</v>
      </c>
      <c r="I19" s="152">
        <f>SUMIF('Goal Risk Assessment'!$J$5:$J$253,$A19,'Goal Risk Assessment'!R$5:R$253)</f>
        <v>1</v>
      </c>
      <c r="J19" s="62" t="str">
        <f t="shared" si="0"/>
        <v>Split - L/M</v>
      </c>
    </row>
    <row r="20" spans="1:10" ht="22.25" customHeight="1" x14ac:dyDescent="0.2">
      <c r="A20" s="57" t="s">
        <v>17</v>
      </c>
      <c r="B20" s="153" t="s">
        <v>81</v>
      </c>
      <c r="C20" s="230">
        <f>SUMIF('Goal Risk Assessment'!$J$5:$J$253,$A20,'Goal Risk Assessment'!K$5:K$253)</f>
        <v>0</v>
      </c>
      <c r="D20" s="230">
        <f>SUMIF('Goal Risk Assessment'!$J$5:$J$253,$A20,'Goal Risk Assessment'!L$5:L$253)</f>
        <v>0</v>
      </c>
      <c r="E20" s="230">
        <f>SUMIF('Goal Risk Assessment'!$J$5:$J$253,$A20,'Goal Risk Assessment'!M$5:M$253)</f>
        <v>0</v>
      </c>
      <c r="F20" s="230">
        <f>SUMIF('Goal Risk Assessment'!$J$5:$J$253,$A20,'Goal Risk Assessment'!O$5:O$253)</f>
        <v>1</v>
      </c>
      <c r="G20" s="230">
        <f>SUMIF('Goal Risk Assessment'!$J$5:$J$253,$A20,'Goal Risk Assessment'!P$5:P$253)</f>
        <v>1</v>
      </c>
      <c r="H20" s="230">
        <f>SUMIF('Goal Risk Assessment'!$J$5:$J$253,$A20,'Goal Risk Assessment'!Q$5:Q$253)</f>
        <v>0</v>
      </c>
      <c r="I20" s="230">
        <f>SUMIF('Goal Risk Assessment'!$J$5:$J$253,$A20,'Goal Risk Assessment'!R$5:R$253)</f>
        <v>1</v>
      </c>
      <c r="J20" s="62" t="str">
        <f t="shared" si="0"/>
        <v>Split - H/L</v>
      </c>
    </row>
    <row r="21" spans="1:10" ht="22.25" customHeight="1" x14ac:dyDescent="0.2">
      <c r="A21" s="62" t="s">
        <v>18</v>
      </c>
      <c r="B21" s="151" t="s">
        <v>82</v>
      </c>
      <c r="C21" s="152">
        <f>SUMIF('Goal Risk Assessment'!$J$5:$J$253,$A21,'Goal Risk Assessment'!K$5:K$253)</f>
        <v>0</v>
      </c>
      <c r="D21" s="152">
        <f>SUMIF('Goal Risk Assessment'!$J$5:$J$253,$A21,'Goal Risk Assessment'!L$5:L$253)</f>
        <v>0</v>
      </c>
      <c r="E21" s="152">
        <f>SUMIF('Goal Risk Assessment'!$J$5:$J$253,$A21,'Goal Risk Assessment'!M$5:M$253)</f>
        <v>0</v>
      </c>
      <c r="F21" s="152">
        <f>SUMIF('Goal Risk Assessment'!$J$5:$J$253,$A21,'Goal Risk Assessment'!O$5:O$253)</f>
        <v>1</v>
      </c>
      <c r="G21" s="152">
        <f>SUMIF('Goal Risk Assessment'!$J$5:$J$253,$A21,'Goal Risk Assessment'!P$5:P$253)</f>
        <v>1</v>
      </c>
      <c r="H21" s="152">
        <f>SUMIF('Goal Risk Assessment'!$J$5:$J$253,$A21,'Goal Risk Assessment'!Q$5:Q$253)</f>
        <v>0</v>
      </c>
      <c r="I21" s="152">
        <f>SUMIF('Goal Risk Assessment'!$J$5:$J$253,$A21,'Goal Risk Assessment'!R$5:R$253)</f>
        <v>0</v>
      </c>
      <c r="J21" s="62" t="str">
        <f t="shared" si="0"/>
        <v>Split - H/L</v>
      </c>
    </row>
    <row r="22" spans="1:10" ht="22.25" customHeight="1" x14ac:dyDescent="0.2">
      <c r="A22" s="57" t="s">
        <v>19</v>
      </c>
      <c r="B22" s="153" t="s">
        <v>83</v>
      </c>
      <c r="C22" s="230">
        <f>SUMIF('Goal Risk Assessment'!$J$5:$J$253,$A22,'Goal Risk Assessment'!K$5:K$253)</f>
        <v>0</v>
      </c>
      <c r="D22" s="230">
        <f>SUMIF('Goal Risk Assessment'!$J$5:$J$253,$A22,'Goal Risk Assessment'!L$5:L$253)</f>
        <v>0</v>
      </c>
      <c r="E22" s="230">
        <f>SUMIF('Goal Risk Assessment'!$J$5:$J$253,$A22,'Goal Risk Assessment'!M$5:M$253)</f>
        <v>0</v>
      </c>
      <c r="F22" s="230">
        <f>SUMIF('Goal Risk Assessment'!$J$5:$J$253,$A22,'Goal Risk Assessment'!O$5:O$253)</f>
        <v>1</v>
      </c>
      <c r="G22" s="230">
        <f>SUMIF('Goal Risk Assessment'!$J$5:$J$253,$A22,'Goal Risk Assessment'!P$5:P$253)</f>
        <v>0</v>
      </c>
      <c r="H22" s="230">
        <f>SUMIF('Goal Risk Assessment'!$J$5:$J$253,$A22,'Goal Risk Assessment'!Q$5:Q$253)</f>
        <v>1</v>
      </c>
      <c r="I22" s="230">
        <f>SUMIF('Goal Risk Assessment'!$J$5:$J$253,$A22,'Goal Risk Assessment'!R$5:R$253)</f>
        <v>0</v>
      </c>
      <c r="J22" s="62" t="str">
        <f t="shared" si="0"/>
        <v>Split - H/U</v>
      </c>
    </row>
    <row r="23" spans="1:10" ht="22.25" customHeight="1" x14ac:dyDescent="0.2">
      <c r="A23" s="62" t="s">
        <v>20</v>
      </c>
      <c r="B23" s="151" t="s">
        <v>51</v>
      </c>
      <c r="C23" s="152">
        <f>SUMIF('Goal Risk Assessment'!$J$5:$J$253,$A23,'Goal Risk Assessment'!K$5:K$253)</f>
        <v>0</v>
      </c>
      <c r="D23" s="152">
        <f>SUMIF('Goal Risk Assessment'!$J$5:$J$253,$A23,'Goal Risk Assessment'!L$5:L$253)</f>
        <v>2</v>
      </c>
      <c r="E23" s="152">
        <f>SUMIF('Goal Risk Assessment'!$J$5:$J$253,$A23,'Goal Risk Assessment'!M$5:M$253)</f>
        <v>0</v>
      </c>
      <c r="F23" s="152">
        <f>SUMIF('Goal Risk Assessment'!$J$5:$J$253,$A23,'Goal Risk Assessment'!O$5:O$253)</f>
        <v>0</v>
      </c>
      <c r="G23" s="152">
        <f>SUMIF('Goal Risk Assessment'!$J$5:$J$253,$A23,'Goal Risk Assessment'!P$5:P$253)</f>
        <v>0</v>
      </c>
      <c r="H23" s="152">
        <f>SUMIF('Goal Risk Assessment'!$J$5:$J$253,$A23,'Goal Risk Assessment'!Q$5:Q$253)</f>
        <v>0</v>
      </c>
      <c r="I23" s="152">
        <f>SUMIF('Goal Risk Assessment'!$J$5:$J$253,$A23,'Goal Risk Assessment'!R$5:R$253)</f>
        <v>0</v>
      </c>
      <c r="J23" s="62" t="str">
        <f t="shared" si="0"/>
        <v>Low</v>
      </c>
    </row>
    <row r="24" spans="1:10" ht="22.25" customHeight="1" x14ac:dyDescent="0.2">
      <c r="A24" s="57" t="s">
        <v>21</v>
      </c>
      <c r="B24" s="153" t="s">
        <v>52</v>
      </c>
      <c r="C24" s="230">
        <f>SUMIF('Goal Risk Assessment'!$J$5:$J$253,$A24,'Goal Risk Assessment'!K$5:K$253)</f>
        <v>0</v>
      </c>
      <c r="D24" s="230">
        <f>SUMIF('Goal Risk Assessment'!$J$5:$J$253,$A24,'Goal Risk Assessment'!L$5:L$253)</f>
        <v>0</v>
      </c>
      <c r="E24" s="230">
        <f>SUMIF('Goal Risk Assessment'!$J$5:$J$253,$A24,'Goal Risk Assessment'!M$5:M$253)</f>
        <v>0</v>
      </c>
      <c r="F24" s="230">
        <f>SUMIF('Goal Risk Assessment'!$J$5:$J$253,$A24,'Goal Risk Assessment'!O$5:O$253)</f>
        <v>0</v>
      </c>
      <c r="G24" s="230">
        <f>SUMIF('Goal Risk Assessment'!$J$5:$J$253,$A24,'Goal Risk Assessment'!P$5:P$253)</f>
        <v>0</v>
      </c>
      <c r="H24" s="230">
        <f>SUMIF('Goal Risk Assessment'!$J$5:$J$253,$A24,'Goal Risk Assessment'!Q$5:Q$253)</f>
        <v>0</v>
      </c>
      <c r="I24" s="230">
        <f>SUMIF('Goal Risk Assessment'!$J$5:$J$253,$A24,'Goal Risk Assessment'!R$5:R$253)</f>
        <v>0</v>
      </c>
      <c r="J24" s="62" t="str">
        <f t="shared" si="0"/>
        <v>Moderate</v>
      </c>
    </row>
    <row r="25" spans="1:10" ht="22.25" customHeight="1" x14ac:dyDescent="0.2">
      <c r="A25" s="62" t="s">
        <v>22</v>
      </c>
      <c r="B25" s="151" t="s">
        <v>23</v>
      </c>
      <c r="C25" s="152">
        <f>SUMIF('Goal Risk Assessment'!$J$5:$J$253,$A25,'Goal Risk Assessment'!K$5:K$253)</f>
        <v>0</v>
      </c>
      <c r="D25" s="152">
        <f>SUMIF('Goal Risk Assessment'!$J$5:$J$253,$A25,'Goal Risk Assessment'!L$5:L$253)</f>
        <v>0</v>
      </c>
      <c r="E25" s="152">
        <f>SUMIF('Goal Risk Assessment'!$J$5:$J$253,$A25,'Goal Risk Assessment'!M$5:M$253)</f>
        <v>0</v>
      </c>
      <c r="F25" s="152">
        <f>SUMIF('Goal Risk Assessment'!$J$5:$J$253,$A25,'Goal Risk Assessment'!O$5:O$253)</f>
        <v>0</v>
      </c>
      <c r="G25" s="152">
        <f>SUMIF('Goal Risk Assessment'!$J$5:$J$253,$A25,'Goal Risk Assessment'!P$5:P$253)</f>
        <v>0</v>
      </c>
      <c r="H25" s="152">
        <f>SUMIF('Goal Risk Assessment'!$J$5:$J$253,$A25,'Goal Risk Assessment'!Q$5:Q$253)</f>
        <v>0</v>
      </c>
      <c r="I25" s="152">
        <f>SUMIF('Goal Risk Assessment'!$J$5:$J$253,$A25,'Goal Risk Assessment'!R$5:R$253)</f>
        <v>0</v>
      </c>
      <c r="J25" s="62" t="str">
        <f t="shared" si="0"/>
        <v>Moderate</v>
      </c>
    </row>
    <row r="26" spans="1:10" ht="22.25" customHeight="1" x14ac:dyDescent="0.2">
      <c r="A26" s="57" t="s">
        <v>24</v>
      </c>
      <c r="B26" s="153" t="s">
        <v>53</v>
      </c>
      <c r="C26" s="230">
        <f>SUMIF('Goal Risk Assessment'!$J$5:$J$253,$A26,'Goal Risk Assessment'!K$5:K$253)</f>
        <v>1</v>
      </c>
      <c r="D26" s="230">
        <f>SUMIF('Goal Risk Assessment'!$J$5:$J$253,$A26,'Goal Risk Assessment'!L$5:L$253)</f>
        <v>0</v>
      </c>
      <c r="E26" s="230">
        <f>SUMIF('Goal Risk Assessment'!$J$5:$J$253,$A26,'Goal Risk Assessment'!M$5:M$253)</f>
        <v>0</v>
      </c>
      <c r="F26" s="230">
        <f>SUMIF('Goal Risk Assessment'!$J$5:$J$253,$A26,'Goal Risk Assessment'!O$5:O$253)</f>
        <v>0</v>
      </c>
      <c r="G26" s="230">
        <f>SUMIF('Goal Risk Assessment'!$J$5:$J$253,$A26,'Goal Risk Assessment'!P$5:P$253)</f>
        <v>0</v>
      </c>
      <c r="H26" s="230">
        <f>SUMIF('Goal Risk Assessment'!$J$5:$J$253,$A26,'Goal Risk Assessment'!Q$5:Q$253)</f>
        <v>0</v>
      </c>
      <c r="I26" s="230">
        <f>SUMIF('Goal Risk Assessment'!$J$5:$J$253,$A26,'Goal Risk Assessment'!R$5:R$253)</f>
        <v>0</v>
      </c>
      <c r="J26" s="62" t="str">
        <f t="shared" si="0"/>
        <v>High</v>
      </c>
    </row>
    <row r="27" spans="1:10" ht="22.25" customHeight="1" x14ac:dyDescent="0.2">
      <c r="A27" s="62" t="s">
        <v>25</v>
      </c>
      <c r="B27" s="151" t="s">
        <v>54</v>
      </c>
      <c r="C27" s="152">
        <f>SUMIF('Goal Risk Assessment'!$J$5:$J$253,$A27,'Goal Risk Assessment'!K$5:K$253)</f>
        <v>0</v>
      </c>
      <c r="D27" s="152">
        <f>SUMIF('Goal Risk Assessment'!$J$5:$J$253,$A27,'Goal Risk Assessment'!L$5:L$253)</f>
        <v>1</v>
      </c>
      <c r="E27" s="152">
        <f>SUMIF('Goal Risk Assessment'!$J$5:$J$253,$A27,'Goal Risk Assessment'!M$5:M$253)</f>
        <v>0</v>
      </c>
      <c r="F27" s="152">
        <f>SUMIF('Goal Risk Assessment'!$J$5:$J$253,$A27,'Goal Risk Assessment'!O$5:O$253)</f>
        <v>0</v>
      </c>
      <c r="G27" s="152">
        <f>SUMIF('Goal Risk Assessment'!$J$5:$J$253,$A27,'Goal Risk Assessment'!P$5:P$253)</f>
        <v>0</v>
      </c>
      <c r="H27" s="152">
        <f>SUMIF('Goal Risk Assessment'!$J$5:$J$253,$A27,'Goal Risk Assessment'!Q$5:Q$253)</f>
        <v>0</v>
      </c>
      <c r="I27" s="152">
        <f>SUMIF('Goal Risk Assessment'!$J$5:$J$253,$A27,'Goal Risk Assessment'!R$5:R$253)</f>
        <v>0</v>
      </c>
      <c r="J27" s="62" t="str">
        <f t="shared" si="0"/>
        <v>Low</v>
      </c>
    </row>
    <row r="28" spans="1:10" ht="16.25" customHeight="1" x14ac:dyDescent="0.2"/>
    <row r="29" spans="1:10" ht="16.25" customHeight="1" x14ac:dyDescent="0.2"/>
    <row r="30" spans="1:10" ht="16.25" customHeight="1" x14ac:dyDescent="0.2"/>
    <row r="31" spans="1:10" ht="16.25" customHeight="1" x14ac:dyDescent="0.2"/>
    <row r="32" spans="1:10" ht="16.25" customHeight="1" x14ac:dyDescent="0.2"/>
    <row r="33" ht="16.25" customHeight="1" x14ac:dyDescent="0.2"/>
    <row r="34" ht="16.25" customHeight="1" x14ac:dyDescent="0.2"/>
    <row r="35" ht="16.25" customHeight="1" x14ac:dyDescent="0.2"/>
    <row r="36" ht="16.25" customHeight="1" x14ac:dyDescent="0.2"/>
    <row r="37" ht="16.25" customHeight="1" x14ac:dyDescent="0.2"/>
    <row r="38" ht="16.25" customHeight="1" x14ac:dyDescent="0.2"/>
    <row r="39" ht="16.25" customHeight="1" x14ac:dyDescent="0.2"/>
    <row r="40" ht="16.25" customHeight="1" x14ac:dyDescent="0.2"/>
    <row r="41" ht="16.25" customHeight="1" x14ac:dyDescent="0.2"/>
    <row r="42" ht="16.25" customHeight="1" x14ac:dyDescent="0.2"/>
    <row r="43" ht="16.25" customHeight="1" x14ac:dyDescent="0.2"/>
    <row r="44" ht="16.25" customHeight="1" x14ac:dyDescent="0.2"/>
    <row r="45" ht="16.25" customHeight="1" x14ac:dyDescent="0.2"/>
    <row r="46" ht="16.25" customHeight="1" x14ac:dyDescent="0.2"/>
    <row r="47" ht="16.25" customHeight="1" x14ac:dyDescent="0.2"/>
    <row r="48" ht="16.25" customHeight="1" x14ac:dyDescent="0.2"/>
    <row r="49" ht="16.25" customHeight="1" x14ac:dyDescent="0.2"/>
    <row r="50" ht="16.25" customHeight="1" x14ac:dyDescent="0.2"/>
    <row r="51" ht="16.25" customHeight="1" x14ac:dyDescent="0.2"/>
    <row r="52" ht="16.25" customHeight="1" x14ac:dyDescent="0.2"/>
    <row r="53" ht="16.25" customHeight="1" x14ac:dyDescent="0.2"/>
    <row r="54" ht="16.25" customHeight="1" x14ac:dyDescent="0.2"/>
    <row r="55" ht="16.25" customHeight="1" x14ac:dyDescent="0.2"/>
    <row r="56" ht="16.25" customHeight="1" x14ac:dyDescent="0.2"/>
    <row r="57" ht="16.25" customHeight="1" x14ac:dyDescent="0.2"/>
    <row r="58" ht="16.25" customHeight="1" x14ac:dyDescent="0.2"/>
    <row r="59" ht="16.25" customHeight="1" x14ac:dyDescent="0.2"/>
    <row r="60" ht="16.25" customHeight="1" x14ac:dyDescent="0.2"/>
    <row r="61" ht="16.25" customHeight="1" x14ac:dyDescent="0.2"/>
    <row r="62" ht="16.25" customHeight="1" x14ac:dyDescent="0.2"/>
    <row r="63" ht="16.25" customHeight="1" x14ac:dyDescent="0.2"/>
    <row r="64" ht="16.25" customHeight="1" x14ac:dyDescent="0.2"/>
    <row r="65" ht="16.25" customHeight="1" x14ac:dyDescent="0.2"/>
    <row r="66" ht="16.25" customHeight="1" x14ac:dyDescent="0.2"/>
    <row r="67" ht="16.25" customHeight="1" x14ac:dyDescent="0.2"/>
    <row r="68" ht="16.25" customHeight="1" x14ac:dyDescent="0.2"/>
    <row r="69" ht="16.25" customHeight="1" x14ac:dyDescent="0.2"/>
    <row r="70" ht="16.25" customHeight="1" x14ac:dyDescent="0.2"/>
    <row r="71" ht="16.25" customHeight="1" x14ac:dyDescent="0.2"/>
    <row r="72" ht="16.25" customHeight="1" x14ac:dyDescent="0.2"/>
    <row r="73" ht="16.25" customHeight="1" x14ac:dyDescent="0.2"/>
    <row r="74" ht="16.25" customHeight="1" x14ac:dyDescent="0.2"/>
    <row r="75" ht="16.25" customHeight="1" x14ac:dyDescent="0.2"/>
    <row r="76" ht="16.25" customHeight="1" x14ac:dyDescent="0.2"/>
    <row r="77" ht="16.25" customHeight="1" x14ac:dyDescent="0.2"/>
    <row r="78" ht="16.25" customHeight="1" x14ac:dyDescent="0.2"/>
    <row r="79" ht="16.25" customHeight="1" x14ac:dyDescent="0.2"/>
    <row r="80" ht="16.25" customHeight="1" x14ac:dyDescent="0.2"/>
    <row r="81" ht="16.25" customHeight="1" x14ac:dyDescent="0.2"/>
    <row r="82" ht="16.25" customHeight="1" x14ac:dyDescent="0.2"/>
    <row r="83" ht="16.25" customHeight="1" x14ac:dyDescent="0.2"/>
    <row r="84" ht="16.25" customHeight="1" x14ac:dyDescent="0.2"/>
    <row r="85" ht="16.25" customHeight="1" x14ac:dyDescent="0.2"/>
    <row r="86" ht="16.25" customHeight="1" x14ac:dyDescent="0.2"/>
    <row r="87" ht="16.25" customHeight="1" x14ac:dyDescent="0.2"/>
    <row r="88" ht="16.25" customHeight="1" x14ac:dyDescent="0.2"/>
    <row r="89" ht="16.25" customHeight="1" x14ac:dyDescent="0.2"/>
    <row r="90" ht="16.25" customHeight="1" x14ac:dyDescent="0.2"/>
    <row r="91" ht="16.25" customHeight="1" x14ac:dyDescent="0.2"/>
    <row r="92" ht="16.25" customHeight="1" x14ac:dyDescent="0.2"/>
    <row r="93" ht="16.25" customHeight="1" x14ac:dyDescent="0.2"/>
    <row r="94" ht="16.25" customHeight="1" x14ac:dyDescent="0.2"/>
    <row r="95" ht="16.25" customHeight="1" x14ac:dyDescent="0.2"/>
    <row r="96" ht="16.25" customHeight="1" x14ac:dyDescent="0.2"/>
    <row r="97" ht="16.25" customHeight="1" x14ac:dyDescent="0.2"/>
    <row r="98" ht="16.25" customHeight="1" x14ac:dyDescent="0.2"/>
    <row r="99" ht="16.25" customHeight="1" x14ac:dyDescent="0.2"/>
    <row r="100" ht="16.25" customHeight="1" x14ac:dyDescent="0.2"/>
    <row r="101" ht="16.25" customHeight="1" x14ac:dyDescent="0.2"/>
    <row r="102" ht="16.25" customHeight="1" x14ac:dyDescent="0.2"/>
    <row r="103" ht="16.25" customHeight="1" x14ac:dyDescent="0.2"/>
    <row r="104" ht="16.25" customHeight="1" x14ac:dyDescent="0.2"/>
    <row r="105" ht="16.25" customHeight="1" x14ac:dyDescent="0.2"/>
    <row r="106" ht="16.25" customHeight="1" x14ac:dyDescent="0.2"/>
    <row r="107" ht="16.25" customHeight="1" x14ac:dyDescent="0.2"/>
    <row r="108" ht="16.25" customHeight="1" x14ac:dyDescent="0.2"/>
    <row r="109" ht="16.25" customHeight="1" x14ac:dyDescent="0.2"/>
    <row r="110" ht="16.25" customHeight="1" x14ac:dyDescent="0.2"/>
    <row r="111" ht="16.25" customHeight="1" x14ac:dyDescent="0.2"/>
    <row r="112" ht="16.25" customHeight="1" x14ac:dyDescent="0.2"/>
    <row r="113" ht="16.25" customHeight="1" x14ac:dyDescent="0.2"/>
    <row r="114" ht="16.25" customHeight="1" x14ac:dyDescent="0.2"/>
    <row r="115" ht="16.25" customHeight="1" x14ac:dyDescent="0.2"/>
    <row r="116" ht="16.25" customHeight="1" x14ac:dyDescent="0.2"/>
    <row r="117" ht="16.25" customHeight="1" x14ac:dyDescent="0.2"/>
    <row r="118" ht="16.25" customHeight="1" x14ac:dyDescent="0.2"/>
    <row r="119" ht="16.25" customHeight="1" x14ac:dyDescent="0.2"/>
    <row r="120" ht="16.25" customHeight="1" x14ac:dyDescent="0.2"/>
    <row r="121" ht="16.25" customHeight="1" x14ac:dyDescent="0.2"/>
    <row r="122" ht="16.25" customHeight="1" x14ac:dyDescent="0.2"/>
    <row r="123" ht="16.25" customHeight="1" x14ac:dyDescent="0.2"/>
    <row r="124" ht="16.25" customHeight="1" x14ac:dyDescent="0.2"/>
    <row r="125" ht="16.25" customHeight="1" x14ac:dyDescent="0.2"/>
    <row r="126" ht="16.25" customHeight="1" x14ac:dyDescent="0.2"/>
    <row r="127" ht="16.25" customHeight="1" x14ac:dyDescent="0.2"/>
    <row r="128" ht="16.25" customHeight="1" x14ac:dyDescent="0.2"/>
    <row r="129" ht="16.25" customHeight="1" x14ac:dyDescent="0.2"/>
    <row r="130" ht="16.25" customHeight="1" x14ac:dyDescent="0.2"/>
    <row r="131" ht="16.25" customHeight="1" x14ac:dyDescent="0.2"/>
    <row r="132" ht="16.25" customHeight="1" x14ac:dyDescent="0.2"/>
    <row r="133" ht="16.25" customHeight="1" x14ac:dyDescent="0.2"/>
    <row r="134" ht="16.25" customHeight="1" x14ac:dyDescent="0.2"/>
    <row r="135" ht="16.25" customHeight="1" x14ac:dyDescent="0.2"/>
    <row r="136" ht="16.25" customHeight="1" x14ac:dyDescent="0.2"/>
    <row r="137" ht="16.25" customHeight="1" x14ac:dyDescent="0.2"/>
    <row r="138" ht="16.25" customHeight="1" x14ac:dyDescent="0.2"/>
    <row r="139" ht="16.25" customHeight="1" x14ac:dyDescent="0.2"/>
    <row r="140" ht="16.25" customHeight="1" x14ac:dyDescent="0.2"/>
    <row r="141" ht="16.25" customHeight="1" x14ac:dyDescent="0.2"/>
    <row r="142" ht="16.25" customHeight="1" x14ac:dyDescent="0.2"/>
    <row r="143" ht="16.25" customHeight="1" x14ac:dyDescent="0.2"/>
    <row r="144" ht="16.25" customHeight="1" x14ac:dyDescent="0.2"/>
    <row r="145" ht="16.25" customHeight="1" x14ac:dyDescent="0.2"/>
    <row r="146" ht="16.25" customHeight="1" x14ac:dyDescent="0.2"/>
    <row r="147" ht="16.25" customHeight="1" x14ac:dyDescent="0.2"/>
    <row r="148" ht="16.25" customHeight="1" x14ac:dyDescent="0.2"/>
    <row r="149" ht="16.25" customHeight="1" x14ac:dyDescent="0.2"/>
    <row r="150" ht="16.25" customHeight="1" x14ac:dyDescent="0.2"/>
    <row r="151" ht="16.25" customHeight="1" x14ac:dyDescent="0.2"/>
    <row r="152" ht="16.25" customHeight="1" x14ac:dyDescent="0.2"/>
    <row r="153" ht="16.25" customHeight="1" x14ac:dyDescent="0.2"/>
    <row r="154" ht="16.25" customHeight="1" x14ac:dyDescent="0.2"/>
    <row r="155" ht="16.25" customHeight="1" x14ac:dyDescent="0.2"/>
    <row r="156" ht="16.25" customHeight="1" x14ac:dyDescent="0.2"/>
    <row r="157" ht="16.25" customHeight="1" x14ac:dyDescent="0.2"/>
    <row r="158" ht="16.25" customHeight="1" x14ac:dyDescent="0.2"/>
    <row r="159" ht="16.25" customHeight="1" x14ac:dyDescent="0.2"/>
    <row r="160" ht="16.25" customHeight="1" x14ac:dyDescent="0.2"/>
    <row r="161" ht="16.25" customHeight="1" x14ac:dyDescent="0.2"/>
    <row r="162" ht="16.25" customHeight="1" x14ac:dyDescent="0.2"/>
    <row r="163" ht="16.25" customHeight="1" x14ac:dyDescent="0.2"/>
    <row r="164" ht="16.25" customHeight="1" x14ac:dyDescent="0.2"/>
    <row r="165" ht="16.25" customHeight="1" x14ac:dyDescent="0.2"/>
    <row r="166" ht="16.25" customHeight="1" x14ac:dyDescent="0.2"/>
    <row r="167" ht="16.25" customHeight="1" x14ac:dyDescent="0.2"/>
    <row r="168" ht="16.25" customHeight="1" x14ac:dyDescent="0.2"/>
    <row r="169" ht="16.25" customHeight="1" x14ac:dyDescent="0.2"/>
    <row r="170" ht="16.25" customHeight="1" x14ac:dyDescent="0.2"/>
    <row r="171" ht="16.25" customHeight="1" x14ac:dyDescent="0.2"/>
    <row r="172" ht="16.25" customHeight="1" x14ac:dyDescent="0.2"/>
    <row r="173" ht="16.25" customHeight="1" x14ac:dyDescent="0.2"/>
    <row r="174" ht="16.25" customHeight="1" x14ac:dyDescent="0.2"/>
    <row r="175" ht="16.25" customHeight="1" x14ac:dyDescent="0.2"/>
    <row r="176" ht="16.25" customHeight="1" x14ac:dyDescent="0.2"/>
    <row r="177" ht="16.25" customHeight="1" x14ac:dyDescent="0.2"/>
    <row r="178" ht="16.25" customHeight="1" x14ac:dyDescent="0.2"/>
    <row r="179" ht="16.25" customHeight="1" x14ac:dyDescent="0.2"/>
    <row r="180" ht="16.25" customHeight="1" x14ac:dyDescent="0.2"/>
    <row r="181" ht="16.25" customHeight="1" x14ac:dyDescent="0.2"/>
    <row r="182" ht="16.25" customHeight="1" x14ac:dyDescent="0.2"/>
    <row r="183" ht="16.25" customHeight="1" x14ac:dyDescent="0.2"/>
    <row r="184" ht="16.25" customHeight="1" x14ac:dyDescent="0.2"/>
    <row r="185" ht="16.25" customHeight="1" x14ac:dyDescent="0.2"/>
    <row r="186" ht="16.25" customHeight="1" x14ac:dyDescent="0.2"/>
    <row r="187" ht="16.25" customHeight="1" x14ac:dyDescent="0.2"/>
    <row r="188" ht="16.25" customHeight="1" x14ac:dyDescent="0.2"/>
    <row r="189" ht="16.25" customHeight="1" x14ac:dyDescent="0.2"/>
    <row r="190" ht="16.25" customHeight="1" x14ac:dyDescent="0.2"/>
    <row r="191" ht="16.25" customHeight="1" x14ac:dyDescent="0.2"/>
    <row r="192" ht="16.25" customHeight="1" x14ac:dyDescent="0.2"/>
    <row r="193" ht="16.25" customHeight="1" x14ac:dyDescent="0.2"/>
    <row r="194" ht="16.25" customHeight="1" x14ac:dyDescent="0.2"/>
    <row r="195" ht="16.25" customHeight="1" x14ac:dyDescent="0.2"/>
    <row r="196" ht="16.25" customHeight="1" x14ac:dyDescent="0.2"/>
    <row r="197" ht="16.25" customHeight="1" x14ac:dyDescent="0.2"/>
    <row r="198" ht="16.25" customHeight="1" x14ac:dyDescent="0.2"/>
    <row r="199" ht="16.25" customHeight="1" x14ac:dyDescent="0.2"/>
    <row r="200" ht="16.25" customHeight="1" x14ac:dyDescent="0.2"/>
    <row r="201" ht="16.25" customHeight="1" x14ac:dyDescent="0.2"/>
    <row r="202" ht="16.25" customHeight="1" x14ac:dyDescent="0.2"/>
    <row r="203" ht="16.25" customHeight="1" x14ac:dyDescent="0.2"/>
    <row r="204" ht="16.25" customHeight="1" x14ac:dyDescent="0.2"/>
    <row r="205" ht="16.25" customHeight="1" x14ac:dyDescent="0.2"/>
    <row r="206" ht="16.25" customHeight="1" x14ac:dyDescent="0.2"/>
    <row r="207" ht="16.25" customHeight="1" x14ac:dyDescent="0.2"/>
    <row r="208" ht="16.25" customHeight="1" x14ac:dyDescent="0.2"/>
    <row r="209" ht="16.25" customHeight="1" x14ac:dyDescent="0.2"/>
    <row r="210" ht="16.25" customHeight="1" x14ac:dyDescent="0.2"/>
    <row r="211" ht="16.25" customHeight="1" x14ac:dyDescent="0.2"/>
    <row r="212" ht="16.25" customHeight="1" x14ac:dyDescent="0.2"/>
    <row r="213" ht="16.25" customHeight="1" x14ac:dyDescent="0.2"/>
    <row r="214" ht="16.25" customHeight="1" x14ac:dyDescent="0.2"/>
    <row r="215" ht="16.25" customHeight="1" x14ac:dyDescent="0.2"/>
    <row r="216" ht="16.25" customHeight="1" x14ac:dyDescent="0.2"/>
    <row r="217" ht="16.25" customHeight="1" x14ac:dyDescent="0.2"/>
    <row r="218" ht="16.25" customHeight="1" x14ac:dyDescent="0.2"/>
    <row r="219" ht="16.25" customHeight="1" x14ac:dyDescent="0.2"/>
    <row r="220" ht="16.25" customHeight="1" x14ac:dyDescent="0.2"/>
    <row r="221" ht="16.25" customHeight="1" x14ac:dyDescent="0.2"/>
    <row r="222" ht="16.25" customHeight="1" x14ac:dyDescent="0.2"/>
    <row r="223" ht="16.25" customHeight="1" x14ac:dyDescent="0.2"/>
    <row r="224" ht="16.25" customHeight="1" x14ac:dyDescent="0.2"/>
    <row r="225" ht="16.25" customHeight="1" x14ac:dyDescent="0.2"/>
    <row r="226" ht="16.25" customHeight="1" x14ac:dyDescent="0.2"/>
    <row r="227" ht="16.25" customHeight="1" x14ac:dyDescent="0.2"/>
    <row r="228" ht="16.25" customHeight="1" x14ac:dyDescent="0.2"/>
    <row r="229" ht="16.25" customHeight="1" x14ac:dyDescent="0.2"/>
    <row r="230" ht="16.25" customHeight="1" x14ac:dyDescent="0.2"/>
    <row r="231" ht="16.25" customHeight="1" x14ac:dyDescent="0.2"/>
    <row r="232" ht="16.25" customHeight="1" x14ac:dyDescent="0.2"/>
    <row r="233" ht="16.25" customHeight="1" x14ac:dyDescent="0.2"/>
    <row r="234" ht="16.25" customHeight="1" x14ac:dyDescent="0.2"/>
    <row r="235" ht="16.25" customHeight="1" x14ac:dyDescent="0.2"/>
    <row r="236" ht="16.25" customHeight="1" x14ac:dyDescent="0.2"/>
    <row r="237" ht="16.25" customHeight="1" x14ac:dyDescent="0.2"/>
    <row r="238" ht="16.25" customHeight="1" x14ac:dyDescent="0.2"/>
    <row r="239" ht="16.25" customHeight="1" x14ac:dyDescent="0.2"/>
    <row r="240" ht="16.25" customHeight="1" x14ac:dyDescent="0.2"/>
    <row r="241" ht="16.25" customHeight="1" x14ac:dyDescent="0.2"/>
    <row r="242" ht="16.25" customHeight="1" x14ac:dyDescent="0.2"/>
    <row r="243" ht="16.25" customHeight="1" x14ac:dyDescent="0.2"/>
    <row r="244" ht="16.25" customHeight="1" x14ac:dyDescent="0.2"/>
    <row r="245" ht="16.25" customHeight="1" x14ac:dyDescent="0.2"/>
    <row r="246" ht="16.25" customHeight="1" x14ac:dyDescent="0.2"/>
    <row r="247" ht="16.25" customHeight="1" x14ac:dyDescent="0.2"/>
    <row r="248" ht="16.25" customHeight="1" x14ac:dyDescent="0.2"/>
    <row r="249" ht="16.25" customHeight="1" x14ac:dyDescent="0.2"/>
    <row r="250" ht="16.25" customHeight="1" x14ac:dyDescent="0.2"/>
    <row r="251" ht="16.25" customHeight="1" x14ac:dyDescent="0.2"/>
    <row r="252" ht="16.25" customHeight="1" x14ac:dyDescent="0.2"/>
    <row r="253" ht="16.25" customHeight="1" x14ac:dyDescent="0.2"/>
  </sheetData>
  <sheetProtection algorithmName="SHA-512" hashValue="0Q/vsMlW0xZcp/qhwee/44OileHqV0Mj+CwgYQsfc8yng5007x8fLRF9Y9vqsMpGIvO0Cu54xrsn2N8pGzmZ2w==" saltValue="YHROeUKZFKyn/R2RJm9YUQ==" spinCount="100000" sheet="1" objects="1" scenarios="1"/>
  <mergeCells count="1">
    <mergeCell ref="A3:J3"/>
  </mergeCells>
  <conditionalFormatting sqref="J5:J27">
    <cfRule type="containsText" dxfId="4" priority="1" operator="containsText" text="Split">
      <formula>NOT(ISERROR(SEARCH("Split",J5)))</formula>
    </cfRule>
    <cfRule type="containsText" dxfId="3" priority="3" operator="containsText" text="Unlikely">
      <formula>NOT(ISERROR(SEARCH("Unlikely",J5)))</formula>
    </cfRule>
    <cfRule type="containsText" dxfId="2" priority="4" operator="containsText" text="Low">
      <formula>NOT(ISERROR(SEARCH("Low",J5)))</formula>
    </cfRule>
    <cfRule type="containsText" dxfId="1" priority="5" operator="containsText" text="Moderate">
      <formula>NOT(ISERROR(SEARCH("Moderate",J5)))</formula>
    </cfRule>
    <cfRule type="containsText" dxfId="0" priority="6" operator="containsText" text="High">
      <formula>NOT(ISERROR(SEARCH("High",J5)))</formula>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E08B-4263-F843-B0A5-11A99CE1B819}">
  <dimension ref="A2:B14"/>
  <sheetViews>
    <sheetView workbookViewId="0">
      <selection activeCell="J11" sqref="J11"/>
    </sheetView>
  </sheetViews>
  <sheetFormatPr baseColWidth="10" defaultColWidth="11.1640625" defaultRowHeight="16" x14ac:dyDescent="0.2"/>
  <cols>
    <col min="1" max="1" width="4" customWidth="1"/>
  </cols>
  <sheetData>
    <row r="2" spans="1:2" x14ac:dyDescent="0.2">
      <c r="A2" s="1" t="s">
        <v>59</v>
      </c>
    </row>
    <row r="3" spans="1:2" x14ac:dyDescent="0.2">
      <c r="B3" t="s">
        <v>33</v>
      </c>
    </row>
    <row r="4" spans="1:2" x14ac:dyDescent="0.2">
      <c r="B4" t="s">
        <v>34</v>
      </c>
    </row>
    <row r="5" spans="1:2" x14ac:dyDescent="0.2">
      <c r="B5" t="s">
        <v>55</v>
      </c>
    </row>
    <row r="6" spans="1:2" x14ac:dyDescent="0.2">
      <c r="B6" t="s">
        <v>58</v>
      </c>
    </row>
    <row r="7" spans="1:2" x14ac:dyDescent="0.2">
      <c r="B7" t="s">
        <v>56</v>
      </c>
    </row>
    <row r="8" spans="1:2" x14ac:dyDescent="0.2">
      <c r="B8" t="s">
        <v>57</v>
      </c>
    </row>
    <row r="9" spans="1:2" x14ac:dyDescent="0.2">
      <c r="B9" t="s">
        <v>27</v>
      </c>
    </row>
    <row r="11" spans="1:2" x14ac:dyDescent="0.2">
      <c r="A11" s="1" t="s">
        <v>31</v>
      </c>
    </row>
    <row r="12" spans="1:2" x14ac:dyDescent="0.2">
      <c r="B12" s="2" t="s">
        <v>28</v>
      </c>
    </row>
    <row r="13" spans="1:2" x14ac:dyDescent="0.2">
      <c r="B13" s="2" t="s">
        <v>29</v>
      </c>
    </row>
    <row r="14" spans="1:2" x14ac:dyDescent="0.2">
      <c r="B14" s="2"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Introduction</vt:lpstr>
      <vt:lpstr>Goal Risk Assessment</vt:lpstr>
      <vt:lpstr>References</vt:lpstr>
      <vt:lpstr>Risk Level Summary</vt:lpstr>
      <vt:lpstr>Code Key</vt:lpstr>
      <vt:lpstr>'Goal Risk Assessment'!bbib3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Astrid Fellingham</cp:lastModifiedBy>
  <dcterms:created xsi:type="dcterms:W3CDTF">2020-09-28T10:02:51Z</dcterms:created>
  <dcterms:modified xsi:type="dcterms:W3CDTF">2021-01-20T12:53:02Z</dcterms:modified>
</cp:coreProperties>
</file>