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3E8D0595-6439-6746-886A-6E914CAA2390}" xr6:coauthVersionLast="46" xr6:coauthVersionMax="46" xr10:uidLastSave="{00000000-0000-0000-0000-000000000000}"/>
  <bookViews>
    <workbookView xWindow="0" yWindow="460" windowWidth="28800" windowHeight="17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08" i="9" l="1"/>
  <c r="L208" i="9"/>
  <c r="M208" i="9"/>
  <c r="N208" i="9"/>
  <c r="O208" i="9"/>
  <c r="P208" i="9"/>
  <c r="F24" i="7" l="1"/>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F27" i="6" s="1"/>
  <c r="P249" i="9"/>
  <c r="Q249" i="9"/>
  <c r="R249" i="9"/>
  <c r="O250" i="9"/>
  <c r="P250" i="9"/>
  <c r="Q250" i="9"/>
  <c r="R250" i="9"/>
  <c r="O251" i="9"/>
  <c r="P251" i="9"/>
  <c r="Q251" i="9"/>
  <c r="R251" i="9"/>
  <c r="O252" i="9"/>
  <c r="P252" i="9"/>
  <c r="Q252" i="9"/>
  <c r="R252" i="9"/>
  <c r="R14" i="9"/>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H21" i="6" l="1"/>
  <c r="I6" i="6"/>
  <c r="G5" i="6"/>
  <c r="F23" i="6"/>
  <c r="I8" i="6"/>
  <c r="R175" i="9"/>
  <c r="I27" i="6"/>
  <c r="H27" i="6"/>
  <c r="G27" i="6"/>
  <c r="H23" i="6"/>
  <c r="G23" i="6"/>
  <c r="I23" i="6"/>
  <c r="I22" i="6"/>
  <c r="F22" i="6"/>
  <c r="G22" i="6"/>
  <c r="H22" i="6"/>
  <c r="G21" i="6"/>
  <c r="F21" i="6"/>
  <c r="I21" i="6"/>
  <c r="Q175" i="9"/>
  <c r="P175" i="9"/>
  <c r="O175" i="9"/>
  <c r="F15" i="6"/>
  <c r="I15" i="6"/>
  <c r="H15" i="6"/>
  <c r="G15" i="6"/>
  <c r="I14" i="6"/>
  <c r="H14" i="6"/>
  <c r="G14" i="6"/>
  <c r="F14" i="6"/>
  <c r="F11" i="6"/>
  <c r="I11" i="6"/>
  <c r="H11" i="6"/>
  <c r="G11" i="6"/>
  <c r="H8" i="6"/>
  <c r="G8" i="6"/>
  <c r="F8"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J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E14" i="6" l="1"/>
  <c r="J23" i="6"/>
  <c r="N224" i="9"/>
  <c r="P224" i="9"/>
  <c r="Q224" i="9"/>
  <c r="R224" i="9"/>
  <c r="O224" i="9"/>
  <c r="D27" i="6"/>
  <c r="E27" i="6"/>
  <c r="N223" i="9"/>
  <c r="P223" i="9"/>
  <c r="Q223" i="9"/>
  <c r="R223" i="9"/>
  <c r="O223" i="9"/>
  <c r="C27" i="6"/>
  <c r="L242" i="9"/>
  <c r="P242" i="9"/>
  <c r="Q242" i="9"/>
  <c r="O242" i="9"/>
  <c r="R242" i="9"/>
  <c r="C25" i="6"/>
  <c r="D25" i="6"/>
  <c r="E25" i="6"/>
  <c r="J22" i="6"/>
  <c r="M184" i="9"/>
  <c r="R184" i="9"/>
  <c r="O184" i="9"/>
  <c r="P184" i="9"/>
  <c r="Q184" i="9"/>
  <c r="O164" i="9"/>
  <c r="P164" i="9"/>
  <c r="Q164" i="9"/>
  <c r="R164" i="9"/>
  <c r="M176" i="9"/>
  <c r="R176" i="9"/>
  <c r="O176" i="9"/>
  <c r="P176" i="9"/>
  <c r="Q176" i="9"/>
  <c r="M180" i="9"/>
  <c r="R180" i="9"/>
  <c r="O180" i="9"/>
  <c r="P180" i="9"/>
  <c r="Q180" i="9"/>
  <c r="N227" i="9"/>
  <c r="R227" i="9"/>
  <c r="O227" i="9"/>
  <c r="P227" i="9"/>
  <c r="Q227" i="9"/>
  <c r="R177" i="9"/>
  <c r="O177" i="9"/>
  <c r="P177" i="9"/>
  <c r="Q177" i="9"/>
  <c r="R181" i="9"/>
  <c r="O181" i="9"/>
  <c r="P181" i="9"/>
  <c r="Q181" i="9"/>
  <c r="C21" i="6"/>
  <c r="M178" i="9"/>
  <c r="R178" i="9"/>
  <c r="O178" i="9"/>
  <c r="P178" i="9"/>
  <c r="Q178" i="9"/>
  <c r="M182" i="9"/>
  <c r="R182" i="9"/>
  <c r="O182" i="9"/>
  <c r="P182" i="9"/>
  <c r="Q182" i="9"/>
  <c r="D21" i="6"/>
  <c r="N163" i="9"/>
  <c r="O163" i="9"/>
  <c r="F19" i="6" s="1"/>
  <c r="P163" i="9"/>
  <c r="G19" i="6" s="1"/>
  <c r="Q163" i="9"/>
  <c r="H19" i="6" s="1"/>
  <c r="R163" i="9"/>
  <c r="R179" i="9"/>
  <c r="O179" i="9"/>
  <c r="P179" i="9"/>
  <c r="Q179" i="9"/>
  <c r="R183" i="9"/>
  <c r="O183" i="9"/>
  <c r="P183" i="9"/>
  <c r="Q183" i="9"/>
  <c r="E21" i="6"/>
  <c r="R174" i="9"/>
  <c r="O174" i="9"/>
  <c r="P174" i="9"/>
  <c r="Q174" i="9"/>
  <c r="M173" i="9"/>
  <c r="R173" i="9"/>
  <c r="O173" i="9"/>
  <c r="P173" i="9"/>
  <c r="Q173" i="9"/>
  <c r="O172" i="9"/>
  <c r="R172" i="9"/>
  <c r="P172" i="9"/>
  <c r="Q172" i="9"/>
  <c r="N171" i="9"/>
  <c r="R171" i="9"/>
  <c r="O171" i="9"/>
  <c r="P171" i="9"/>
  <c r="Q171" i="9"/>
  <c r="R170" i="9"/>
  <c r="O170" i="9"/>
  <c r="P170" i="9"/>
  <c r="Q170" i="9"/>
  <c r="N169" i="9"/>
  <c r="P169" i="9"/>
  <c r="Q169" i="9"/>
  <c r="R169" i="9"/>
  <c r="I20" i="6" s="1"/>
  <c r="O169" i="9"/>
  <c r="N151" i="9"/>
  <c r="P151" i="9"/>
  <c r="Q151" i="9"/>
  <c r="R151" i="9"/>
  <c r="O151" i="9"/>
  <c r="L151" i="9"/>
  <c r="N147" i="9"/>
  <c r="P147" i="9"/>
  <c r="Q147" i="9"/>
  <c r="R147" i="9"/>
  <c r="O147" i="9"/>
  <c r="P125" i="9"/>
  <c r="Q125" i="9"/>
  <c r="R125" i="9"/>
  <c r="O125" i="9"/>
  <c r="N126" i="9"/>
  <c r="P126" i="9"/>
  <c r="Q126" i="9"/>
  <c r="R126" i="9"/>
  <c r="O126" i="9"/>
  <c r="N124" i="9"/>
  <c r="P124" i="9"/>
  <c r="Q124" i="9"/>
  <c r="R124" i="9"/>
  <c r="O124" i="9"/>
  <c r="N132" i="9"/>
  <c r="O132" i="9"/>
  <c r="F17" i="6" s="1"/>
  <c r="P132" i="9"/>
  <c r="G17" i="6" s="1"/>
  <c r="Q132" i="9"/>
  <c r="H17" i="6" s="1"/>
  <c r="R132" i="9"/>
  <c r="I17" i="6" s="1"/>
  <c r="N121" i="9"/>
  <c r="O121" i="9"/>
  <c r="P121" i="9"/>
  <c r="Q121" i="9"/>
  <c r="R121" i="9"/>
  <c r="N145" i="9"/>
  <c r="O145" i="9"/>
  <c r="P145" i="9"/>
  <c r="Q145" i="9"/>
  <c r="R145" i="9"/>
  <c r="N120" i="9"/>
  <c r="O120" i="9"/>
  <c r="P120" i="9"/>
  <c r="Q120" i="9"/>
  <c r="R120" i="9"/>
  <c r="M144" i="9"/>
  <c r="O144" i="9"/>
  <c r="P144" i="9"/>
  <c r="Q144" i="9"/>
  <c r="R144" i="9"/>
  <c r="M143" i="9"/>
  <c r="O143" i="9"/>
  <c r="P143" i="9"/>
  <c r="R143" i="9"/>
  <c r="Q143" i="9"/>
  <c r="C15" i="6"/>
  <c r="J15" i="6" s="1"/>
  <c r="D15" i="6"/>
  <c r="E15" i="6"/>
  <c r="N122" i="9"/>
  <c r="R122" i="9"/>
  <c r="Q122" i="9"/>
  <c r="O122" i="9"/>
  <c r="P122" i="9"/>
  <c r="M146" i="9"/>
  <c r="R146" i="9"/>
  <c r="Q146" i="9"/>
  <c r="O146" i="9"/>
  <c r="P146" i="9"/>
  <c r="N140" i="9"/>
  <c r="Q140" i="9"/>
  <c r="R140" i="9"/>
  <c r="O140" i="9"/>
  <c r="P140" i="9"/>
  <c r="M141" i="9"/>
  <c r="Q141" i="9"/>
  <c r="R141" i="9"/>
  <c r="O141" i="9"/>
  <c r="P141" i="9"/>
  <c r="Q127" i="9"/>
  <c r="R127" i="9"/>
  <c r="I16" i="6" s="1"/>
  <c r="O127" i="9"/>
  <c r="P127" i="9"/>
  <c r="N142" i="9"/>
  <c r="Q142" i="9"/>
  <c r="R142" i="9"/>
  <c r="O142" i="9"/>
  <c r="P142" i="9"/>
  <c r="M139" i="9"/>
  <c r="O139" i="9"/>
  <c r="P139" i="9"/>
  <c r="Q139" i="9"/>
  <c r="R139" i="9"/>
  <c r="N136" i="9"/>
  <c r="O136" i="9"/>
  <c r="P136" i="9"/>
  <c r="Q136" i="9"/>
  <c r="R136" i="9"/>
  <c r="M137" i="9"/>
  <c r="O137" i="9"/>
  <c r="P137" i="9"/>
  <c r="Q137" i="9"/>
  <c r="R137" i="9"/>
  <c r="N138" i="9"/>
  <c r="O138" i="9"/>
  <c r="P138" i="9"/>
  <c r="Q138" i="9"/>
  <c r="R138" i="9"/>
  <c r="L239" i="9"/>
  <c r="D26" i="6" s="1"/>
  <c r="R239" i="9"/>
  <c r="I26" i="6" s="1"/>
  <c r="O239" i="9"/>
  <c r="F26" i="6" s="1"/>
  <c r="P239" i="9"/>
  <c r="G26" i="6" s="1"/>
  <c r="Q239" i="9"/>
  <c r="H26" i="6" s="1"/>
  <c r="N88" i="9"/>
  <c r="R88" i="9"/>
  <c r="O88" i="9"/>
  <c r="P88" i="9"/>
  <c r="Q88" i="9"/>
  <c r="N93" i="9"/>
  <c r="R93" i="9"/>
  <c r="O93" i="9"/>
  <c r="P93" i="9"/>
  <c r="Q93" i="9"/>
  <c r="O94" i="9"/>
  <c r="R94" i="9"/>
  <c r="P94" i="9"/>
  <c r="Q94" i="9"/>
  <c r="O90" i="9"/>
  <c r="K90" i="9"/>
  <c r="M90" i="9"/>
  <c r="R90" i="9"/>
  <c r="N90" i="9"/>
  <c r="P90" i="9"/>
  <c r="L90" i="9"/>
  <c r="Q90" i="9"/>
  <c r="N77" i="9"/>
  <c r="Q77" i="9"/>
  <c r="R77" i="9"/>
  <c r="O77" i="9"/>
  <c r="P77" i="9"/>
  <c r="N86" i="9"/>
  <c r="Q86" i="9"/>
  <c r="R86" i="9"/>
  <c r="O86" i="9"/>
  <c r="P86" i="9"/>
  <c r="G13" i="6" s="1"/>
  <c r="C8" i="6"/>
  <c r="J8" i="6" s="1"/>
  <c r="D8" i="6"/>
  <c r="F24" i="6"/>
  <c r="G24" i="6"/>
  <c r="I24" i="6"/>
  <c r="H24" i="6"/>
  <c r="E8" i="6"/>
  <c r="C7" i="6"/>
  <c r="N73" i="9"/>
  <c r="R73" i="9"/>
  <c r="O73" i="9"/>
  <c r="P73" i="9"/>
  <c r="Q73" i="9"/>
  <c r="D7" i="6"/>
  <c r="N74" i="9"/>
  <c r="R74" i="9"/>
  <c r="O74" i="9"/>
  <c r="P74" i="9"/>
  <c r="Q74" i="9"/>
  <c r="N75" i="9"/>
  <c r="R75" i="9"/>
  <c r="O75" i="9"/>
  <c r="P75" i="9"/>
  <c r="Q75" i="9"/>
  <c r="E7" i="6"/>
  <c r="N76" i="9"/>
  <c r="R76" i="9"/>
  <c r="O76" i="9"/>
  <c r="P76" i="9"/>
  <c r="Q76" i="9"/>
  <c r="D5" i="6"/>
  <c r="N57" i="9"/>
  <c r="R57" i="9"/>
  <c r="O57" i="9"/>
  <c r="P57" i="9"/>
  <c r="Q57" i="9"/>
  <c r="L57" i="9"/>
  <c r="N56" i="9"/>
  <c r="R56" i="9"/>
  <c r="O56" i="9"/>
  <c r="P56" i="9"/>
  <c r="Q56" i="9"/>
  <c r="M40" i="9"/>
  <c r="R40" i="9"/>
  <c r="O40" i="9"/>
  <c r="P40" i="9"/>
  <c r="Q40" i="9"/>
  <c r="N55" i="9"/>
  <c r="R55" i="9"/>
  <c r="O55" i="9"/>
  <c r="P55" i="9"/>
  <c r="Q55" i="9"/>
  <c r="D6" i="6"/>
  <c r="N53" i="9"/>
  <c r="R53" i="9"/>
  <c r="O53" i="9"/>
  <c r="P53" i="9"/>
  <c r="Q53" i="9"/>
  <c r="L54" i="9"/>
  <c r="R54" i="9"/>
  <c r="O54" i="9"/>
  <c r="P54" i="9"/>
  <c r="Q54" i="9"/>
  <c r="J6" i="6"/>
  <c r="C5" i="6"/>
  <c r="J5" i="6" s="1"/>
  <c r="L44" i="9"/>
  <c r="P44" i="9"/>
  <c r="G9" i="6" s="1"/>
  <c r="O44" i="9"/>
  <c r="F9" i="6" s="1"/>
  <c r="Q44" i="9"/>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50" i="9"/>
  <c r="K164" i="9"/>
  <c r="C19" i="6" s="1"/>
  <c r="K170" i="9"/>
  <c r="K172" i="9"/>
  <c r="K174" i="9"/>
  <c r="K177" i="9"/>
  <c r="K179" i="9"/>
  <c r="K181" i="9"/>
  <c r="K183" i="9"/>
  <c r="F12" i="6" l="1"/>
  <c r="L150" i="9"/>
  <c r="G16" i="6"/>
  <c r="F20" i="6"/>
  <c r="E19" i="6"/>
  <c r="H10" i="6"/>
  <c r="D19" i="6"/>
  <c r="I9" i="6"/>
  <c r="C13" i="6"/>
  <c r="D16" i="6"/>
  <c r="E24" i="6"/>
  <c r="H9" i="6"/>
  <c r="I13" i="6"/>
  <c r="J27" i="6"/>
  <c r="C24" i="6"/>
  <c r="C26" i="6"/>
  <c r="E26" i="6"/>
  <c r="J25" i="6"/>
  <c r="J19" i="6"/>
  <c r="J21" i="6"/>
  <c r="I19" i="6"/>
  <c r="C20" i="6"/>
  <c r="D24" i="6"/>
  <c r="J24" i="6" s="1"/>
  <c r="G20" i="6"/>
  <c r="H20" i="6"/>
  <c r="E20" i="6"/>
  <c r="D20" i="6"/>
  <c r="P149" i="9"/>
  <c r="Q149" i="9"/>
  <c r="R149" i="9"/>
  <c r="O149" i="9"/>
  <c r="J17" i="6"/>
  <c r="P150" i="9"/>
  <c r="G18" i="6" s="1"/>
  <c r="Q150" i="9"/>
  <c r="R150" i="9"/>
  <c r="O150" i="9"/>
  <c r="M148" i="9"/>
  <c r="P148" i="9"/>
  <c r="Q148" i="9"/>
  <c r="R148" i="9"/>
  <c r="O148" i="9"/>
  <c r="F18" i="6" s="1"/>
  <c r="N148" i="9"/>
  <c r="H16" i="6"/>
  <c r="F16" i="6"/>
  <c r="C16" i="6"/>
  <c r="E16" i="6"/>
  <c r="H18" i="6"/>
  <c r="E13" i="6"/>
  <c r="F13" i="6"/>
  <c r="D13" i="6"/>
  <c r="H13" i="6"/>
  <c r="J7" i="6"/>
  <c r="I12" i="6"/>
  <c r="H12" i="6"/>
  <c r="D12" i="6"/>
  <c r="C12" i="6"/>
  <c r="E12" i="6"/>
  <c r="G12" i="6"/>
  <c r="D10" i="6"/>
  <c r="E9" i="6"/>
  <c r="D9" i="6"/>
  <c r="F10" i="6"/>
  <c r="G10" i="6"/>
  <c r="C10" i="6"/>
  <c r="E10" i="6"/>
  <c r="I10" i="6"/>
  <c r="J9" i="6"/>
  <c r="L148" i="9"/>
  <c r="M150" i="9"/>
  <c r="M149" i="9"/>
  <c r="N149" i="9"/>
  <c r="K149" i="9"/>
  <c r="C18" i="6" s="1"/>
  <c r="J18" i="6" s="1"/>
  <c r="L149" i="9"/>
  <c r="J16" i="6" l="1"/>
  <c r="J26" i="6"/>
  <c r="J20" i="6"/>
  <c r="D18" i="6"/>
  <c r="E18" i="6"/>
  <c r="I18" i="6"/>
  <c r="J13" i="6"/>
  <c r="J12" i="6"/>
  <c r="J10" i="6"/>
  <c r="B1" i="6" l="1"/>
  <c r="B1" i="8"/>
  <c r="R6" i="7"/>
</calcChain>
</file>

<file path=xl/sharedStrings.xml><?xml version="1.0" encoding="utf-8"?>
<sst xmlns="http://schemas.openxmlformats.org/spreadsheetml/2006/main" count="1828" uniqueCount="812">
  <si>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</si>
  <si>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</si>
  <si>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</si>
  <si>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</si>
  <si>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</si>
  <si>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</si>
  <si>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</si>
  <si>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</si>
  <si>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</si>
  <si>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</si>
  <si>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</si>
  <si>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</si>
  <si>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</si>
  <si>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</si>
  <si>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</si>
  <si>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</si>
  <si>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</si>
  <si>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</si>
  <si>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</si>
  <si>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</si>
  <si>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</si>
  <si>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</si>
  <si>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</si>
  <si>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</si>
  <si>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</si>
  <si>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</si>
  <si>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</si>
  <si>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</si>
  <si>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</si>
  <si>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</si>
  <si>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</si>
  <si>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</si>
  <si>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</si>
  <si>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</si>
  <si>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</si>
  <si>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</si>
  <si>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</si>
  <si>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</si>
  <si>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</si>
  <si>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</si>
  <si>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</si>
  <si>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</si>
  <si>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</si>
  <si>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</si>
  <si>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</si>
  <si>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</si>
  <si>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</si>
  <si>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</si>
  <si>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</si>
  <si>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</si>
  <si>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</si>
  <si>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</si>
  <si>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</si>
  <si>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</si>
  <si>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</si>
  <si>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</si>
  <si>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</si>
  <si>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</si>
  <si>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</si>
  <si>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</si>
  <si>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</si>
  <si>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</si>
  <si>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</si>
  <si>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</si>
  <si>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</si>
  <si>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</si>
  <si>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</si>
  <si>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</si>
  <si>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</si>
  <si>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</si>
  <si>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</si>
  <si>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</si>
  <si>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</si>
  <si>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</si>
  <si>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</si>
  <si>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</si>
  <si>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</si>
  <si>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</si>
  <si>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</si>
  <si>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</si>
  <si>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</si>
  <si>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</si>
  <si>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</si>
  <si>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</si>
  <si>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</si>
  <si>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</si>
  <si>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</si>
  <si>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</si>
  <si>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</si>
  <si>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</si>
  <si>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</si>
  <si>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</si>
  <si>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</si>
  <si>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</si>
  <si>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</si>
  <si>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</si>
  <si>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</si>
  <si>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</si>
  <si>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</si>
  <si>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</si>
  <si>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</si>
  <si>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</si>
  <si>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</si>
  <si>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</si>
  <si>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</si>
  <si>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</si>
  <si>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</si>
  <si>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</si>
  <si>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</si>
  <si>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</si>
  <si>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</si>
  <si>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</si>
  <si>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</si>
  <si>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</si>
  <si>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</si>
  <si>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</si>
  <si>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</si>
  <si>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</si>
  <si>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</si>
  <si>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</si>
  <si>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</si>
  <si>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</si>
  <si>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</si>
  <si>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</si>
  <si>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</si>
  <si>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</si>
  <si>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</si>
  <si>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</si>
  <si>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</si>
  <si>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</si>
  <si>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</si>
  <si>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</si>
  <si>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</si>
  <si>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</si>
  <si>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</si>
  <si>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</si>
  <si>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</si>
  <si>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</si>
  <si>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</si>
  <si>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</si>
  <si>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</si>
  <si>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</si>
  <si>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</si>
  <si>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</si>
  <si>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</si>
  <si>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</si>
  <si>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</si>
  <si>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</si>
  <si>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</si>
  <si>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</si>
  <si>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</si>
  <si>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</si>
  <si>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</si>
  <si>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</si>
  <si>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</si>
  <si>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</si>
  <si>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</si>
  <si>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</si>
  <si>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</si>
  <si>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</si>
  <si>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</si>
  <si>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</si>
  <si>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</si>
  <si>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</si>
  <si>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</si>
  <si>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</si>
  <si>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</si>
  <si>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</si>
  <si>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</si>
  <si>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</si>
  <si>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</si>
  <si>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</si>
  <si>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</si>
  <si>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</si>
  <si>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</si>
  <si>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</si>
  <si>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</si>
  <si>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</si>
  <si>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</si>
  <si>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</si>
  <si>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</si>
  <si>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</si>
  <si>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</si>
  <si>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</si>
  <si>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</si>
  <si>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</si>
  <si>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</si>
  <si>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</si>
  <si>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</si>
  <si>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</si>
  <si>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</si>
  <si>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</si>
  <si>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</si>
  <si>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</si>
  <si>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</si>
  <si>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</si>
  <si>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</si>
  <si>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</si>
  <si>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</si>
  <si>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</si>
  <si>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</si>
  <si>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</si>
  <si>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</si>
  <si>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</si>
  <si>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</si>
  <si>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</si>
  <si>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</si>
  <si>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</si>
  <si>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</si>
  <si>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</si>
  <si>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</si>
  <si>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</si>
  <si>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</si>
  <si>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</si>
  <si>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</si>
  <si>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</si>
  <si>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</si>
  <si>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</si>
  <si>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</si>
  <si>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</si>
  <si>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</si>
  <si>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</si>
  <si>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</si>
  <si>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</si>
  <si>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</si>
  <si>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</si>
  <si>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</si>
  <si>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</si>
  <si>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</si>
  <si>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</si>
  <si>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</si>
  <si>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</si>
  <si>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</si>
  <si>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</si>
  <si>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</si>
  <si>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</si>
  <si>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</si>
  <si>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</si>
  <si>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</si>
  <si>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</si>
  <si>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</si>
  <si>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</si>
  <si>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</si>
  <si>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</si>
  <si>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</si>
  <si>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</si>
  <si>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</si>
  <si>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</si>
  <si>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</si>
  <si>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</si>
  <si>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</si>
  <si>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</si>
  <si>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</si>
  <si>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</si>
  <si>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</si>
  <si>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</si>
  <si>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</si>
  <si>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</si>
  <si>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</si>
  <si>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</si>
  <si>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</si>
  <si>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</si>
  <si>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</si>
  <si>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</si>
  <si>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</si>
  <si>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</si>
  <si>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</si>
  <si>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</si>
  <si>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</si>
  <si>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</si>
  <si>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</si>
  <si>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</si>
  <si>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</si>
  <si>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</si>
  <si>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</si>
  <si>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</si>
  <si>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</si>
  <si>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</si>
  <si>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</si>
  <si>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</si>
  <si>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</si>
  <si>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</si>
  <si>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</si>
  <si>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</si>
  <si>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</si>
  <si>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</si>
  <si>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</si>
  <si>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</si>
  <si>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</si>
  <si>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</si>
  <si>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</si>
  <si>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</si>
  <si>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</si>
  <si>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</si>
  <si>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</si>
  <si>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</si>
  <si>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</si>
  <si>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</si>
  <si>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</si>
  <si>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</si>
  <si>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</si>
  <si>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</si>
  <si>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</si>
  <si>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</si>
  <si>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</si>
  <si>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</si>
  <si>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</si>
  <si>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</si>
  <si>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</si>
  <si>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</si>
  <si>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</si>
  <si>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</si>
  <si>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</si>
  <si>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</si>
  <si>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</si>
  <si>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</si>
  <si>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</si>
  <si>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</si>
  <si>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</si>
  <si>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</si>
  <si>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</si>
  <si>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</si>
  <si>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</si>
  <si>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</si>
  <si>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</si>
  <si>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</si>
  <si>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</si>
  <si>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</si>
  <si>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</si>
  <si>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</si>
  <si>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</si>
  <si>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</si>
  <si>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</si>
  <si>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</si>
  <si>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</si>
  <si>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</si>
  <si>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</si>
  <si>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</si>
  <si>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</si>
  <si>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</si>
  <si>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</si>
  <si>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</si>
  <si>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</si>
  <si>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</si>
  <si>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</si>
  <si>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</si>
  <si>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</si>
  <si>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</si>
  <si>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</si>
  <si>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</si>
  <si>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</si>
  <si>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</si>
  <si>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</si>
  <si>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</si>
  <si>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</si>
  <si>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</si>
  <si>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</si>
  <si>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</si>
  <si>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</si>
  <si>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</si>
  <si>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</si>
  <si>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</si>
  <si>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</si>
  <si>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</si>
  <si>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</si>
  <si>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</si>
  <si>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</si>
  <si>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</si>
  <si>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</si>
  <si>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</si>
  <si>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</si>
  <si>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</si>
  <si>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</si>
  <si>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</si>
  <si>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</si>
  <si>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</si>
  <si>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</si>
  <si>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</si>
  <si>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</si>
  <si>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</si>
  <si>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</si>
  <si>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</si>
  <si>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</si>
  <si>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</si>
  <si>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</si>
  <si>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</si>
  <si>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</si>
  <si>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</si>
  <si>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</si>
  <si>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</si>
  <si>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</si>
  <si>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</si>
  <si>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</si>
  <si>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</si>
  <si>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</si>
  <si>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</si>
  <si>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</si>
  <si>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</si>
  <si>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</si>
  <si>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</si>
  <si>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</si>
  <si>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</si>
  <si>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</si>
  <si>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</si>
  <si>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</si>
  <si>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</si>
  <si>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</si>
  <si>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</si>
  <si>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</si>
  <si>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</si>
  <si>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</si>
  <si>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</si>
  <si>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</si>
  <si>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</si>
  <si>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</si>
  <si>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</si>
  <si>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</si>
  <si>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</si>
  <si>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</si>
  <si>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</si>
  <si>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</si>
  <si>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</si>
  <si>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</si>
  <si>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</si>
  <si>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</si>
  <si>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</si>
  <si>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</si>
  <si>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</si>
  <si>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</si>
  <si>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</si>
  <si>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</si>
  <si>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</si>
  <si>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</si>
  <si>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</si>
  <si>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</si>
  <si>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</si>
  <si>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</si>
  <si>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</si>
  <si>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</si>
  <si>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</si>
  <si>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</si>
  <si>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</si>
  <si>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</si>
  <si>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</si>
  <si>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</si>
  <si>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</si>
  <si>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</si>
  <si>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</si>
  <si>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</si>
  <si>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</si>
  <si>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</si>
  <si>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</si>
  <si>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</si>
  <si>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</si>
  <si>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</si>
  <si>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</si>
  <si>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</si>
  <si>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</si>
  <si>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</si>
  <si>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</si>
  <si>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</si>
  <si>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</si>
  <si>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</si>
  <si>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</si>
  <si>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</si>
  <si>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</si>
  <si>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</si>
  <si>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</si>
  <si>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</si>
  <si>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</si>
  <si>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</si>
  <si>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</si>
  <si>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</si>
  <si>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</si>
  <si>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</si>
  <si>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</si>
  <si>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</si>
  <si>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</si>
  <si>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</si>
  <si>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</si>
  <si>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</si>
  <si>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</si>
  <si>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</si>
  <si>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</si>
  <si>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</si>
  <si>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</si>
  <si>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</si>
  <si>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</si>
  <si>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</si>
  <si>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</si>
  <si>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</si>
  <si>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</si>
  <si>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</si>
  <si>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</si>
  <si>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</si>
  <si>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</si>
  <si>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</si>
  <si>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</si>
  <si>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</si>
  <si>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</si>
  <si>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</si>
  <si>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</si>
  <si>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</si>
  <si>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</si>
  <si>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</si>
  <si>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</si>
  <si>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</si>
  <si>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</si>
  <si>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</si>
  <si>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</si>
  <si>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</si>
  <si>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</si>
  <si>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</si>
  <si>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</si>
  <si>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</si>
  <si>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</si>
  <si>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</si>
  <si>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</si>
  <si>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</si>
  <si>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</si>
  <si>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</si>
  <si>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</si>
  <si>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</si>
  <si>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</si>
  <si>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</si>
  <si>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</si>
  <si>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</si>
  <si>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</si>
  <si>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</si>
  <si>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</si>
  <si>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</si>
  <si>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</si>
  <si>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</si>
  <si>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</si>
  <si>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</si>
  <si>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</si>
  <si>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</si>
  <si>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</si>
  <si>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</si>
  <si>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</si>
  <si>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</si>
  <si>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</si>
  <si>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</si>
  <si>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</si>
  <si>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</si>
  <si>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</si>
  <si>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</si>
  <si>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</si>
  <si>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</si>
  <si>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</si>
  <si>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</si>
  <si>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</si>
  <si>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</si>
  <si>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</si>
  <si>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</si>
  <si>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</si>
  <si>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</si>
  <si>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</si>
  <si>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</si>
  <si>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</si>
  <si>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</si>
  <si>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</si>
  <si>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</si>
  <si>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</si>
  <si>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</si>
  <si>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</si>
  <si>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</si>
  <si>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</si>
  <si>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</si>
  <si>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</si>
  <si>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</si>
  <si>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</si>
  <si>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</si>
  <si>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</si>
  <si>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</si>
  <si>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</si>
  <si>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</si>
  <si>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</si>
  <si>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</si>
  <si>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</si>
  <si>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</si>
  <si>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</si>
  <si>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</si>
  <si>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</si>
  <si>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</si>
  <si>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</si>
  <si>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</si>
  <si>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</si>
  <si>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</si>
  <si>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</si>
  <si>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</si>
  <si>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</si>
  <si>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</si>
  <si>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</si>
  <si>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</si>
  <si>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</si>
  <si>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</si>
  <si>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</si>
  <si>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</si>
  <si>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</si>
  <si>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</si>
  <si>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</si>
  <si>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</si>
  <si>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</si>
  <si>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</si>
  <si>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</si>
  <si>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</si>
  <si>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</si>
  <si>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</si>
  <si>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</si>
  <si>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</si>
  <si>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</si>
  <si>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</si>
  <si>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</si>
  <si>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</si>
  <si>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</si>
  <si>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</si>
  <si>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</si>
  <si>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</si>
  <si>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</si>
  <si>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</si>
  <si>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</si>
  <si>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</si>
  <si>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</si>
  <si>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</si>
  <si>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</si>
  <si>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</si>
  <si>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</si>
  <si>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</si>
  <si>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</si>
  <si>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</si>
  <si>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</si>
  <si>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</si>
  <si>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Manufacture of paper and paper products</t>
  </si>
  <si>
    <t xml:space="preserve">Manufacture of abrasive paper </t>
  </si>
  <si>
    <t>Manufacture of non-metallic products</t>
  </si>
  <si>
    <t xml:space="preserve">Printing on paper products, including the manufacture of playing cards and other paper or paperboard games and toys </t>
  </si>
  <si>
    <t>Manufacture of printed products</t>
  </si>
  <si>
    <t>1701</t>
  </si>
  <si>
    <t>Manufacture of pulp, paper and paperboard</t>
  </si>
  <si>
    <t>All</t>
  </si>
  <si>
    <t>N/A</t>
  </si>
  <si>
    <t>1702</t>
  </si>
  <si>
    <t>Manufacture of corrugated paper and paperboard and of containers of paper and paperboard</t>
  </si>
  <si>
    <t>1709</t>
  </si>
  <si>
    <t xml:space="preserve">Manufacture of other articles of paper and paperboard </t>
  </si>
  <si>
    <t>Yes</t>
  </si>
  <si>
    <t>No</t>
  </si>
  <si>
    <t>Manufacture of pulp and paper requires a series of machine-based processes. These include wood chip grinding, high pressure steam cooking, washing of pulp and 'black liquor' mixture, vacuum extraction of water, continuous rolling and drying using heated rollers. [1] [2]</t>
  </si>
  <si>
    <t>Pulp and paper manufacturing is extremely water intensive. Water is used in pulp manufacturing, processing and paper making. For example, water is used in dissolving lignin in chemical pulping, washing the pulp and black liquor to separate them. Estimates of water use include: 20 litres of water to produce one A4 sheet and 54,000 litres per tonne of paper. [3] [5] [6]</t>
  </si>
  <si>
    <t>Toxic chemicals used in pulping and bleaching contaminate the water used in these processes. In pulping, chemicals such as sodium hydroxide are used to break down the lignin in the wood. However, the bleaching stage produces the most harmful effluent with water containing highly toxic chemicals like dioxin due to the chlorine dioxide used in bleaching. [3] [7]</t>
  </si>
  <si>
    <t xml:space="preserve">The main component of paper is the fibres. Additional materials are used in the process, such as water and chemicals to dissolve the lignin, and additional chemicals are used in coatings/production of paper products.[1] [2] [8] </t>
  </si>
  <si>
    <t>Chemical pulping via the Kraft process (the most common) requires inputs of sodium hydroxide and sodium sulfide for the delignification process. Lignin is removed from the wood mass in the process of oxygen delignification (in the presence of oxygen and sodium hydroxide). Bleaching then commonly uses chlorine dioxide. These chemicals can be harmful to people and the environment in high concentrations and amounts. [3] [9] [10]</t>
  </si>
  <si>
    <t xml:space="preserve">The manufacturing of paper and paper products can emit dust, smoke, fumes and gases which affect air quality. Air emissions include: oxides of nitrogen (NOx), sulphur (SOx) and carbon (COx) from combustion plant or liquor burning; particulates and dust from combustion or paper handling; formaldehydes and ammonia from wet strength resins, solvents for cleaning or coating processes; chloroform from the use of chlorine compounds in bleaching; and odorous substances from wet pulping or effluent treatment plants. Dioxins produced as a by-product of the bleaching process are classed as Persistent Organic Pollutants and may harm wildlife and the environment if they enter water systems. [7] [22] </t>
  </si>
  <si>
    <t>Paper mills generate signinficant amounts of waste sludges, dregs, ash and residues. These can have significant environmental impacts due to to inclusion of chlorinated compounds. It is estimated that waste by-product is generated at up to 24% of the amount of paper produced. [7] [12]</t>
  </si>
  <si>
    <t>Pulp and paper mills use significant amounts of water sourced locally. Estimates of water use include: 20 litres of water to produce one A4 sheet and 54,000 litres per tonne of paper which could be likely to impact the ability of the local community to access fresh water. This may be particularly important for paper mills in rural areas where communities rely on agriculture for income. [3] [5] [13]</t>
  </si>
  <si>
    <t xml:space="preserve">The manufacturing of paper and pulp products requires the substantial use of harmful substances as operational inputs for processes such as delignification and bleaching. [3][9][10] In addition, the manufacturing process also emits significant amounts of air emissions, such as dust, smoke, fumes and gases which affect air quality. In particular, dioxins produced as a by-product of bleaching are classeed as Persistent Organic Pollutants and may harm wildlife and the environment if they enter water systems. [7] [22] </t>
  </si>
  <si>
    <t xml:space="preserve">Paper mills may expose employees to substances such as formaldehyde and asbestos which are associated with causing respiratory problems and lung cancer. Proper storage of chemicals is important and safe drums, spill berms and spill containment pallets are recommended. Additionally, appropriate PPE should be provided to employees to reduce exposure. [14] [23] </t>
  </si>
  <si>
    <t>Particulates such as calcium carbonate dust and fine paper fibres may impact employee health over time. They may lead to respiratory problems such as asthma. [14]</t>
  </si>
  <si>
    <t xml:space="preserve">The manufacture of pulp and paper requires a number of stages that involve heavy machinery. These stages include debarking and grinding logs (if not provided as chips) pressure vessels for pulping, pulp cleaning, vacuum boxes to remove excess water and a long series of heated rollers to press and dry the paper. Pulp and paper manufacturing can also be very hazardous due to massive weights and falling, rolling, and/or sliding pulpwood loads. Workers may be struck or crushed by loads or suffer lacerations from the misuse of equipment, particularly when machines are used improperly or without proper safeguards. [1] [2] [8] [11] [24] </t>
  </si>
  <si>
    <t xml:space="preserve">Paper mills may expose employees to substances such as formaldehyde and asbestos which are associated with respiratory problems and lung cancer. Proper storage of chemicals is important and safe drums, spill berms and spill containment pallets are recommended. Additionally, appropriate PPE should be provided to employees to reduce exposure. [14] [23] </t>
  </si>
  <si>
    <t>Although none of the high-risk characteristics are met, there is potential for discrimination to occur in all industries and therefore it should always be a consideration.</t>
  </si>
  <si>
    <t>Paper and paper products are typically unlikely to be missued. Immediate or significant harm to people or the planet is unlikely to occur upon improper disposal of paper and paper products.</t>
  </si>
  <si>
    <t>Paper products are made almost excusively of pulp derived from cellulosic fibres. There may be additions of various chemicals in the post-processing of the paper to make specific products, such as coatings or lamination, however, these additions are minimal in comparison to the proportion of fibres. [1] [2]</t>
  </si>
  <si>
    <t>Although ethics-related issues will inevitably arise (e.g. anti-competitive practices), the maufacture of paper and paper products does not have any high intensity ethical hotspots tied to its specific business activities.</t>
  </si>
  <si>
    <t>The manufacture of paper and paper products business activity does not have any characteristics that would make it more susceptible to breaching the ‘spirit or the letter’ of tax regulation.</t>
  </si>
  <si>
    <t>The business model for paper and paper products manufacturing does not rely on the ownership or management of financial assets except to support day-to-day operations.</t>
  </si>
  <si>
    <t>Manufacture of pulp and paper requires a series of machine-based processes. These include wood chip grinding, high pressure steam cooking, washing of pulp and 'black liquor' mixture, vacuum extraction of water, continuous rolling and drying using heated rollers. 
Heavy machinery used in the manufacturing process is either fuelled by electricity or by burning wood offcuts or black liquor waste. Depending on the type of pulping process, the energy used in the production processes can be divided into process heating (e.g. furnaces, ovens, furnaces and ribbon heaters), process cooling, machine drives (e.g. motors and pumps associated with process equipment), electrochemical processes (such as reduction processes) and other direct process applications. [1] [2]</t>
  </si>
  <si>
    <t>Book</t>
  </si>
  <si>
    <t>Sustainable Materials: With Both Eyes Open</t>
  </si>
  <si>
    <t>Allwood, J., M., Cullen, J., M.</t>
  </si>
  <si>
    <t>http://www.withbotheyesopen.com/pdftransponder.php?c=22</t>
  </si>
  <si>
    <t>Website</t>
  </si>
  <si>
    <t>Basics of Paper Manufacturing</t>
  </si>
  <si>
    <t>Oklahoma State University Extension</t>
  </si>
  <si>
    <t>Salim Hiziroglu</t>
  </si>
  <si>
    <t>https://extension.okstate.edu/fact-sheets/basics-of-paper-manufacturing.html</t>
  </si>
  <si>
    <t>Document from website</t>
  </si>
  <si>
    <t>The State of the Global Paper Industry 2018</t>
  </si>
  <si>
    <t>Environmental Paper Network</t>
  </si>
  <si>
    <t>Haggith, M. et al.</t>
  </si>
  <si>
    <t>https://environmentalpaper.org/wp-content/uploads/2018/04/StateOfTheGlobalPaperIndustry2018_FullReport-Final-1.pdf</t>
  </si>
  <si>
    <t>Pulp and Paper</t>
  </si>
  <si>
    <t>IEA</t>
  </si>
  <si>
    <t>Levi, P. et al.</t>
  </si>
  <si>
    <t>https://www.iea.org/reports/pulp-and-paper</t>
  </si>
  <si>
    <t>Paper Mills Under Pressure to Reduce Water Footprint</t>
  </si>
  <si>
    <t>Kirton</t>
  </si>
  <si>
    <t>https://www.kirton.co.uk/paper-mills-under-pressure-to-reduce-water-footprint/#:~:text=Despite%20huge%20advances%20in%20technology,litres%20%2Dof%20water%20to%20produce.</t>
  </si>
  <si>
    <t>Journal article</t>
  </si>
  <si>
    <t>Water Consumption in the Paper Industry</t>
  </si>
  <si>
    <t>Security of Industrial Water Supply and Management, Springer</t>
  </si>
  <si>
    <t>pp 113-129</t>
  </si>
  <si>
    <t>Olejnik, K.</t>
  </si>
  <si>
    <t>https://link.springer.com/chapter/10.1007/978-94-007-1805-0_8#citeas</t>
  </si>
  <si>
    <t>Pollution Prevention in the Pulp and Paper Industries</t>
  </si>
  <si>
    <t>In Tech Open</t>
  </si>
  <si>
    <t>Bahar K. Ince et al.</t>
  </si>
  <si>
    <t>https://www.intechopen.com/books/environmental-management-in-practice/pollution-prevention-in-the-pulp-and-paper-industries</t>
  </si>
  <si>
    <t>From Forest to Finished Product: The Papermaking Process</t>
  </si>
  <si>
    <t>International Paper Company</t>
  </si>
  <si>
    <t>http://www.ipappm.com/images/PDF/PaperProcess.pdf</t>
  </si>
  <si>
    <t>Book: Handbook of Process Integration: Minimisation of Energy and Water Use, Waste and Emissions. Chapter: Application of Process Integration Methodologies in the Pulp and Paper Industry</t>
  </si>
  <si>
    <t>pp 765-797</t>
  </si>
  <si>
    <t>Bonhivers, J-C., Stuart, P. R.</t>
  </si>
  <si>
    <t>https://ebookcentral.proquest.com/lib/cam/reader.action?docID=1584586</t>
  </si>
  <si>
    <t>Sodium Hydroxide</t>
  </si>
  <si>
    <t>Centre for Disease Control and Prevention</t>
  </si>
  <si>
    <t>https://www.cdc.gov/niosh/topics/sodium-hydroxide/default.html#:~:text=Sodium%20hydroxide%20is%20very%20corrosive,from%20exposure%20to%20sodium%20hydroxide.</t>
  </si>
  <si>
    <t>Energy Flows and Carbon Footprint in the Forestry-Pulp and Paper Industry</t>
  </si>
  <si>
    <t>Forests</t>
  </si>
  <si>
    <t>Zhao, Q., et al.</t>
  </si>
  <si>
    <t>https://www.mdpi.com/1999-4907/10/9/725/pdf</t>
  </si>
  <si>
    <t>Recent Advances in Paper Mill Sludge Management</t>
  </si>
  <si>
    <t>Research Gate</t>
  </si>
  <si>
    <t>Likon, M.</t>
  </si>
  <si>
    <t>https://www.researchgate.net/publication/221927329_Recent_Advances_in_Paper_Mill_Sludge_Management</t>
  </si>
  <si>
    <t>Impact of Paper Industry on Environment: A Case Study of the Nagaon Paper Mill</t>
  </si>
  <si>
    <t>International Conference on Trends in Economics, Hummanities and Management</t>
  </si>
  <si>
    <t>Sarma, B., K.</t>
  </si>
  <si>
    <t>http://icehm.org/upload/6523ED0814009.pdf</t>
  </si>
  <si>
    <t>Health Hazards of Pulp and Paper Industrials Workers</t>
  </si>
  <si>
    <t>Indo American Journal of Pharmaceutical Research</t>
  </si>
  <si>
    <t>Tharshanapriya, K.</t>
  </si>
  <si>
    <t>https://www.researchgate.net/publication/319151738_HEALTH_HAZARDS_OF_PULP_AND_PAPER_INDUSTRIALS_WORKERS</t>
  </si>
  <si>
    <t>A useful but wasteful product…</t>
  </si>
  <si>
    <t>The World Counts</t>
  </si>
  <si>
    <t>https://www.theworldcounts.com/stories/Environmental_Impact_of_Paper_Production</t>
  </si>
  <si>
    <t>Pushing the paper industry towards environmental and social responsibility</t>
  </si>
  <si>
    <t>RAN</t>
  </si>
  <si>
    <t>https://www.ran.org/paper_industry/</t>
  </si>
  <si>
    <t>Paper Industry Job Descriptions, Careers in the Paper Industry, Salary, Employment</t>
  </si>
  <si>
    <t>State University Careers</t>
  </si>
  <si>
    <t>https://careers.stateuniversity.com/pages/600/Paper-Industry.html</t>
  </si>
  <si>
    <t>Paper Mill Paper Maker Job Description</t>
  </si>
  <si>
    <t>Chron</t>
  </si>
  <si>
    <t>Deb Dupree</t>
  </si>
  <si>
    <t>https://work.chron.com/paper-mill-paper-maker-job-description-25087.html</t>
  </si>
  <si>
    <t>Paper Maker</t>
  </si>
  <si>
    <t>National Careers Service</t>
  </si>
  <si>
    <t>UK Government</t>
  </si>
  <si>
    <t>https://nationalcareers.service.gov.uk/job-profiles/paper-maker</t>
  </si>
  <si>
    <t>Papermaking</t>
  </si>
  <si>
    <t>Britannica</t>
  </si>
  <si>
    <t>Britt, K.</t>
  </si>
  <si>
    <t>https://www.britannica.com/technology/papermaking/Fibre-sources</t>
  </si>
  <si>
    <t xml:space="preserve">Available and emerging technologies for reducing greenhouse gas emissions from the pulp and paper manufacturing industry </t>
  </si>
  <si>
    <t>Heating and Process</t>
  </si>
  <si>
    <t>EPA- US Environmental Protection Agency</t>
  </si>
  <si>
    <t>https://www.heatingandprocess.com/wp-content/uploads/2016/06/Available-Emerging-Technologies-For-Reducing-Greenhouse-Gas-Emissions-From-The-Pulp-Paper-Industry-US-EPA-1.pdf</t>
  </si>
  <si>
    <t>Preventing pollution from paper and cardboard production</t>
  </si>
  <si>
    <t>https://www.gov.uk/guidance/prevent-pollution-from-paper-and-cardboard-production</t>
  </si>
  <si>
    <t>Beware the Most Hazardous Injuries in the Pulp and Paper Industry</t>
  </si>
  <si>
    <t>SafeStart</t>
  </si>
  <si>
    <t>https://safestart.com/news/ouch-beware-the-most-hazardous-injuries-in-the-pulp-and-paper-industry/</t>
  </si>
  <si>
    <t>Pulp, Paper, and Paperboard Mills</t>
  </si>
  <si>
    <t xml:space="preserve">Occupational Safety and Health Administration </t>
  </si>
  <si>
    <t>https://www.osha.gov/pulp-paper</t>
  </si>
  <si>
    <t>Paper and wood machine operatives</t>
  </si>
  <si>
    <t>Career Smart</t>
  </si>
  <si>
    <t>https://careersmart.org.uk/occupations/paper-and-wood-machine-operatives</t>
  </si>
  <si>
    <t>Dealing with contaimination in recycling</t>
  </si>
  <si>
    <t>Recycling Waste World</t>
  </si>
  <si>
    <t>Flierman, N.</t>
  </si>
  <si>
    <t>https://www.recyclingwasteworld.co.uk/in-depth-article/dealing-with-contamination-in-recycling/159483/</t>
  </si>
  <si>
    <t>file:///Users/susannahcooke/Downloads/Forest%20Procurement-Summary_2014_En.pdf</t>
  </si>
  <si>
    <t>https://www.earthworm.org/our-work/products/pulp-paper</t>
  </si>
  <si>
    <t xml:space="preserve">About 40 percent of wood harvested globally is used to make pulp and paper products and pulped forest tree trunks are the predominant source of papermaking fibre. However, this product input is procured and not managed by companies undertaking the manufacture of paper and paper products. [20] [29] </t>
  </si>
  <si>
    <t xml:space="preserve">Paper emits  carbon dioxide when incinerated. However, because paper is composed of biogenic matrials, this is not considered to be within the scope of this goal.  </t>
  </si>
  <si>
    <t>http://awsassets.panda.org/downloads/living_forests_report_ch4_forest_products.pdf</t>
  </si>
  <si>
    <t>Pulp and paper manufacturing is associated with around 2% of direct global industrial carbon dioxide emissions and relies on fossil fuel combustion to supply around 1/3 of the required energy. While energy demand could be shifted to using more biomass, this would still release greenhouse gases upon combustion. To remove fossil fuels and emissions, the industry would need to electrify all processes and ensure electricity is generated by renweable, non-emitting sources. [4] [11]</t>
  </si>
  <si>
    <t>https://forestgovernance.chathamhouse.org/publications/tackling-deforestation-the-need-for-regulation</t>
  </si>
  <si>
    <t>https://ec.europa.eu/environment/forests/illegal_logging.htm#:~:text=Illegal%20logging%20is%20the%20harvesting,revenues%20and%20other%20foregone%20benefits.</t>
  </si>
  <si>
    <t>https://www.gov.uk/government/news/government-sets-out-world-leading-new-measures-to-protect-rainforests</t>
  </si>
  <si>
    <t>Paper and paper products are typically only used once but are often recyled or sent to landfil. Paper can be recycled and reused many times, thus reducing the volume of virgin wood fibre needed to produce paper products. The recycling flow can be shortened if paper is prematurely burned or dumped in landfills 
Contamination from food stuffs and other substances mixed in with paper and card makes it hard to recycle paper products. [27] [30]</t>
  </si>
  <si>
    <t>https://www.bls.gov/iag/tgs/iag322.htm</t>
  </si>
  <si>
    <t>https://www.bls.gov/oes/2018/may/naics4_322100.htm</t>
  </si>
  <si>
    <t>Pulp is usually made from cellulosic fibres from wood. Often this wood is a raw material. It can be made from other sources such as cotton, hemp or synthetic fibres but these are less common. The wood may arrive at the paper plant as wood chips or as logs that require debarking and chipping. The manufacturing of paper can be divided into six main process areas (1) wood preparation; (2) pulping; (3) bleaching; (4) chemical recovery; (5) pulp drying; and (6) papermaking.
The cellulosic fibres can be sourced from a variety of cellulose feedstocks, including hardwood and softwood from plantations or naturally-occurring forest and may come from a variety of sources, including temperate, boreal and tropical tree species. As evironmental impacts (such as deforestation) may be significant  if wood fibre sourcing is connected to unsustainable or illegal forestry practices, raw materials should be legally produced and independtly verified.  [1] [2] [3] [8] [21] [28]</t>
  </si>
  <si>
    <t>http://www.industriall-union.org/paper-packaging-and-graphical-unions-team-up-on-safety-rights</t>
  </si>
  <si>
    <t>Occupational Employment</t>
  </si>
  <si>
    <t>U.S. Bureau of Labor Statistics</t>
  </si>
  <si>
    <t>Sustainable Procurement of Wood and Paper-based Products</t>
  </si>
  <si>
    <t xml:space="preserve">WBCSD and WRI </t>
  </si>
  <si>
    <t>Sustainable Procurement of Forest Products</t>
  </si>
  <si>
    <t xml:space="preserve">Earthworm </t>
  </si>
  <si>
    <t>Forests and Wood Products</t>
  </si>
  <si>
    <t>WWF</t>
  </si>
  <si>
    <t>Tackling Deforestation: The Need for Regulation</t>
  </si>
  <si>
    <t>Chatham House</t>
  </si>
  <si>
    <t>Ozinga, S. and  Hopkins, D.</t>
  </si>
  <si>
    <t>Illegal logging/FLEGT Action Plan</t>
  </si>
  <si>
    <t>European Commission</t>
  </si>
  <si>
    <t>Government sets out world-leading new measures to protect rainforests</t>
  </si>
  <si>
    <t>Industries at a Glance: Paper Manufacturing</t>
  </si>
  <si>
    <t>Paper, packaging and graphical unions team up on safety rights</t>
  </si>
  <si>
    <t xml:space="preserve">Industriall Global Union </t>
  </si>
  <si>
    <t xml:space="preserve">This Business Activity must also respect the rights of workers, including subcontractors’ workers, to beneficial employment and a safe working environment. These include the ILO Fundamental
Work Rights: freedom of association; the right to organise and
to collective bargaining; the abolition of forced labour; the
elimination of child labour; and the prohibition of discrimination
in employment and occupation (equality of opportunity and
treatment). 
Trade union members across the industry work together to promote health and safety in the pulp and paper industry, particularly emphasising workers’ rights to participate in safety management on the job.[3] [35] </t>
  </si>
  <si>
    <t xml:space="preserve">This Business Activity includes the manufacture of pulp, paper and converted paper products, which are often carried out by a single company. The manufacture of pulp involves separating the cellulose fibres from other impurities in wood or used paper. This can be done by mechanical or chemical processes. Mechanical processes involve pressing and grinding and produce lower quality paper. Chemical pulping uses a high pressure steam vessel and chemicals to break down the lignin in the wood to create pulp. The pulp and black liquor (lignin and residual chemicals) then have to be separated by washing. Processes such a bleaching may then occur to achieve certain properties, such as whiteness. 
The manufacture of paper involves matting these fibres into a sheet, draining excess water and then using heated rollers to dry and flatten the fibre sheet to produce paper. Converted paper products are made from paper and other materials by various cutting and shaping techniques, including coating and laminating activities. Outputs can be printed paper articles (e.g. wallpaper, gift wrapping etc.), but the process of printing is captured within another Business Activity. [2] [20] [34]
</t>
  </si>
  <si>
    <t>Pulp and paper manufacturing sites may be located near forestry plantations in regions of biodiverse or cultural value. Land rights in these situations would be an issue. However, this is not necessarily inherent in all pulp and paper manufacturing sites and so is not a high risk for all. [16]</t>
  </si>
  <si>
    <t xml:space="preserve">Three quarters of jobs in pulp, paper and paper product factories are based around supervising machines and there are no specific education requirements for production jobs in the paper industry. Completion of secondary school is preferred. Workers usually get their training on the job, often by starting as the helpers of experienced workers.
The paper industry also requires skilled workers. This includes researchers, technical, management and supervisory personnel, and employees in the corporate office of manufacturing companies. [17] [18] [19] [25] [26] </t>
  </si>
  <si>
    <t>https://news.mongabay.com/2011/04/pro-deforestation-group-calls-for-weakening-of-u-s-law-against-illegal-logging/</t>
  </si>
  <si>
    <t>https://www.aiche.org/chenected/2016/10/sustainability-challenges-paper-industry</t>
  </si>
  <si>
    <t xml:space="preserve">Illegal logging and timber production contributes significantly to forest loss. Voluntary certification initiatives such as PEFC and FSC standards raise awareness about deforestation and aim to prevent illegal practices. There is a growing body of legislation aimed at preventing deforestation such as the EU Timber Regulation and the UK has introduced a new law that will make it illegal for larger businesses to use products unless they comply with local laws to protect natural areas.
Organizations such as Greenpeace, WWF, and Rainforest Alliance have targeted bad actors in the paper industry who take advantage of loop-holes and poor regulation. This environmental advocacy helps to put pressure on companies to improve their sourcing activity and policies.  There have also been instances of lobbying in the United States from pro-deforestation groups that argue that illegal logging laws impose burdensome regulations that restrict market access.  [31] [32] [33] [36] [37] </t>
  </si>
  <si>
    <t>Pro-deforestation group calls for weakening of U.S. law against illegal logging</t>
  </si>
  <si>
    <t xml:space="preserve">Butler, R. </t>
  </si>
  <si>
    <t xml:space="preserve">Mongabay </t>
  </si>
  <si>
    <t>Sustainability Challenges in the Paper Industry</t>
  </si>
  <si>
    <t xml:space="preserve">Matthews, D. </t>
  </si>
  <si>
    <t>AIChE</t>
  </si>
  <si>
    <t>Fossil fuels are used for processes such as machine driving, heating and evapourating water. Coal, natural gas, and oil are the main fossil fuels burned in boilers to generate secondary thermoelectric energy. Paper drying uses up to 70% of fossil fuel energy consumption and the production of softwood-based pulps is also  fossil fuel intensive. Fossil fuel energy use in the pulp and paper manufacturing process constitutes around 22%. Other sources of energy include black liquor, external electricity, and internal bark. 
Carbon emissions mainly occur in fuel combustion and the carbon emissions from the pulp and paper industry is estimated to account for 2% of the of global industrial direct carbon emissions. [3] [4] [11]</t>
  </si>
  <si>
    <t>Fossil fuels are used  for processes such as machine driving, heating and evapourating water. Coal, natural gas, and oil are the main fossil fuels burned in boilers to generate secondary thermoelectric energy. Paper drying uses up to 70% of fossil fuel energy consumption and the production of softwood-based pulps is also  fossil fuel intensive. Fossil fuel energy use in the pulp and paper manufacturing process constitutes around 22%. Other sources of energy include black liquor, external electricity, and internal bark. 
Paper mills in mainland Europe, North America and South America are generally more fossil fuel-intensive than Swedish and Finnish mills. Mills that use less or no fossils fuels often will have invested in energy efficient processes – for example, installing recovery boilers to reclaim energy from the waste by-products of production, such as black
liquor.  [3] [4] [11]</t>
  </si>
  <si>
    <t>Fossil fuels are used for processes such as machine driving, heating and evapourating water. Coal, natural gas, and oil are the main fossil fuels burned in boilers to generate secondary thermoelectric energy. Paper drying uses up to 70% of fossil fuel energy consumption and the production of softwood-based pulps is also  fossil fuel intensive. Fossil fuel energy use in the pulp and paper manufacturing process constitutes around 22%. Other sources of energy include black liquor, external electricity, and internal bark. [3] [4]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</si>
</sst>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FF0000"/>
      <name val="Calibri"/>
      <family val="2"/>
    </font>
    <font>
      <sz val="13"/>
      <color rgb="FFFF0000"/>
      <name val="Calibri (Body)"/>
    </font>
    <font>
      <sz val="13"/>
      <color theme="4"/>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91">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3" fillId="14" borderId="0" xfId="0" applyFont="1" applyFill="1" applyAlignment="1">
      <alignment vertical="center" wrapText="1"/>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33" fillId="20" borderId="33" xfId="0" applyNumberFormat="1" applyFont="1" applyFill="1" applyBorder="1" applyAlignment="1">
      <alignment horizontal="right"/>
    </xf>
    <xf numFmtId="0" fontId="33" fillId="20" borderId="35" xfId="0" applyFont="1" applyFill="1" applyBorder="1"/>
    <xf numFmtId="0" fontId="0" fillId="10" borderId="3" xfId="0" applyFill="1" applyBorder="1" applyAlignment="1">
      <alignment horizont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49" fontId="33" fillId="17" borderId="33" xfId="0" applyNumberFormat="1" applyFont="1" applyFill="1" applyBorder="1" applyAlignment="1">
      <alignment horizontal="right"/>
    </xf>
    <xf numFmtId="0" fontId="33" fillId="17" borderId="35" xfId="0" applyFont="1" applyFill="1" applyBorder="1"/>
    <xf numFmtId="0" fontId="0" fillId="4" borderId="3" xfId="0" applyFill="1" applyBorder="1" applyAlignment="1">
      <alignment horizontal="center"/>
    </xf>
    <xf numFmtId="0" fontId="0" fillId="4" borderId="5" xfId="0" applyFill="1" applyBorder="1" applyAlignment="1">
      <alignment horizontal="center" vertical="center"/>
    </xf>
    <xf numFmtId="49" fontId="0" fillId="4" borderId="5" xfId="0" applyNumberFormat="1" applyFill="1" applyBorder="1" applyAlignment="1">
      <alignment horizontal="center" vertical="center"/>
    </xf>
    <xf numFmtId="0" fontId="42" fillId="15" borderId="1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44" fillId="15" borderId="12"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110" zoomScaleNormal="110" workbookViewId="0">
      <selection activeCell="A21" sqref="A21:B35"/>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4" t="s">
        <v>384</v>
      </c>
      <c r="B1" s="233" t="s">
        <v>633</v>
      </c>
    </row>
    <row r="4" spans="1:18" ht="31" customHeight="1" x14ac:dyDescent="0.2">
      <c r="A4" s="258" t="s">
        <v>447</v>
      </c>
      <c r="B4" s="258"/>
      <c r="D4" s="258" t="s">
        <v>385</v>
      </c>
      <c r="E4" s="259"/>
      <c r="F4" s="13"/>
      <c r="G4" s="13"/>
      <c r="H4" s="14"/>
    </row>
    <row r="5" spans="1:18" ht="31" customHeight="1" x14ac:dyDescent="0.2">
      <c r="A5" s="262" t="s">
        <v>452</v>
      </c>
      <c r="B5" s="263"/>
      <c r="D5" s="15" t="s">
        <v>386</v>
      </c>
      <c r="E5" s="16" t="s">
        <v>387</v>
      </c>
      <c r="F5" s="13"/>
      <c r="G5" s="13"/>
      <c r="H5" s="14"/>
    </row>
    <row r="6" spans="1:18" ht="44" customHeight="1" x14ac:dyDescent="0.2">
      <c r="A6" s="172">
        <v>1</v>
      </c>
      <c r="B6" s="32" t="s">
        <v>534</v>
      </c>
      <c r="D6" s="17" t="s">
        <v>388</v>
      </c>
      <c r="E6" s="18" t="s">
        <v>389</v>
      </c>
      <c r="F6" s="19"/>
      <c r="G6" s="19"/>
      <c r="H6" s="19"/>
      <c r="R6" s="163" t="str">
        <f>D6</f>
        <v>Highest</v>
      </c>
    </row>
    <row r="7" spans="1:18" ht="89" customHeight="1" x14ac:dyDescent="0.2">
      <c r="A7" s="173">
        <v>2</v>
      </c>
      <c r="B7" s="34" t="s">
        <v>484</v>
      </c>
      <c r="D7" s="20" t="s">
        <v>390</v>
      </c>
      <c r="E7" s="21" t="s">
        <v>391</v>
      </c>
      <c r="F7" s="19"/>
      <c r="G7" s="19"/>
      <c r="H7" s="19"/>
      <c r="R7" s="163"/>
    </row>
    <row r="8" spans="1:18" ht="53" customHeight="1" x14ac:dyDescent="0.2">
      <c r="A8" s="172">
        <v>3</v>
      </c>
      <c r="B8" s="32" t="s">
        <v>485</v>
      </c>
      <c r="D8" s="17" t="s">
        <v>392</v>
      </c>
      <c r="E8" s="22" t="s">
        <v>393</v>
      </c>
      <c r="F8" s="19"/>
      <c r="G8" s="19"/>
      <c r="H8" s="19"/>
      <c r="R8" s="163"/>
    </row>
    <row r="9" spans="1:18" ht="30" customHeight="1" x14ac:dyDescent="0.2">
      <c r="A9" s="262" t="s">
        <v>454</v>
      </c>
      <c r="B9" s="263"/>
      <c r="D9" s="23" t="s">
        <v>67</v>
      </c>
      <c r="E9" s="24" t="s">
        <v>394</v>
      </c>
      <c r="F9" s="19"/>
      <c r="G9" s="19"/>
      <c r="H9" s="19"/>
      <c r="R9" s="163"/>
    </row>
    <row r="10" spans="1:18" ht="30" customHeight="1" x14ac:dyDescent="0.2">
      <c r="A10" s="173">
        <v>1</v>
      </c>
      <c r="B10" s="34" t="s">
        <v>480</v>
      </c>
      <c r="D10" s="27"/>
      <c r="E10" s="28"/>
      <c r="F10" s="19"/>
      <c r="G10" s="19"/>
      <c r="H10" s="19"/>
      <c r="R10" s="163"/>
    </row>
    <row r="11" spans="1:18" ht="68" customHeight="1" x14ac:dyDescent="0.2">
      <c r="A11" s="172">
        <v>2</v>
      </c>
      <c r="B11" s="32" t="s">
        <v>481</v>
      </c>
      <c r="D11" s="167"/>
      <c r="E11" s="167"/>
      <c r="F11" s="25"/>
      <c r="G11" s="25"/>
      <c r="H11" s="26"/>
    </row>
    <row r="12" spans="1:18" ht="64" customHeight="1" x14ac:dyDescent="0.2">
      <c r="A12" s="173">
        <v>3</v>
      </c>
      <c r="B12" s="34" t="s">
        <v>451</v>
      </c>
      <c r="D12" s="168"/>
      <c r="E12" s="168"/>
      <c r="F12" s="169"/>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8" t="s">
        <v>446</v>
      </c>
      <c r="B20" s="269"/>
      <c r="D20" s="260" t="s">
        <v>445</v>
      </c>
      <c r="E20" s="261"/>
      <c r="F20" s="261"/>
      <c r="G20" s="261"/>
      <c r="H20" s="261"/>
      <c r="I20" s="261"/>
    </row>
    <row r="21" spans="1:9" ht="19" x14ac:dyDescent="0.2">
      <c r="A21" s="266" t="s">
        <v>797</v>
      </c>
      <c r="B21" s="266"/>
      <c r="D21" s="15" t="s">
        <v>488</v>
      </c>
      <c r="E21" s="15" t="s">
        <v>489</v>
      </c>
      <c r="F21" s="42" t="s">
        <v>453</v>
      </c>
      <c r="G21" s="15" t="s">
        <v>491</v>
      </c>
      <c r="H21" s="15" t="s">
        <v>490</v>
      </c>
      <c r="I21" s="15" t="s">
        <v>492</v>
      </c>
    </row>
    <row r="22" spans="1:9" x14ac:dyDescent="0.2">
      <c r="A22" s="267"/>
      <c r="B22" s="267"/>
      <c r="D22" s="236" t="s">
        <v>638</v>
      </c>
      <c r="E22" s="237" t="s">
        <v>639</v>
      </c>
      <c r="F22" s="41" t="str">
        <f>HYPERLINK(CONCATENATE("https://siccode.com/search-isic/",$D22),"Description")</f>
        <v>Description</v>
      </c>
      <c r="G22" s="238" t="s">
        <v>640</v>
      </c>
      <c r="H22" s="239" t="s">
        <v>641</v>
      </c>
      <c r="I22" s="240" t="s">
        <v>641</v>
      </c>
    </row>
    <row r="23" spans="1:9" x14ac:dyDescent="0.2">
      <c r="A23" s="267"/>
      <c r="B23" s="267"/>
      <c r="D23" s="241" t="s">
        <v>642</v>
      </c>
      <c r="E23" s="242" t="s">
        <v>643</v>
      </c>
      <c r="F23" s="38" t="str">
        <f t="shared" ref="F23:F24" si="0">HYPERLINK(CONCATENATE("https://siccode.com/search-isic/",$D23),"Description")</f>
        <v>Description</v>
      </c>
      <c r="G23" s="243" t="s">
        <v>640</v>
      </c>
      <c r="H23" s="244" t="s">
        <v>641</v>
      </c>
      <c r="I23" s="245" t="s">
        <v>641</v>
      </c>
    </row>
    <row r="24" spans="1:9" x14ac:dyDescent="0.2">
      <c r="A24" s="267"/>
      <c r="B24" s="267"/>
      <c r="D24" s="236" t="s">
        <v>644</v>
      </c>
      <c r="E24" s="237" t="s">
        <v>645</v>
      </c>
      <c r="F24" s="41" t="str">
        <f t="shared" si="0"/>
        <v>Description</v>
      </c>
      <c r="G24" s="238" t="s">
        <v>640</v>
      </c>
      <c r="H24" s="239" t="s">
        <v>641</v>
      </c>
      <c r="I24" s="240" t="s">
        <v>641</v>
      </c>
    </row>
    <row r="25" spans="1:9" x14ac:dyDescent="0.2">
      <c r="A25" s="267"/>
      <c r="B25" s="267"/>
      <c r="D25" s="36"/>
      <c r="E25" s="37"/>
      <c r="F25" s="38"/>
      <c r="G25" s="183"/>
      <c r="H25" s="20"/>
      <c r="I25" s="184"/>
    </row>
    <row r="26" spans="1:9" x14ac:dyDescent="0.2">
      <c r="A26" s="267"/>
      <c r="B26" s="267"/>
      <c r="D26" s="39"/>
      <c r="E26" s="40"/>
      <c r="F26" s="41"/>
      <c r="G26" s="181"/>
      <c r="H26" s="17"/>
      <c r="I26" s="182"/>
    </row>
    <row r="27" spans="1:9" ht="16" customHeight="1" x14ac:dyDescent="0.2">
      <c r="A27" s="267"/>
      <c r="B27" s="267"/>
      <c r="D27" s="36"/>
      <c r="E27" s="37"/>
      <c r="F27" s="38"/>
      <c r="G27" s="183"/>
      <c r="H27" s="20"/>
      <c r="I27" s="184"/>
    </row>
    <row r="28" spans="1:9" ht="16" customHeight="1" x14ac:dyDescent="0.2">
      <c r="A28" s="267"/>
      <c r="B28" s="267"/>
      <c r="D28" s="39"/>
      <c r="E28" s="40"/>
      <c r="F28" s="41"/>
      <c r="G28" s="181"/>
      <c r="H28" s="17"/>
      <c r="I28" s="182"/>
    </row>
    <row r="29" spans="1:9" x14ac:dyDescent="0.2">
      <c r="A29" s="267"/>
      <c r="B29" s="267"/>
      <c r="D29" s="36"/>
      <c r="E29" s="37"/>
      <c r="F29" s="38"/>
      <c r="G29" s="183"/>
      <c r="H29" s="20"/>
      <c r="I29" s="184"/>
    </row>
    <row r="30" spans="1:9" x14ac:dyDescent="0.2">
      <c r="A30" s="267"/>
      <c r="B30" s="267"/>
      <c r="D30" s="39"/>
      <c r="E30" s="40"/>
      <c r="F30" s="41"/>
      <c r="G30" s="181"/>
      <c r="H30" s="17"/>
      <c r="I30" s="182"/>
    </row>
    <row r="31" spans="1:9" x14ac:dyDescent="0.2">
      <c r="A31" s="267"/>
      <c r="B31" s="267"/>
      <c r="D31" s="36"/>
      <c r="E31" s="37"/>
      <c r="F31" s="38"/>
      <c r="G31" s="183"/>
      <c r="H31" s="20"/>
      <c r="I31" s="184"/>
    </row>
    <row r="32" spans="1:9" x14ac:dyDescent="0.2">
      <c r="A32" s="267"/>
      <c r="B32" s="267"/>
      <c r="D32" s="39"/>
      <c r="E32" s="40"/>
      <c r="F32" s="41"/>
      <c r="G32" s="181"/>
      <c r="H32" s="17"/>
      <c r="I32" s="182"/>
    </row>
    <row r="33" spans="1:9" x14ac:dyDescent="0.2">
      <c r="A33" s="267"/>
      <c r="B33" s="267"/>
      <c r="D33" s="36"/>
      <c r="E33" s="37"/>
      <c r="F33" s="38"/>
      <c r="G33" s="183"/>
      <c r="H33" s="20"/>
      <c r="I33" s="184"/>
    </row>
    <row r="34" spans="1:9" x14ac:dyDescent="0.2">
      <c r="A34" s="267"/>
      <c r="B34" s="267"/>
      <c r="D34" s="39"/>
      <c r="E34" s="40"/>
      <c r="F34" s="41"/>
      <c r="G34" s="181"/>
      <c r="H34" s="17"/>
      <c r="I34" s="182"/>
    </row>
    <row r="35" spans="1:9" x14ac:dyDescent="0.2">
      <c r="A35" s="267"/>
      <c r="B35" s="267"/>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64" t="s">
        <v>483</v>
      </c>
      <c r="B37" s="265"/>
      <c r="D37" s="36"/>
      <c r="E37" s="37"/>
      <c r="F37" s="38"/>
      <c r="G37" s="183"/>
      <c r="H37" s="20"/>
      <c r="I37" s="184"/>
    </row>
    <row r="38" spans="1:9" ht="19" x14ac:dyDescent="0.2">
      <c r="A38" s="15" t="s">
        <v>493</v>
      </c>
      <c r="B38" s="15" t="s">
        <v>494</v>
      </c>
      <c r="D38" s="39"/>
      <c r="E38" s="40"/>
      <c r="F38" s="41"/>
      <c r="G38" s="181"/>
      <c r="H38" s="17"/>
      <c r="I38" s="182"/>
    </row>
    <row r="39" spans="1:9" ht="17" x14ac:dyDescent="0.2">
      <c r="A39" s="234" t="s">
        <v>634</v>
      </c>
      <c r="B39" s="234" t="s">
        <v>635</v>
      </c>
      <c r="D39" s="36"/>
      <c r="E39" s="37"/>
      <c r="F39" s="38"/>
      <c r="G39" s="183"/>
      <c r="H39" s="20"/>
      <c r="I39" s="184"/>
    </row>
    <row r="40" spans="1:9" ht="68" x14ac:dyDescent="0.2">
      <c r="A40" s="235" t="s">
        <v>636</v>
      </c>
      <c r="B40" s="235" t="s">
        <v>637</v>
      </c>
      <c r="D40" s="39"/>
      <c r="E40" s="40"/>
      <c r="F40" s="41"/>
      <c r="G40" s="181"/>
      <c r="H40" s="17"/>
      <c r="I40" s="182"/>
    </row>
    <row r="41" spans="1:9" x14ac:dyDescent="0.2">
      <c r="A41" s="170"/>
      <c r="B41" s="170"/>
      <c r="D41" s="36"/>
      <c r="E41" s="37"/>
      <c r="F41" s="38"/>
      <c r="G41" s="183"/>
      <c r="H41" s="20"/>
      <c r="I41" s="184"/>
    </row>
    <row r="42" spans="1:9" x14ac:dyDescent="0.2">
      <c r="A42" s="171"/>
      <c r="B42" s="171"/>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mergeCells count="8">
    <mergeCell ref="D4:E4"/>
    <mergeCell ref="D20:I20"/>
    <mergeCell ref="A9:B9"/>
    <mergeCell ref="A37:B37"/>
    <mergeCell ref="A21:B35"/>
    <mergeCell ref="A4:B4"/>
    <mergeCell ref="A5:B5"/>
    <mergeCell ref="A20:B20"/>
  </mergeCells>
  <conditionalFormatting sqref="H25:H43">
    <cfRule type="expression" dxfId="19" priority="16">
      <formula>$G25="All except"</formula>
    </cfRule>
  </conditionalFormatting>
  <conditionalFormatting sqref="E25:F43">
    <cfRule type="expression" dxfId="18" priority="15">
      <formula>$G25="Only"</formula>
    </cfRule>
  </conditionalFormatting>
  <conditionalFormatting sqref="D25:D43">
    <cfRule type="expression" dxfId="17" priority="14">
      <formula>$G25="Only"</formula>
    </cfRule>
  </conditionalFormatting>
  <conditionalFormatting sqref="I25:I43">
    <cfRule type="expression" dxfId="16" priority="12">
      <formula>$G25="Only"</formula>
    </cfRule>
  </conditionalFormatting>
  <conditionalFormatting sqref="I25:I43">
    <cfRule type="expression" dxfId="15" priority="11">
      <formula>$G25="All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H24">
    <cfRule type="expression" dxfId="9" priority="5">
      <formula>$G22="All except"</formula>
    </cfRule>
  </conditionalFormatting>
  <conditionalFormatting sqref="E22:F24">
    <cfRule type="expression" dxfId="8" priority="4">
      <formula>$G22="Only"</formula>
    </cfRule>
  </conditionalFormatting>
  <conditionalFormatting sqref="D22:D24">
    <cfRule type="expression" dxfId="7" priority="3">
      <formula>$G22="Only"</formula>
    </cfRule>
  </conditionalFormatting>
  <conditionalFormatting sqref="I22:I24">
    <cfRule type="expression" dxfId="6" priority="2">
      <formula>$G22="Only"</formula>
    </cfRule>
  </conditionalFormatting>
  <conditionalFormatting sqref="I22:I24">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80" zoomScaleNormal="80" workbookViewId="0">
      <pane xSplit="2" ySplit="4" topLeftCell="C241" activePane="bottomRight" state="frozenSplit"/>
      <selection activeCell="I1" sqref="I1:O1048576"/>
      <selection pane="topRight" activeCell="I1" sqref="I1:O1048576"/>
      <selection pane="bottomLeft" activeCell="I1" sqref="I1:O1048576"/>
      <selection pane="bottomRight" activeCell="E244" sqref="E244"/>
    </sheetView>
  </sheetViews>
  <sheetFormatPr baseColWidth="10" defaultRowHeight="17" x14ac:dyDescent="0.2"/>
  <cols>
    <col min="1" max="1" width="10.83203125" style="12"/>
    <col min="2" max="2" width="18.1640625" style="12" customWidth="1"/>
    <col min="3" max="3" width="16.83203125" style="45" customWidth="1"/>
    <col min="4" max="4" width="12.33203125" style="45" customWidth="1"/>
    <col min="5" max="6" width="60.83203125" style="154" customWidth="1"/>
    <col min="7" max="7" width="2" style="90" customWidth="1"/>
    <col min="8" max="8" width="17.5" style="89" customWidth="1"/>
    <col min="9" max="9" width="61.5" style="176" customWidth="1"/>
    <col min="10" max="10" width="7.83203125" style="177" hidden="1" customWidth="1"/>
    <col min="11" max="17" width="4.1640625" style="178" hidden="1" customWidth="1"/>
    <col min="18" max="18" width="5.83203125" style="178" hidden="1" customWidth="1"/>
    <col min="19" max="19" width="70.1640625" style="178" customWidth="1"/>
    <col min="20" max="20" width="41.6640625" style="11" customWidth="1"/>
    <col min="21" max="16384" width="10.83203125" style="11"/>
  </cols>
  <sheetData>
    <row r="1" spans="1:19" ht="53" customHeight="1" x14ac:dyDescent="0.2">
      <c r="A1" s="43" t="s">
        <v>632</v>
      </c>
      <c r="B1" s="44" t="str">
        <f>IF(Introduction!B1&lt;&gt;"",Introduction!B1,"")</f>
        <v>Manufacture of paper and paper products</v>
      </c>
      <c r="E1" s="46"/>
      <c r="F1" s="47"/>
    </row>
    <row r="2" spans="1:19" ht="18" thickBot="1" x14ac:dyDescent="0.25">
      <c r="E2" s="46"/>
      <c r="F2" s="46"/>
    </row>
    <row r="3" spans="1:19" s="92" customFormat="1" ht="27" thickTop="1" x14ac:dyDescent="0.2">
      <c r="A3" s="270" t="s">
        <v>442</v>
      </c>
      <c r="B3" s="270"/>
      <c r="C3" s="270"/>
      <c r="D3" s="270"/>
      <c r="E3" s="270"/>
      <c r="F3" s="270"/>
      <c r="G3" s="142"/>
      <c r="H3" s="271" t="s">
        <v>443</v>
      </c>
      <c r="I3" s="272"/>
      <c r="J3" s="272"/>
      <c r="K3" s="272"/>
      <c r="L3" s="272"/>
      <c r="M3" s="272"/>
      <c r="N3" s="272"/>
      <c r="O3" s="272"/>
      <c r="P3" s="272"/>
      <c r="Q3" s="272"/>
      <c r="R3" s="272"/>
      <c r="S3" s="273"/>
    </row>
    <row r="4" spans="1:19" s="94" customFormat="1" ht="41" thickBot="1" x14ac:dyDescent="0.3">
      <c r="A4" s="143" t="s">
        <v>84</v>
      </c>
      <c r="B4" s="143" t="s">
        <v>85</v>
      </c>
      <c r="C4" s="143" t="s">
        <v>35</v>
      </c>
      <c r="D4" s="143" t="s">
        <v>26</v>
      </c>
      <c r="E4" s="143" t="s">
        <v>380</v>
      </c>
      <c r="F4" s="143" t="s">
        <v>89</v>
      </c>
      <c r="G4" s="93"/>
      <c r="H4" s="111" t="s">
        <v>86</v>
      </c>
      <c r="I4" s="112" t="s">
        <v>396</v>
      </c>
      <c r="J4" s="112" t="s">
        <v>68</v>
      </c>
      <c r="K4" s="112" t="s">
        <v>61</v>
      </c>
      <c r="L4" s="112" t="s">
        <v>62</v>
      </c>
      <c r="M4" s="112" t="s">
        <v>64</v>
      </c>
      <c r="N4" s="112" t="s">
        <v>63</v>
      </c>
      <c r="O4" s="141" t="s">
        <v>623</v>
      </c>
      <c r="P4" s="141" t="s">
        <v>624</v>
      </c>
      <c r="Q4" s="141" t="s">
        <v>625</v>
      </c>
      <c r="R4" s="141" t="s">
        <v>626</v>
      </c>
      <c r="S4" s="113" t="s">
        <v>395</v>
      </c>
    </row>
    <row r="5" spans="1:19" s="92" customFormat="1" ht="307" thickTop="1" x14ac:dyDescent="0.2">
      <c r="A5" s="274" t="s">
        <v>0</v>
      </c>
      <c r="B5" s="274" t="s">
        <v>40</v>
      </c>
      <c r="C5" s="48" t="s">
        <v>178</v>
      </c>
      <c r="D5" s="48" t="s">
        <v>65</v>
      </c>
      <c r="E5" s="49" t="s">
        <v>177</v>
      </c>
      <c r="F5" s="50" t="s">
        <v>90</v>
      </c>
      <c r="G5" s="95"/>
      <c r="H5" s="132" t="s">
        <v>646</v>
      </c>
      <c r="I5" s="4" t="s">
        <v>810</v>
      </c>
      <c r="J5" s="155" t="s">
        <v>0</v>
      </c>
      <c r="K5" s="155">
        <f>IF(AND($H5="Yes",NOT(ISERROR(SEARCH("-H-",$C5)))),1,0)</f>
        <v>1</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256"/>
    </row>
    <row r="6" spans="1:19" s="92" customFormat="1" ht="36" x14ac:dyDescent="0.2">
      <c r="A6" s="274"/>
      <c r="B6" s="274"/>
      <c r="C6" s="51" t="s">
        <v>179</v>
      </c>
      <c r="D6" s="51" t="s">
        <v>65</v>
      </c>
      <c r="E6" s="52" t="s">
        <v>184</v>
      </c>
      <c r="F6" s="53" t="s">
        <v>91</v>
      </c>
      <c r="G6" s="95"/>
      <c r="H6" s="129" t="s">
        <v>647</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2" customFormat="1" ht="252" x14ac:dyDescent="0.2">
      <c r="A7" s="274"/>
      <c r="B7" s="274"/>
      <c r="C7" s="51" t="s">
        <v>180</v>
      </c>
      <c r="D7" s="51" t="s">
        <v>65</v>
      </c>
      <c r="E7" s="52" t="s">
        <v>185</v>
      </c>
      <c r="F7" s="53" t="s">
        <v>517</v>
      </c>
      <c r="G7" s="95"/>
      <c r="H7" s="129" t="s">
        <v>646</v>
      </c>
      <c r="I7" s="3" t="s">
        <v>667</v>
      </c>
      <c r="J7" s="156" t="s">
        <v>0</v>
      </c>
      <c r="K7" s="156">
        <f t="shared" si="3"/>
        <v>1</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247"/>
    </row>
    <row r="8" spans="1:19" s="92" customFormat="1" ht="36" x14ac:dyDescent="0.2">
      <c r="A8" s="274"/>
      <c r="B8" s="274"/>
      <c r="C8" s="51" t="s">
        <v>181</v>
      </c>
      <c r="D8" s="51" t="s">
        <v>65</v>
      </c>
      <c r="E8" s="52" t="s">
        <v>186</v>
      </c>
      <c r="F8" s="53" t="s">
        <v>92</v>
      </c>
      <c r="G8" s="95"/>
      <c r="H8" s="129" t="s">
        <v>647</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2" customFormat="1" ht="54" x14ac:dyDescent="0.2">
      <c r="A9" s="274"/>
      <c r="B9" s="274"/>
      <c r="C9" s="51" t="s">
        <v>182</v>
      </c>
      <c r="D9" s="51" t="s">
        <v>65</v>
      </c>
      <c r="E9" s="54" t="s">
        <v>612</v>
      </c>
      <c r="F9" s="55" t="s">
        <v>518</v>
      </c>
      <c r="G9" s="95"/>
      <c r="H9" s="129" t="s">
        <v>647</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2" customFormat="1" ht="36" x14ac:dyDescent="0.2">
      <c r="A10" s="274"/>
      <c r="B10" s="274"/>
      <c r="C10" s="51" t="s">
        <v>183</v>
      </c>
      <c r="D10" s="51" t="s">
        <v>65</v>
      </c>
      <c r="E10" s="54" t="s">
        <v>187</v>
      </c>
      <c r="F10" s="55" t="s">
        <v>93</v>
      </c>
      <c r="G10" s="95"/>
      <c r="H10" s="131" t="s">
        <v>647</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2" customFormat="1" ht="36" x14ac:dyDescent="0.2">
      <c r="A11" s="274"/>
      <c r="B11" s="274"/>
      <c r="C11" s="51" t="s">
        <v>535</v>
      </c>
      <c r="D11" s="51" t="s">
        <v>65</v>
      </c>
      <c r="E11" s="54" t="s">
        <v>537</v>
      </c>
      <c r="F11" s="55"/>
      <c r="G11" s="95"/>
      <c r="H11" s="131" t="s">
        <v>647</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2" customFormat="1" ht="36" x14ac:dyDescent="0.2">
      <c r="A12" s="274"/>
      <c r="B12" s="274"/>
      <c r="C12" s="51" t="s">
        <v>536</v>
      </c>
      <c r="D12" s="51" t="s">
        <v>66</v>
      </c>
      <c r="E12" s="54" t="s">
        <v>538</v>
      </c>
      <c r="F12" s="55"/>
      <c r="G12" s="95"/>
      <c r="H12" s="131" t="s">
        <v>647</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2" customFormat="1" ht="21" thickBot="1" x14ac:dyDescent="0.25">
      <c r="A13" s="274"/>
      <c r="B13" s="274"/>
      <c r="C13" s="51" t="s">
        <v>456</v>
      </c>
      <c r="D13" s="51" t="s">
        <v>390</v>
      </c>
      <c r="E13" s="54" t="s">
        <v>458</v>
      </c>
      <c r="F13" s="55"/>
      <c r="G13" s="95"/>
      <c r="H13" s="130" t="s">
        <v>647</v>
      </c>
      <c r="I13" s="7"/>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2" customFormat="1" ht="109" thickTop="1" x14ac:dyDescent="0.2">
      <c r="A14" s="275" t="s">
        <v>1</v>
      </c>
      <c r="B14" s="275" t="s">
        <v>60</v>
      </c>
      <c r="C14" s="56" t="s">
        <v>188</v>
      </c>
      <c r="D14" s="56" t="s">
        <v>65</v>
      </c>
      <c r="E14" s="57" t="s">
        <v>190</v>
      </c>
      <c r="F14" s="58" t="s">
        <v>593</v>
      </c>
      <c r="G14" s="95"/>
      <c r="H14" s="128" t="s">
        <v>646</v>
      </c>
      <c r="I14" s="4" t="s">
        <v>649</v>
      </c>
      <c r="J14" s="155" t="s">
        <v>1</v>
      </c>
      <c r="K14" s="155">
        <f t="shared" si="3"/>
        <v>1</v>
      </c>
      <c r="L14" s="155">
        <f t="shared" si="0"/>
        <v>0</v>
      </c>
      <c r="M14" s="155">
        <f t="shared" si="1"/>
        <v>0</v>
      </c>
      <c r="N14" s="155">
        <f t="shared" si="2"/>
        <v>0</v>
      </c>
      <c r="O14" s="156">
        <f t="shared" si="4"/>
        <v>0</v>
      </c>
      <c r="P14" s="156">
        <f t="shared" si="5"/>
        <v>0</v>
      </c>
      <c r="Q14" s="156">
        <f t="shared" si="6"/>
        <v>0</v>
      </c>
      <c r="R14" s="156">
        <f t="shared" si="7"/>
        <v>0</v>
      </c>
      <c r="S14" s="5"/>
    </row>
    <row r="15" spans="1:19" s="92" customFormat="1" ht="54" x14ac:dyDescent="0.2">
      <c r="A15" s="276"/>
      <c r="B15" s="276"/>
      <c r="C15" s="56" t="s">
        <v>189</v>
      </c>
      <c r="D15" s="56" t="s">
        <v>65</v>
      </c>
      <c r="E15" s="57" t="s">
        <v>191</v>
      </c>
      <c r="F15" s="58" t="s">
        <v>94</v>
      </c>
      <c r="G15" s="95"/>
      <c r="H15" s="129" t="s">
        <v>647</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2" customFormat="1" ht="108" x14ac:dyDescent="0.2">
      <c r="A16" s="276"/>
      <c r="B16" s="276"/>
      <c r="C16" s="56" t="s">
        <v>193</v>
      </c>
      <c r="D16" s="56" t="s">
        <v>65</v>
      </c>
      <c r="E16" s="57" t="s">
        <v>192</v>
      </c>
      <c r="F16" s="58" t="s">
        <v>522</v>
      </c>
      <c r="G16" s="95"/>
      <c r="H16" s="129" t="s">
        <v>646</v>
      </c>
      <c r="I16" s="3" t="s">
        <v>650</v>
      </c>
      <c r="J16" s="156" t="s">
        <v>1</v>
      </c>
      <c r="K16" s="156">
        <f t="shared" si="3"/>
        <v>1</v>
      </c>
      <c r="L16" s="156">
        <f t="shared" si="0"/>
        <v>0</v>
      </c>
      <c r="M16" s="156">
        <f t="shared" si="1"/>
        <v>0</v>
      </c>
      <c r="N16" s="156">
        <f t="shared" si="2"/>
        <v>0</v>
      </c>
      <c r="O16" s="156">
        <f t="shared" si="4"/>
        <v>0</v>
      </c>
      <c r="P16" s="156">
        <f t="shared" si="5"/>
        <v>0</v>
      </c>
      <c r="Q16" s="156">
        <f t="shared" si="6"/>
        <v>0</v>
      </c>
      <c r="R16" s="156">
        <f t="shared" si="7"/>
        <v>0</v>
      </c>
      <c r="S16" s="6"/>
    </row>
    <row r="17" spans="1:20" s="92" customFormat="1" ht="72" x14ac:dyDescent="0.2">
      <c r="A17" s="276"/>
      <c r="B17" s="276"/>
      <c r="C17" s="56" t="s">
        <v>194</v>
      </c>
      <c r="D17" s="56" t="s">
        <v>66</v>
      </c>
      <c r="E17" s="59" t="s">
        <v>482</v>
      </c>
      <c r="F17" s="60" t="s">
        <v>519</v>
      </c>
      <c r="G17" s="95"/>
      <c r="H17" s="129" t="s">
        <v>647</v>
      </c>
      <c r="I17" s="3"/>
      <c r="J17" s="156" t="s">
        <v>1</v>
      </c>
      <c r="K17" s="156">
        <f t="shared" si="3"/>
        <v>0</v>
      </c>
      <c r="L17" s="156">
        <f t="shared" si="0"/>
        <v>0</v>
      </c>
      <c r="M17" s="156">
        <f t="shared" si="1"/>
        <v>0</v>
      </c>
      <c r="N17" s="156">
        <f t="shared" si="2"/>
        <v>0</v>
      </c>
      <c r="O17" s="156">
        <f t="shared" si="4"/>
        <v>0</v>
      </c>
      <c r="P17" s="156">
        <f t="shared" si="5"/>
        <v>0</v>
      </c>
      <c r="Q17" s="156">
        <f t="shared" si="6"/>
        <v>0</v>
      </c>
      <c r="R17" s="156">
        <f t="shared" si="7"/>
        <v>0</v>
      </c>
      <c r="S17" s="6"/>
    </row>
    <row r="18" spans="1:20" s="92" customFormat="1" ht="36" x14ac:dyDescent="0.2">
      <c r="A18" s="276"/>
      <c r="B18" s="276"/>
      <c r="C18" s="185" t="s">
        <v>539</v>
      </c>
      <c r="D18" s="185" t="s">
        <v>65</v>
      </c>
      <c r="E18" s="57" t="s">
        <v>537</v>
      </c>
      <c r="F18" s="58"/>
      <c r="G18" s="95"/>
      <c r="H18" s="131" t="s">
        <v>647</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2" customFormat="1" ht="36" x14ac:dyDescent="0.2">
      <c r="A19" s="276"/>
      <c r="B19" s="276"/>
      <c r="C19" s="185" t="s">
        <v>540</v>
      </c>
      <c r="D19" s="185" t="s">
        <v>66</v>
      </c>
      <c r="E19" s="57" t="s">
        <v>538</v>
      </c>
      <c r="F19" s="58"/>
      <c r="G19" s="95"/>
      <c r="H19" s="129" t="s">
        <v>647</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2" customFormat="1" ht="21" thickBot="1" x14ac:dyDescent="0.25">
      <c r="A20" s="277"/>
      <c r="B20" s="277"/>
      <c r="C20" s="56" t="s">
        <v>459</v>
      </c>
      <c r="D20" s="56" t="s">
        <v>390</v>
      </c>
      <c r="E20" s="59" t="s">
        <v>458</v>
      </c>
      <c r="F20" s="60"/>
      <c r="G20" s="95"/>
      <c r="H20" s="133" t="s">
        <v>647</v>
      </c>
      <c r="I20" s="134"/>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5"/>
    </row>
    <row r="21" spans="1:20" s="92" customFormat="1" ht="21" thickTop="1" x14ac:dyDescent="0.2">
      <c r="A21" s="278" t="s">
        <v>2</v>
      </c>
      <c r="B21" s="278" t="s">
        <v>39</v>
      </c>
      <c r="C21" s="61" t="s">
        <v>195</v>
      </c>
      <c r="D21" s="61" t="s">
        <v>65</v>
      </c>
      <c r="E21" s="54" t="s">
        <v>293</v>
      </c>
      <c r="F21" s="55" t="s">
        <v>95</v>
      </c>
      <c r="G21" s="96"/>
      <c r="H21" s="128" t="s">
        <v>647</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2" customFormat="1" ht="20" x14ac:dyDescent="0.2">
      <c r="A22" s="274"/>
      <c r="B22" s="274"/>
      <c r="C22" s="61" t="s">
        <v>196</v>
      </c>
      <c r="D22" s="61" t="s">
        <v>65</v>
      </c>
      <c r="E22" s="54" t="s">
        <v>294</v>
      </c>
      <c r="F22" s="55" t="s">
        <v>96</v>
      </c>
      <c r="G22" s="95"/>
      <c r="H22" s="129" t="s">
        <v>647</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2" customFormat="1" ht="20" x14ac:dyDescent="0.2">
      <c r="A23" s="274"/>
      <c r="B23" s="274"/>
      <c r="C23" s="61" t="s">
        <v>197</v>
      </c>
      <c r="D23" s="61" t="s">
        <v>65</v>
      </c>
      <c r="E23" s="54" t="s">
        <v>295</v>
      </c>
      <c r="F23" s="55" t="s">
        <v>97</v>
      </c>
      <c r="G23" s="95"/>
      <c r="H23" s="129" t="s">
        <v>647</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2" customFormat="1" ht="54" x14ac:dyDescent="0.2">
      <c r="A24" s="274"/>
      <c r="B24" s="274"/>
      <c r="C24" s="61" t="s">
        <v>198</v>
      </c>
      <c r="D24" s="61" t="s">
        <v>65</v>
      </c>
      <c r="E24" s="54" t="s">
        <v>296</v>
      </c>
      <c r="F24" s="55" t="s">
        <v>98</v>
      </c>
      <c r="G24" s="95"/>
      <c r="H24" s="129" t="s">
        <v>647</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2" customFormat="1" ht="20" x14ac:dyDescent="0.2">
      <c r="A25" s="274"/>
      <c r="B25" s="274"/>
      <c r="C25" s="61" t="s">
        <v>199</v>
      </c>
      <c r="D25" s="61" t="s">
        <v>65</v>
      </c>
      <c r="E25" s="54" t="s">
        <v>297</v>
      </c>
      <c r="F25" s="55" t="s">
        <v>99</v>
      </c>
      <c r="G25" s="95"/>
      <c r="H25" s="129" t="s">
        <v>647</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2" customFormat="1" ht="90" x14ac:dyDescent="0.2">
      <c r="A26" s="274"/>
      <c r="B26" s="274"/>
      <c r="C26" s="61" t="s">
        <v>200</v>
      </c>
      <c r="D26" s="61" t="s">
        <v>67</v>
      </c>
      <c r="E26" s="52" t="s">
        <v>298</v>
      </c>
      <c r="F26" s="55"/>
      <c r="G26" s="95"/>
      <c r="H26" s="131" t="s">
        <v>646</v>
      </c>
      <c r="I26" s="9" t="s">
        <v>767</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row>
    <row r="27" spans="1:20" s="92" customFormat="1" ht="36" x14ac:dyDescent="0.2">
      <c r="A27" s="274"/>
      <c r="B27" s="274"/>
      <c r="C27" s="51" t="s">
        <v>541</v>
      </c>
      <c r="D27" s="51" t="s">
        <v>65</v>
      </c>
      <c r="E27" s="54" t="s">
        <v>537</v>
      </c>
      <c r="F27" s="55"/>
      <c r="G27" s="95"/>
      <c r="H27" s="131" t="s">
        <v>647</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2" customFormat="1" ht="36" x14ac:dyDescent="0.2">
      <c r="A28" s="274"/>
      <c r="B28" s="274"/>
      <c r="C28" s="51" t="s">
        <v>542</v>
      </c>
      <c r="D28" s="51" t="s">
        <v>66</v>
      </c>
      <c r="E28" s="54" t="s">
        <v>538</v>
      </c>
      <c r="F28" s="55"/>
      <c r="G28" s="95"/>
      <c r="H28" s="131" t="s">
        <v>647</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99" customFormat="1" ht="21" thickBot="1" x14ac:dyDescent="0.25">
      <c r="A29" s="274"/>
      <c r="B29" s="274"/>
      <c r="C29" s="61" t="s">
        <v>457</v>
      </c>
      <c r="D29" s="61" t="s">
        <v>390</v>
      </c>
      <c r="E29" s="52" t="s">
        <v>458</v>
      </c>
      <c r="F29" s="53"/>
      <c r="G29" s="97"/>
      <c r="H29" s="131" t="s">
        <v>647</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8"/>
    </row>
    <row r="30" spans="1:20" s="92" customFormat="1" ht="307" thickTop="1" x14ac:dyDescent="0.2">
      <c r="A30" s="275" t="s">
        <v>3</v>
      </c>
      <c r="B30" s="275" t="s">
        <v>4</v>
      </c>
      <c r="C30" s="56" t="s">
        <v>201</v>
      </c>
      <c r="D30" s="56" t="s">
        <v>65</v>
      </c>
      <c r="E30" s="57" t="s">
        <v>299</v>
      </c>
      <c r="F30" s="58" t="s">
        <v>100</v>
      </c>
      <c r="G30" s="95"/>
      <c r="H30" s="128" t="s">
        <v>646</v>
      </c>
      <c r="I30" s="4" t="s">
        <v>777</v>
      </c>
      <c r="J30" s="155" t="s">
        <v>3</v>
      </c>
      <c r="K30" s="155">
        <f t="shared" si="3"/>
        <v>1</v>
      </c>
      <c r="L30" s="155">
        <f t="shared" si="0"/>
        <v>0</v>
      </c>
      <c r="M30" s="155">
        <f t="shared" si="1"/>
        <v>0</v>
      </c>
      <c r="N30" s="155">
        <f t="shared" si="2"/>
        <v>0</v>
      </c>
      <c r="O30" s="157">
        <f t="shared" si="4"/>
        <v>0</v>
      </c>
      <c r="P30" s="157">
        <f t="shared" si="5"/>
        <v>0</v>
      </c>
      <c r="Q30" s="157">
        <f t="shared" si="6"/>
        <v>0</v>
      </c>
      <c r="R30" s="157">
        <f t="shared" si="7"/>
        <v>0</v>
      </c>
      <c r="S30" s="246"/>
    </row>
    <row r="31" spans="1:20" s="92" customFormat="1" ht="72" x14ac:dyDescent="0.2">
      <c r="A31" s="276"/>
      <c r="B31" s="276"/>
      <c r="C31" s="56" t="s">
        <v>202</v>
      </c>
      <c r="D31" s="56" t="s">
        <v>65</v>
      </c>
      <c r="E31" s="57" t="s">
        <v>614</v>
      </c>
      <c r="F31" s="58" t="s">
        <v>613</v>
      </c>
      <c r="G31" s="95"/>
      <c r="H31" s="129" t="s">
        <v>646</v>
      </c>
      <c r="I31" s="3" t="s">
        <v>651</v>
      </c>
      <c r="J31" s="156" t="s">
        <v>3</v>
      </c>
      <c r="K31" s="156">
        <f t="shared" si="3"/>
        <v>1</v>
      </c>
      <c r="L31" s="156">
        <f t="shared" si="0"/>
        <v>0</v>
      </c>
      <c r="M31" s="156">
        <f t="shared" si="1"/>
        <v>0</v>
      </c>
      <c r="N31" s="156">
        <f t="shared" si="2"/>
        <v>0</v>
      </c>
      <c r="O31" s="156">
        <f t="shared" si="4"/>
        <v>0</v>
      </c>
      <c r="P31" s="156">
        <f t="shared" si="5"/>
        <v>0</v>
      </c>
      <c r="Q31" s="156">
        <f t="shared" si="6"/>
        <v>0</v>
      </c>
      <c r="R31" s="156">
        <f t="shared" si="7"/>
        <v>0</v>
      </c>
      <c r="S31" s="6"/>
    </row>
    <row r="32" spans="1:20" s="92" customFormat="1" ht="90" x14ac:dyDescent="0.2">
      <c r="A32" s="276"/>
      <c r="B32" s="276"/>
      <c r="C32" s="56" t="s">
        <v>203</v>
      </c>
      <c r="D32" s="56" t="s">
        <v>65</v>
      </c>
      <c r="E32" s="57" t="s">
        <v>588</v>
      </c>
      <c r="F32" s="58" t="s">
        <v>615</v>
      </c>
      <c r="G32" s="95"/>
      <c r="H32" s="129" t="s">
        <v>647</v>
      </c>
      <c r="I32" s="3"/>
      <c r="J32" s="156" t="s">
        <v>3</v>
      </c>
      <c r="K32" s="156">
        <f t="shared" si="3"/>
        <v>0</v>
      </c>
      <c r="L32" s="156">
        <f t="shared" si="0"/>
        <v>0</v>
      </c>
      <c r="M32" s="156">
        <f t="shared" si="1"/>
        <v>0</v>
      </c>
      <c r="N32" s="156">
        <f t="shared" si="2"/>
        <v>0</v>
      </c>
      <c r="O32" s="156">
        <f t="shared" si="4"/>
        <v>0</v>
      </c>
      <c r="P32" s="156">
        <f t="shared" si="5"/>
        <v>0</v>
      </c>
      <c r="Q32" s="156">
        <f t="shared" si="6"/>
        <v>0</v>
      </c>
      <c r="R32" s="156">
        <f t="shared" si="7"/>
        <v>0</v>
      </c>
      <c r="S32" s="6"/>
    </row>
    <row r="33" spans="1:19" s="92" customFormat="1" ht="36" x14ac:dyDescent="0.2">
      <c r="A33" s="276"/>
      <c r="B33" s="276"/>
      <c r="C33" s="56" t="s">
        <v>204</v>
      </c>
      <c r="D33" s="56" t="s">
        <v>65</v>
      </c>
      <c r="E33" s="57" t="s">
        <v>300</v>
      </c>
      <c r="F33" s="58" t="s">
        <v>101</v>
      </c>
      <c r="G33" s="95"/>
      <c r="H33" s="129" t="s">
        <v>647</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2" customFormat="1" ht="36" x14ac:dyDescent="0.2">
      <c r="A34" s="276"/>
      <c r="B34" s="276"/>
      <c r="C34" s="214" t="s">
        <v>205</v>
      </c>
      <c r="D34" s="214" t="s">
        <v>65</v>
      </c>
      <c r="E34" s="215" t="s">
        <v>301</v>
      </c>
      <c r="F34" s="216" t="s">
        <v>102</v>
      </c>
      <c r="H34" s="129" t="s">
        <v>647</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2" customFormat="1" ht="54" x14ac:dyDescent="0.2">
      <c r="A35" s="276"/>
      <c r="B35" s="276"/>
      <c r="C35" s="56" t="s">
        <v>206</v>
      </c>
      <c r="D35" s="56" t="s">
        <v>65</v>
      </c>
      <c r="E35" s="62" t="s">
        <v>616</v>
      </c>
      <c r="F35" s="63" t="s">
        <v>103</v>
      </c>
      <c r="G35" s="95"/>
      <c r="H35" s="129" t="s">
        <v>647</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2" customFormat="1" ht="36" x14ac:dyDescent="0.2">
      <c r="A36" s="276"/>
      <c r="B36" s="276"/>
      <c r="C36" s="56" t="s">
        <v>207</v>
      </c>
      <c r="D36" s="56" t="s">
        <v>66</v>
      </c>
      <c r="E36" s="59" t="s">
        <v>302</v>
      </c>
      <c r="F36" s="60" t="s">
        <v>104</v>
      </c>
      <c r="G36" s="95"/>
      <c r="H36" s="131" t="s">
        <v>647</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2" customFormat="1" ht="36" x14ac:dyDescent="0.2">
      <c r="A37" s="276"/>
      <c r="B37" s="276"/>
      <c r="C37" s="185" t="s">
        <v>543</v>
      </c>
      <c r="D37" s="185" t="s">
        <v>65</v>
      </c>
      <c r="E37" s="57" t="s">
        <v>537</v>
      </c>
      <c r="F37" s="60"/>
      <c r="G37" s="95"/>
      <c r="H37" s="131" t="s">
        <v>647</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2" customFormat="1" ht="36" x14ac:dyDescent="0.2">
      <c r="A38" s="276"/>
      <c r="B38" s="276"/>
      <c r="C38" s="185" t="s">
        <v>544</v>
      </c>
      <c r="D38" s="185" t="s">
        <v>66</v>
      </c>
      <c r="E38" s="57" t="s">
        <v>538</v>
      </c>
      <c r="F38" s="60"/>
      <c r="G38" s="95"/>
      <c r="H38" s="131" t="s">
        <v>647</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2" customFormat="1" ht="21" thickBot="1" x14ac:dyDescent="0.25">
      <c r="A39" s="276"/>
      <c r="B39" s="276"/>
      <c r="C39" s="56" t="s">
        <v>460</v>
      </c>
      <c r="D39" s="56" t="s">
        <v>390</v>
      </c>
      <c r="E39" s="59" t="s">
        <v>458</v>
      </c>
      <c r="F39" s="60"/>
      <c r="G39" s="95"/>
      <c r="H39" s="130" t="s">
        <v>647</v>
      </c>
      <c r="I39" s="7"/>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2" customFormat="1" ht="37" thickTop="1" x14ac:dyDescent="0.2">
      <c r="A40" s="278" t="s">
        <v>5</v>
      </c>
      <c r="B40" s="278" t="s">
        <v>36</v>
      </c>
      <c r="C40" s="64" t="s">
        <v>181</v>
      </c>
      <c r="D40" s="64" t="s">
        <v>65</v>
      </c>
      <c r="E40" s="65" t="s">
        <v>186</v>
      </c>
      <c r="F40" s="65" t="s">
        <v>92</v>
      </c>
      <c r="G40" s="100"/>
      <c r="H40" s="101" t="str">
        <f>IF(ISBLANK(H8),"Waiting",H8)</f>
        <v>No</v>
      </c>
      <c r="I40" s="124"/>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5"/>
    </row>
    <row r="41" spans="1:19" s="92" customFormat="1" ht="36" x14ac:dyDescent="0.2">
      <c r="A41" s="274"/>
      <c r="B41" s="274"/>
      <c r="C41" s="61" t="s">
        <v>208</v>
      </c>
      <c r="D41" s="61" t="s">
        <v>65</v>
      </c>
      <c r="E41" s="66" t="s">
        <v>303</v>
      </c>
      <c r="F41" s="279" t="s">
        <v>105</v>
      </c>
      <c r="G41" s="95"/>
      <c r="H41" s="129" t="s">
        <v>647</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2" customFormat="1" ht="126" x14ac:dyDescent="0.2">
      <c r="A42" s="274"/>
      <c r="B42" s="274"/>
      <c r="C42" s="61" t="s">
        <v>209</v>
      </c>
      <c r="D42" s="61" t="s">
        <v>65</v>
      </c>
      <c r="E42" s="66" t="s">
        <v>304</v>
      </c>
      <c r="F42" s="280"/>
      <c r="G42" s="95"/>
      <c r="H42" s="129" t="s">
        <v>646</v>
      </c>
      <c r="I42" s="3" t="s">
        <v>652</v>
      </c>
      <c r="J42" s="161" t="s">
        <v>5</v>
      </c>
      <c r="K42" s="156">
        <f t="shared" si="3"/>
        <v>1</v>
      </c>
      <c r="L42" s="156">
        <f t="shared" si="0"/>
        <v>0</v>
      </c>
      <c r="M42" s="156">
        <f t="shared" si="1"/>
        <v>0</v>
      </c>
      <c r="N42" s="156">
        <f t="shared" si="2"/>
        <v>0</v>
      </c>
      <c r="O42" s="156">
        <f t="shared" si="4"/>
        <v>0</v>
      </c>
      <c r="P42" s="156">
        <f t="shared" si="5"/>
        <v>0</v>
      </c>
      <c r="Q42" s="156">
        <f t="shared" si="6"/>
        <v>0</v>
      </c>
      <c r="R42" s="156">
        <f t="shared" si="7"/>
        <v>0</v>
      </c>
      <c r="S42" s="6"/>
    </row>
    <row r="43" spans="1:19" s="92" customFormat="1" ht="216" x14ac:dyDescent="0.2">
      <c r="A43" s="274"/>
      <c r="B43" s="274"/>
      <c r="C43" s="61" t="s">
        <v>210</v>
      </c>
      <c r="D43" s="61" t="s">
        <v>65</v>
      </c>
      <c r="E43" s="66" t="s">
        <v>305</v>
      </c>
      <c r="F43" s="281"/>
      <c r="G43" s="95"/>
      <c r="H43" s="129" t="s">
        <v>646</v>
      </c>
      <c r="I43" s="3" t="s">
        <v>653</v>
      </c>
      <c r="J43" s="161" t="s">
        <v>5</v>
      </c>
      <c r="K43" s="156">
        <f t="shared" si="3"/>
        <v>1</v>
      </c>
      <c r="L43" s="156">
        <f t="shared" si="0"/>
        <v>0</v>
      </c>
      <c r="M43" s="156">
        <f t="shared" si="1"/>
        <v>0</v>
      </c>
      <c r="N43" s="156">
        <f t="shared" si="2"/>
        <v>0</v>
      </c>
      <c r="O43" s="156">
        <f t="shared" si="4"/>
        <v>0</v>
      </c>
      <c r="P43" s="156">
        <f t="shared" si="5"/>
        <v>0</v>
      </c>
      <c r="Q43" s="156">
        <f t="shared" si="6"/>
        <v>0</v>
      </c>
      <c r="R43" s="156">
        <f t="shared" si="7"/>
        <v>0</v>
      </c>
      <c r="S43" s="6"/>
    </row>
    <row r="44" spans="1:19" s="102" customFormat="1" ht="162" x14ac:dyDescent="0.2">
      <c r="A44" s="274"/>
      <c r="B44" s="274"/>
      <c r="C44" s="64" t="s">
        <v>178</v>
      </c>
      <c r="D44" s="64" t="s">
        <v>65</v>
      </c>
      <c r="E44" s="65" t="s">
        <v>177</v>
      </c>
      <c r="F44" s="67" t="s">
        <v>106</v>
      </c>
      <c r="G44" s="100"/>
      <c r="H44" s="103" t="str">
        <f>IF(ISBLANK(H5),"Waiting",H5)</f>
        <v>Yes</v>
      </c>
      <c r="I44" s="3" t="s">
        <v>811</v>
      </c>
      <c r="J44" s="161" t="s">
        <v>5</v>
      </c>
      <c r="K44" s="156">
        <f t="shared" si="3"/>
        <v>1</v>
      </c>
      <c r="L44" s="156">
        <f t="shared" si="0"/>
        <v>0</v>
      </c>
      <c r="M44" s="156">
        <f t="shared" si="1"/>
        <v>0</v>
      </c>
      <c r="N44" s="156">
        <f t="shared" si="2"/>
        <v>0</v>
      </c>
      <c r="O44" s="156">
        <f t="shared" si="4"/>
        <v>0</v>
      </c>
      <c r="P44" s="156">
        <f t="shared" si="5"/>
        <v>0</v>
      </c>
      <c r="Q44" s="156">
        <f t="shared" si="6"/>
        <v>0</v>
      </c>
      <c r="R44" s="156">
        <f t="shared" si="7"/>
        <v>0</v>
      </c>
      <c r="S44" s="247"/>
    </row>
    <row r="45" spans="1:19" s="92" customFormat="1" ht="20" x14ac:dyDescent="0.2">
      <c r="A45" s="274"/>
      <c r="B45" s="274"/>
      <c r="C45" s="68" t="s">
        <v>211</v>
      </c>
      <c r="D45" s="68" t="s">
        <v>65</v>
      </c>
      <c r="E45" s="52" t="s">
        <v>592</v>
      </c>
      <c r="F45" s="53" t="s">
        <v>107</v>
      </c>
      <c r="G45" s="95"/>
      <c r="H45" s="129" t="s">
        <v>647</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2" customFormat="1" ht="36" x14ac:dyDescent="0.2">
      <c r="A46" s="274"/>
      <c r="B46" s="274"/>
      <c r="C46" s="61" t="s">
        <v>212</v>
      </c>
      <c r="D46" s="61" t="s">
        <v>65</v>
      </c>
      <c r="E46" s="54" t="s">
        <v>602</v>
      </c>
      <c r="F46" s="55" t="s">
        <v>108</v>
      </c>
      <c r="G46" s="95"/>
      <c r="H46" s="129" t="s">
        <v>647</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2" customFormat="1" ht="36" x14ac:dyDescent="0.2">
      <c r="A47" s="274"/>
      <c r="B47" s="274"/>
      <c r="C47" s="61" t="s">
        <v>213</v>
      </c>
      <c r="D47" s="61" t="s">
        <v>66</v>
      </c>
      <c r="E47" s="52" t="s">
        <v>306</v>
      </c>
      <c r="F47" s="53" t="s">
        <v>109</v>
      </c>
      <c r="G47" s="95"/>
      <c r="H47" s="129" t="s">
        <v>647</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2" customFormat="1" ht="36" x14ac:dyDescent="0.2">
      <c r="A48" s="274"/>
      <c r="B48" s="274"/>
      <c r="C48" s="51" t="s">
        <v>214</v>
      </c>
      <c r="D48" s="51" t="s">
        <v>66</v>
      </c>
      <c r="E48" s="52" t="s">
        <v>307</v>
      </c>
      <c r="F48" s="53" t="s">
        <v>110</v>
      </c>
      <c r="G48" s="95"/>
      <c r="H48" s="129" t="s">
        <v>647</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2" customFormat="1" ht="36" x14ac:dyDescent="0.2">
      <c r="A49" s="274"/>
      <c r="B49" s="274"/>
      <c r="C49" s="51" t="s">
        <v>215</v>
      </c>
      <c r="D49" s="51" t="s">
        <v>66</v>
      </c>
      <c r="E49" s="52" t="s">
        <v>308</v>
      </c>
      <c r="F49" s="53" t="s">
        <v>102</v>
      </c>
      <c r="G49" s="95"/>
      <c r="H49" s="131" t="s">
        <v>647</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2" customFormat="1" ht="36" x14ac:dyDescent="0.2">
      <c r="A50" s="274"/>
      <c r="B50" s="274"/>
      <c r="C50" s="51" t="s">
        <v>545</v>
      </c>
      <c r="D50" s="51" t="s">
        <v>65</v>
      </c>
      <c r="E50" s="54" t="s">
        <v>537</v>
      </c>
      <c r="F50" s="53"/>
      <c r="G50" s="95"/>
      <c r="H50" s="131" t="s">
        <v>647</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2" customFormat="1" ht="36" x14ac:dyDescent="0.2">
      <c r="A51" s="274"/>
      <c r="B51" s="274"/>
      <c r="C51" s="51" t="s">
        <v>546</v>
      </c>
      <c r="D51" s="51" t="s">
        <v>66</v>
      </c>
      <c r="E51" s="54" t="s">
        <v>538</v>
      </c>
      <c r="F51" s="53"/>
      <c r="G51" s="95"/>
      <c r="H51" s="131" t="s">
        <v>647</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2" customFormat="1" ht="21" thickBot="1" x14ac:dyDescent="0.25">
      <c r="A52" s="274"/>
      <c r="B52" s="274"/>
      <c r="C52" s="51" t="s">
        <v>461</v>
      </c>
      <c r="D52" s="51" t="s">
        <v>390</v>
      </c>
      <c r="E52" s="52" t="s">
        <v>458</v>
      </c>
      <c r="F52" s="53"/>
      <c r="G52" s="95"/>
      <c r="H52" s="130" t="s">
        <v>647</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6" customFormat="1" ht="37" thickTop="1" x14ac:dyDescent="0.2">
      <c r="A53" s="275" t="s">
        <v>6</v>
      </c>
      <c r="B53" s="275" t="s">
        <v>7</v>
      </c>
      <c r="C53" s="69" t="s">
        <v>179</v>
      </c>
      <c r="D53" s="69" t="s">
        <v>65</v>
      </c>
      <c r="E53" s="70" t="s">
        <v>184</v>
      </c>
      <c r="F53" s="71" t="s">
        <v>91</v>
      </c>
      <c r="G53" s="104"/>
      <c r="H53" s="105"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6" customFormat="1" ht="90" x14ac:dyDescent="0.2">
      <c r="A54" s="276"/>
      <c r="B54" s="276"/>
      <c r="C54" s="69" t="s">
        <v>180</v>
      </c>
      <c r="D54" s="69" t="s">
        <v>65</v>
      </c>
      <c r="E54" s="72" t="s">
        <v>185</v>
      </c>
      <c r="F54" s="73" t="s">
        <v>517</v>
      </c>
      <c r="G54" s="104"/>
      <c r="H54" s="107" t="str">
        <f>IF(ISBLANK(H7),"Waiting",H7)</f>
        <v>Yes</v>
      </c>
      <c r="I54" s="3" t="s">
        <v>648</v>
      </c>
      <c r="J54" s="156" t="s">
        <v>6</v>
      </c>
      <c r="K54" s="156">
        <f t="shared" si="3"/>
        <v>1</v>
      </c>
      <c r="L54" s="156">
        <f t="shared" si="0"/>
        <v>0</v>
      </c>
      <c r="M54" s="156">
        <f t="shared" si="1"/>
        <v>0</v>
      </c>
      <c r="N54" s="156">
        <f t="shared" si="2"/>
        <v>0</v>
      </c>
      <c r="O54" s="156">
        <f t="shared" si="4"/>
        <v>0</v>
      </c>
      <c r="P54" s="156">
        <f t="shared" si="5"/>
        <v>0</v>
      </c>
      <c r="Q54" s="156">
        <f t="shared" si="6"/>
        <v>0</v>
      </c>
      <c r="R54" s="156">
        <f t="shared" si="7"/>
        <v>0</v>
      </c>
      <c r="S54" s="127"/>
    </row>
    <row r="55" spans="1:19" s="106" customFormat="1" ht="36" x14ac:dyDescent="0.2">
      <c r="A55" s="276"/>
      <c r="B55" s="276"/>
      <c r="C55" s="69" t="s">
        <v>181</v>
      </c>
      <c r="D55" s="69" t="s">
        <v>65</v>
      </c>
      <c r="E55" s="74" t="s">
        <v>186</v>
      </c>
      <c r="F55" s="75" t="s">
        <v>92</v>
      </c>
      <c r="G55" s="104"/>
      <c r="H55" s="107" t="str">
        <f>IF(ISBLANK(H8),"Waiting",H8)</f>
        <v>No</v>
      </c>
      <c r="I55" s="126"/>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7"/>
    </row>
    <row r="56" spans="1:19" s="106" customFormat="1" ht="54" x14ac:dyDescent="0.2">
      <c r="A56" s="276"/>
      <c r="B56" s="276"/>
      <c r="C56" s="217" t="s">
        <v>182</v>
      </c>
      <c r="D56" s="217" t="s">
        <v>65</v>
      </c>
      <c r="E56" s="218" t="s">
        <v>612</v>
      </c>
      <c r="F56" s="219" t="s">
        <v>520</v>
      </c>
      <c r="G56" s="104"/>
      <c r="H56" s="107" t="str">
        <f>IF(ISBLANK(H9),"Waiting",H9)</f>
        <v>No</v>
      </c>
      <c r="I56" s="126"/>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7"/>
    </row>
    <row r="57" spans="1:19" s="106" customFormat="1" ht="36" x14ac:dyDescent="0.2">
      <c r="A57" s="276"/>
      <c r="B57" s="276"/>
      <c r="C57" s="69" t="s">
        <v>183</v>
      </c>
      <c r="D57" s="69" t="s">
        <v>65</v>
      </c>
      <c r="E57" s="74" t="s">
        <v>309</v>
      </c>
      <c r="F57" s="75" t="s">
        <v>111</v>
      </c>
      <c r="G57" s="104"/>
      <c r="H57" s="107" t="str">
        <f>IF(ISBLANK(H10),"Waiting",H10)</f>
        <v>No</v>
      </c>
      <c r="I57" s="126"/>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7"/>
    </row>
    <row r="58" spans="1:19" s="92" customFormat="1" ht="36" x14ac:dyDescent="0.2">
      <c r="A58" s="276"/>
      <c r="B58" s="276"/>
      <c r="C58" s="76" t="s">
        <v>216</v>
      </c>
      <c r="D58" s="76" t="s">
        <v>65</v>
      </c>
      <c r="E58" s="77" t="s">
        <v>310</v>
      </c>
      <c r="F58" s="78" t="s">
        <v>523</v>
      </c>
      <c r="G58" s="95"/>
      <c r="H58" s="129" t="s">
        <v>647</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247"/>
    </row>
    <row r="59" spans="1:19" s="106" customFormat="1" ht="252" x14ac:dyDescent="0.2">
      <c r="A59" s="276"/>
      <c r="B59" s="276"/>
      <c r="C59" s="79" t="s">
        <v>178</v>
      </c>
      <c r="D59" s="79" t="s">
        <v>65</v>
      </c>
      <c r="E59" s="72" t="s">
        <v>177</v>
      </c>
      <c r="F59" s="73" t="s">
        <v>106</v>
      </c>
      <c r="G59" s="108"/>
      <c r="H59" s="107" t="str">
        <f>IF(ISBLANK(H5),"Waiting",H5)</f>
        <v>Yes</v>
      </c>
      <c r="I59" s="3" t="s">
        <v>809</v>
      </c>
      <c r="J59" s="156" t="s">
        <v>6</v>
      </c>
      <c r="K59" s="156">
        <f t="shared" si="3"/>
        <v>1</v>
      </c>
      <c r="L59" s="156">
        <f t="shared" si="0"/>
        <v>0</v>
      </c>
      <c r="M59" s="156">
        <f t="shared" si="1"/>
        <v>0</v>
      </c>
      <c r="N59" s="156">
        <f t="shared" si="2"/>
        <v>0</v>
      </c>
      <c r="O59" s="156">
        <f t="shared" si="4"/>
        <v>0</v>
      </c>
      <c r="P59" s="156">
        <f t="shared" si="5"/>
        <v>0</v>
      </c>
      <c r="Q59" s="156">
        <f t="shared" si="6"/>
        <v>0</v>
      </c>
      <c r="R59" s="156">
        <f t="shared" si="7"/>
        <v>0</v>
      </c>
      <c r="S59" s="248"/>
    </row>
    <row r="60" spans="1:19" s="106" customFormat="1" ht="36" x14ac:dyDescent="0.2">
      <c r="A60" s="276"/>
      <c r="B60" s="276"/>
      <c r="C60" s="56" t="s">
        <v>217</v>
      </c>
      <c r="D60" s="56" t="s">
        <v>65</v>
      </c>
      <c r="E60" s="77" t="s">
        <v>595</v>
      </c>
      <c r="F60" s="78" t="s">
        <v>112</v>
      </c>
      <c r="G60" s="108"/>
      <c r="H60" s="129" t="s">
        <v>647</v>
      </c>
      <c r="I60" s="136"/>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7"/>
    </row>
    <row r="61" spans="1:19" s="106" customFormat="1" ht="36" x14ac:dyDescent="0.2">
      <c r="A61" s="276"/>
      <c r="B61" s="276"/>
      <c r="C61" s="185" t="s">
        <v>547</v>
      </c>
      <c r="D61" s="185" t="s">
        <v>65</v>
      </c>
      <c r="E61" s="57" t="s">
        <v>537</v>
      </c>
      <c r="F61" s="78"/>
      <c r="G61" s="108"/>
      <c r="H61" s="131" t="s">
        <v>647</v>
      </c>
      <c r="I61" s="136"/>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7"/>
    </row>
    <row r="62" spans="1:19" s="106" customFormat="1" ht="36" x14ac:dyDescent="0.2">
      <c r="A62" s="276"/>
      <c r="B62" s="276"/>
      <c r="C62" s="185" t="s">
        <v>548</v>
      </c>
      <c r="D62" s="185" t="s">
        <v>66</v>
      </c>
      <c r="E62" s="57" t="s">
        <v>538</v>
      </c>
      <c r="F62" s="78"/>
      <c r="G62" s="108"/>
      <c r="H62" s="131" t="s">
        <v>647</v>
      </c>
      <c r="I62" s="136"/>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7"/>
    </row>
    <row r="63" spans="1:19" s="92" customFormat="1" ht="21" thickBot="1" x14ac:dyDescent="0.25">
      <c r="A63" s="276"/>
      <c r="B63" s="276"/>
      <c r="C63" s="76" t="s">
        <v>462</v>
      </c>
      <c r="D63" s="76" t="s">
        <v>390</v>
      </c>
      <c r="E63" s="77" t="s">
        <v>458</v>
      </c>
      <c r="F63" s="78"/>
      <c r="G63" s="95"/>
      <c r="H63" s="130" t="s">
        <v>647</v>
      </c>
      <c r="I63" s="7"/>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2" customFormat="1" ht="91" thickTop="1" x14ac:dyDescent="0.2">
      <c r="A64" s="278" t="s">
        <v>8</v>
      </c>
      <c r="B64" s="278" t="s">
        <v>37</v>
      </c>
      <c r="C64" s="61" t="s">
        <v>218</v>
      </c>
      <c r="D64" s="61" t="s">
        <v>65</v>
      </c>
      <c r="E64" s="66" t="s">
        <v>311</v>
      </c>
      <c r="F64" s="80" t="s">
        <v>524</v>
      </c>
      <c r="G64" s="95"/>
      <c r="H64" s="128" t="s">
        <v>646</v>
      </c>
      <c r="I64" s="4" t="s">
        <v>654</v>
      </c>
      <c r="J64" s="155" t="s">
        <v>8</v>
      </c>
      <c r="K64" s="155">
        <f t="shared" si="3"/>
        <v>1</v>
      </c>
      <c r="L64" s="155">
        <f t="shared" si="0"/>
        <v>0</v>
      </c>
      <c r="M64" s="155">
        <f t="shared" si="1"/>
        <v>0</v>
      </c>
      <c r="N64" s="155">
        <f t="shared" si="2"/>
        <v>0</v>
      </c>
      <c r="O64" s="157">
        <f t="shared" si="4"/>
        <v>0</v>
      </c>
      <c r="P64" s="157">
        <f t="shared" si="5"/>
        <v>0</v>
      </c>
      <c r="Q64" s="157">
        <f t="shared" si="6"/>
        <v>0</v>
      </c>
      <c r="R64" s="157">
        <f t="shared" si="7"/>
        <v>0</v>
      </c>
      <c r="S64" s="5"/>
    </row>
    <row r="65" spans="1:19" s="92" customFormat="1" ht="36" x14ac:dyDescent="0.2">
      <c r="A65" s="274"/>
      <c r="B65" s="274"/>
      <c r="C65" s="61" t="s">
        <v>219</v>
      </c>
      <c r="D65" s="61" t="s">
        <v>65</v>
      </c>
      <c r="E65" s="66" t="s">
        <v>312</v>
      </c>
      <c r="F65" s="80" t="s">
        <v>113</v>
      </c>
      <c r="G65" s="95"/>
      <c r="H65" s="129" t="s">
        <v>647</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2" customFormat="1" ht="20" x14ac:dyDescent="0.2">
      <c r="A66" s="274"/>
      <c r="B66" s="274"/>
      <c r="C66" s="61" t="s">
        <v>220</v>
      </c>
      <c r="D66" s="61" t="s">
        <v>65</v>
      </c>
      <c r="E66" s="66" t="s">
        <v>313</v>
      </c>
      <c r="F66" s="80" t="s">
        <v>114</v>
      </c>
      <c r="G66" s="95"/>
      <c r="H66" s="129" t="s">
        <v>647</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2" customFormat="1" ht="20" x14ac:dyDescent="0.2">
      <c r="A67" s="274"/>
      <c r="B67" s="274"/>
      <c r="C67" s="61" t="s">
        <v>221</v>
      </c>
      <c r="D67" s="61" t="s">
        <v>65</v>
      </c>
      <c r="E67" s="66" t="s">
        <v>314</v>
      </c>
      <c r="F67" s="80" t="s">
        <v>115</v>
      </c>
      <c r="G67" s="95"/>
      <c r="H67" s="129" t="s">
        <v>647</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2" customFormat="1" ht="54" x14ac:dyDescent="0.2">
      <c r="A68" s="274"/>
      <c r="B68" s="274"/>
      <c r="C68" s="61" t="s">
        <v>222</v>
      </c>
      <c r="D68" s="61" t="s">
        <v>66</v>
      </c>
      <c r="E68" s="66" t="s">
        <v>315</v>
      </c>
      <c r="F68" s="80" t="s">
        <v>116</v>
      </c>
      <c r="G68" s="95"/>
      <c r="H68" s="129" t="s">
        <v>647</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2" customFormat="1" ht="36" x14ac:dyDescent="0.2">
      <c r="A69" s="274"/>
      <c r="B69" s="274"/>
      <c r="C69" s="61" t="s">
        <v>223</v>
      </c>
      <c r="D69" s="61" t="s">
        <v>66</v>
      </c>
      <c r="E69" s="81" t="s">
        <v>316</v>
      </c>
      <c r="F69" s="82" t="s">
        <v>117</v>
      </c>
      <c r="G69" s="95"/>
      <c r="H69" s="131" t="s">
        <v>647</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2" customFormat="1" ht="36" x14ac:dyDescent="0.2">
      <c r="A70" s="274"/>
      <c r="B70" s="274"/>
      <c r="C70" s="51" t="s">
        <v>549</v>
      </c>
      <c r="D70" s="51" t="s">
        <v>65</v>
      </c>
      <c r="E70" s="54" t="s">
        <v>537</v>
      </c>
      <c r="F70" s="82"/>
      <c r="G70" s="95"/>
      <c r="H70" s="131" t="s">
        <v>647</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2" customFormat="1" ht="36" x14ac:dyDescent="0.2">
      <c r="A71" s="274"/>
      <c r="B71" s="274"/>
      <c r="C71" s="51" t="s">
        <v>550</v>
      </c>
      <c r="D71" s="51" t="s">
        <v>66</v>
      </c>
      <c r="E71" s="54" t="s">
        <v>538</v>
      </c>
      <c r="F71" s="82"/>
      <c r="G71" s="95"/>
      <c r="H71" s="131" t="s">
        <v>647</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2" customFormat="1" ht="21" thickBot="1" x14ac:dyDescent="0.25">
      <c r="A72" s="274"/>
      <c r="B72" s="274"/>
      <c r="C72" s="61" t="s">
        <v>463</v>
      </c>
      <c r="D72" s="61" t="s">
        <v>390</v>
      </c>
      <c r="E72" s="81" t="s">
        <v>458</v>
      </c>
      <c r="F72" s="82"/>
      <c r="G72" s="95"/>
      <c r="H72" s="130" t="s">
        <v>647</v>
      </c>
      <c r="I72" s="7"/>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6" customFormat="1" ht="21" thickTop="1" x14ac:dyDescent="0.2">
      <c r="A73" s="275" t="s">
        <v>9</v>
      </c>
      <c r="B73" s="275" t="s">
        <v>38</v>
      </c>
      <c r="C73" s="79" t="s">
        <v>195</v>
      </c>
      <c r="D73" s="79" t="s">
        <v>65</v>
      </c>
      <c r="E73" s="70" t="s">
        <v>293</v>
      </c>
      <c r="F73" s="71" t="s">
        <v>95</v>
      </c>
      <c r="G73" s="108"/>
      <c r="H73" s="101" t="str">
        <f>IF(ISBLANK(H21),"Waiting",H21)</f>
        <v>No</v>
      </c>
      <c r="I73" s="124"/>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5"/>
    </row>
    <row r="74" spans="1:19" s="106" customFormat="1" ht="20" x14ac:dyDescent="0.2">
      <c r="A74" s="276"/>
      <c r="B74" s="276"/>
      <c r="C74" s="79" t="s">
        <v>196</v>
      </c>
      <c r="D74" s="79" t="s">
        <v>65</v>
      </c>
      <c r="E74" s="70" t="s">
        <v>294</v>
      </c>
      <c r="F74" s="71" t="s">
        <v>96</v>
      </c>
      <c r="G74" s="108"/>
      <c r="H74" s="107" t="str">
        <f>IF(ISBLANK(H22),"Waiting",H22)</f>
        <v>No</v>
      </c>
      <c r="I74" s="126"/>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7"/>
    </row>
    <row r="75" spans="1:19" s="106" customFormat="1" ht="20" x14ac:dyDescent="0.2">
      <c r="A75" s="276"/>
      <c r="B75" s="276"/>
      <c r="C75" s="79" t="s">
        <v>197</v>
      </c>
      <c r="D75" s="79" t="s">
        <v>65</v>
      </c>
      <c r="E75" s="70" t="s">
        <v>295</v>
      </c>
      <c r="F75" s="71" t="s">
        <v>97</v>
      </c>
      <c r="G75" s="108"/>
      <c r="H75" s="107" t="str">
        <f>IF(ISBLANK(H23),"Waiting",H23)</f>
        <v>No</v>
      </c>
      <c r="I75" s="126"/>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7"/>
    </row>
    <row r="76" spans="1:19" s="106" customFormat="1" ht="54" x14ac:dyDescent="0.2">
      <c r="A76" s="276"/>
      <c r="B76" s="276"/>
      <c r="C76" s="79" t="s">
        <v>198</v>
      </c>
      <c r="D76" s="79" t="s">
        <v>65</v>
      </c>
      <c r="E76" s="70" t="s">
        <v>296</v>
      </c>
      <c r="F76" s="71" t="s">
        <v>98</v>
      </c>
      <c r="G76" s="108"/>
      <c r="H76" s="107" t="str">
        <f>IF(ISBLANK(H24),"Waiting",H24)</f>
        <v>No</v>
      </c>
      <c r="I76" s="126"/>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7"/>
    </row>
    <row r="77" spans="1:19" s="106" customFormat="1" ht="20" x14ac:dyDescent="0.2">
      <c r="A77" s="276"/>
      <c r="B77" s="276"/>
      <c r="C77" s="220" t="s">
        <v>211</v>
      </c>
      <c r="D77" s="220" t="s">
        <v>65</v>
      </c>
      <c r="E77" s="221" t="s">
        <v>592</v>
      </c>
      <c r="F77" s="222" t="s">
        <v>107</v>
      </c>
      <c r="G77" s="108"/>
      <c r="H77" s="107" t="str">
        <f>IF(ISBLANK(H45),"Waiting",H45)</f>
        <v>No</v>
      </c>
      <c r="I77" s="126"/>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7"/>
    </row>
    <row r="78" spans="1:19" s="92" customFormat="1" ht="54" x14ac:dyDescent="0.2">
      <c r="A78" s="276"/>
      <c r="B78" s="276"/>
      <c r="C78" s="83" t="s">
        <v>224</v>
      </c>
      <c r="D78" s="83" t="s">
        <v>65</v>
      </c>
      <c r="E78" s="84" t="s">
        <v>317</v>
      </c>
      <c r="F78" s="85" t="s">
        <v>525</v>
      </c>
      <c r="G78" s="109"/>
      <c r="H78" s="129" t="s">
        <v>647</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2" customFormat="1" ht="36" x14ac:dyDescent="0.2">
      <c r="A79" s="276"/>
      <c r="B79" s="276"/>
      <c r="C79" s="56" t="s">
        <v>225</v>
      </c>
      <c r="D79" s="56" t="s">
        <v>65</v>
      </c>
      <c r="E79" s="84" t="s">
        <v>318</v>
      </c>
      <c r="F79" s="85" t="s">
        <v>118</v>
      </c>
      <c r="G79" s="95"/>
      <c r="H79" s="129" t="s">
        <v>647</v>
      </c>
      <c r="I79" s="3"/>
      <c r="J79" s="161" t="s">
        <v>9</v>
      </c>
      <c r="K79" s="156">
        <f t="shared" si="11"/>
        <v>0</v>
      </c>
      <c r="L79" s="156">
        <f t="shared" si="8"/>
        <v>0</v>
      </c>
      <c r="M79" s="156">
        <f t="shared" si="9"/>
        <v>0</v>
      </c>
      <c r="N79" s="156">
        <f t="shared" si="10"/>
        <v>0</v>
      </c>
      <c r="O79" s="156">
        <f t="shared" si="12"/>
        <v>0</v>
      </c>
      <c r="P79" s="156">
        <f t="shared" si="13"/>
        <v>0</v>
      </c>
      <c r="Q79" s="156">
        <f t="shared" si="14"/>
        <v>0</v>
      </c>
      <c r="R79" s="156">
        <f t="shared" si="15"/>
        <v>0</v>
      </c>
      <c r="S79" s="6"/>
    </row>
    <row r="80" spans="1:19" s="92" customFormat="1" ht="36" x14ac:dyDescent="0.2">
      <c r="A80" s="276"/>
      <c r="B80" s="276"/>
      <c r="C80" s="56" t="s">
        <v>226</v>
      </c>
      <c r="D80" s="56" t="s">
        <v>66</v>
      </c>
      <c r="E80" s="84" t="s">
        <v>319</v>
      </c>
      <c r="F80" s="85" t="s">
        <v>119</v>
      </c>
      <c r="G80" s="95"/>
      <c r="H80" s="131" t="s">
        <v>647</v>
      </c>
      <c r="I80" s="9"/>
      <c r="J80" s="161" t="s">
        <v>9</v>
      </c>
      <c r="K80" s="156">
        <f t="shared" si="11"/>
        <v>0</v>
      </c>
      <c r="L80" s="156">
        <f t="shared" si="8"/>
        <v>0</v>
      </c>
      <c r="M80" s="156">
        <f t="shared" si="9"/>
        <v>0</v>
      </c>
      <c r="N80" s="156">
        <f t="shared" si="10"/>
        <v>0</v>
      </c>
      <c r="O80" s="156">
        <f t="shared" si="12"/>
        <v>0</v>
      </c>
      <c r="P80" s="156">
        <f t="shared" si="13"/>
        <v>0</v>
      </c>
      <c r="Q80" s="156">
        <f t="shared" si="14"/>
        <v>0</v>
      </c>
      <c r="R80" s="156">
        <f t="shared" si="15"/>
        <v>0</v>
      </c>
      <c r="S80" s="10"/>
    </row>
    <row r="81" spans="1:19" s="92" customFormat="1" ht="36" x14ac:dyDescent="0.2">
      <c r="A81" s="276"/>
      <c r="B81" s="276"/>
      <c r="C81" s="186" t="s">
        <v>551</v>
      </c>
      <c r="D81" s="187" t="s">
        <v>65</v>
      </c>
      <c r="E81" s="188" t="s">
        <v>537</v>
      </c>
      <c r="F81" s="85"/>
      <c r="G81" s="95"/>
      <c r="H81" s="131" t="s">
        <v>647</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2" customFormat="1" ht="36" x14ac:dyDescent="0.2">
      <c r="A82" s="276"/>
      <c r="B82" s="276"/>
      <c r="C82" s="189" t="s">
        <v>552</v>
      </c>
      <c r="D82" s="190" t="s">
        <v>66</v>
      </c>
      <c r="E82" s="191" t="s">
        <v>538</v>
      </c>
      <c r="F82" s="85"/>
      <c r="G82" s="95"/>
      <c r="H82" s="131" t="s">
        <v>647</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2" customFormat="1" ht="91" thickBot="1" x14ac:dyDescent="0.25">
      <c r="A83" s="276"/>
      <c r="B83" s="276"/>
      <c r="C83" s="56" t="s">
        <v>464</v>
      </c>
      <c r="D83" s="56" t="s">
        <v>390</v>
      </c>
      <c r="E83" s="84" t="s">
        <v>458</v>
      </c>
      <c r="F83" s="85"/>
      <c r="G83" s="95"/>
      <c r="H83" s="130" t="s">
        <v>646</v>
      </c>
      <c r="I83" s="7" t="s">
        <v>798</v>
      </c>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249"/>
    </row>
    <row r="84" spans="1:19" s="92" customFormat="1" ht="127" thickTop="1" x14ac:dyDescent="0.2">
      <c r="A84" s="278" t="s">
        <v>10</v>
      </c>
      <c r="B84" s="283" t="s">
        <v>41</v>
      </c>
      <c r="C84" s="61" t="s">
        <v>227</v>
      </c>
      <c r="D84" s="61" t="s">
        <v>65</v>
      </c>
      <c r="E84" s="66" t="s">
        <v>331</v>
      </c>
      <c r="F84" s="80" t="s">
        <v>120</v>
      </c>
      <c r="G84" s="95"/>
      <c r="H84" s="129" t="s">
        <v>646</v>
      </c>
      <c r="I84" s="3" t="s">
        <v>655</v>
      </c>
      <c r="J84" s="156" t="s">
        <v>10</v>
      </c>
      <c r="K84" s="156">
        <f t="shared" si="11"/>
        <v>1</v>
      </c>
      <c r="L84" s="156">
        <f t="shared" si="8"/>
        <v>0</v>
      </c>
      <c r="M84" s="156">
        <f t="shared" si="9"/>
        <v>0</v>
      </c>
      <c r="N84" s="156">
        <f t="shared" si="10"/>
        <v>0</v>
      </c>
      <c r="O84" s="157">
        <f t="shared" si="12"/>
        <v>0</v>
      </c>
      <c r="P84" s="157">
        <f t="shared" si="13"/>
        <v>0</v>
      </c>
      <c r="Q84" s="157">
        <f t="shared" si="14"/>
        <v>0</v>
      </c>
      <c r="R84" s="157">
        <f t="shared" si="15"/>
        <v>0</v>
      </c>
      <c r="S84" s="6"/>
    </row>
    <row r="85" spans="1:19" s="92" customFormat="1" ht="54" x14ac:dyDescent="0.2">
      <c r="A85" s="274"/>
      <c r="B85" s="284"/>
      <c r="C85" s="61" t="s">
        <v>228</v>
      </c>
      <c r="D85" s="61" t="s">
        <v>65</v>
      </c>
      <c r="E85" s="66" t="s">
        <v>332</v>
      </c>
      <c r="F85" s="80" t="s">
        <v>121</v>
      </c>
      <c r="G85" s="95"/>
      <c r="H85" s="129" t="s">
        <v>647</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2" customFormat="1" ht="20" x14ac:dyDescent="0.2">
      <c r="A86" s="274"/>
      <c r="B86" s="284"/>
      <c r="C86" s="220" t="s">
        <v>211</v>
      </c>
      <c r="D86" s="220" t="s">
        <v>65</v>
      </c>
      <c r="E86" s="218" t="s">
        <v>592</v>
      </c>
      <c r="F86" s="219" t="s">
        <v>107</v>
      </c>
      <c r="G86" s="108"/>
      <c r="H86" s="107" t="str">
        <f>IF(ISBLANK(H45),"Waiting",H45)</f>
        <v>No</v>
      </c>
      <c r="I86" s="126"/>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7"/>
    </row>
    <row r="87" spans="1:19" s="92" customFormat="1" ht="36" x14ac:dyDescent="0.2">
      <c r="A87" s="274"/>
      <c r="B87" s="284"/>
      <c r="C87" s="61" t="s">
        <v>229</v>
      </c>
      <c r="D87" s="61" t="s">
        <v>65</v>
      </c>
      <c r="E87" s="86" t="s">
        <v>320</v>
      </c>
      <c r="F87" s="87" t="s">
        <v>122</v>
      </c>
      <c r="G87" s="95"/>
      <c r="H87" s="129" t="s">
        <v>647</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2" customFormat="1" ht="54" x14ac:dyDescent="0.2">
      <c r="A88" s="274"/>
      <c r="B88" s="284"/>
      <c r="C88" s="79" t="s">
        <v>224</v>
      </c>
      <c r="D88" s="79" t="s">
        <v>65</v>
      </c>
      <c r="E88" s="74" t="s">
        <v>317</v>
      </c>
      <c r="F88" s="75" t="s">
        <v>525</v>
      </c>
      <c r="G88" s="108"/>
      <c r="H88" s="107" t="str">
        <f>IF(ISBLANK(H78),"Waiting",H78)</f>
        <v>No</v>
      </c>
      <c r="I88" s="3"/>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7"/>
    </row>
    <row r="89" spans="1:19" s="92" customFormat="1" ht="72" x14ac:dyDescent="0.2">
      <c r="A89" s="274"/>
      <c r="B89" s="284"/>
      <c r="C89" s="61" t="s">
        <v>230</v>
      </c>
      <c r="D89" s="61" t="s">
        <v>65</v>
      </c>
      <c r="E89" s="66" t="s">
        <v>333</v>
      </c>
      <c r="F89" s="80" t="s">
        <v>123</v>
      </c>
      <c r="G89" s="95"/>
      <c r="H89" s="129" t="s">
        <v>647</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6"/>
    </row>
    <row r="90" spans="1:19" s="92" customFormat="1" ht="36" x14ac:dyDescent="0.2">
      <c r="A90" s="274"/>
      <c r="B90" s="284"/>
      <c r="C90" s="220" t="s">
        <v>212</v>
      </c>
      <c r="D90" s="220" t="s">
        <v>65</v>
      </c>
      <c r="E90" s="218" t="s">
        <v>602</v>
      </c>
      <c r="F90" s="218" t="s">
        <v>108</v>
      </c>
      <c r="G90" s="95"/>
      <c r="H90" s="107"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19" s="92" customFormat="1" ht="162" x14ac:dyDescent="0.2">
      <c r="A91" s="274"/>
      <c r="B91" s="284"/>
      <c r="C91" s="51" t="s">
        <v>603</v>
      </c>
      <c r="D91" s="51" t="s">
        <v>65</v>
      </c>
      <c r="E91" s="86" t="s">
        <v>604</v>
      </c>
      <c r="F91" s="86" t="s">
        <v>605</v>
      </c>
      <c r="G91" s="95"/>
      <c r="H91" s="129" t="s">
        <v>646</v>
      </c>
      <c r="I91" s="3" t="s">
        <v>656</v>
      </c>
      <c r="J91" s="156" t="s">
        <v>10</v>
      </c>
      <c r="K91" s="156">
        <f t="shared" si="11"/>
        <v>1</v>
      </c>
      <c r="L91" s="156">
        <f t="shared" si="8"/>
        <v>0</v>
      </c>
      <c r="M91" s="156">
        <f t="shared" si="9"/>
        <v>0</v>
      </c>
      <c r="N91" s="156">
        <f t="shared" si="10"/>
        <v>0</v>
      </c>
      <c r="O91" s="156">
        <f t="shared" si="12"/>
        <v>0</v>
      </c>
      <c r="P91" s="156">
        <f t="shared" si="13"/>
        <v>0</v>
      </c>
      <c r="Q91" s="156">
        <f t="shared" si="14"/>
        <v>0</v>
      </c>
      <c r="R91" s="156">
        <f t="shared" si="15"/>
        <v>0</v>
      </c>
      <c r="S91" s="6"/>
    </row>
    <row r="92" spans="1:19" s="92" customFormat="1" ht="54" x14ac:dyDescent="0.2">
      <c r="A92" s="274"/>
      <c r="B92" s="284"/>
      <c r="C92" s="61" t="s">
        <v>231</v>
      </c>
      <c r="D92" s="61" t="s">
        <v>66</v>
      </c>
      <c r="E92" s="86" t="s">
        <v>334</v>
      </c>
      <c r="F92" s="87" t="s">
        <v>124</v>
      </c>
      <c r="G92" s="95"/>
      <c r="H92" s="129" t="s">
        <v>647</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6"/>
    </row>
    <row r="93" spans="1:19" s="92" customFormat="1" ht="36" x14ac:dyDescent="0.2">
      <c r="A93" s="274"/>
      <c r="B93" s="284"/>
      <c r="C93" s="79" t="s">
        <v>215</v>
      </c>
      <c r="D93" s="79" t="s">
        <v>66</v>
      </c>
      <c r="E93" s="70" t="s">
        <v>308</v>
      </c>
      <c r="F93" s="71" t="s">
        <v>102</v>
      </c>
      <c r="G93" s="100"/>
      <c r="H93" s="103"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2" customFormat="1" ht="36" x14ac:dyDescent="0.2">
      <c r="A94" s="274"/>
      <c r="B94" s="284"/>
      <c r="C94" s="79" t="s">
        <v>214</v>
      </c>
      <c r="D94" s="79" t="s">
        <v>66</v>
      </c>
      <c r="E94" s="70" t="s">
        <v>307</v>
      </c>
      <c r="F94" s="71" t="s">
        <v>110</v>
      </c>
      <c r="G94" s="100"/>
      <c r="H94" s="103"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2" customFormat="1" ht="36" x14ac:dyDescent="0.2">
      <c r="A95" s="274"/>
      <c r="B95" s="284"/>
      <c r="C95" s="193" t="s">
        <v>553</v>
      </c>
      <c r="D95" s="194" t="s">
        <v>65</v>
      </c>
      <c r="E95" s="195" t="s">
        <v>537</v>
      </c>
      <c r="F95" s="192"/>
      <c r="G95" s="100"/>
      <c r="H95" s="129" t="s">
        <v>647</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2" customFormat="1" ht="36" x14ac:dyDescent="0.2">
      <c r="A96" s="274"/>
      <c r="B96" s="284"/>
      <c r="C96" s="196" t="s">
        <v>554</v>
      </c>
      <c r="D96" s="197" t="s">
        <v>66</v>
      </c>
      <c r="E96" s="198" t="s">
        <v>538</v>
      </c>
      <c r="F96" s="192"/>
      <c r="G96" s="100"/>
      <c r="H96" s="129" t="s">
        <v>647</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20" s="92" customFormat="1" ht="21" thickBot="1" x14ac:dyDescent="0.25">
      <c r="A97" s="282"/>
      <c r="B97" s="285"/>
      <c r="C97" s="61" t="s">
        <v>465</v>
      </c>
      <c r="D97" s="61" t="s">
        <v>390</v>
      </c>
      <c r="E97" s="86" t="s">
        <v>458</v>
      </c>
      <c r="F97" s="87"/>
      <c r="G97" s="100"/>
      <c r="H97" s="129" t="s">
        <v>647</v>
      </c>
      <c r="I97" s="134"/>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5"/>
    </row>
    <row r="98" spans="1:20" s="92" customFormat="1" ht="109" thickTop="1" x14ac:dyDescent="0.2">
      <c r="A98" s="275" t="s">
        <v>11</v>
      </c>
      <c r="B98" s="275" t="s">
        <v>42</v>
      </c>
      <c r="C98" s="56" t="s">
        <v>232</v>
      </c>
      <c r="D98" s="56" t="s">
        <v>65</v>
      </c>
      <c r="E98" s="77" t="s">
        <v>335</v>
      </c>
      <c r="F98" s="78" t="s">
        <v>125</v>
      </c>
      <c r="G98" s="110"/>
      <c r="H98" s="128" t="s">
        <v>646</v>
      </c>
      <c r="I98" s="4" t="s">
        <v>660</v>
      </c>
      <c r="J98" s="155" t="s">
        <v>11</v>
      </c>
      <c r="K98" s="155">
        <f t="shared" si="11"/>
        <v>1</v>
      </c>
      <c r="L98" s="155">
        <f t="shared" si="8"/>
        <v>0</v>
      </c>
      <c r="M98" s="155">
        <f t="shared" si="9"/>
        <v>0</v>
      </c>
      <c r="N98" s="155">
        <f t="shared" si="10"/>
        <v>0</v>
      </c>
      <c r="O98" s="157">
        <f t="shared" si="12"/>
        <v>0</v>
      </c>
      <c r="P98" s="157">
        <f t="shared" si="13"/>
        <v>0</v>
      </c>
      <c r="Q98" s="157">
        <f t="shared" si="14"/>
        <v>0</v>
      </c>
      <c r="R98" s="157">
        <f t="shared" si="15"/>
        <v>0</v>
      </c>
      <c r="S98" s="5"/>
    </row>
    <row r="99" spans="1:20" s="92" customFormat="1" ht="54" x14ac:dyDescent="0.2">
      <c r="A99" s="276"/>
      <c r="B99" s="276"/>
      <c r="C99" s="56" t="s">
        <v>233</v>
      </c>
      <c r="D99" s="56" t="s">
        <v>65</v>
      </c>
      <c r="E99" s="77" t="s">
        <v>336</v>
      </c>
      <c r="F99" s="78" t="s">
        <v>584</v>
      </c>
      <c r="G99" s="110"/>
      <c r="H99" s="129" t="s">
        <v>646</v>
      </c>
      <c r="I99" s="3" t="s">
        <v>658</v>
      </c>
      <c r="J99" s="156" t="s">
        <v>11</v>
      </c>
      <c r="K99" s="156">
        <f t="shared" si="11"/>
        <v>1</v>
      </c>
      <c r="L99" s="156">
        <f t="shared" si="8"/>
        <v>0</v>
      </c>
      <c r="M99" s="156">
        <f t="shared" si="9"/>
        <v>0</v>
      </c>
      <c r="N99" s="156">
        <f t="shared" si="10"/>
        <v>0</v>
      </c>
      <c r="O99" s="156">
        <f t="shared" si="12"/>
        <v>0</v>
      </c>
      <c r="P99" s="156">
        <f t="shared" si="13"/>
        <v>0</v>
      </c>
      <c r="Q99" s="156">
        <f t="shared" si="14"/>
        <v>0</v>
      </c>
      <c r="R99" s="156">
        <f t="shared" si="15"/>
        <v>0</v>
      </c>
      <c r="S99" s="6"/>
    </row>
    <row r="100" spans="1:20" s="92" customFormat="1" ht="36" x14ac:dyDescent="0.2">
      <c r="A100" s="276"/>
      <c r="B100" s="276"/>
      <c r="C100" s="56" t="s">
        <v>234</v>
      </c>
      <c r="D100" s="56" t="s">
        <v>65</v>
      </c>
      <c r="E100" s="77" t="s">
        <v>337</v>
      </c>
      <c r="F100" s="78" t="s">
        <v>127</v>
      </c>
      <c r="G100" s="110"/>
      <c r="H100" s="129" t="s">
        <v>647</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20" s="92" customFormat="1" ht="198" x14ac:dyDescent="0.2">
      <c r="A101" s="276"/>
      <c r="B101" s="276"/>
      <c r="C101" s="56" t="s">
        <v>235</v>
      </c>
      <c r="D101" s="56" t="s">
        <v>65</v>
      </c>
      <c r="E101" s="77" t="s">
        <v>338</v>
      </c>
      <c r="F101" s="78" t="s">
        <v>128</v>
      </c>
      <c r="G101" s="110"/>
      <c r="H101" s="129" t="s">
        <v>646</v>
      </c>
      <c r="I101" s="3" t="s">
        <v>659</v>
      </c>
      <c r="J101" s="156" t="s">
        <v>11</v>
      </c>
      <c r="K101" s="156">
        <f t="shared" si="11"/>
        <v>1</v>
      </c>
      <c r="L101" s="156">
        <f t="shared" si="8"/>
        <v>0</v>
      </c>
      <c r="M101" s="156">
        <f t="shared" si="9"/>
        <v>0</v>
      </c>
      <c r="N101" s="156">
        <f t="shared" si="10"/>
        <v>0</v>
      </c>
      <c r="O101" s="156">
        <f t="shared" si="12"/>
        <v>0</v>
      </c>
      <c r="P101" s="156">
        <f t="shared" si="13"/>
        <v>0</v>
      </c>
      <c r="Q101" s="156">
        <f t="shared" si="14"/>
        <v>0</v>
      </c>
      <c r="R101" s="156">
        <f t="shared" si="15"/>
        <v>0</v>
      </c>
      <c r="S101" s="6"/>
    </row>
    <row r="102" spans="1:20" s="92" customFormat="1" ht="20" x14ac:dyDescent="0.2">
      <c r="A102" s="276"/>
      <c r="B102" s="276"/>
      <c r="C102" s="56" t="s">
        <v>236</v>
      </c>
      <c r="D102" s="56" t="s">
        <v>65</v>
      </c>
      <c r="E102" s="77" t="s">
        <v>339</v>
      </c>
      <c r="F102" s="78" t="s">
        <v>129</v>
      </c>
      <c r="G102" s="110"/>
      <c r="H102" s="129" t="s">
        <v>647</v>
      </c>
      <c r="I102" s="3"/>
      <c r="J102" s="156" t="s">
        <v>11</v>
      </c>
      <c r="K102" s="156">
        <f t="shared" si="11"/>
        <v>0</v>
      </c>
      <c r="L102" s="156">
        <f t="shared" si="8"/>
        <v>0</v>
      </c>
      <c r="M102" s="156">
        <f t="shared" si="9"/>
        <v>0</v>
      </c>
      <c r="N102" s="156">
        <f t="shared" si="10"/>
        <v>0</v>
      </c>
      <c r="O102" s="156">
        <f t="shared" si="12"/>
        <v>0</v>
      </c>
      <c r="P102" s="156">
        <f t="shared" si="13"/>
        <v>0</v>
      </c>
      <c r="Q102" s="156">
        <f t="shared" si="14"/>
        <v>0</v>
      </c>
      <c r="R102" s="156">
        <f t="shared" si="15"/>
        <v>0</v>
      </c>
      <c r="S102" s="6"/>
    </row>
    <row r="103" spans="1:20" s="92" customFormat="1" ht="36" x14ac:dyDescent="0.2">
      <c r="A103" s="276"/>
      <c r="B103" s="276"/>
      <c r="C103" s="56" t="s">
        <v>237</v>
      </c>
      <c r="D103" s="56" t="s">
        <v>65</v>
      </c>
      <c r="E103" s="77" t="s">
        <v>340</v>
      </c>
      <c r="F103" s="78" t="s">
        <v>130</v>
      </c>
      <c r="G103" s="110"/>
      <c r="H103" s="129" t="s">
        <v>647</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2" customFormat="1" ht="36" x14ac:dyDescent="0.2">
      <c r="A104" s="276"/>
      <c r="B104" s="276"/>
      <c r="C104" s="56" t="s">
        <v>238</v>
      </c>
      <c r="D104" s="56" t="s">
        <v>65</v>
      </c>
      <c r="E104" s="77" t="s">
        <v>341</v>
      </c>
      <c r="F104" s="78" t="s">
        <v>131</v>
      </c>
      <c r="G104" s="110"/>
      <c r="H104" s="131" t="s">
        <v>647</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2" customFormat="1" ht="36" x14ac:dyDescent="0.2">
      <c r="A105" s="276"/>
      <c r="B105" s="276"/>
      <c r="C105" s="225" t="s">
        <v>583</v>
      </c>
      <c r="D105" s="225" t="s">
        <v>65</v>
      </c>
      <c r="E105" s="226" t="s">
        <v>617</v>
      </c>
      <c r="F105" s="78" t="s">
        <v>585</v>
      </c>
      <c r="G105" s="110"/>
      <c r="H105" s="131" t="s">
        <v>647</v>
      </c>
      <c r="I105" s="9"/>
      <c r="J105" s="156" t="s">
        <v>11</v>
      </c>
      <c r="K105" s="156">
        <f t="shared" si="11"/>
        <v>0</v>
      </c>
      <c r="L105" s="156">
        <f t="shared" si="8"/>
        <v>0</v>
      </c>
      <c r="M105" s="156">
        <f t="shared" si="9"/>
        <v>0</v>
      </c>
      <c r="N105" s="156">
        <f t="shared" si="10"/>
        <v>0</v>
      </c>
      <c r="O105" s="156">
        <f t="shared" si="12"/>
        <v>0</v>
      </c>
      <c r="P105" s="156">
        <f t="shared" si="13"/>
        <v>0</v>
      </c>
      <c r="Q105" s="156">
        <f t="shared" si="14"/>
        <v>0</v>
      </c>
      <c r="R105" s="156">
        <f t="shared" si="15"/>
        <v>0</v>
      </c>
      <c r="S105" s="10"/>
    </row>
    <row r="106" spans="1:20" s="92" customFormat="1" ht="36" x14ac:dyDescent="0.2">
      <c r="A106" s="276"/>
      <c r="B106" s="276"/>
      <c r="C106" s="186" t="s">
        <v>555</v>
      </c>
      <c r="D106" s="187" t="s">
        <v>65</v>
      </c>
      <c r="E106" s="188" t="s">
        <v>537</v>
      </c>
      <c r="F106" s="78"/>
      <c r="G106" s="110"/>
      <c r="H106" s="131" t="s">
        <v>647</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2" customFormat="1" ht="36" x14ac:dyDescent="0.2">
      <c r="A107" s="276"/>
      <c r="B107" s="276"/>
      <c r="C107" s="205" t="s">
        <v>574</v>
      </c>
      <c r="D107" s="206" t="s">
        <v>66</v>
      </c>
      <c r="E107" s="207" t="s">
        <v>538</v>
      </c>
      <c r="F107" s="78"/>
      <c r="G107" s="110"/>
      <c r="H107" s="129" t="s">
        <v>647</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2" customFormat="1" ht="21" thickBot="1" x14ac:dyDescent="0.25">
      <c r="A108" s="276"/>
      <c r="B108" s="276"/>
      <c r="C108" s="56" t="s">
        <v>466</v>
      </c>
      <c r="D108" s="56" t="s">
        <v>390</v>
      </c>
      <c r="E108" s="77" t="s">
        <v>458</v>
      </c>
      <c r="F108" s="78"/>
      <c r="G108" s="110"/>
      <c r="H108" s="140" t="s">
        <v>647</v>
      </c>
      <c r="I108" s="7"/>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20" s="99" customFormat="1" ht="55" thickTop="1" x14ac:dyDescent="0.2">
      <c r="A109" s="278" t="s">
        <v>12</v>
      </c>
      <c r="B109" s="278" t="s">
        <v>43</v>
      </c>
      <c r="C109" s="68" t="s">
        <v>239</v>
      </c>
      <c r="D109" s="68" t="s">
        <v>65</v>
      </c>
      <c r="E109" s="52" t="s">
        <v>321</v>
      </c>
      <c r="F109" s="53" t="s">
        <v>526</v>
      </c>
      <c r="G109" s="110"/>
      <c r="H109" s="128" t="s">
        <v>647</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8"/>
    </row>
    <row r="110" spans="1:20" s="92" customFormat="1" ht="36" x14ac:dyDescent="0.2">
      <c r="A110" s="274"/>
      <c r="B110" s="274"/>
      <c r="C110" s="68" t="s">
        <v>240</v>
      </c>
      <c r="D110" s="68" t="s">
        <v>65</v>
      </c>
      <c r="E110" s="52" t="s">
        <v>322</v>
      </c>
      <c r="F110" s="53" t="s">
        <v>132</v>
      </c>
      <c r="G110" s="95"/>
      <c r="H110" s="129" t="s">
        <v>647</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2" customFormat="1" ht="90" x14ac:dyDescent="0.2">
      <c r="A111" s="274"/>
      <c r="B111" s="274"/>
      <c r="C111" s="68" t="s">
        <v>241</v>
      </c>
      <c r="D111" s="68" t="s">
        <v>65</v>
      </c>
      <c r="E111" s="52" t="s">
        <v>323</v>
      </c>
      <c r="F111" s="53" t="s">
        <v>527</v>
      </c>
      <c r="G111" s="95"/>
      <c r="H111" s="129" t="s">
        <v>647</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20" s="92" customFormat="1" ht="36" x14ac:dyDescent="0.2">
      <c r="A112" s="274"/>
      <c r="B112" s="274"/>
      <c r="C112" s="68" t="s">
        <v>242</v>
      </c>
      <c r="D112" s="68" t="s">
        <v>65</v>
      </c>
      <c r="E112" s="52" t="s">
        <v>342</v>
      </c>
      <c r="F112" s="53" t="s">
        <v>133</v>
      </c>
      <c r="G112" s="95"/>
      <c r="H112" s="129" t="s">
        <v>647</v>
      </c>
      <c r="I112" s="3"/>
      <c r="J112" s="156" t="s">
        <v>12</v>
      </c>
      <c r="K112" s="156">
        <f t="shared" si="11"/>
        <v>0</v>
      </c>
      <c r="L112" s="156">
        <f t="shared" si="8"/>
        <v>0</v>
      </c>
      <c r="M112" s="156">
        <f t="shared" si="9"/>
        <v>0</v>
      </c>
      <c r="N112" s="156">
        <f t="shared" si="10"/>
        <v>0</v>
      </c>
      <c r="O112" s="156">
        <f t="shared" si="12"/>
        <v>0</v>
      </c>
      <c r="P112" s="156">
        <f t="shared" si="13"/>
        <v>0</v>
      </c>
      <c r="Q112" s="156">
        <f t="shared" si="14"/>
        <v>0</v>
      </c>
      <c r="R112" s="156">
        <f t="shared" si="15"/>
        <v>0</v>
      </c>
      <c r="S112" s="247"/>
    </row>
    <row r="113" spans="1:19" s="92" customFormat="1" ht="36" x14ac:dyDescent="0.2">
      <c r="A113" s="274"/>
      <c r="B113" s="274"/>
      <c r="C113" s="68" t="s">
        <v>243</v>
      </c>
      <c r="D113" s="68" t="s">
        <v>65</v>
      </c>
      <c r="E113" s="52" t="s">
        <v>343</v>
      </c>
      <c r="F113" s="53" t="s">
        <v>134</v>
      </c>
      <c r="G113" s="95"/>
      <c r="H113" s="129" t="s">
        <v>647</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2" customFormat="1" ht="54" x14ac:dyDescent="0.2">
      <c r="A114" s="274"/>
      <c r="B114" s="274"/>
      <c r="C114" s="68" t="s">
        <v>244</v>
      </c>
      <c r="D114" s="68" t="s">
        <v>65</v>
      </c>
      <c r="E114" s="52" t="s">
        <v>324</v>
      </c>
      <c r="F114" s="53" t="s">
        <v>135</v>
      </c>
      <c r="G114" s="95"/>
      <c r="H114" s="129" t="s">
        <v>647</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2" customFormat="1" ht="36" x14ac:dyDescent="0.2">
      <c r="A115" s="274"/>
      <c r="B115" s="274"/>
      <c r="C115" s="61" t="s">
        <v>245</v>
      </c>
      <c r="D115" s="61" t="s">
        <v>65</v>
      </c>
      <c r="E115" s="66" t="s">
        <v>344</v>
      </c>
      <c r="F115" s="80" t="s">
        <v>136</v>
      </c>
      <c r="G115" s="95"/>
      <c r="H115" s="129" t="s">
        <v>647</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2" customFormat="1" ht="36" x14ac:dyDescent="0.2">
      <c r="A116" s="274"/>
      <c r="B116" s="274"/>
      <c r="C116" s="51" t="s">
        <v>246</v>
      </c>
      <c r="D116" s="51" t="s">
        <v>66</v>
      </c>
      <c r="E116" s="86" t="s">
        <v>345</v>
      </c>
      <c r="F116" s="87" t="s">
        <v>137</v>
      </c>
      <c r="G116" s="95"/>
      <c r="H116" s="131" t="s">
        <v>647</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19" s="92" customFormat="1" ht="36" x14ac:dyDescent="0.2">
      <c r="A117" s="274"/>
      <c r="B117" s="274"/>
      <c r="C117" s="193" t="s">
        <v>556</v>
      </c>
      <c r="D117" s="194" t="s">
        <v>65</v>
      </c>
      <c r="E117" s="195" t="s">
        <v>537</v>
      </c>
      <c r="F117" s="87"/>
      <c r="G117" s="95"/>
      <c r="H117" s="131" t="s">
        <v>647</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2" customFormat="1" ht="36" x14ac:dyDescent="0.2">
      <c r="A118" s="274"/>
      <c r="B118" s="274"/>
      <c r="C118" s="196" t="s">
        <v>557</v>
      </c>
      <c r="D118" s="197" t="s">
        <v>66</v>
      </c>
      <c r="E118" s="198" t="s">
        <v>538</v>
      </c>
      <c r="F118" s="87"/>
      <c r="G118" s="95"/>
      <c r="H118" s="131" t="s">
        <v>647</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2" customFormat="1" ht="199" thickBot="1" x14ac:dyDescent="0.25">
      <c r="A119" s="274"/>
      <c r="B119" s="274"/>
      <c r="C119" s="51" t="s">
        <v>467</v>
      </c>
      <c r="D119" s="51" t="s">
        <v>390</v>
      </c>
      <c r="E119" s="86" t="s">
        <v>458</v>
      </c>
      <c r="F119" s="87"/>
      <c r="G119" s="95"/>
      <c r="H119" s="130" t="s">
        <v>646</v>
      </c>
      <c r="I119" s="7" t="s">
        <v>799</v>
      </c>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8"/>
    </row>
    <row r="120" spans="1:19" s="102" customFormat="1" ht="41" customHeight="1" thickTop="1" x14ac:dyDescent="0.2">
      <c r="A120" s="275" t="s">
        <v>13</v>
      </c>
      <c r="B120" s="286" t="s">
        <v>44</v>
      </c>
      <c r="C120" s="64" t="s">
        <v>240</v>
      </c>
      <c r="D120" s="64" t="s">
        <v>65</v>
      </c>
      <c r="E120" s="65" t="s">
        <v>322</v>
      </c>
      <c r="F120" s="67" t="s">
        <v>132</v>
      </c>
      <c r="G120" s="100"/>
      <c r="H120" s="227" t="str">
        <f>IF(ISBLANK(H110),"Waiting",H110)</f>
        <v>No</v>
      </c>
      <c r="I120" s="211"/>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8"/>
    </row>
    <row r="121" spans="1:19" s="102" customFormat="1" ht="90" x14ac:dyDescent="0.2">
      <c r="A121" s="276"/>
      <c r="B121" s="287"/>
      <c r="C121" s="64" t="s">
        <v>241</v>
      </c>
      <c r="D121" s="64" t="s">
        <v>65</v>
      </c>
      <c r="E121" s="65" t="s">
        <v>323</v>
      </c>
      <c r="F121" s="67" t="s">
        <v>527</v>
      </c>
      <c r="G121" s="100"/>
      <c r="H121" s="103"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19" s="102" customFormat="1" ht="36" x14ac:dyDescent="0.2">
      <c r="A122" s="276"/>
      <c r="B122" s="287"/>
      <c r="C122" s="64" t="s">
        <v>242</v>
      </c>
      <c r="D122" s="64" t="s">
        <v>65</v>
      </c>
      <c r="E122" s="65" t="s">
        <v>342</v>
      </c>
      <c r="F122" s="67" t="s">
        <v>133</v>
      </c>
      <c r="G122" s="100"/>
      <c r="H122" s="103" t="str">
        <f>IF(ISBLANK(H112),"Waiting",H112)</f>
        <v>No</v>
      </c>
      <c r="I122" s="3"/>
      <c r="J122" s="156" t="s">
        <v>13</v>
      </c>
      <c r="K122" s="156">
        <f t="shared" si="11"/>
        <v>0</v>
      </c>
      <c r="L122" s="156">
        <f t="shared" si="8"/>
        <v>0</v>
      </c>
      <c r="M122" s="156">
        <f t="shared" si="9"/>
        <v>0</v>
      </c>
      <c r="N122" s="156">
        <f t="shared" si="10"/>
        <v>0</v>
      </c>
      <c r="O122" s="156">
        <f t="shared" si="12"/>
        <v>0</v>
      </c>
      <c r="P122" s="156">
        <f t="shared" si="13"/>
        <v>0</v>
      </c>
      <c r="Q122" s="156">
        <f t="shared" si="14"/>
        <v>0</v>
      </c>
      <c r="R122" s="156">
        <f t="shared" si="15"/>
        <v>0</v>
      </c>
      <c r="S122" s="247"/>
    </row>
    <row r="123" spans="1:19" s="92" customFormat="1" ht="36" x14ac:dyDescent="0.2">
      <c r="A123" s="276"/>
      <c r="B123" s="287"/>
      <c r="C123" s="56" t="s">
        <v>247</v>
      </c>
      <c r="D123" s="56" t="s">
        <v>65</v>
      </c>
      <c r="E123" s="77" t="s">
        <v>618</v>
      </c>
      <c r="F123" s="78" t="s">
        <v>138</v>
      </c>
      <c r="G123" s="95"/>
      <c r="H123" s="129" t="s">
        <v>647</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2" customFormat="1" ht="36" x14ac:dyDescent="0.2">
      <c r="A124" s="276"/>
      <c r="B124" s="287"/>
      <c r="C124" s="64" t="s">
        <v>243</v>
      </c>
      <c r="D124" s="64" t="s">
        <v>65</v>
      </c>
      <c r="E124" s="65" t="s">
        <v>343</v>
      </c>
      <c r="F124" s="67" t="s">
        <v>134</v>
      </c>
      <c r="G124" s="100"/>
      <c r="H124" s="103"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2" customFormat="1" ht="36" x14ac:dyDescent="0.2">
      <c r="A125" s="276"/>
      <c r="B125" s="287"/>
      <c r="C125" s="64" t="s">
        <v>245</v>
      </c>
      <c r="D125" s="64" t="s">
        <v>65</v>
      </c>
      <c r="E125" s="65" t="s">
        <v>344</v>
      </c>
      <c r="F125" s="67" t="s">
        <v>136</v>
      </c>
      <c r="G125" s="100"/>
      <c r="H125" s="103"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2" customFormat="1" ht="54" x14ac:dyDescent="0.2">
      <c r="A126" s="276"/>
      <c r="B126" s="287"/>
      <c r="C126" s="64" t="s">
        <v>244</v>
      </c>
      <c r="D126" s="64" t="s">
        <v>65</v>
      </c>
      <c r="E126" s="65" t="s">
        <v>324</v>
      </c>
      <c r="F126" s="67" t="s">
        <v>135</v>
      </c>
      <c r="G126" s="100"/>
      <c r="H126" s="103"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2" customFormat="1" ht="36" x14ac:dyDescent="0.2">
      <c r="A127" s="276"/>
      <c r="B127" s="287"/>
      <c r="C127" s="64" t="s">
        <v>237</v>
      </c>
      <c r="D127" s="64" t="s">
        <v>65</v>
      </c>
      <c r="E127" s="65" t="s">
        <v>340</v>
      </c>
      <c r="F127" s="67" t="s">
        <v>130</v>
      </c>
      <c r="G127" s="100"/>
      <c r="H127" s="103"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2" customFormat="1" ht="36" x14ac:dyDescent="0.2">
      <c r="A128" s="276"/>
      <c r="B128" s="287"/>
      <c r="C128" s="199" t="s">
        <v>558</v>
      </c>
      <c r="D128" s="200" t="s">
        <v>65</v>
      </c>
      <c r="E128" s="201" t="s">
        <v>537</v>
      </c>
      <c r="F128" s="202"/>
      <c r="G128" s="100"/>
      <c r="H128" s="129" t="s">
        <v>647</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2" customFormat="1" ht="36" x14ac:dyDescent="0.2">
      <c r="A129" s="276"/>
      <c r="B129" s="287"/>
      <c r="C129" s="205" t="s">
        <v>575</v>
      </c>
      <c r="D129" s="206" t="s">
        <v>66</v>
      </c>
      <c r="E129" s="207" t="s">
        <v>538</v>
      </c>
      <c r="F129" s="202"/>
      <c r="G129" s="100"/>
      <c r="H129" s="131" t="s">
        <v>647</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2" customFormat="1" ht="235" thickBot="1" x14ac:dyDescent="0.25">
      <c r="A130" s="277"/>
      <c r="B130" s="288"/>
      <c r="C130" s="56" t="s">
        <v>468</v>
      </c>
      <c r="D130" s="56" t="s">
        <v>390</v>
      </c>
      <c r="E130" s="77" t="s">
        <v>458</v>
      </c>
      <c r="F130" s="78"/>
      <c r="G130" s="100"/>
      <c r="H130" s="131" t="s">
        <v>646</v>
      </c>
      <c r="I130" s="7" t="s">
        <v>796</v>
      </c>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2" customFormat="1" ht="55" thickTop="1" x14ac:dyDescent="0.2">
      <c r="A131" s="278" t="s">
        <v>14</v>
      </c>
      <c r="B131" s="278" t="s">
        <v>45</v>
      </c>
      <c r="C131" s="61" t="s">
        <v>248</v>
      </c>
      <c r="D131" s="61" t="s">
        <v>65</v>
      </c>
      <c r="E131" s="66" t="s">
        <v>346</v>
      </c>
      <c r="F131" s="80" t="s">
        <v>139</v>
      </c>
      <c r="G131" s="95"/>
      <c r="H131" s="128" t="s">
        <v>647</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2" customFormat="1" ht="90" x14ac:dyDescent="0.2">
      <c r="A132" s="274"/>
      <c r="B132" s="274"/>
      <c r="C132" s="79" t="s">
        <v>241</v>
      </c>
      <c r="D132" s="79" t="s">
        <v>65</v>
      </c>
      <c r="E132" s="74" t="s">
        <v>323</v>
      </c>
      <c r="F132" s="75" t="s">
        <v>527</v>
      </c>
      <c r="G132" s="108"/>
      <c r="H132" s="103"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7"/>
    </row>
    <row r="133" spans="1:19" s="92" customFormat="1" ht="36" x14ac:dyDescent="0.2">
      <c r="A133" s="274"/>
      <c r="B133" s="274"/>
      <c r="C133" s="193" t="s">
        <v>559</v>
      </c>
      <c r="D133" s="194" t="s">
        <v>65</v>
      </c>
      <c r="E133" s="195" t="s">
        <v>537</v>
      </c>
      <c r="F133" s="203"/>
      <c r="G133" s="108"/>
      <c r="H133" s="129" t="s">
        <v>647</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7"/>
    </row>
    <row r="134" spans="1:19" s="92" customFormat="1" ht="36" x14ac:dyDescent="0.2">
      <c r="A134" s="274"/>
      <c r="B134" s="274"/>
      <c r="C134" s="196" t="s">
        <v>576</v>
      </c>
      <c r="D134" s="197" t="s">
        <v>66</v>
      </c>
      <c r="E134" s="198" t="s">
        <v>538</v>
      </c>
      <c r="F134" s="203"/>
      <c r="G134" s="108"/>
      <c r="H134" s="129" t="s">
        <v>647</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7"/>
    </row>
    <row r="135" spans="1:19" s="92" customFormat="1" ht="55" thickBot="1" x14ac:dyDescent="0.25">
      <c r="A135" s="282"/>
      <c r="B135" s="282"/>
      <c r="C135" s="61" t="s">
        <v>469</v>
      </c>
      <c r="D135" s="61" t="s">
        <v>390</v>
      </c>
      <c r="E135" s="66" t="s">
        <v>458</v>
      </c>
      <c r="F135" s="80"/>
      <c r="G135" s="108"/>
      <c r="H135" s="129" t="s">
        <v>646</v>
      </c>
      <c r="I135" s="138" t="s">
        <v>661</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139"/>
    </row>
    <row r="136" spans="1:19" s="102" customFormat="1" ht="109" thickTop="1" x14ac:dyDescent="0.2">
      <c r="A136" s="275" t="s">
        <v>15</v>
      </c>
      <c r="B136" s="275" t="s">
        <v>46</v>
      </c>
      <c r="C136" s="64" t="s">
        <v>232</v>
      </c>
      <c r="D136" s="64" t="s">
        <v>65</v>
      </c>
      <c r="E136" s="65" t="s">
        <v>347</v>
      </c>
      <c r="F136" s="67" t="s">
        <v>125</v>
      </c>
      <c r="G136" s="100"/>
      <c r="H136" s="105" t="str">
        <f t="shared" ref="H136:H142" si="24">IF(ISBLANK(H98),"Waiting",H98)</f>
        <v>Yes</v>
      </c>
      <c r="I136" s="4" t="s">
        <v>657</v>
      </c>
      <c r="J136" s="155" t="s">
        <v>15</v>
      </c>
      <c r="K136" s="155">
        <f t="shared" si="19"/>
        <v>1</v>
      </c>
      <c r="L136" s="155">
        <f t="shared" si="16"/>
        <v>0</v>
      </c>
      <c r="M136" s="155">
        <f t="shared" si="17"/>
        <v>0</v>
      </c>
      <c r="N136" s="155">
        <f t="shared" si="18"/>
        <v>0</v>
      </c>
      <c r="O136" s="157">
        <f t="shared" si="20"/>
        <v>0</v>
      </c>
      <c r="P136" s="157">
        <f t="shared" si="21"/>
        <v>0</v>
      </c>
      <c r="Q136" s="157">
        <f t="shared" si="22"/>
        <v>0</v>
      </c>
      <c r="R136" s="157">
        <f t="shared" si="23"/>
        <v>0</v>
      </c>
      <c r="S136" s="5"/>
    </row>
    <row r="137" spans="1:19" s="102" customFormat="1" ht="54" x14ac:dyDescent="0.2">
      <c r="A137" s="276"/>
      <c r="B137" s="276"/>
      <c r="C137" s="64" t="s">
        <v>233</v>
      </c>
      <c r="D137" s="64" t="s">
        <v>65</v>
      </c>
      <c r="E137" s="65" t="s">
        <v>336</v>
      </c>
      <c r="F137" s="67" t="s">
        <v>126</v>
      </c>
      <c r="G137" s="100"/>
      <c r="H137" s="103" t="str">
        <f t="shared" si="24"/>
        <v>Yes</v>
      </c>
      <c r="I137" s="3" t="s">
        <v>658</v>
      </c>
      <c r="J137" s="156" t="s">
        <v>15</v>
      </c>
      <c r="K137" s="156">
        <f t="shared" si="19"/>
        <v>1</v>
      </c>
      <c r="L137" s="156">
        <f t="shared" si="16"/>
        <v>0</v>
      </c>
      <c r="M137" s="156">
        <f t="shared" si="17"/>
        <v>0</v>
      </c>
      <c r="N137" s="156">
        <f t="shared" si="18"/>
        <v>0</v>
      </c>
      <c r="O137" s="156">
        <f t="shared" si="20"/>
        <v>0</v>
      </c>
      <c r="P137" s="156">
        <f t="shared" si="21"/>
        <v>0</v>
      </c>
      <c r="Q137" s="156">
        <f t="shared" si="22"/>
        <v>0</v>
      </c>
      <c r="R137" s="156">
        <f t="shared" si="23"/>
        <v>0</v>
      </c>
      <c r="S137" s="6"/>
    </row>
    <row r="138" spans="1:19" s="102" customFormat="1" ht="36" x14ac:dyDescent="0.2">
      <c r="A138" s="276"/>
      <c r="B138" s="276"/>
      <c r="C138" s="64" t="s">
        <v>234</v>
      </c>
      <c r="D138" s="64" t="s">
        <v>65</v>
      </c>
      <c r="E138" s="65" t="s">
        <v>337</v>
      </c>
      <c r="F138" s="67" t="s">
        <v>127</v>
      </c>
      <c r="G138" s="100"/>
      <c r="H138" s="103"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2" customFormat="1" ht="198" x14ac:dyDescent="0.2">
      <c r="A139" s="276"/>
      <c r="B139" s="276"/>
      <c r="C139" s="64" t="s">
        <v>235</v>
      </c>
      <c r="D139" s="64" t="s">
        <v>65</v>
      </c>
      <c r="E139" s="65" t="s">
        <v>338</v>
      </c>
      <c r="F139" s="67" t="s">
        <v>128</v>
      </c>
      <c r="G139" s="100"/>
      <c r="H139" s="103" t="str">
        <f t="shared" si="24"/>
        <v>Yes</v>
      </c>
      <c r="I139" s="3" t="s">
        <v>659</v>
      </c>
      <c r="J139" s="156" t="s">
        <v>15</v>
      </c>
      <c r="K139" s="156">
        <f t="shared" si="19"/>
        <v>1</v>
      </c>
      <c r="L139" s="156">
        <f t="shared" si="16"/>
        <v>0</v>
      </c>
      <c r="M139" s="156">
        <f t="shared" si="17"/>
        <v>0</v>
      </c>
      <c r="N139" s="156">
        <f t="shared" si="18"/>
        <v>0</v>
      </c>
      <c r="O139" s="156">
        <f t="shared" si="20"/>
        <v>0</v>
      </c>
      <c r="P139" s="156">
        <f t="shared" si="21"/>
        <v>0</v>
      </c>
      <c r="Q139" s="156">
        <f t="shared" si="22"/>
        <v>0</v>
      </c>
      <c r="R139" s="156">
        <f t="shared" si="23"/>
        <v>0</v>
      </c>
      <c r="S139" s="6"/>
    </row>
    <row r="140" spans="1:19" s="102" customFormat="1" ht="20" x14ac:dyDescent="0.2">
      <c r="A140" s="276"/>
      <c r="B140" s="276"/>
      <c r="C140" s="64" t="s">
        <v>236</v>
      </c>
      <c r="D140" s="64" t="s">
        <v>65</v>
      </c>
      <c r="E140" s="65" t="s">
        <v>339</v>
      </c>
      <c r="F140" s="67" t="s">
        <v>129</v>
      </c>
      <c r="G140" s="100"/>
      <c r="H140" s="103" t="str">
        <f t="shared" si="24"/>
        <v>No</v>
      </c>
      <c r="I140" s="3"/>
      <c r="J140" s="156" t="s">
        <v>15</v>
      </c>
      <c r="K140" s="156">
        <f t="shared" si="19"/>
        <v>0</v>
      </c>
      <c r="L140" s="156">
        <f t="shared" si="16"/>
        <v>0</v>
      </c>
      <c r="M140" s="156">
        <f t="shared" si="17"/>
        <v>0</v>
      </c>
      <c r="N140" s="156">
        <f t="shared" si="18"/>
        <v>0</v>
      </c>
      <c r="O140" s="156">
        <f t="shared" si="20"/>
        <v>0</v>
      </c>
      <c r="P140" s="156">
        <f t="shared" si="21"/>
        <v>0</v>
      </c>
      <c r="Q140" s="156">
        <f t="shared" si="22"/>
        <v>0</v>
      </c>
      <c r="R140" s="156">
        <f t="shared" si="23"/>
        <v>0</v>
      </c>
      <c r="S140" s="6"/>
    </row>
    <row r="141" spans="1:19" s="102" customFormat="1" ht="36" x14ac:dyDescent="0.2">
      <c r="A141" s="276"/>
      <c r="B141" s="276"/>
      <c r="C141" s="64" t="s">
        <v>237</v>
      </c>
      <c r="D141" s="64" t="s">
        <v>65</v>
      </c>
      <c r="E141" s="65" t="s">
        <v>340</v>
      </c>
      <c r="F141" s="67" t="s">
        <v>130</v>
      </c>
      <c r="G141" s="100"/>
      <c r="H141" s="103"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2" customFormat="1" ht="36" x14ac:dyDescent="0.2">
      <c r="A142" s="276"/>
      <c r="B142" s="276"/>
      <c r="C142" s="64" t="s">
        <v>238</v>
      </c>
      <c r="D142" s="64" t="s">
        <v>65</v>
      </c>
      <c r="E142" s="65" t="s">
        <v>341</v>
      </c>
      <c r="F142" s="67" t="s">
        <v>131</v>
      </c>
      <c r="G142" s="100"/>
      <c r="H142" s="103"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2" customFormat="1" ht="36" x14ac:dyDescent="0.2">
      <c r="A143" s="276"/>
      <c r="B143" s="276"/>
      <c r="C143" s="64" t="s">
        <v>239</v>
      </c>
      <c r="D143" s="64" t="s">
        <v>65</v>
      </c>
      <c r="E143" s="65" t="s">
        <v>321</v>
      </c>
      <c r="F143" s="67" t="s">
        <v>528</v>
      </c>
      <c r="G143" s="100"/>
      <c r="H143" s="103"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2" customFormat="1" ht="36" x14ac:dyDescent="0.2">
      <c r="A144" s="276"/>
      <c r="B144" s="276"/>
      <c r="C144" s="64" t="s">
        <v>240</v>
      </c>
      <c r="D144" s="64" t="s">
        <v>65</v>
      </c>
      <c r="E144" s="65" t="s">
        <v>322</v>
      </c>
      <c r="F144" s="67" t="s">
        <v>132</v>
      </c>
      <c r="G144" s="100"/>
      <c r="H144" s="103"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2" customFormat="1" ht="72" x14ac:dyDescent="0.2">
      <c r="A145" s="276"/>
      <c r="B145" s="276"/>
      <c r="C145" s="64" t="s">
        <v>241</v>
      </c>
      <c r="D145" s="64" t="s">
        <v>65</v>
      </c>
      <c r="E145" s="65" t="s">
        <v>323</v>
      </c>
      <c r="F145" s="67" t="s">
        <v>529</v>
      </c>
      <c r="G145" s="100"/>
      <c r="H145" s="103"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19" s="102" customFormat="1" ht="36" x14ac:dyDescent="0.2">
      <c r="A146" s="276"/>
      <c r="B146" s="276"/>
      <c r="C146" s="64" t="s">
        <v>242</v>
      </c>
      <c r="D146" s="64" t="s">
        <v>65</v>
      </c>
      <c r="E146" s="65" t="s">
        <v>342</v>
      </c>
      <c r="F146" s="67" t="s">
        <v>133</v>
      </c>
      <c r="G146" s="100"/>
      <c r="H146" s="103" t="str">
        <f>IF(ISBLANK(H112),"Waiting",H112)</f>
        <v>No</v>
      </c>
      <c r="I146" s="3"/>
      <c r="J146" s="156" t="s">
        <v>15</v>
      </c>
      <c r="K146" s="156">
        <f t="shared" si="19"/>
        <v>0</v>
      </c>
      <c r="L146" s="156">
        <f t="shared" si="16"/>
        <v>0</v>
      </c>
      <c r="M146" s="156">
        <f t="shared" si="17"/>
        <v>0</v>
      </c>
      <c r="N146" s="156">
        <f t="shared" si="18"/>
        <v>0</v>
      </c>
      <c r="O146" s="156">
        <f t="shared" si="20"/>
        <v>0</v>
      </c>
      <c r="P146" s="156">
        <f t="shared" si="21"/>
        <v>0</v>
      </c>
      <c r="Q146" s="156">
        <f t="shared" si="22"/>
        <v>0</v>
      </c>
      <c r="R146" s="156">
        <f t="shared" si="23"/>
        <v>0</v>
      </c>
      <c r="S146" s="6"/>
    </row>
    <row r="147" spans="1:19" s="102" customFormat="1" ht="36" x14ac:dyDescent="0.2">
      <c r="A147" s="276"/>
      <c r="B147" s="276"/>
      <c r="C147" s="228" t="s">
        <v>247</v>
      </c>
      <c r="D147" s="228" t="s">
        <v>65</v>
      </c>
      <c r="E147" s="65" t="s">
        <v>618</v>
      </c>
      <c r="F147" s="229" t="s">
        <v>138</v>
      </c>
      <c r="G147" s="100"/>
      <c r="H147" s="103"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2" customFormat="1" ht="36" x14ac:dyDescent="0.2">
      <c r="A148" s="276"/>
      <c r="B148" s="276"/>
      <c r="C148" s="64" t="s">
        <v>243</v>
      </c>
      <c r="D148" s="64" t="s">
        <v>65</v>
      </c>
      <c r="E148" s="65" t="s">
        <v>343</v>
      </c>
      <c r="F148" s="67" t="s">
        <v>134</v>
      </c>
      <c r="G148" s="100"/>
      <c r="H148" s="103"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2" customFormat="1" ht="36" x14ac:dyDescent="0.2">
      <c r="A149" s="276"/>
      <c r="B149" s="276"/>
      <c r="C149" s="64" t="s">
        <v>245</v>
      </c>
      <c r="D149" s="64" t="s">
        <v>65</v>
      </c>
      <c r="E149" s="65" t="s">
        <v>344</v>
      </c>
      <c r="F149" s="67" t="s">
        <v>136</v>
      </c>
      <c r="G149" s="100"/>
      <c r="H149" s="103"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2" customFormat="1" ht="54" x14ac:dyDescent="0.2">
      <c r="A150" s="276"/>
      <c r="B150" s="276"/>
      <c r="C150" s="64" t="s">
        <v>244</v>
      </c>
      <c r="D150" s="64" t="s">
        <v>65</v>
      </c>
      <c r="E150" s="65" t="s">
        <v>324</v>
      </c>
      <c r="F150" s="67" t="s">
        <v>140</v>
      </c>
      <c r="G150" s="100"/>
      <c r="H150" s="103"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2" customFormat="1" ht="54" x14ac:dyDescent="0.2">
      <c r="A151" s="276"/>
      <c r="B151" s="276"/>
      <c r="C151" s="64" t="s">
        <v>248</v>
      </c>
      <c r="D151" s="64" t="s">
        <v>65</v>
      </c>
      <c r="E151" s="65" t="s">
        <v>346</v>
      </c>
      <c r="F151" s="67" t="s">
        <v>139</v>
      </c>
      <c r="G151" s="100"/>
      <c r="H151" s="103"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2" customFormat="1" ht="54" x14ac:dyDescent="0.2">
      <c r="A152" s="276"/>
      <c r="B152" s="276"/>
      <c r="C152" s="56" t="s">
        <v>249</v>
      </c>
      <c r="D152" s="56" t="s">
        <v>65</v>
      </c>
      <c r="E152" s="77" t="s">
        <v>325</v>
      </c>
      <c r="F152" s="78" t="s">
        <v>521</v>
      </c>
      <c r="G152" s="100"/>
      <c r="H152" s="129" t="s">
        <v>647</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2" customFormat="1" ht="36" x14ac:dyDescent="0.2">
      <c r="A153" s="276"/>
      <c r="B153" s="276"/>
      <c r="C153" s="199" t="s">
        <v>560</v>
      </c>
      <c r="D153" s="200" t="s">
        <v>65</v>
      </c>
      <c r="E153" s="201" t="s">
        <v>537</v>
      </c>
      <c r="F153" s="78"/>
      <c r="G153" s="100"/>
      <c r="H153" s="129" t="s">
        <v>647</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2" customFormat="1" ht="36" x14ac:dyDescent="0.2">
      <c r="A154" s="276"/>
      <c r="B154" s="276"/>
      <c r="C154" s="205" t="s">
        <v>577</v>
      </c>
      <c r="D154" s="206" t="s">
        <v>66</v>
      </c>
      <c r="E154" s="207" t="s">
        <v>538</v>
      </c>
      <c r="F154" s="78"/>
      <c r="G154" s="100"/>
      <c r="H154" s="129" t="s">
        <v>647</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2" customFormat="1" ht="21" thickBot="1" x14ac:dyDescent="0.25">
      <c r="A155" s="276"/>
      <c r="B155" s="276"/>
      <c r="C155" s="56" t="s">
        <v>470</v>
      </c>
      <c r="D155" s="56" t="s">
        <v>390</v>
      </c>
      <c r="E155" s="77" t="s">
        <v>458</v>
      </c>
      <c r="F155" s="78"/>
      <c r="G155" s="100"/>
      <c r="H155" s="140" t="s">
        <v>647</v>
      </c>
      <c r="I155" s="7"/>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2" customFormat="1" ht="73" thickTop="1" x14ac:dyDescent="0.2">
      <c r="A156" s="278" t="s">
        <v>16</v>
      </c>
      <c r="B156" s="278" t="s">
        <v>47</v>
      </c>
      <c r="C156" s="61" t="s">
        <v>250</v>
      </c>
      <c r="D156" s="61" t="s">
        <v>65</v>
      </c>
      <c r="E156" s="66" t="s">
        <v>348</v>
      </c>
      <c r="F156" s="80" t="s">
        <v>141</v>
      </c>
      <c r="G156" s="95"/>
      <c r="H156" s="128" t="s">
        <v>647</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2" customFormat="1" ht="72" x14ac:dyDescent="0.2">
      <c r="A157" s="274"/>
      <c r="B157" s="274"/>
      <c r="C157" s="61" t="s">
        <v>251</v>
      </c>
      <c r="D157" s="61" t="s">
        <v>65</v>
      </c>
      <c r="E157" s="66" t="s">
        <v>349</v>
      </c>
      <c r="F157" s="80" t="s">
        <v>142</v>
      </c>
      <c r="G157" s="95"/>
      <c r="H157" s="129" t="s">
        <v>647</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19" s="92" customFormat="1" ht="36" x14ac:dyDescent="0.2">
      <c r="A158" s="274"/>
      <c r="B158" s="274"/>
      <c r="C158" s="61" t="s">
        <v>252</v>
      </c>
      <c r="D158" s="61" t="s">
        <v>65</v>
      </c>
      <c r="E158" s="66" t="s">
        <v>606</v>
      </c>
      <c r="F158" s="80" t="s">
        <v>143</v>
      </c>
      <c r="G158" s="95"/>
      <c r="H158" s="129" t="s">
        <v>647</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2" customFormat="1" ht="36" x14ac:dyDescent="0.2">
      <c r="A159" s="274"/>
      <c r="B159" s="274"/>
      <c r="C159" s="61" t="s">
        <v>253</v>
      </c>
      <c r="D159" s="61" t="s">
        <v>65</v>
      </c>
      <c r="E159" s="66" t="s">
        <v>608</v>
      </c>
      <c r="F159" s="80" t="s">
        <v>609</v>
      </c>
      <c r="G159" s="95"/>
      <c r="H159" s="129" t="s">
        <v>647</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2" customFormat="1" ht="36" x14ac:dyDescent="0.2">
      <c r="A160" s="274"/>
      <c r="B160" s="274"/>
      <c r="C160" s="61" t="s">
        <v>254</v>
      </c>
      <c r="D160" s="61" t="s">
        <v>65</v>
      </c>
      <c r="E160" s="66" t="s">
        <v>326</v>
      </c>
      <c r="F160" s="80" t="s">
        <v>144</v>
      </c>
      <c r="G160" s="95"/>
      <c r="H160" s="129" t="s">
        <v>647</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2" customFormat="1" ht="36" x14ac:dyDescent="0.2">
      <c r="A161" s="274"/>
      <c r="B161" s="274"/>
      <c r="C161" s="61" t="s">
        <v>255</v>
      </c>
      <c r="D161" s="61" t="s">
        <v>65</v>
      </c>
      <c r="E161" s="66" t="s">
        <v>351</v>
      </c>
      <c r="F161" s="80" t="s">
        <v>148</v>
      </c>
      <c r="G161" s="95"/>
      <c r="H161" s="129" t="s">
        <v>647</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2" customFormat="1" ht="36" x14ac:dyDescent="0.2">
      <c r="A162" s="274"/>
      <c r="B162" s="274"/>
      <c r="C162" s="61" t="s">
        <v>607</v>
      </c>
      <c r="D162" s="61" t="s">
        <v>65</v>
      </c>
      <c r="E162" s="66" t="s">
        <v>622</v>
      </c>
      <c r="F162" s="80" t="s">
        <v>610</v>
      </c>
      <c r="G162" s="95"/>
      <c r="H162" s="129" t="s">
        <v>647</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2" customFormat="1" ht="20" x14ac:dyDescent="0.2">
      <c r="A163" s="274"/>
      <c r="B163" s="274"/>
      <c r="C163" s="64" t="s">
        <v>256</v>
      </c>
      <c r="D163" s="64" t="s">
        <v>65</v>
      </c>
      <c r="E163" s="65" t="s">
        <v>352</v>
      </c>
      <c r="F163" s="67" t="s">
        <v>145</v>
      </c>
      <c r="G163" s="100"/>
      <c r="H163" s="103"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2" customFormat="1" ht="54" x14ac:dyDescent="0.2">
      <c r="A164" s="274"/>
      <c r="B164" s="274"/>
      <c r="C164" s="228" t="s">
        <v>257</v>
      </c>
      <c r="D164" s="228" t="s">
        <v>66</v>
      </c>
      <c r="E164" s="230" t="s">
        <v>353</v>
      </c>
      <c r="F164" s="229" t="s">
        <v>598</v>
      </c>
      <c r="G164" s="100"/>
      <c r="H164" s="103" t="str">
        <f>IF(ISBLANK(H198),"Waiting",H198)</f>
        <v>Yes</v>
      </c>
      <c r="I164" s="3" t="s">
        <v>662</v>
      </c>
      <c r="J164" s="156" t="s">
        <v>16</v>
      </c>
      <c r="K164" s="156">
        <f t="shared" si="19"/>
        <v>0</v>
      </c>
      <c r="L164" s="156">
        <f t="shared" si="16"/>
        <v>1</v>
      </c>
      <c r="M164" s="156">
        <f t="shared" si="17"/>
        <v>0</v>
      </c>
      <c r="N164" s="156">
        <f t="shared" si="18"/>
        <v>0</v>
      </c>
      <c r="O164" s="156">
        <f t="shared" si="20"/>
        <v>0</v>
      </c>
      <c r="P164" s="156">
        <f t="shared" si="21"/>
        <v>0</v>
      </c>
      <c r="Q164" s="156">
        <f t="shared" si="22"/>
        <v>0</v>
      </c>
      <c r="R164" s="156">
        <f t="shared" si="23"/>
        <v>0</v>
      </c>
      <c r="S164" s="247"/>
    </row>
    <row r="165" spans="1:19" s="92" customFormat="1" ht="36" x14ac:dyDescent="0.2">
      <c r="A165" s="274"/>
      <c r="B165" s="274"/>
      <c r="C165" s="61" t="s">
        <v>258</v>
      </c>
      <c r="D165" s="61" t="s">
        <v>66</v>
      </c>
      <c r="E165" s="86" t="s">
        <v>594</v>
      </c>
      <c r="F165" s="87" t="s">
        <v>146</v>
      </c>
      <c r="G165" s="100"/>
      <c r="H165" s="129" t="s">
        <v>647</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2" customFormat="1" ht="36" x14ac:dyDescent="0.2">
      <c r="A166" s="274"/>
      <c r="B166" s="274"/>
      <c r="C166" s="193" t="s">
        <v>561</v>
      </c>
      <c r="D166" s="194" t="s">
        <v>65</v>
      </c>
      <c r="E166" s="195" t="s">
        <v>537</v>
      </c>
      <c r="F166" s="87"/>
      <c r="G166" s="100"/>
      <c r="H166" s="131" t="s">
        <v>647</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2" customFormat="1" ht="36" x14ac:dyDescent="0.2">
      <c r="A167" s="274"/>
      <c r="B167" s="274"/>
      <c r="C167" s="196" t="s">
        <v>562</v>
      </c>
      <c r="D167" s="197" t="s">
        <v>66</v>
      </c>
      <c r="E167" s="198" t="s">
        <v>538</v>
      </c>
      <c r="F167" s="87"/>
      <c r="G167" s="100"/>
      <c r="H167" s="131" t="s">
        <v>647</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2" customFormat="1" ht="21" thickBot="1" x14ac:dyDescent="0.25">
      <c r="A168" s="274"/>
      <c r="B168" s="274"/>
      <c r="C168" s="61" t="s">
        <v>471</v>
      </c>
      <c r="D168" s="61" t="s">
        <v>390</v>
      </c>
      <c r="E168" s="86" t="s">
        <v>458</v>
      </c>
      <c r="F168" s="87"/>
      <c r="G168" s="95"/>
      <c r="H168" s="130" t="s">
        <v>647</v>
      </c>
      <c r="I168" s="7"/>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8"/>
    </row>
    <row r="169" spans="1:19" s="102" customFormat="1" ht="73" thickTop="1" x14ac:dyDescent="0.2">
      <c r="A169" s="275" t="s">
        <v>17</v>
      </c>
      <c r="B169" s="275" t="s">
        <v>48</v>
      </c>
      <c r="C169" s="64" t="s">
        <v>250</v>
      </c>
      <c r="D169" s="64" t="s">
        <v>65</v>
      </c>
      <c r="E169" s="65" t="s">
        <v>348</v>
      </c>
      <c r="F169" s="67" t="s">
        <v>141</v>
      </c>
      <c r="G169" s="100"/>
      <c r="H169" s="105"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2" customFormat="1" ht="72" x14ac:dyDescent="0.2">
      <c r="A170" s="276"/>
      <c r="B170" s="276"/>
      <c r="C170" s="64" t="s">
        <v>251</v>
      </c>
      <c r="D170" s="64" t="s">
        <v>65</v>
      </c>
      <c r="E170" s="65" t="s">
        <v>349</v>
      </c>
      <c r="F170" s="67" t="s">
        <v>147</v>
      </c>
      <c r="G170" s="100"/>
      <c r="H170" s="103"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6"/>
    </row>
    <row r="171" spans="1:19" s="102" customFormat="1" ht="36" x14ac:dyDescent="0.2">
      <c r="A171" s="276"/>
      <c r="B171" s="276"/>
      <c r="C171" s="64" t="s">
        <v>252</v>
      </c>
      <c r="D171" s="64" t="s">
        <v>65</v>
      </c>
      <c r="E171" s="65" t="s">
        <v>350</v>
      </c>
      <c r="F171" s="67" t="s">
        <v>143</v>
      </c>
      <c r="G171" s="100"/>
      <c r="H171" s="103"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2" customFormat="1" ht="36" x14ac:dyDescent="0.2">
      <c r="A172" s="276"/>
      <c r="B172" s="276"/>
      <c r="C172" s="64" t="s">
        <v>253</v>
      </c>
      <c r="D172" s="64" t="s">
        <v>65</v>
      </c>
      <c r="E172" s="65" t="s">
        <v>608</v>
      </c>
      <c r="F172" s="67" t="s">
        <v>609</v>
      </c>
      <c r="G172" s="100"/>
      <c r="H172" s="103"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2" customFormat="1" ht="36" x14ac:dyDescent="0.2">
      <c r="A173" s="276"/>
      <c r="B173" s="276"/>
      <c r="C173" s="64" t="s">
        <v>254</v>
      </c>
      <c r="D173" s="64" t="s">
        <v>65</v>
      </c>
      <c r="E173" s="65" t="s">
        <v>32</v>
      </c>
      <c r="F173" s="67" t="s">
        <v>144</v>
      </c>
      <c r="G173" s="100"/>
      <c r="H173" s="103"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2" customFormat="1" ht="36" x14ac:dyDescent="0.2">
      <c r="A174" s="276"/>
      <c r="B174" s="276"/>
      <c r="C174" s="64" t="s">
        <v>255</v>
      </c>
      <c r="D174" s="64" t="s">
        <v>65</v>
      </c>
      <c r="E174" s="65" t="s">
        <v>354</v>
      </c>
      <c r="F174" s="67" t="s">
        <v>148</v>
      </c>
      <c r="G174" s="100"/>
      <c r="H174" s="103"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2" customFormat="1" ht="36" x14ac:dyDescent="0.2">
      <c r="A175" s="276"/>
      <c r="B175" s="276"/>
      <c r="C175" s="64" t="s">
        <v>607</v>
      </c>
      <c r="D175" s="64" t="s">
        <v>65</v>
      </c>
      <c r="E175" s="65" t="s">
        <v>622</v>
      </c>
      <c r="F175" s="67" t="s">
        <v>610</v>
      </c>
      <c r="G175" s="100"/>
      <c r="H175" s="103"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2" customFormat="1" ht="72" x14ac:dyDescent="0.2">
      <c r="A176" s="276"/>
      <c r="B176" s="276"/>
      <c r="C176" s="64" t="s">
        <v>259</v>
      </c>
      <c r="D176" s="64" t="s">
        <v>65</v>
      </c>
      <c r="E176" s="65" t="s">
        <v>355</v>
      </c>
      <c r="F176" s="67" t="s">
        <v>155</v>
      </c>
      <c r="G176" s="100"/>
      <c r="H176" s="103"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2" customFormat="1" ht="36" x14ac:dyDescent="0.2">
      <c r="A177" s="276"/>
      <c r="B177" s="276"/>
      <c r="C177" s="64" t="s">
        <v>260</v>
      </c>
      <c r="D177" s="64" t="s">
        <v>65</v>
      </c>
      <c r="E177" s="65" t="s">
        <v>621</v>
      </c>
      <c r="F177" s="67" t="s">
        <v>149</v>
      </c>
      <c r="G177" s="100"/>
      <c r="H177" s="103"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2" customFormat="1" ht="36" x14ac:dyDescent="0.2">
      <c r="A178" s="276"/>
      <c r="B178" s="276"/>
      <c r="C178" s="64" t="s">
        <v>261</v>
      </c>
      <c r="D178" s="64" t="s">
        <v>65</v>
      </c>
      <c r="E178" s="65" t="s">
        <v>356</v>
      </c>
      <c r="F178" s="67" t="s">
        <v>150</v>
      </c>
      <c r="G178" s="100"/>
      <c r="H178" s="103"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2" customFormat="1" ht="36" x14ac:dyDescent="0.2">
      <c r="A179" s="276"/>
      <c r="B179" s="276"/>
      <c r="C179" s="64" t="s">
        <v>262</v>
      </c>
      <c r="D179" s="64" t="s">
        <v>65</v>
      </c>
      <c r="E179" s="65" t="s">
        <v>357</v>
      </c>
      <c r="F179" s="67" t="s">
        <v>151</v>
      </c>
      <c r="G179" s="100"/>
      <c r="H179" s="103"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2" customFormat="1" ht="36" x14ac:dyDescent="0.2">
      <c r="A180" s="276"/>
      <c r="B180" s="276"/>
      <c r="C180" s="64" t="s">
        <v>263</v>
      </c>
      <c r="D180" s="64" t="s">
        <v>65</v>
      </c>
      <c r="E180" s="65" t="s">
        <v>358</v>
      </c>
      <c r="F180" s="67" t="s">
        <v>152</v>
      </c>
      <c r="G180" s="100"/>
      <c r="H180" s="103"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2" customFormat="1" ht="36" x14ac:dyDescent="0.2">
      <c r="A181" s="276"/>
      <c r="B181" s="276"/>
      <c r="C181" s="64" t="s">
        <v>264</v>
      </c>
      <c r="D181" s="64" t="s">
        <v>65</v>
      </c>
      <c r="E181" s="65" t="s">
        <v>359</v>
      </c>
      <c r="F181" s="67" t="s">
        <v>153</v>
      </c>
      <c r="G181" s="100"/>
      <c r="H181" s="103"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2" customFormat="1" ht="36" x14ac:dyDescent="0.2">
      <c r="A182" s="276"/>
      <c r="B182" s="276"/>
      <c r="C182" s="64" t="s">
        <v>265</v>
      </c>
      <c r="D182" s="64" t="s">
        <v>65</v>
      </c>
      <c r="E182" s="65" t="s">
        <v>327</v>
      </c>
      <c r="F182" s="67" t="s">
        <v>154</v>
      </c>
      <c r="G182" s="100"/>
      <c r="H182" s="103"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2" customFormat="1" ht="20" x14ac:dyDescent="0.2">
      <c r="A183" s="276"/>
      <c r="B183" s="276"/>
      <c r="C183" s="64" t="s">
        <v>256</v>
      </c>
      <c r="D183" s="64" t="s">
        <v>65</v>
      </c>
      <c r="E183" s="65" t="s">
        <v>352</v>
      </c>
      <c r="F183" s="67" t="s">
        <v>145</v>
      </c>
      <c r="G183" s="100"/>
      <c r="H183" s="103"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2" customFormat="1" ht="54" x14ac:dyDescent="0.2">
      <c r="A184" s="276"/>
      <c r="B184" s="276"/>
      <c r="C184" s="220" t="s">
        <v>257</v>
      </c>
      <c r="D184" s="220" t="s">
        <v>66</v>
      </c>
      <c r="E184" s="218" t="s">
        <v>353</v>
      </c>
      <c r="F184" s="229" t="s">
        <v>598</v>
      </c>
      <c r="G184" s="100"/>
      <c r="H184" s="103" t="str">
        <f>IF(ISBLANK(H198),"Waiting",H198)</f>
        <v>Yes</v>
      </c>
      <c r="I184" s="3" t="s">
        <v>662</v>
      </c>
      <c r="J184" s="156" t="s">
        <v>17</v>
      </c>
      <c r="K184" s="156">
        <f t="shared" si="19"/>
        <v>0</v>
      </c>
      <c r="L184" s="156">
        <f t="shared" si="16"/>
        <v>1</v>
      </c>
      <c r="M184" s="156">
        <f t="shared" si="17"/>
        <v>0</v>
      </c>
      <c r="N184" s="156">
        <f t="shared" si="18"/>
        <v>0</v>
      </c>
      <c r="O184" s="156">
        <f t="shared" si="20"/>
        <v>0</v>
      </c>
      <c r="P184" s="156">
        <f t="shared" si="21"/>
        <v>0</v>
      </c>
      <c r="Q184" s="156">
        <f t="shared" si="22"/>
        <v>0</v>
      </c>
      <c r="R184" s="156">
        <f t="shared" si="23"/>
        <v>0</v>
      </c>
      <c r="S184" s="6"/>
    </row>
    <row r="185" spans="1:19" s="92" customFormat="1" ht="36" x14ac:dyDescent="0.2">
      <c r="A185" s="209"/>
      <c r="B185" s="209"/>
      <c r="C185" s="199" t="s">
        <v>563</v>
      </c>
      <c r="D185" s="200" t="s">
        <v>65</v>
      </c>
      <c r="E185" s="201" t="s">
        <v>537</v>
      </c>
      <c r="F185" s="204"/>
      <c r="G185" s="100"/>
      <c r="H185" s="131" t="s">
        <v>647</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2" customFormat="1" ht="36" x14ac:dyDescent="0.2">
      <c r="A186" s="209"/>
      <c r="B186" s="209"/>
      <c r="C186" s="205" t="s">
        <v>578</v>
      </c>
      <c r="D186" s="206" t="s">
        <v>66</v>
      </c>
      <c r="E186" s="207" t="s">
        <v>538</v>
      </c>
      <c r="F186" s="204"/>
      <c r="G186" s="100"/>
      <c r="H186" s="131" t="s">
        <v>647</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2" customFormat="1" ht="21" thickBot="1" x14ac:dyDescent="0.25">
      <c r="A187" s="209"/>
      <c r="B187" s="209"/>
      <c r="C187" s="56" t="s">
        <v>473</v>
      </c>
      <c r="D187" s="56" t="s">
        <v>390</v>
      </c>
      <c r="E187" s="77" t="s">
        <v>458</v>
      </c>
      <c r="F187" s="78"/>
      <c r="G187" s="100"/>
      <c r="H187" s="129" t="s">
        <v>647</v>
      </c>
      <c r="I187" s="134"/>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5"/>
    </row>
    <row r="188" spans="1:19" s="92" customFormat="1" ht="73" thickTop="1" x14ac:dyDescent="0.2">
      <c r="A188" s="278" t="s">
        <v>18</v>
      </c>
      <c r="B188" s="278" t="s">
        <v>49</v>
      </c>
      <c r="C188" s="61" t="s">
        <v>259</v>
      </c>
      <c r="D188" s="61" t="s">
        <v>65</v>
      </c>
      <c r="E188" s="66" t="s">
        <v>631</v>
      </c>
      <c r="F188" s="80" t="s">
        <v>155</v>
      </c>
      <c r="G188" s="95"/>
      <c r="H188" s="128" t="s">
        <v>647</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5"/>
    </row>
    <row r="189" spans="1:19" s="92" customFormat="1" ht="36" x14ac:dyDescent="0.2">
      <c r="A189" s="274"/>
      <c r="B189" s="274"/>
      <c r="C189" s="61" t="s">
        <v>260</v>
      </c>
      <c r="D189" s="61" t="s">
        <v>65</v>
      </c>
      <c r="E189" s="66" t="s">
        <v>621</v>
      </c>
      <c r="F189" s="80" t="s">
        <v>149</v>
      </c>
      <c r="G189" s="95"/>
      <c r="H189" s="129" t="s">
        <v>647</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2" customFormat="1" ht="36" x14ac:dyDescent="0.2">
      <c r="A190" s="274"/>
      <c r="B190" s="274"/>
      <c r="C190" s="61" t="s">
        <v>261</v>
      </c>
      <c r="D190" s="61" t="s">
        <v>65</v>
      </c>
      <c r="E190" s="66" t="s">
        <v>356</v>
      </c>
      <c r="F190" s="80" t="s">
        <v>150</v>
      </c>
      <c r="G190" s="95"/>
      <c r="H190" s="129" t="s">
        <v>647</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2" customFormat="1" ht="36" x14ac:dyDescent="0.2">
      <c r="A191" s="274"/>
      <c r="B191" s="274"/>
      <c r="C191" s="61" t="s">
        <v>262</v>
      </c>
      <c r="D191" s="61" t="s">
        <v>65</v>
      </c>
      <c r="E191" s="66" t="s">
        <v>357</v>
      </c>
      <c r="F191" s="80" t="s">
        <v>151</v>
      </c>
      <c r="G191" s="95"/>
      <c r="H191" s="129" t="s">
        <v>647</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2" customFormat="1" ht="36" x14ac:dyDescent="0.2">
      <c r="A192" s="274"/>
      <c r="B192" s="274"/>
      <c r="C192" s="61" t="s">
        <v>263</v>
      </c>
      <c r="D192" s="61" t="s">
        <v>65</v>
      </c>
      <c r="E192" s="66" t="s">
        <v>358</v>
      </c>
      <c r="F192" s="80" t="s">
        <v>152</v>
      </c>
      <c r="G192" s="95"/>
      <c r="H192" s="129" t="s">
        <v>647</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2" customFormat="1" ht="36" x14ac:dyDescent="0.2">
      <c r="A193" s="274"/>
      <c r="B193" s="274"/>
      <c r="C193" s="61" t="s">
        <v>264</v>
      </c>
      <c r="D193" s="61" t="s">
        <v>65</v>
      </c>
      <c r="E193" s="66" t="s">
        <v>359</v>
      </c>
      <c r="F193" s="80" t="s">
        <v>153</v>
      </c>
      <c r="G193" s="95"/>
      <c r="H193" s="129" t="s">
        <v>647</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2" customFormat="1" ht="36" x14ac:dyDescent="0.2">
      <c r="A194" s="274"/>
      <c r="B194" s="274"/>
      <c r="C194" s="61" t="s">
        <v>265</v>
      </c>
      <c r="D194" s="61" t="s">
        <v>65</v>
      </c>
      <c r="E194" s="66" t="s">
        <v>327</v>
      </c>
      <c r="F194" s="80" t="s">
        <v>154</v>
      </c>
      <c r="G194" s="95"/>
      <c r="H194" s="129" t="s">
        <v>647</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2" customFormat="1" ht="20" x14ac:dyDescent="0.2">
      <c r="A195" s="274"/>
      <c r="B195" s="274"/>
      <c r="C195" s="61" t="s">
        <v>256</v>
      </c>
      <c r="D195" s="61" t="s">
        <v>65</v>
      </c>
      <c r="E195" s="66" t="s">
        <v>352</v>
      </c>
      <c r="F195" s="80" t="s">
        <v>145</v>
      </c>
      <c r="G195" s="95"/>
      <c r="H195" s="129" t="s">
        <v>647</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2" customFormat="1" ht="90" x14ac:dyDescent="0.2">
      <c r="A196" s="274"/>
      <c r="B196" s="274"/>
      <c r="C196" s="61" t="s">
        <v>266</v>
      </c>
      <c r="D196" s="61" t="s">
        <v>66</v>
      </c>
      <c r="E196" s="86" t="s">
        <v>360</v>
      </c>
      <c r="F196" s="87" t="s">
        <v>156</v>
      </c>
      <c r="G196" s="95"/>
      <c r="H196" s="129" t="s">
        <v>646</v>
      </c>
      <c r="I196" s="3" t="s">
        <v>663</v>
      </c>
      <c r="J196" s="156" t="s">
        <v>18</v>
      </c>
      <c r="K196" s="156">
        <f t="shared" si="19"/>
        <v>0</v>
      </c>
      <c r="L196" s="156">
        <f t="shared" ref="L196:L252" si="27">IF(AND($H196="Yes",NOT(ISERROR(SEARCH("-L-",$C196)))),1,0)</f>
        <v>1</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2" customFormat="1" ht="54" x14ac:dyDescent="0.2">
      <c r="A197" s="274"/>
      <c r="B197" s="274"/>
      <c r="C197" s="61" t="s">
        <v>267</v>
      </c>
      <c r="D197" s="61" t="s">
        <v>66</v>
      </c>
      <c r="E197" s="86" t="s">
        <v>361</v>
      </c>
      <c r="F197" s="87" t="s">
        <v>530</v>
      </c>
      <c r="G197" s="95"/>
      <c r="H197" s="129" t="s">
        <v>647</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2" customFormat="1" ht="54" x14ac:dyDescent="0.2">
      <c r="A198" s="274"/>
      <c r="B198" s="274"/>
      <c r="C198" s="68" t="s">
        <v>257</v>
      </c>
      <c r="D198" s="68" t="s">
        <v>66</v>
      </c>
      <c r="E198" s="86" t="s">
        <v>353</v>
      </c>
      <c r="F198" s="87" t="s">
        <v>598</v>
      </c>
      <c r="G198" s="95"/>
      <c r="H198" s="131" t="s">
        <v>646</v>
      </c>
      <c r="I198" s="3" t="s">
        <v>662</v>
      </c>
      <c r="J198" s="156" t="s">
        <v>18</v>
      </c>
      <c r="K198" s="156">
        <f t="shared" si="30"/>
        <v>0</v>
      </c>
      <c r="L198" s="156">
        <f t="shared" si="27"/>
        <v>1</v>
      </c>
      <c r="M198" s="156">
        <f t="shared" si="28"/>
        <v>0</v>
      </c>
      <c r="N198" s="156">
        <f t="shared" si="29"/>
        <v>0</v>
      </c>
      <c r="O198" s="156">
        <f t="shared" si="20"/>
        <v>0</v>
      </c>
      <c r="P198" s="156">
        <f t="shared" si="21"/>
        <v>0</v>
      </c>
      <c r="Q198" s="156">
        <f t="shared" si="22"/>
        <v>0</v>
      </c>
      <c r="R198" s="156">
        <f t="shared" si="23"/>
        <v>0</v>
      </c>
      <c r="S198" s="10"/>
    </row>
    <row r="199" spans="1:19" s="92" customFormat="1" ht="36" x14ac:dyDescent="0.2">
      <c r="A199" s="274"/>
      <c r="B199" s="274"/>
      <c r="C199" s="193" t="s">
        <v>564</v>
      </c>
      <c r="D199" s="194" t="s">
        <v>65</v>
      </c>
      <c r="E199" s="195" t="s">
        <v>537</v>
      </c>
      <c r="F199" s="87"/>
      <c r="G199" s="95"/>
      <c r="H199" s="131" t="s">
        <v>647</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2" customFormat="1" ht="36" x14ac:dyDescent="0.2">
      <c r="A200" s="274"/>
      <c r="B200" s="274"/>
      <c r="C200" s="196" t="s">
        <v>565</v>
      </c>
      <c r="D200" s="197" t="s">
        <v>66</v>
      </c>
      <c r="E200" s="198" t="s">
        <v>538</v>
      </c>
      <c r="F200" s="87"/>
      <c r="G200" s="95"/>
      <c r="H200" s="131" t="s">
        <v>647</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2" customFormat="1" ht="21" thickBot="1" x14ac:dyDescent="0.25">
      <c r="A201" s="274"/>
      <c r="B201" s="274"/>
      <c r="C201" s="68" t="s">
        <v>472</v>
      </c>
      <c r="D201" s="68" t="s">
        <v>390</v>
      </c>
      <c r="E201" s="86" t="s">
        <v>458</v>
      </c>
      <c r="F201" s="87"/>
      <c r="G201" s="95"/>
      <c r="H201" s="130" t="s">
        <v>647</v>
      </c>
      <c r="I201" s="7"/>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8"/>
    </row>
    <row r="202" spans="1:19" s="92" customFormat="1" ht="37" customHeight="1" thickTop="1" x14ac:dyDescent="0.2">
      <c r="A202" s="275" t="s">
        <v>19</v>
      </c>
      <c r="B202" s="286" t="s">
        <v>50</v>
      </c>
      <c r="C202" s="56" t="s">
        <v>268</v>
      </c>
      <c r="D202" s="56" t="s">
        <v>65</v>
      </c>
      <c r="E202" s="77" t="s">
        <v>362</v>
      </c>
      <c r="F202" s="78" t="s">
        <v>157</v>
      </c>
      <c r="G202" s="95"/>
      <c r="H202" s="128" t="s">
        <v>647</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2" customFormat="1" ht="36" x14ac:dyDescent="0.2">
      <c r="A203" s="276"/>
      <c r="B203" s="287"/>
      <c r="C203" s="56" t="s">
        <v>269</v>
      </c>
      <c r="D203" s="56" t="s">
        <v>65</v>
      </c>
      <c r="E203" s="77" t="s">
        <v>363</v>
      </c>
      <c r="F203" s="78" t="s">
        <v>158</v>
      </c>
      <c r="G203" s="95"/>
      <c r="H203" s="129" t="s">
        <v>647</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2" customFormat="1" ht="20" x14ac:dyDescent="0.2">
      <c r="A204" s="276"/>
      <c r="B204" s="287"/>
      <c r="C204" s="56" t="s">
        <v>270</v>
      </c>
      <c r="D204" s="56" t="s">
        <v>65</v>
      </c>
      <c r="E204" s="77" t="s">
        <v>364</v>
      </c>
      <c r="F204" s="78" t="s">
        <v>159</v>
      </c>
      <c r="G204" s="95"/>
      <c r="H204" s="129" t="s">
        <v>647</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2" customFormat="1" ht="36" x14ac:dyDescent="0.2">
      <c r="A205" s="276"/>
      <c r="B205" s="287"/>
      <c r="C205" s="56" t="s">
        <v>271</v>
      </c>
      <c r="D205" s="56" t="s">
        <v>65</v>
      </c>
      <c r="E205" s="77" t="s">
        <v>365</v>
      </c>
      <c r="F205" s="78" t="s">
        <v>160</v>
      </c>
      <c r="G205" s="95"/>
      <c r="H205" s="129" t="s">
        <v>647</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2" customFormat="1" ht="36" x14ac:dyDescent="0.2">
      <c r="A206" s="276"/>
      <c r="B206" s="287"/>
      <c r="C206" s="56" t="s">
        <v>272</v>
      </c>
      <c r="D206" s="56" t="s">
        <v>65</v>
      </c>
      <c r="E206" s="77" t="s">
        <v>366</v>
      </c>
      <c r="F206" s="78" t="s">
        <v>161</v>
      </c>
      <c r="G206" s="95"/>
      <c r="H206" s="129" t="s">
        <v>647</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2" customFormat="1" ht="36" x14ac:dyDescent="0.2">
      <c r="A207" s="276"/>
      <c r="B207" s="287"/>
      <c r="C207" s="88" t="s">
        <v>273</v>
      </c>
      <c r="D207" s="56" t="s">
        <v>66</v>
      </c>
      <c r="E207" s="84" t="s">
        <v>367</v>
      </c>
      <c r="F207" s="85" t="s">
        <v>162</v>
      </c>
      <c r="G207" s="95"/>
      <c r="H207" s="129" t="s">
        <v>647</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2" customFormat="1" ht="54" x14ac:dyDescent="0.2">
      <c r="A208" s="276"/>
      <c r="B208" s="287"/>
      <c r="C208" s="88" t="s">
        <v>382</v>
      </c>
      <c r="D208" s="56" t="s">
        <v>67</v>
      </c>
      <c r="E208" s="84" t="s">
        <v>381</v>
      </c>
      <c r="F208" s="85" t="s">
        <v>383</v>
      </c>
      <c r="G208" s="95"/>
      <c r="H208" s="131" t="s">
        <v>646</v>
      </c>
      <c r="I208" s="9" t="s">
        <v>768</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250"/>
    </row>
    <row r="209" spans="1:19" s="92" customFormat="1" ht="36" x14ac:dyDescent="0.2">
      <c r="A209" s="276"/>
      <c r="B209" s="287"/>
      <c r="C209" s="199" t="s">
        <v>566</v>
      </c>
      <c r="D209" s="200" t="s">
        <v>65</v>
      </c>
      <c r="E209" s="201" t="s">
        <v>537</v>
      </c>
      <c r="F209" s="85"/>
      <c r="G209" s="95"/>
      <c r="H209" s="131" t="s">
        <v>647</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2" customFormat="1" ht="36" x14ac:dyDescent="0.2">
      <c r="A210" s="276"/>
      <c r="B210" s="287"/>
      <c r="C210" s="205" t="s">
        <v>567</v>
      </c>
      <c r="D210" s="206" t="s">
        <v>66</v>
      </c>
      <c r="E210" s="207" t="s">
        <v>538</v>
      </c>
      <c r="F210" s="85"/>
      <c r="G210" s="95"/>
      <c r="H210" s="131" t="s">
        <v>647</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2" customFormat="1" ht="21" thickBot="1" x14ac:dyDescent="0.25">
      <c r="A211" s="277"/>
      <c r="B211" s="288"/>
      <c r="C211" s="88" t="s">
        <v>474</v>
      </c>
      <c r="D211" s="56" t="s">
        <v>390</v>
      </c>
      <c r="E211" s="84" t="s">
        <v>458</v>
      </c>
      <c r="F211" s="85"/>
      <c r="G211" s="95"/>
      <c r="H211" s="130" t="s">
        <v>647</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2" customFormat="1" ht="37" thickTop="1" x14ac:dyDescent="0.2">
      <c r="A212" s="278" t="s">
        <v>20</v>
      </c>
      <c r="B212" s="278" t="s">
        <v>51</v>
      </c>
      <c r="C212" s="61" t="s">
        <v>274</v>
      </c>
      <c r="D212" s="61" t="s">
        <v>65</v>
      </c>
      <c r="E212" s="66" t="s">
        <v>368</v>
      </c>
      <c r="F212" s="80" t="s">
        <v>163</v>
      </c>
      <c r="G212" s="95"/>
      <c r="H212" s="128" t="s">
        <v>647</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246"/>
    </row>
    <row r="213" spans="1:19" s="92" customFormat="1" ht="36" x14ac:dyDescent="0.2">
      <c r="A213" s="274"/>
      <c r="B213" s="274"/>
      <c r="C213" s="61" t="s">
        <v>275</v>
      </c>
      <c r="D213" s="61" t="s">
        <v>65</v>
      </c>
      <c r="E213" s="86" t="s">
        <v>369</v>
      </c>
      <c r="F213" s="87" t="s">
        <v>164</v>
      </c>
      <c r="G213" s="95"/>
      <c r="H213" s="129" t="s">
        <v>647</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2" customFormat="1" ht="36" x14ac:dyDescent="0.2">
      <c r="A214" s="274"/>
      <c r="B214" s="274"/>
      <c r="C214" s="61" t="s">
        <v>276</v>
      </c>
      <c r="D214" s="61" t="s">
        <v>65</v>
      </c>
      <c r="E214" s="66" t="s">
        <v>370</v>
      </c>
      <c r="F214" s="80" t="s">
        <v>165</v>
      </c>
      <c r="G214" s="95"/>
      <c r="H214" s="129" t="s">
        <v>647</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2" customFormat="1" ht="20" x14ac:dyDescent="0.2">
      <c r="A215" s="274"/>
      <c r="B215" s="274"/>
      <c r="C215" s="61" t="s">
        <v>277</v>
      </c>
      <c r="D215" s="61" t="s">
        <v>66</v>
      </c>
      <c r="E215" s="86" t="s">
        <v>328</v>
      </c>
      <c r="F215" s="87" t="s">
        <v>166</v>
      </c>
      <c r="G215" s="95"/>
      <c r="H215" s="129" t="s">
        <v>647</v>
      </c>
      <c r="I215" s="3"/>
      <c r="J215" s="156" t="s">
        <v>20</v>
      </c>
      <c r="K215" s="156">
        <f t="shared" si="30"/>
        <v>0</v>
      </c>
      <c r="L215" s="156">
        <f t="shared" si="27"/>
        <v>0</v>
      </c>
      <c r="M215" s="156">
        <f t="shared" si="28"/>
        <v>0</v>
      </c>
      <c r="N215" s="156">
        <f t="shared" si="29"/>
        <v>0</v>
      </c>
      <c r="O215" s="156">
        <f t="shared" si="31"/>
        <v>0</v>
      </c>
      <c r="P215" s="156">
        <f t="shared" si="32"/>
        <v>0</v>
      </c>
      <c r="Q215" s="156">
        <f t="shared" si="33"/>
        <v>0</v>
      </c>
      <c r="R215" s="156">
        <f t="shared" si="34"/>
        <v>0</v>
      </c>
      <c r="S215" s="6"/>
    </row>
    <row r="216" spans="1:19" s="92" customFormat="1" ht="36" x14ac:dyDescent="0.2">
      <c r="A216" s="274"/>
      <c r="B216" s="274"/>
      <c r="C216" s="61" t="s">
        <v>278</v>
      </c>
      <c r="D216" s="61" t="s">
        <v>66</v>
      </c>
      <c r="E216" s="86" t="s">
        <v>371</v>
      </c>
      <c r="F216" s="87" t="s">
        <v>167</v>
      </c>
      <c r="G216" s="95"/>
      <c r="H216" s="129" t="s">
        <v>647</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19" s="92" customFormat="1" ht="162" x14ac:dyDescent="0.2">
      <c r="A217" s="274"/>
      <c r="B217" s="274"/>
      <c r="C217" s="61" t="s">
        <v>279</v>
      </c>
      <c r="D217" s="61" t="s">
        <v>66</v>
      </c>
      <c r="E217" s="66" t="s">
        <v>372</v>
      </c>
      <c r="F217" s="80" t="s">
        <v>168</v>
      </c>
      <c r="G217" s="95"/>
      <c r="H217" s="131" t="s">
        <v>646</v>
      </c>
      <c r="I217" s="9" t="s">
        <v>774</v>
      </c>
      <c r="J217" s="156" t="s">
        <v>20</v>
      </c>
      <c r="K217" s="156">
        <f t="shared" si="30"/>
        <v>0</v>
      </c>
      <c r="L217" s="156">
        <f t="shared" si="27"/>
        <v>1</v>
      </c>
      <c r="M217" s="156">
        <f t="shared" si="28"/>
        <v>0</v>
      </c>
      <c r="N217" s="156">
        <f t="shared" si="29"/>
        <v>0</v>
      </c>
      <c r="O217" s="156">
        <f t="shared" si="31"/>
        <v>0</v>
      </c>
      <c r="P217" s="156">
        <f t="shared" si="32"/>
        <v>0</v>
      </c>
      <c r="Q217" s="156">
        <f t="shared" si="33"/>
        <v>0</v>
      </c>
      <c r="R217" s="156">
        <f t="shared" si="34"/>
        <v>0</v>
      </c>
      <c r="S217" s="10"/>
    </row>
    <row r="218" spans="1:19" s="92" customFormat="1" ht="36" x14ac:dyDescent="0.2">
      <c r="A218" s="274"/>
      <c r="B218" s="274"/>
      <c r="C218" s="193" t="s">
        <v>568</v>
      </c>
      <c r="D218" s="194" t="s">
        <v>65</v>
      </c>
      <c r="E218" s="195" t="s">
        <v>537</v>
      </c>
      <c r="F218" s="80"/>
      <c r="G218" s="95"/>
      <c r="H218" s="131" t="s">
        <v>647</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2" customFormat="1" ht="36" x14ac:dyDescent="0.2">
      <c r="A219" s="274"/>
      <c r="B219" s="274"/>
      <c r="C219" s="196" t="s">
        <v>569</v>
      </c>
      <c r="D219" s="197" t="s">
        <v>66</v>
      </c>
      <c r="E219" s="198" t="s">
        <v>538</v>
      </c>
      <c r="F219" s="80"/>
      <c r="G219" s="95"/>
      <c r="H219" s="131" t="s">
        <v>647</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2" customFormat="1" ht="21" thickBot="1" x14ac:dyDescent="0.25">
      <c r="A220" s="274"/>
      <c r="B220" s="274"/>
      <c r="C220" s="61" t="s">
        <v>475</v>
      </c>
      <c r="D220" s="61" t="s">
        <v>390</v>
      </c>
      <c r="E220" s="66" t="s">
        <v>458</v>
      </c>
      <c r="F220" s="80"/>
      <c r="G220" s="95"/>
      <c r="H220" s="130" t="s">
        <v>647</v>
      </c>
      <c r="I220" s="7"/>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2" customFormat="1" ht="55" thickTop="1" x14ac:dyDescent="0.2">
      <c r="A221" s="276"/>
      <c r="B221" s="276"/>
      <c r="C221" s="56" t="s">
        <v>280</v>
      </c>
      <c r="D221" s="56" t="s">
        <v>65</v>
      </c>
      <c r="E221" s="77" t="s">
        <v>619</v>
      </c>
      <c r="F221" s="78" t="s">
        <v>169</v>
      </c>
      <c r="G221" s="95"/>
      <c r="H221" s="129" t="s">
        <v>647</v>
      </c>
      <c r="I221" s="3"/>
      <c r="J221" s="156" t="s">
        <v>21</v>
      </c>
      <c r="K221" s="156">
        <f t="shared" si="30"/>
        <v>0</v>
      </c>
      <c r="L221" s="156">
        <f t="shared" si="27"/>
        <v>0</v>
      </c>
      <c r="M221" s="156">
        <f t="shared" si="28"/>
        <v>0</v>
      </c>
      <c r="N221" s="156">
        <f t="shared" si="29"/>
        <v>0</v>
      </c>
      <c r="O221" s="156">
        <f t="shared" si="31"/>
        <v>0</v>
      </c>
      <c r="P221" s="156">
        <f t="shared" si="32"/>
        <v>0</v>
      </c>
      <c r="Q221" s="156">
        <f t="shared" si="33"/>
        <v>0</v>
      </c>
      <c r="R221" s="156">
        <f t="shared" si="34"/>
        <v>0</v>
      </c>
      <c r="S221" s="6"/>
    </row>
    <row r="222" spans="1:19" s="92" customFormat="1" ht="36" x14ac:dyDescent="0.2">
      <c r="A222" s="276"/>
      <c r="B222" s="276"/>
      <c r="C222" s="88" t="s">
        <v>281</v>
      </c>
      <c r="D222" s="56" t="s">
        <v>65</v>
      </c>
      <c r="E222" s="77" t="s">
        <v>373</v>
      </c>
      <c r="F222" s="78" t="s">
        <v>170</v>
      </c>
      <c r="G222" s="95"/>
      <c r="H222" s="129" t="s">
        <v>647</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2" customFormat="1" ht="36" x14ac:dyDescent="0.2">
      <c r="A223" s="276"/>
      <c r="B223" s="276"/>
      <c r="C223" s="64" t="s">
        <v>282</v>
      </c>
      <c r="D223" s="64" t="s">
        <v>65</v>
      </c>
      <c r="E223" s="65" t="s">
        <v>329</v>
      </c>
      <c r="F223" s="67" t="s">
        <v>171</v>
      </c>
      <c r="G223" s="100"/>
      <c r="H223" s="103"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2" customFormat="1" ht="54" x14ac:dyDescent="0.2">
      <c r="A224" s="276"/>
      <c r="B224" s="276"/>
      <c r="C224" s="64" t="s">
        <v>283</v>
      </c>
      <c r="D224" s="64" t="s">
        <v>65</v>
      </c>
      <c r="E224" s="65" t="s">
        <v>374</v>
      </c>
      <c r="F224" s="67" t="s">
        <v>172</v>
      </c>
      <c r="G224" s="100"/>
      <c r="H224" s="103"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2" customFormat="1" ht="54" x14ac:dyDescent="0.2">
      <c r="A225" s="276"/>
      <c r="B225" s="276"/>
      <c r="C225" s="56" t="s">
        <v>284</v>
      </c>
      <c r="D225" s="56" t="s">
        <v>65</v>
      </c>
      <c r="E225" s="77" t="s">
        <v>375</v>
      </c>
      <c r="F225" s="78" t="s">
        <v>531</v>
      </c>
      <c r="G225" s="95"/>
      <c r="H225" s="129" t="s">
        <v>647</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2" customFormat="1" ht="72" x14ac:dyDescent="0.2">
      <c r="A226" s="276"/>
      <c r="B226" s="276"/>
      <c r="C226" s="56" t="s">
        <v>285</v>
      </c>
      <c r="D226" s="56" t="s">
        <v>65</v>
      </c>
      <c r="E226" s="77" t="s">
        <v>620</v>
      </c>
      <c r="F226" s="78" t="s">
        <v>173</v>
      </c>
      <c r="G226" s="95"/>
      <c r="H226" s="129" t="s">
        <v>647</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3"/>
    </row>
    <row r="227" spans="1:19" s="102" customFormat="1" ht="20" x14ac:dyDescent="0.2">
      <c r="A227" s="276"/>
      <c r="B227" s="276"/>
      <c r="C227" s="64" t="s">
        <v>256</v>
      </c>
      <c r="D227" s="64" t="s">
        <v>65</v>
      </c>
      <c r="E227" s="65" t="s">
        <v>352</v>
      </c>
      <c r="F227" s="67" t="s">
        <v>145</v>
      </c>
      <c r="G227" s="100"/>
      <c r="H227" s="103"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2" customFormat="1" ht="36" x14ac:dyDescent="0.2">
      <c r="A228" s="276"/>
      <c r="B228" s="276"/>
      <c r="C228" s="56" t="s">
        <v>286</v>
      </c>
      <c r="D228" s="56" t="s">
        <v>65</v>
      </c>
      <c r="E228" s="77" t="s">
        <v>376</v>
      </c>
      <c r="F228" s="78" t="s">
        <v>174</v>
      </c>
      <c r="G228" s="95"/>
      <c r="H228" s="129" t="s">
        <v>647</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2" customFormat="1" ht="36" x14ac:dyDescent="0.2">
      <c r="A229" s="276"/>
      <c r="B229" s="276"/>
      <c r="C229" s="56" t="s">
        <v>287</v>
      </c>
      <c r="D229" s="56" t="s">
        <v>65</v>
      </c>
      <c r="E229" s="77" t="s">
        <v>377</v>
      </c>
      <c r="F229" s="78" t="s">
        <v>175</v>
      </c>
      <c r="G229" s="95"/>
      <c r="H229" s="131" t="s">
        <v>647</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2" customFormat="1" ht="36" x14ac:dyDescent="0.2">
      <c r="A230" s="276"/>
      <c r="B230" s="276"/>
      <c r="C230" s="199" t="s">
        <v>570</v>
      </c>
      <c r="D230" s="200" t="s">
        <v>65</v>
      </c>
      <c r="E230" s="201" t="s">
        <v>537</v>
      </c>
      <c r="F230" s="78"/>
      <c r="G230" s="95"/>
      <c r="H230" s="131" t="s">
        <v>647</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2" customFormat="1" ht="36" x14ac:dyDescent="0.2">
      <c r="A231" s="276"/>
      <c r="B231" s="276"/>
      <c r="C231" s="205" t="s">
        <v>579</v>
      </c>
      <c r="D231" s="206" t="s">
        <v>66</v>
      </c>
      <c r="E231" s="207" t="s">
        <v>538</v>
      </c>
      <c r="F231" s="78"/>
      <c r="G231" s="95"/>
      <c r="H231" s="131" t="s">
        <v>647</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2" customFormat="1" ht="73" thickBot="1" x14ac:dyDescent="0.25">
      <c r="A232" s="276"/>
      <c r="B232" s="276"/>
      <c r="C232" s="56" t="s">
        <v>476</v>
      </c>
      <c r="D232" s="56" t="s">
        <v>390</v>
      </c>
      <c r="E232" s="77" t="s">
        <v>458</v>
      </c>
      <c r="F232" s="78"/>
      <c r="G232" s="95"/>
      <c r="H232" s="130" t="s">
        <v>646</v>
      </c>
      <c r="I232" s="7" t="s">
        <v>664</v>
      </c>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8"/>
    </row>
    <row r="233" spans="1:19" s="92" customFormat="1" ht="37" thickTop="1" x14ac:dyDescent="0.2">
      <c r="A233" s="278" t="s">
        <v>22</v>
      </c>
      <c r="B233" s="278" t="s">
        <v>23</v>
      </c>
      <c r="C233" s="61" t="s">
        <v>288</v>
      </c>
      <c r="D233" s="61" t="s">
        <v>65</v>
      </c>
      <c r="E233" s="66" t="s">
        <v>589</v>
      </c>
      <c r="F233" s="80" t="s">
        <v>599</v>
      </c>
      <c r="G233" s="95"/>
      <c r="H233" s="128" t="s">
        <v>647</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2" customFormat="1" ht="36" x14ac:dyDescent="0.2">
      <c r="A234" s="274"/>
      <c r="B234" s="274"/>
      <c r="C234" s="223" t="s">
        <v>587</v>
      </c>
      <c r="D234" s="223" t="s">
        <v>65</v>
      </c>
      <c r="E234" s="224" t="s">
        <v>590</v>
      </c>
      <c r="F234" s="80" t="s">
        <v>591</v>
      </c>
      <c r="G234" s="95"/>
      <c r="H234" s="210" t="s">
        <v>647</v>
      </c>
      <c r="I234" s="211"/>
      <c r="J234" s="212" t="s">
        <v>22</v>
      </c>
      <c r="K234" s="212">
        <f t="shared" si="30"/>
        <v>0</v>
      </c>
      <c r="L234" s="212">
        <f t="shared" si="27"/>
        <v>0</v>
      </c>
      <c r="M234" s="212">
        <f t="shared" si="28"/>
        <v>0</v>
      </c>
      <c r="N234" s="212">
        <f t="shared" si="29"/>
        <v>0</v>
      </c>
      <c r="O234" s="156">
        <f t="shared" si="31"/>
        <v>0</v>
      </c>
      <c r="P234" s="156">
        <f t="shared" si="32"/>
        <v>0</v>
      </c>
      <c r="Q234" s="156">
        <f t="shared" si="33"/>
        <v>0</v>
      </c>
      <c r="R234" s="156">
        <f t="shared" si="34"/>
        <v>0</v>
      </c>
      <c r="S234" s="208"/>
    </row>
    <row r="235" spans="1:19" s="92" customFormat="1" ht="36" x14ac:dyDescent="0.2">
      <c r="A235" s="274"/>
      <c r="B235" s="274"/>
      <c r="C235" s="193" t="s">
        <v>586</v>
      </c>
      <c r="D235" s="194" t="s">
        <v>65</v>
      </c>
      <c r="E235" s="195" t="s">
        <v>537</v>
      </c>
      <c r="F235" s="80"/>
      <c r="G235" s="95"/>
      <c r="H235" s="129" t="s">
        <v>647</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2" customFormat="1" ht="36" x14ac:dyDescent="0.2">
      <c r="A236" s="274"/>
      <c r="B236" s="274"/>
      <c r="C236" s="196" t="s">
        <v>580</v>
      </c>
      <c r="D236" s="197" t="s">
        <v>66</v>
      </c>
      <c r="E236" s="198" t="s">
        <v>538</v>
      </c>
      <c r="F236" s="80"/>
      <c r="G236" s="95"/>
      <c r="H236" s="129" t="s">
        <v>647</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2" customFormat="1" ht="55" thickBot="1" x14ac:dyDescent="0.25">
      <c r="A237" s="282"/>
      <c r="B237" s="282"/>
      <c r="C237" s="61" t="s">
        <v>477</v>
      </c>
      <c r="D237" s="61" t="s">
        <v>390</v>
      </c>
      <c r="E237" s="66" t="s">
        <v>458</v>
      </c>
      <c r="F237" s="80"/>
      <c r="G237" s="95"/>
      <c r="H237" s="133" t="s">
        <v>646</v>
      </c>
      <c r="I237" s="134" t="s">
        <v>665</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5"/>
    </row>
    <row r="238" spans="1:19" s="92" customFormat="1" ht="145" thickTop="1" x14ac:dyDescent="0.2">
      <c r="A238" s="275" t="s">
        <v>24</v>
      </c>
      <c r="B238" s="275" t="s">
        <v>53</v>
      </c>
      <c r="C238" s="56" t="s">
        <v>289</v>
      </c>
      <c r="D238" s="56" t="s">
        <v>65</v>
      </c>
      <c r="E238" s="77" t="s">
        <v>378</v>
      </c>
      <c r="F238" s="78" t="s">
        <v>532</v>
      </c>
      <c r="G238" s="95"/>
      <c r="H238" s="128" t="s">
        <v>646</v>
      </c>
      <c r="I238" s="4" t="s">
        <v>770</v>
      </c>
      <c r="J238" s="155" t="s">
        <v>24</v>
      </c>
      <c r="K238" s="155">
        <f t="shared" si="30"/>
        <v>1</v>
      </c>
      <c r="L238" s="155">
        <f t="shared" si="27"/>
        <v>0</v>
      </c>
      <c r="M238" s="155">
        <f t="shared" si="28"/>
        <v>0</v>
      </c>
      <c r="N238" s="155">
        <f t="shared" si="29"/>
        <v>0</v>
      </c>
      <c r="O238" s="157">
        <f t="shared" si="31"/>
        <v>0</v>
      </c>
      <c r="P238" s="157">
        <f t="shared" si="32"/>
        <v>0</v>
      </c>
      <c r="Q238" s="157">
        <f t="shared" si="33"/>
        <v>0</v>
      </c>
      <c r="R238" s="157">
        <f t="shared" si="34"/>
        <v>0</v>
      </c>
      <c r="S238" s="246"/>
    </row>
    <row r="239" spans="1:19" s="102" customFormat="1" ht="54" x14ac:dyDescent="0.2">
      <c r="A239" s="276"/>
      <c r="B239" s="276"/>
      <c r="C239" s="64" t="s">
        <v>224</v>
      </c>
      <c r="D239" s="64" t="s">
        <v>65</v>
      </c>
      <c r="E239" s="65" t="s">
        <v>317</v>
      </c>
      <c r="F239" s="67" t="s">
        <v>525</v>
      </c>
      <c r="G239" s="100"/>
      <c r="H239" s="103" t="str">
        <f>IF(ISBLANK(H78),"Waiting",H78)</f>
        <v>No</v>
      </c>
      <c r="I239" s="3"/>
      <c r="J239" s="156" t="s">
        <v>24</v>
      </c>
      <c r="K239" s="156">
        <f t="shared" si="30"/>
        <v>0</v>
      </c>
      <c r="L239" s="156">
        <f t="shared" si="27"/>
        <v>0</v>
      </c>
      <c r="M239" s="156">
        <f t="shared" si="28"/>
        <v>0</v>
      </c>
      <c r="N239" s="156">
        <f t="shared" si="29"/>
        <v>0</v>
      </c>
      <c r="O239" s="156">
        <f t="shared" si="31"/>
        <v>0</v>
      </c>
      <c r="P239" s="156">
        <f t="shared" si="32"/>
        <v>0</v>
      </c>
      <c r="Q239" s="156">
        <f t="shared" si="33"/>
        <v>0</v>
      </c>
      <c r="R239" s="156">
        <f t="shared" si="34"/>
        <v>0</v>
      </c>
      <c r="S239" s="6"/>
    </row>
    <row r="240" spans="1:19" s="92" customFormat="1" ht="20" x14ac:dyDescent="0.2">
      <c r="A240" s="276"/>
      <c r="B240" s="276"/>
      <c r="C240" s="56" t="s">
        <v>290</v>
      </c>
      <c r="D240" s="56" t="s">
        <v>65</v>
      </c>
      <c r="E240" s="77" t="s">
        <v>330</v>
      </c>
      <c r="F240" s="78" t="s">
        <v>176</v>
      </c>
      <c r="G240" s="95"/>
      <c r="H240" s="129" t="s">
        <v>647</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2" customFormat="1" ht="54" x14ac:dyDescent="0.2">
      <c r="A241" s="276"/>
      <c r="B241" s="276"/>
      <c r="C241" s="56" t="s">
        <v>291</v>
      </c>
      <c r="D241" s="56" t="s">
        <v>65</v>
      </c>
      <c r="E241" s="77" t="s">
        <v>611</v>
      </c>
      <c r="F241" s="78" t="s">
        <v>601</v>
      </c>
      <c r="G241" s="95"/>
      <c r="H241" s="129" t="s">
        <v>647</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3"/>
    </row>
    <row r="242" spans="1:19" s="92" customFormat="1" ht="36" x14ac:dyDescent="0.2">
      <c r="A242" s="276"/>
      <c r="B242" s="276"/>
      <c r="C242" s="64" t="s">
        <v>287</v>
      </c>
      <c r="D242" s="64" t="s">
        <v>65</v>
      </c>
      <c r="E242" s="65" t="s">
        <v>377</v>
      </c>
      <c r="F242" s="67" t="s">
        <v>175</v>
      </c>
      <c r="G242" s="100"/>
      <c r="H242" s="103"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2" customFormat="1" ht="306" x14ac:dyDescent="0.2">
      <c r="A243" s="276"/>
      <c r="B243" s="276"/>
      <c r="C243" s="56" t="s">
        <v>596</v>
      </c>
      <c r="D243" s="56" t="s">
        <v>65</v>
      </c>
      <c r="E243" s="77" t="s">
        <v>600</v>
      </c>
      <c r="F243" s="78" t="s">
        <v>597</v>
      </c>
      <c r="G243" s="100"/>
      <c r="H243" s="129" t="s">
        <v>646</v>
      </c>
      <c r="I243" s="3" t="s">
        <v>802</v>
      </c>
      <c r="J243" s="156" t="s">
        <v>24</v>
      </c>
      <c r="K243" s="156">
        <f t="shared" si="30"/>
        <v>1</v>
      </c>
      <c r="L243" s="156">
        <f t="shared" si="27"/>
        <v>0</v>
      </c>
      <c r="M243" s="156">
        <f t="shared" si="28"/>
        <v>0</v>
      </c>
      <c r="N243" s="156">
        <f t="shared" si="29"/>
        <v>0</v>
      </c>
      <c r="O243" s="156">
        <f t="shared" si="31"/>
        <v>0</v>
      </c>
      <c r="P243" s="156">
        <f t="shared" si="32"/>
        <v>0</v>
      </c>
      <c r="Q243" s="156">
        <f t="shared" si="33"/>
        <v>0</v>
      </c>
      <c r="R243" s="156">
        <f t="shared" si="34"/>
        <v>0</v>
      </c>
      <c r="S243" s="257"/>
    </row>
    <row r="244" spans="1:19" s="92" customFormat="1" ht="36" x14ac:dyDescent="0.2">
      <c r="A244" s="276"/>
      <c r="B244" s="276"/>
      <c r="C244" s="199" t="s">
        <v>571</v>
      </c>
      <c r="D244" s="200" t="s">
        <v>65</v>
      </c>
      <c r="E244" s="201" t="s">
        <v>537</v>
      </c>
      <c r="F244" s="202"/>
      <c r="G244" s="100"/>
      <c r="H244" s="129" t="s">
        <v>647</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2" customFormat="1" ht="36" x14ac:dyDescent="0.2">
      <c r="A245" s="276"/>
      <c r="B245" s="276"/>
      <c r="C245" s="205" t="s">
        <v>581</v>
      </c>
      <c r="D245" s="206" t="s">
        <v>66</v>
      </c>
      <c r="E245" s="207" t="s">
        <v>538</v>
      </c>
      <c r="F245" s="202"/>
      <c r="G245" s="100"/>
      <c r="H245" s="129" t="s">
        <v>647</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2" customFormat="1" ht="21" thickBot="1" x14ac:dyDescent="0.25">
      <c r="A246" s="277"/>
      <c r="B246" s="277"/>
      <c r="C246" s="56" t="s">
        <v>478</v>
      </c>
      <c r="D246" s="56" t="s">
        <v>390</v>
      </c>
      <c r="E246" s="77" t="s">
        <v>458</v>
      </c>
      <c r="F246" s="78"/>
      <c r="G246" s="100"/>
      <c r="H246" s="129" t="s">
        <v>647</v>
      </c>
      <c r="I246" s="134"/>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251"/>
    </row>
    <row r="247" spans="1:19" s="92" customFormat="1" ht="37" thickTop="1" x14ac:dyDescent="0.2">
      <c r="A247" s="278" t="s">
        <v>25</v>
      </c>
      <c r="B247" s="278" t="s">
        <v>54</v>
      </c>
      <c r="C247" s="61" t="s">
        <v>282</v>
      </c>
      <c r="D247" s="61" t="s">
        <v>65</v>
      </c>
      <c r="E247" s="66" t="s">
        <v>329</v>
      </c>
      <c r="F247" s="80" t="s">
        <v>171</v>
      </c>
      <c r="G247" s="95"/>
      <c r="H247" s="128" t="s">
        <v>647</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2" customFormat="1" ht="54" x14ac:dyDescent="0.2">
      <c r="A248" s="274"/>
      <c r="B248" s="274"/>
      <c r="C248" s="61" t="s">
        <v>283</v>
      </c>
      <c r="D248" s="61" t="s">
        <v>65</v>
      </c>
      <c r="E248" s="66" t="s">
        <v>374</v>
      </c>
      <c r="F248" s="80" t="s">
        <v>172</v>
      </c>
      <c r="G248" s="95"/>
      <c r="H248" s="129" t="s">
        <v>647</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2" customFormat="1" ht="54" x14ac:dyDescent="0.2">
      <c r="A249" s="274"/>
      <c r="B249" s="274"/>
      <c r="C249" s="61" t="s">
        <v>292</v>
      </c>
      <c r="D249" s="61" t="s">
        <v>66</v>
      </c>
      <c r="E249" s="86" t="s">
        <v>379</v>
      </c>
      <c r="F249" s="87" t="s">
        <v>533</v>
      </c>
      <c r="G249" s="95"/>
      <c r="H249" s="131" t="s">
        <v>646</v>
      </c>
      <c r="I249" s="3" t="s">
        <v>666</v>
      </c>
      <c r="J249" s="156" t="s">
        <v>25</v>
      </c>
      <c r="K249" s="156">
        <f t="shared" si="30"/>
        <v>0</v>
      </c>
      <c r="L249" s="156">
        <f t="shared" si="27"/>
        <v>1</v>
      </c>
      <c r="M249" s="156">
        <f t="shared" si="28"/>
        <v>0</v>
      </c>
      <c r="N249" s="156">
        <f t="shared" si="29"/>
        <v>0</v>
      </c>
      <c r="O249" s="156">
        <f t="shared" si="31"/>
        <v>0</v>
      </c>
      <c r="P249" s="156">
        <f t="shared" si="32"/>
        <v>0</v>
      </c>
      <c r="Q249" s="156">
        <f t="shared" si="33"/>
        <v>0</v>
      </c>
      <c r="R249" s="156">
        <f t="shared" si="34"/>
        <v>0</v>
      </c>
      <c r="S249" s="10"/>
    </row>
    <row r="250" spans="1:19" s="92" customFormat="1" ht="36" x14ac:dyDescent="0.2">
      <c r="A250" s="274"/>
      <c r="B250" s="274"/>
      <c r="C250" s="193" t="s">
        <v>572</v>
      </c>
      <c r="D250" s="194" t="s">
        <v>65</v>
      </c>
      <c r="E250" s="195" t="s">
        <v>537</v>
      </c>
      <c r="F250" s="87"/>
      <c r="G250" s="95"/>
      <c r="H250" s="131" t="s">
        <v>647</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2" customFormat="1" ht="36" x14ac:dyDescent="0.2">
      <c r="A251" s="274"/>
      <c r="B251" s="274"/>
      <c r="C251" s="196" t="s">
        <v>573</v>
      </c>
      <c r="D251" s="197" t="s">
        <v>66</v>
      </c>
      <c r="E251" s="198" t="s">
        <v>538</v>
      </c>
      <c r="F251" s="87"/>
      <c r="G251" s="95"/>
      <c r="H251" s="131" t="s">
        <v>647</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2" customFormat="1" ht="21" thickBot="1" x14ac:dyDescent="0.25">
      <c r="A252" s="274"/>
      <c r="B252" s="274"/>
      <c r="C252" s="61" t="s">
        <v>479</v>
      </c>
      <c r="D252" s="61" t="s">
        <v>390</v>
      </c>
      <c r="E252" s="86" t="s">
        <v>458</v>
      </c>
      <c r="F252" s="87"/>
      <c r="G252" s="95"/>
      <c r="H252" s="130" t="s">
        <v>647</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dOFSWpBv+EIMneNYoFj/GpiL8rw39TVZzSDSrFe0qMoC6Wl0tWEo0xLZydwUIUd72bDsOP6j5B/CQHPMEr9BQQ==" saltValue="Ylrnt7bSdPODR1KeJYs2AQ=="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5:H39 H45:H52 H58 H60:H72 H87 H123 H165:H168 H221:H222 H225:H226 H240:H241 H95:H119 H185:H220 H128:H131 H152:H162 H41:H43 H228:H238 H91:H92 H89 H133:H135 H78:H85 H243:H252"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B17" zoomScale="80" zoomScaleNormal="80" workbookViewId="0">
      <selection activeCell="I26" sqref="I26"/>
    </sheetView>
  </sheetViews>
  <sheetFormatPr baseColWidth="10" defaultRowHeight="16" x14ac:dyDescent="0.2"/>
  <cols>
    <col min="1" max="1" width="14.83203125" style="91" customWidth="1"/>
    <col min="2" max="2" width="21.83203125" style="114" customWidth="1"/>
    <col min="3" max="3" width="38.6640625" style="114" customWidth="1"/>
    <col min="4" max="4" width="23.83203125" style="114" customWidth="1"/>
    <col min="5" max="5" width="28" style="114" customWidth="1"/>
    <col min="6" max="6" width="40" style="114" customWidth="1"/>
    <col min="7" max="7" width="18.5" style="91" customWidth="1"/>
    <col min="8" max="8" width="20.6640625" style="91" customWidth="1"/>
    <col min="9" max="9" width="90.33203125" style="114" customWidth="1"/>
    <col min="10" max="16384" width="10.83203125" style="114"/>
  </cols>
  <sheetData>
    <row r="1" spans="1:9" ht="61" customHeight="1" x14ac:dyDescent="0.2">
      <c r="A1" s="43" t="s">
        <v>384</v>
      </c>
      <c r="B1" s="44" t="str">
        <f>IF(Introduction!B1&lt;&gt;"",Introduction!B1,"")</f>
        <v>Manufacture of paper and paper products</v>
      </c>
      <c r="C1" s="116"/>
      <c r="D1" s="116"/>
      <c r="E1" s="116"/>
      <c r="F1" s="116"/>
      <c r="G1" s="117"/>
      <c r="H1" s="117"/>
      <c r="I1" s="116"/>
    </row>
    <row r="2" spans="1:9" x14ac:dyDescent="0.2">
      <c r="A2" s="117"/>
      <c r="B2" s="116"/>
      <c r="C2" s="116"/>
      <c r="D2" s="116"/>
      <c r="E2" s="116"/>
      <c r="F2" s="116"/>
      <c r="G2" s="117"/>
      <c r="H2" s="117"/>
      <c r="I2" s="116"/>
    </row>
    <row r="3" spans="1:9" ht="33" customHeight="1" x14ac:dyDescent="0.2">
      <c r="A3" s="270" t="s">
        <v>397</v>
      </c>
      <c r="B3" s="270"/>
      <c r="C3" s="270"/>
      <c r="D3" s="270"/>
      <c r="E3" s="270"/>
      <c r="F3" s="270"/>
      <c r="G3" s="270"/>
      <c r="H3" s="270"/>
      <c r="I3" s="270"/>
    </row>
    <row r="4" spans="1:9" ht="65" customHeight="1" x14ac:dyDescent="0.2">
      <c r="A4" s="118" t="s">
        <v>448</v>
      </c>
      <c r="B4" s="118" t="s">
        <v>398</v>
      </c>
      <c r="C4" s="118" t="s">
        <v>399</v>
      </c>
      <c r="D4" s="118" t="s">
        <v>455</v>
      </c>
      <c r="E4" s="118" t="s">
        <v>449</v>
      </c>
      <c r="F4" s="118" t="s">
        <v>400</v>
      </c>
      <c r="G4" s="118" t="s">
        <v>401</v>
      </c>
      <c r="H4" s="118" t="s">
        <v>515</v>
      </c>
      <c r="I4" s="118" t="s">
        <v>516</v>
      </c>
    </row>
    <row r="5" spans="1:9" s="115" customFormat="1" ht="17" x14ac:dyDescent="0.2">
      <c r="A5" s="31" t="s">
        <v>402</v>
      </c>
      <c r="B5" s="252" t="s">
        <v>668</v>
      </c>
      <c r="C5" s="252" t="s">
        <v>669</v>
      </c>
      <c r="D5" s="252"/>
      <c r="E5" s="252"/>
      <c r="F5" s="252" t="s">
        <v>670</v>
      </c>
      <c r="G5" s="253">
        <v>2012</v>
      </c>
      <c r="H5" s="254">
        <v>44176</v>
      </c>
      <c r="I5" s="255" t="s">
        <v>671</v>
      </c>
    </row>
    <row r="6" spans="1:9" s="115" customFormat="1" ht="34" x14ac:dyDescent="0.2">
      <c r="A6" s="33" t="s">
        <v>403</v>
      </c>
      <c r="B6" s="252" t="s">
        <v>672</v>
      </c>
      <c r="C6" s="252" t="s">
        <v>673</v>
      </c>
      <c r="D6" s="252" t="s">
        <v>674</v>
      </c>
      <c r="E6" s="252"/>
      <c r="F6" s="252" t="s">
        <v>675</v>
      </c>
      <c r="G6" s="253">
        <v>2016</v>
      </c>
      <c r="H6" s="254">
        <v>44176</v>
      </c>
      <c r="I6" s="122" t="s">
        <v>676</v>
      </c>
    </row>
    <row r="7" spans="1:9" s="115" customFormat="1" ht="34" x14ac:dyDescent="0.2">
      <c r="A7" s="31" t="s">
        <v>404</v>
      </c>
      <c r="B7" s="252" t="s">
        <v>677</v>
      </c>
      <c r="C7" s="252" t="s">
        <v>678</v>
      </c>
      <c r="D7" s="252" t="s">
        <v>679</v>
      </c>
      <c r="E7" s="252"/>
      <c r="F7" s="252" t="s">
        <v>680</v>
      </c>
      <c r="G7" s="253">
        <v>2018</v>
      </c>
      <c r="H7" s="254">
        <v>44176</v>
      </c>
      <c r="I7" s="255" t="s">
        <v>681</v>
      </c>
    </row>
    <row r="8" spans="1:9" s="115" customFormat="1" ht="17" x14ac:dyDescent="0.2">
      <c r="A8" s="33" t="s">
        <v>405</v>
      </c>
      <c r="B8" s="252" t="s">
        <v>672</v>
      </c>
      <c r="C8" s="252" t="s">
        <v>682</v>
      </c>
      <c r="D8" s="252" t="s">
        <v>683</v>
      </c>
      <c r="E8" s="252"/>
      <c r="F8" s="252" t="s">
        <v>684</v>
      </c>
      <c r="G8" s="253">
        <v>2020</v>
      </c>
      <c r="H8" s="254">
        <v>44176</v>
      </c>
      <c r="I8" s="255" t="s">
        <v>685</v>
      </c>
    </row>
    <row r="9" spans="1:9" s="115" customFormat="1" ht="34" x14ac:dyDescent="0.2">
      <c r="A9" s="31" t="s">
        <v>406</v>
      </c>
      <c r="B9" s="252" t="s">
        <v>672</v>
      </c>
      <c r="C9" s="252" t="s">
        <v>686</v>
      </c>
      <c r="D9" s="252" t="s">
        <v>687</v>
      </c>
      <c r="E9" s="252"/>
      <c r="F9" s="252"/>
      <c r="G9" s="253">
        <v>2018</v>
      </c>
      <c r="H9" s="254">
        <v>44177</v>
      </c>
      <c r="I9" s="255" t="s">
        <v>688</v>
      </c>
    </row>
    <row r="10" spans="1:9" s="115" customFormat="1" ht="51" x14ac:dyDescent="0.2">
      <c r="A10" s="33" t="s">
        <v>407</v>
      </c>
      <c r="B10" s="252" t="s">
        <v>689</v>
      </c>
      <c r="C10" s="252" t="s">
        <v>690</v>
      </c>
      <c r="D10" s="252" t="s">
        <v>691</v>
      </c>
      <c r="E10" s="252" t="s">
        <v>692</v>
      </c>
      <c r="F10" s="252" t="s">
        <v>693</v>
      </c>
      <c r="G10" s="253">
        <v>2011</v>
      </c>
      <c r="H10" s="254">
        <v>44177</v>
      </c>
      <c r="I10" s="255" t="s">
        <v>694</v>
      </c>
    </row>
    <row r="11" spans="1:9" s="115" customFormat="1" ht="34" x14ac:dyDescent="0.2">
      <c r="A11" s="31" t="s">
        <v>408</v>
      </c>
      <c r="B11" s="252" t="s">
        <v>677</v>
      </c>
      <c r="C11" s="252" t="s">
        <v>695</v>
      </c>
      <c r="D11" s="252" t="s">
        <v>696</v>
      </c>
      <c r="E11" s="252"/>
      <c r="F11" s="252" t="s">
        <v>697</v>
      </c>
      <c r="G11" s="253">
        <v>2011</v>
      </c>
      <c r="H11" s="254">
        <v>44177</v>
      </c>
      <c r="I11" s="255" t="s">
        <v>698</v>
      </c>
    </row>
    <row r="12" spans="1:9" s="115" customFormat="1" ht="34" x14ac:dyDescent="0.2">
      <c r="A12" s="33" t="s">
        <v>409</v>
      </c>
      <c r="B12" s="252" t="s">
        <v>677</v>
      </c>
      <c r="C12" s="252" t="s">
        <v>699</v>
      </c>
      <c r="D12" s="252" t="s">
        <v>700</v>
      </c>
      <c r="E12" s="252"/>
      <c r="F12" s="252"/>
      <c r="G12" s="253">
        <v>2011</v>
      </c>
      <c r="H12" s="254">
        <v>44177</v>
      </c>
      <c r="I12" s="255" t="s">
        <v>701</v>
      </c>
    </row>
    <row r="13" spans="1:9" s="115" customFormat="1" ht="85" x14ac:dyDescent="0.2">
      <c r="A13" s="31" t="s">
        <v>410</v>
      </c>
      <c r="B13" s="252" t="s">
        <v>668</v>
      </c>
      <c r="C13" s="252" t="s">
        <v>702</v>
      </c>
      <c r="D13" s="252"/>
      <c r="E13" s="252" t="s">
        <v>703</v>
      </c>
      <c r="F13" s="252" t="s">
        <v>704</v>
      </c>
      <c r="G13" s="253">
        <v>2013</v>
      </c>
      <c r="H13" s="254">
        <v>44178</v>
      </c>
      <c r="I13" s="255" t="s">
        <v>705</v>
      </c>
    </row>
    <row r="14" spans="1:9" s="115" customFormat="1" ht="34" x14ac:dyDescent="0.2">
      <c r="A14" s="33" t="s">
        <v>411</v>
      </c>
      <c r="B14" s="252" t="s">
        <v>672</v>
      </c>
      <c r="C14" s="252" t="s">
        <v>706</v>
      </c>
      <c r="D14" s="252" t="s">
        <v>707</v>
      </c>
      <c r="E14" s="252"/>
      <c r="F14" s="252"/>
      <c r="G14" s="253">
        <v>2019</v>
      </c>
      <c r="H14" s="254">
        <v>44178</v>
      </c>
      <c r="I14" s="255" t="s">
        <v>708</v>
      </c>
    </row>
    <row r="15" spans="1:9" s="115" customFormat="1" ht="34" x14ac:dyDescent="0.2">
      <c r="A15" s="31" t="s">
        <v>412</v>
      </c>
      <c r="B15" s="252" t="s">
        <v>689</v>
      </c>
      <c r="C15" s="252" t="s">
        <v>709</v>
      </c>
      <c r="D15" s="252" t="s">
        <v>710</v>
      </c>
      <c r="E15" s="252"/>
      <c r="F15" s="252" t="s">
        <v>711</v>
      </c>
      <c r="G15" s="253">
        <v>2019</v>
      </c>
      <c r="H15" s="254">
        <v>44178</v>
      </c>
      <c r="I15" s="255" t="s">
        <v>712</v>
      </c>
    </row>
    <row r="16" spans="1:9" s="115" customFormat="1" ht="34" x14ac:dyDescent="0.2">
      <c r="A16" s="33" t="s">
        <v>413</v>
      </c>
      <c r="B16" s="252" t="s">
        <v>677</v>
      </c>
      <c r="C16" s="252" t="s">
        <v>713</v>
      </c>
      <c r="D16" s="252" t="s">
        <v>714</v>
      </c>
      <c r="E16" s="252"/>
      <c r="F16" s="252" t="s">
        <v>715</v>
      </c>
      <c r="G16" s="253">
        <v>2012</v>
      </c>
      <c r="H16" s="254">
        <v>44178</v>
      </c>
      <c r="I16" s="255" t="s">
        <v>716</v>
      </c>
    </row>
    <row r="17" spans="1:9" s="115" customFormat="1" ht="68" x14ac:dyDescent="0.2">
      <c r="A17" s="31" t="s">
        <v>414</v>
      </c>
      <c r="B17" s="252" t="s">
        <v>689</v>
      </c>
      <c r="C17" s="252" t="s">
        <v>717</v>
      </c>
      <c r="D17" s="252" t="s">
        <v>718</v>
      </c>
      <c r="E17" s="252"/>
      <c r="F17" s="252" t="s">
        <v>719</v>
      </c>
      <c r="G17" s="253">
        <v>2014</v>
      </c>
      <c r="H17" s="254">
        <v>44178</v>
      </c>
      <c r="I17" s="255" t="s">
        <v>720</v>
      </c>
    </row>
    <row r="18" spans="1:9" s="115" customFormat="1" ht="34" x14ac:dyDescent="0.2">
      <c r="A18" s="33" t="s">
        <v>415</v>
      </c>
      <c r="B18" s="252" t="s">
        <v>689</v>
      </c>
      <c r="C18" s="252" t="s">
        <v>721</v>
      </c>
      <c r="D18" s="252" t="s">
        <v>722</v>
      </c>
      <c r="E18" s="252"/>
      <c r="F18" s="252" t="s">
        <v>723</v>
      </c>
      <c r="G18" s="253">
        <v>2017</v>
      </c>
      <c r="H18" s="254">
        <v>44178</v>
      </c>
      <c r="I18" s="255" t="s">
        <v>724</v>
      </c>
    </row>
    <row r="19" spans="1:9" s="115" customFormat="1" ht="17" x14ac:dyDescent="0.2">
      <c r="A19" s="31" t="s">
        <v>416</v>
      </c>
      <c r="B19" s="252" t="s">
        <v>672</v>
      </c>
      <c r="C19" s="252" t="s">
        <v>725</v>
      </c>
      <c r="D19" s="252" t="s">
        <v>726</v>
      </c>
      <c r="E19" s="252"/>
      <c r="F19" s="252"/>
      <c r="G19" s="253">
        <v>2020</v>
      </c>
      <c r="H19" s="254">
        <v>44178</v>
      </c>
      <c r="I19" s="255" t="s">
        <v>727</v>
      </c>
    </row>
    <row r="20" spans="1:9" s="115" customFormat="1" ht="34" x14ac:dyDescent="0.2">
      <c r="A20" s="33" t="s">
        <v>417</v>
      </c>
      <c r="B20" s="252" t="s">
        <v>672</v>
      </c>
      <c r="C20" s="252" t="s">
        <v>728</v>
      </c>
      <c r="D20" s="252" t="s">
        <v>729</v>
      </c>
      <c r="E20" s="252"/>
      <c r="F20" s="252"/>
      <c r="G20" s="253"/>
      <c r="H20" s="254">
        <v>44178</v>
      </c>
      <c r="I20" s="255" t="s">
        <v>730</v>
      </c>
    </row>
    <row r="21" spans="1:9" s="115" customFormat="1" ht="34" x14ac:dyDescent="0.2">
      <c r="A21" s="31" t="s">
        <v>418</v>
      </c>
      <c r="B21" s="252" t="s">
        <v>672</v>
      </c>
      <c r="C21" s="252" t="s">
        <v>731</v>
      </c>
      <c r="D21" s="252" t="s">
        <v>732</v>
      </c>
      <c r="E21" s="252"/>
      <c r="F21" s="252"/>
      <c r="G21" s="253"/>
      <c r="H21" s="254">
        <v>44178</v>
      </c>
      <c r="I21" s="255" t="s">
        <v>733</v>
      </c>
    </row>
    <row r="22" spans="1:9" s="115" customFormat="1" ht="17" x14ac:dyDescent="0.2">
      <c r="A22" s="33" t="s">
        <v>419</v>
      </c>
      <c r="B22" s="252" t="s">
        <v>672</v>
      </c>
      <c r="C22" s="252" t="s">
        <v>734</v>
      </c>
      <c r="D22" s="252" t="s">
        <v>735</v>
      </c>
      <c r="E22" s="252"/>
      <c r="F22" s="252" t="s">
        <v>736</v>
      </c>
      <c r="G22" s="253"/>
      <c r="H22" s="254">
        <v>44178</v>
      </c>
      <c r="I22" s="255" t="s">
        <v>737</v>
      </c>
    </row>
    <row r="23" spans="1:9" s="115" customFormat="1" ht="17" x14ac:dyDescent="0.2">
      <c r="A23" s="31" t="s">
        <v>420</v>
      </c>
      <c r="B23" s="252" t="s">
        <v>672</v>
      </c>
      <c r="C23" s="252" t="s">
        <v>738</v>
      </c>
      <c r="D23" s="252" t="s">
        <v>739</v>
      </c>
      <c r="E23" s="252"/>
      <c r="F23" s="252" t="s">
        <v>740</v>
      </c>
      <c r="G23" s="253"/>
      <c r="H23" s="254">
        <v>44178</v>
      </c>
      <c r="I23" s="255" t="s">
        <v>741</v>
      </c>
    </row>
    <row r="24" spans="1:9" s="115" customFormat="1" ht="17" x14ac:dyDescent="0.2">
      <c r="A24" s="33" t="s">
        <v>421</v>
      </c>
      <c r="B24" s="252" t="s">
        <v>672</v>
      </c>
      <c r="C24" s="252" t="s">
        <v>742</v>
      </c>
      <c r="D24" s="252" t="s">
        <v>743</v>
      </c>
      <c r="E24" s="252"/>
      <c r="F24" s="252" t="s">
        <v>744</v>
      </c>
      <c r="G24" s="253"/>
      <c r="H24" s="254">
        <v>44178</v>
      </c>
      <c r="I24" s="255" t="s">
        <v>745</v>
      </c>
    </row>
    <row r="25" spans="1:9" s="115" customFormat="1" ht="51" x14ac:dyDescent="0.2">
      <c r="A25" s="31" t="s">
        <v>422</v>
      </c>
      <c r="B25" s="252" t="s">
        <v>677</v>
      </c>
      <c r="C25" s="252" t="s">
        <v>746</v>
      </c>
      <c r="D25" s="252" t="s">
        <v>747</v>
      </c>
      <c r="E25" s="252"/>
      <c r="F25" s="252" t="s">
        <v>748</v>
      </c>
      <c r="G25" s="253">
        <v>2010</v>
      </c>
      <c r="H25" s="254">
        <v>44178</v>
      </c>
      <c r="I25" s="255" t="s">
        <v>749</v>
      </c>
    </row>
    <row r="26" spans="1:9" s="115" customFormat="1" ht="34" x14ac:dyDescent="0.2">
      <c r="A26" s="33" t="s">
        <v>423</v>
      </c>
      <c r="B26" s="252" t="s">
        <v>672</v>
      </c>
      <c r="C26" s="252" t="s">
        <v>750</v>
      </c>
      <c r="D26" s="252" t="s">
        <v>740</v>
      </c>
      <c r="E26" s="252"/>
      <c r="F26" s="252" t="s">
        <v>740</v>
      </c>
      <c r="G26" s="253">
        <v>2013</v>
      </c>
      <c r="H26" s="254">
        <v>44178</v>
      </c>
      <c r="I26" s="255" t="s">
        <v>751</v>
      </c>
    </row>
    <row r="27" spans="1:9" s="115" customFormat="1" ht="34" x14ac:dyDescent="0.2">
      <c r="A27" s="31" t="s">
        <v>424</v>
      </c>
      <c r="B27" s="252" t="s">
        <v>672</v>
      </c>
      <c r="C27" s="252" t="s">
        <v>752</v>
      </c>
      <c r="D27" s="252" t="s">
        <v>753</v>
      </c>
      <c r="E27" s="252"/>
      <c r="F27" s="252" t="s">
        <v>753</v>
      </c>
      <c r="G27" s="253">
        <v>2018</v>
      </c>
      <c r="H27" s="254">
        <v>44178</v>
      </c>
      <c r="I27" s="255" t="s">
        <v>754</v>
      </c>
    </row>
    <row r="28" spans="1:9" s="115" customFormat="1" ht="34" x14ac:dyDescent="0.2">
      <c r="A28" s="33" t="s">
        <v>425</v>
      </c>
      <c r="B28" s="252" t="s">
        <v>672</v>
      </c>
      <c r="C28" s="252" t="s">
        <v>755</v>
      </c>
      <c r="D28" s="252" t="s">
        <v>756</v>
      </c>
      <c r="E28" s="252"/>
      <c r="F28" s="252" t="s">
        <v>756</v>
      </c>
      <c r="G28" s="253"/>
      <c r="H28" s="254">
        <v>44178</v>
      </c>
      <c r="I28" s="255" t="s">
        <v>757</v>
      </c>
    </row>
    <row r="29" spans="1:9" s="115" customFormat="1" ht="17" x14ac:dyDescent="0.2">
      <c r="A29" s="31" t="s">
        <v>426</v>
      </c>
      <c r="B29" s="252" t="s">
        <v>672</v>
      </c>
      <c r="C29" s="252" t="s">
        <v>758</v>
      </c>
      <c r="D29" s="252" t="s">
        <v>759</v>
      </c>
      <c r="E29" s="252"/>
      <c r="F29" s="252" t="s">
        <v>759</v>
      </c>
      <c r="G29" s="253"/>
      <c r="H29" s="254">
        <v>44178</v>
      </c>
      <c r="I29" s="255" t="s">
        <v>760</v>
      </c>
    </row>
    <row r="30" spans="1:9" s="115" customFormat="1" ht="34" x14ac:dyDescent="0.2">
      <c r="A30" s="33" t="s">
        <v>427</v>
      </c>
      <c r="B30" s="252" t="s">
        <v>672</v>
      </c>
      <c r="C30" s="252" t="s">
        <v>779</v>
      </c>
      <c r="D30" s="252" t="s">
        <v>780</v>
      </c>
      <c r="E30" s="252"/>
      <c r="F30" s="252" t="s">
        <v>780</v>
      </c>
      <c r="G30" s="253">
        <v>2018</v>
      </c>
      <c r="H30" s="254">
        <v>44209</v>
      </c>
      <c r="I30" s="255" t="s">
        <v>776</v>
      </c>
    </row>
    <row r="31" spans="1:9" s="115" customFormat="1" ht="17" x14ac:dyDescent="0.2">
      <c r="A31" s="31" t="s">
        <v>428</v>
      </c>
      <c r="B31" s="252" t="s">
        <v>672</v>
      </c>
      <c r="C31" s="252" t="s">
        <v>761</v>
      </c>
      <c r="D31" s="252" t="s">
        <v>762</v>
      </c>
      <c r="E31" s="252"/>
      <c r="F31" s="252" t="s">
        <v>763</v>
      </c>
      <c r="G31" s="253">
        <v>2017</v>
      </c>
      <c r="H31" s="254">
        <v>44178</v>
      </c>
      <c r="I31" s="255" t="s">
        <v>764</v>
      </c>
    </row>
    <row r="32" spans="1:9" s="115" customFormat="1" ht="34" x14ac:dyDescent="0.2">
      <c r="A32" s="33" t="s">
        <v>429</v>
      </c>
      <c r="B32" s="119" t="s">
        <v>677</v>
      </c>
      <c r="C32" s="119" t="s">
        <v>781</v>
      </c>
      <c r="D32" s="119" t="s">
        <v>783</v>
      </c>
      <c r="E32" s="119"/>
      <c r="F32" s="119" t="s">
        <v>782</v>
      </c>
      <c r="G32" s="120">
        <v>2014</v>
      </c>
      <c r="H32" s="254">
        <v>44209</v>
      </c>
      <c r="I32" s="121" t="s">
        <v>765</v>
      </c>
    </row>
    <row r="33" spans="1:9" s="115" customFormat="1" ht="17" x14ac:dyDescent="0.2">
      <c r="A33" s="31" t="s">
        <v>430</v>
      </c>
      <c r="B33" s="119" t="s">
        <v>672</v>
      </c>
      <c r="C33" s="119" t="s">
        <v>682</v>
      </c>
      <c r="D33" s="119" t="s">
        <v>784</v>
      </c>
      <c r="E33" s="119"/>
      <c r="F33" s="119"/>
      <c r="G33" s="120"/>
      <c r="H33" s="254">
        <v>44209</v>
      </c>
      <c r="I33" s="121" t="s">
        <v>766</v>
      </c>
    </row>
    <row r="34" spans="1:9" s="115" customFormat="1" ht="17" x14ac:dyDescent="0.2">
      <c r="A34" s="33" t="s">
        <v>431</v>
      </c>
      <c r="B34" s="119" t="s">
        <v>677</v>
      </c>
      <c r="C34" s="119" t="s">
        <v>785</v>
      </c>
      <c r="D34" s="119" t="s">
        <v>786</v>
      </c>
      <c r="E34" s="119"/>
      <c r="F34" s="119" t="s">
        <v>786</v>
      </c>
      <c r="G34" s="120">
        <v>2012</v>
      </c>
      <c r="H34" s="254">
        <v>44209</v>
      </c>
      <c r="I34" s="121" t="s">
        <v>769</v>
      </c>
    </row>
    <row r="35" spans="1:9" ht="17" x14ac:dyDescent="0.2">
      <c r="A35" s="17" t="s">
        <v>432</v>
      </c>
      <c r="B35" s="119" t="s">
        <v>672</v>
      </c>
      <c r="C35" s="121" t="s">
        <v>787</v>
      </c>
      <c r="D35" s="121" t="s">
        <v>788</v>
      </c>
      <c r="E35" s="121"/>
      <c r="F35" s="121" t="s">
        <v>789</v>
      </c>
      <c r="G35" s="123">
        <v>2020</v>
      </c>
      <c r="H35" s="254">
        <v>44209</v>
      </c>
      <c r="I35" s="121" t="s">
        <v>771</v>
      </c>
    </row>
    <row r="36" spans="1:9" ht="17" x14ac:dyDescent="0.2">
      <c r="A36" s="20" t="s">
        <v>433</v>
      </c>
      <c r="B36" s="119" t="s">
        <v>672</v>
      </c>
      <c r="C36" s="121" t="s">
        <v>790</v>
      </c>
      <c r="D36" s="121" t="s">
        <v>791</v>
      </c>
      <c r="E36" s="121"/>
      <c r="F36" s="121" t="s">
        <v>791</v>
      </c>
      <c r="G36" s="123"/>
      <c r="H36" s="254">
        <v>44209</v>
      </c>
      <c r="I36" s="121" t="s">
        <v>772</v>
      </c>
    </row>
    <row r="37" spans="1:9" ht="17" x14ac:dyDescent="0.2">
      <c r="A37" s="17" t="s">
        <v>434</v>
      </c>
      <c r="B37" s="119" t="s">
        <v>672</v>
      </c>
      <c r="C37" s="121" t="s">
        <v>792</v>
      </c>
      <c r="D37" s="121" t="s">
        <v>740</v>
      </c>
      <c r="E37" s="121"/>
      <c r="F37" s="121" t="s">
        <v>740</v>
      </c>
      <c r="G37" s="123">
        <v>2020</v>
      </c>
      <c r="H37" s="254">
        <v>44209</v>
      </c>
      <c r="I37" s="121" t="s">
        <v>773</v>
      </c>
    </row>
    <row r="38" spans="1:9" ht="17" x14ac:dyDescent="0.2">
      <c r="A38" s="20" t="s">
        <v>435</v>
      </c>
      <c r="B38" s="119" t="s">
        <v>672</v>
      </c>
      <c r="C38" s="121" t="s">
        <v>793</v>
      </c>
      <c r="D38" s="121" t="s">
        <v>780</v>
      </c>
      <c r="E38" s="121"/>
      <c r="F38" s="121" t="s">
        <v>780</v>
      </c>
      <c r="G38" s="123">
        <v>2020</v>
      </c>
      <c r="H38" s="254">
        <v>44209</v>
      </c>
      <c r="I38" s="121" t="s">
        <v>775</v>
      </c>
    </row>
    <row r="39" spans="1:9" ht="17" x14ac:dyDescent="0.2">
      <c r="A39" s="17" t="s">
        <v>436</v>
      </c>
      <c r="B39" s="119" t="s">
        <v>672</v>
      </c>
      <c r="C39" s="121" t="s">
        <v>794</v>
      </c>
      <c r="D39" s="121" t="s">
        <v>795</v>
      </c>
      <c r="E39" s="121"/>
      <c r="F39" s="121"/>
      <c r="G39" s="123">
        <v>2020</v>
      </c>
      <c r="H39" s="254">
        <v>44209</v>
      </c>
      <c r="I39" s="121" t="s">
        <v>778</v>
      </c>
    </row>
    <row r="40" spans="1:9" ht="17" x14ac:dyDescent="0.2">
      <c r="A40" s="20" t="s">
        <v>437</v>
      </c>
      <c r="B40" s="119" t="s">
        <v>672</v>
      </c>
      <c r="C40" s="121" t="s">
        <v>803</v>
      </c>
      <c r="D40" s="121" t="s">
        <v>805</v>
      </c>
      <c r="E40" s="121"/>
      <c r="F40" s="121" t="s">
        <v>804</v>
      </c>
      <c r="G40" s="123">
        <v>2011</v>
      </c>
      <c r="H40" s="254">
        <v>44215</v>
      </c>
      <c r="I40" s="121" t="s">
        <v>800</v>
      </c>
    </row>
    <row r="41" spans="1:9" ht="34" x14ac:dyDescent="0.2">
      <c r="A41" s="17" t="s">
        <v>438</v>
      </c>
      <c r="B41" s="119" t="s">
        <v>672</v>
      </c>
      <c r="C41" s="119" t="s">
        <v>806</v>
      </c>
      <c r="D41" s="121" t="s">
        <v>808</v>
      </c>
      <c r="E41" s="121"/>
      <c r="F41" s="121" t="s">
        <v>807</v>
      </c>
      <c r="G41" s="123">
        <v>2016</v>
      </c>
      <c r="H41" s="254">
        <v>44215</v>
      </c>
      <c r="I41" s="121" t="s">
        <v>801</v>
      </c>
    </row>
    <row r="42" spans="1:9" x14ac:dyDescent="0.2">
      <c r="A42" s="20" t="s">
        <v>439</v>
      </c>
      <c r="B42" s="119"/>
      <c r="C42" s="121"/>
      <c r="D42" s="121"/>
      <c r="E42" s="121"/>
      <c r="F42" s="121"/>
      <c r="G42" s="123"/>
      <c r="H42" s="123"/>
      <c r="I42" s="121"/>
    </row>
    <row r="43" spans="1:9" x14ac:dyDescent="0.2">
      <c r="A43" s="17" t="s">
        <v>440</v>
      </c>
      <c r="B43" s="119"/>
      <c r="C43" s="121"/>
      <c r="D43" s="121"/>
      <c r="E43" s="121"/>
      <c r="F43" s="121"/>
      <c r="G43" s="123"/>
      <c r="H43" s="123"/>
      <c r="I43" s="121"/>
    </row>
    <row r="44" spans="1:9" x14ac:dyDescent="0.2">
      <c r="A44" s="20" t="s">
        <v>441</v>
      </c>
      <c r="B44" s="119"/>
      <c r="C44" s="121"/>
      <c r="D44" s="121"/>
      <c r="E44" s="121"/>
      <c r="F44" s="121"/>
      <c r="G44" s="121"/>
      <c r="H44" s="121"/>
      <c r="I44" s="121"/>
    </row>
    <row r="45" spans="1:9" x14ac:dyDescent="0.2">
      <c r="A45" s="180" t="s">
        <v>495</v>
      </c>
      <c r="B45" s="119"/>
      <c r="C45" s="121"/>
      <c r="D45" s="121"/>
      <c r="E45" s="121"/>
      <c r="F45" s="121"/>
      <c r="G45" s="121"/>
      <c r="H45" s="121"/>
      <c r="I45" s="121"/>
    </row>
    <row r="46" spans="1:9" x14ac:dyDescent="0.2">
      <c r="A46" s="179" t="s">
        <v>496</v>
      </c>
      <c r="B46" s="119"/>
      <c r="C46" s="121"/>
      <c r="D46" s="121"/>
      <c r="E46" s="121"/>
      <c r="F46" s="121"/>
      <c r="G46" s="121"/>
      <c r="H46" s="121"/>
      <c r="I46" s="121"/>
    </row>
    <row r="47" spans="1:9" x14ac:dyDescent="0.2">
      <c r="A47" s="180" t="s">
        <v>497</v>
      </c>
      <c r="B47" s="119"/>
      <c r="C47" s="121"/>
      <c r="D47" s="121"/>
      <c r="E47" s="121"/>
      <c r="F47" s="121"/>
      <c r="G47" s="121"/>
      <c r="H47" s="121"/>
      <c r="I47" s="121"/>
    </row>
    <row r="48" spans="1:9" x14ac:dyDescent="0.2">
      <c r="A48" s="179" t="s">
        <v>498</v>
      </c>
      <c r="B48" s="119"/>
      <c r="C48" s="121"/>
      <c r="D48" s="121"/>
      <c r="E48" s="121"/>
      <c r="F48" s="121"/>
      <c r="G48" s="121"/>
      <c r="H48" s="121"/>
      <c r="I48" s="121"/>
    </row>
    <row r="49" spans="1:9" x14ac:dyDescent="0.2">
      <c r="A49" s="180" t="s">
        <v>499</v>
      </c>
      <c r="B49" s="119"/>
      <c r="C49" s="121"/>
      <c r="D49" s="121"/>
      <c r="E49" s="121"/>
      <c r="F49" s="121"/>
      <c r="G49" s="121"/>
      <c r="H49" s="121"/>
      <c r="I49" s="121"/>
    </row>
    <row r="50" spans="1:9" x14ac:dyDescent="0.2">
      <c r="A50" s="179" t="s">
        <v>500</v>
      </c>
      <c r="B50" s="119"/>
      <c r="C50" s="121"/>
      <c r="D50" s="121"/>
      <c r="E50" s="121"/>
      <c r="F50" s="121"/>
      <c r="G50" s="121"/>
      <c r="H50" s="121"/>
      <c r="I50" s="121"/>
    </row>
    <row r="51" spans="1:9" x14ac:dyDescent="0.2">
      <c r="A51" s="180" t="s">
        <v>501</v>
      </c>
      <c r="B51" s="119"/>
      <c r="C51" s="121"/>
      <c r="D51" s="121"/>
      <c r="E51" s="121"/>
      <c r="F51" s="121"/>
      <c r="G51" s="121"/>
      <c r="H51" s="121"/>
      <c r="I51" s="121"/>
    </row>
    <row r="52" spans="1:9" x14ac:dyDescent="0.2">
      <c r="A52" s="179" t="s">
        <v>502</v>
      </c>
      <c r="B52" s="119"/>
      <c r="C52" s="121"/>
      <c r="D52" s="121"/>
      <c r="E52" s="121"/>
      <c r="F52" s="121"/>
      <c r="G52" s="121"/>
      <c r="H52" s="121"/>
      <c r="I52" s="121"/>
    </row>
    <row r="53" spans="1:9" x14ac:dyDescent="0.2">
      <c r="A53" s="180" t="s">
        <v>503</v>
      </c>
      <c r="B53" s="119"/>
      <c r="C53" s="121"/>
      <c r="D53" s="121"/>
      <c r="E53" s="121"/>
      <c r="F53" s="121"/>
      <c r="G53" s="121"/>
      <c r="H53" s="121"/>
      <c r="I53" s="121"/>
    </row>
    <row r="54" spans="1:9" x14ac:dyDescent="0.2">
      <c r="A54" s="179" t="s">
        <v>504</v>
      </c>
      <c r="B54" s="119"/>
      <c r="C54" s="121"/>
      <c r="D54" s="121"/>
      <c r="E54" s="121"/>
      <c r="F54" s="121"/>
      <c r="G54" s="121"/>
      <c r="H54" s="121"/>
      <c r="I54" s="121"/>
    </row>
    <row r="55" spans="1:9" x14ac:dyDescent="0.2">
      <c r="A55" s="180" t="s">
        <v>505</v>
      </c>
      <c r="B55" s="119"/>
      <c r="C55" s="121"/>
      <c r="D55" s="121"/>
      <c r="E55" s="121"/>
      <c r="F55" s="121"/>
      <c r="G55" s="121"/>
      <c r="H55" s="121"/>
      <c r="I55" s="121"/>
    </row>
    <row r="56" spans="1:9" x14ac:dyDescent="0.2">
      <c r="A56" s="179" t="s">
        <v>506</v>
      </c>
      <c r="B56" s="119"/>
      <c r="C56" s="121"/>
      <c r="D56" s="121"/>
      <c r="E56" s="121"/>
      <c r="F56" s="121"/>
      <c r="G56" s="121"/>
      <c r="H56" s="121"/>
      <c r="I56" s="121"/>
    </row>
    <row r="57" spans="1:9" x14ac:dyDescent="0.2">
      <c r="A57" s="180" t="s">
        <v>507</v>
      </c>
      <c r="B57" s="119"/>
      <c r="C57" s="121"/>
      <c r="D57" s="121"/>
      <c r="E57" s="121"/>
      <c r="F57" s="121"/>
      <c r="G57" s="121"/>
      <c r="H57" s="121"/>
      <c r="I57" s="121"/>
    </row>
    <row r="58" spans="1:9" x14ac:dyDescent="0.2">
      <c r="A58" s="179" t="s">
        <v>508</v>
      </c>
      <c r="B58" s="119"/>
      <c r="C58" s="121"/>
      <c r="D58" s="121"/>
      <c r="E58" s="121"/>
      <c r="F58" s="121"/>
      <c r="G58" s="121"/>
      <c r="H58" s="121"/>
      <c r="I58" s="121"/>
    </row>
    <row r="59" spans="1:9" x14ac:dyDescent="0.2">
      <c r="A59" s="180" t="s">
        <v>509</v>
      </c>
      <c r="B59" s="119"/>
      <c r="C59" s="121"/>
      <c r="D59" s="121"/>
      <c r="E59" s="121"/>
      <c r="F59" s="121"/>
      <c r="G59" s="121"/>
      <c r="H59" s="121"/>
      <c r="I59" s="121"/>
    </row>
    <row r="60" spans="1:9" x14ac:dyDescent="0.2">
      <c r="A60" s="179" t="s">
        <v>510</v>
      </c>
      <c r="B60" s="119"/>
      <c r="C60" s="121"/>
      <c r="D60" s="121"/>
      <c r="E60" s="121"/>
      <c r="F60" s="121"/>
      <c r="G60" s="121"/>
      <c r="H60" s="121"/>
      <c r="I60" s="121"/>
    </row>
    <row r="61" spans="1:9" x14ac:dyDescent="0.2">
      <c r="A61" s="180" t="s">
        <v>511</v>
      </c>
      <c r="B61" s="119"/>
      <c r="C61" s="121"/>
      <c r="D61" s="121"/>
      <c r="E61" s="121"/>
      <c r="F61" s="121"/>
      <c r="G61" s="121"/>
      <c r="H61" s="121"/>
      <c r="I61" s="121"/>
    </row>
    <row r="62" spans="1:9" x14ac:dyDescent="0.2">
      <c r="A62" s="179" t="s">
        <v>512</v>
      </c>
      <c r="B62" s="119"/>
      <c r="C62" s="121"/>
      <c r="D62" s="121"/>
      <c r="E62" s="121"/>
      <c r="F62" s="121"/>
      <c r="G62" s="121"/>
      <c r="H62" s="121"/>
      <c r="I62" s="121"/>
    </row>
    <row r="63" spans="1:9" x14ac:dyDescent="0.2">
      <c r="A63" s="180" t="s">
        <v>513</v>
      </c>
      <c r="B63" s="119"/>
      <c r="C63" s="121"/>
      <c r="D63" s="121"/>
      <c r="E63" s="121"/>
      <c r="F63" s="121"/>
      <c r="G63" s="121"/>
      <c r="H63" s="121"/>
      <c r="I63" s="121"/>
    </row>
    <row r="64" spans="1:9" x14ac:dyDescent="0.2">
      <c r="A64" s="179" t="s">
        <v>514</v>
      </c>
      <c r="B64" s="119"/>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3" t="s">
        <v>384</v>
      </c>
      <c r="B1" s="44" t="str">
        <f>IF(Introduction!B1&lt;&gt;"",Introduction!B1,"")</f>
        <v>Manufacture of paper and paper products</v>
      </c>
    </row>
    <row r="3" spans="1:10" s="146" customFormat="1" ht="31" customHeight="1" x14ac:dyDescent="0.2">
      <c r="A3" s="289" t="s">
        <v>87</v>
      </c>
      <c r="B3" s="290"/>
      <c r="C3" s="290"/>
      <c r="D3" s="290"/>
      <c r="E3" s="290"/>
      <c r="F3" s="290"/>
      <c r="G3" s="290"/>
      <c r="H3" s="290"/>
      <c r="I3" s="290"/>
      <c r="J3" s="290"/>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1" t="s">
        <v>0</v>
      </c>
      <c r="B5" s="151" t="s">
        <v>40</v>
      </c>
      <c r="C5" s="152">
        <f>SUMIF('Goal Risk Assessment'!$J$5:$J$252,$A5,'Goal Risk Assessment'!K$5:K$252)</f>
        <v>2</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1"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6" t="s">
        <v>1</v>
      </c>
      <c r="B6" s="153" t="s">
        <v>60</v>
      </c>
      <c r="C6" s="231">
        <f>SUMIF('Goal Risk Assessment'!$J$5:$J$252,$A6,'Goal Risk Assessment'!K$5:K$252)</f>
        <v>2</v>
      </c>
      <c r="D6" s="231">
        <f>SUMIF('Goal Risk Assessment'!$J$5:$J$252,$A6,'Goal Risk Assessment'!L$5:L$252)</f>
        <v>0</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1"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1"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1" t="str">
        <f t="shared" si="0"/>
        <v>Unlikely</v>
      </c>
    </row>
    <row r="8" spans="1:10" ht="22" customHeight="1" x14ac:dyDescent="0.2">
      <c r="A8" s="56" t="s">
        <v>3</v>
      </c>
      <c r="B8" s="153" t="s">
        <v>4</v>
      </c>
      <c r="C8" s="232">
        <f>SUMIF('Goal Risk Assessment'!$J$5:$J$252,$A8,'Goal Risk Assessment'!K$5:K$252)</f>
        <v>2</v>
      </c>
      <c r="D8" s="232">
        <f>SUMIF('Goal Risk Assessment'!$J$5:$J$252,$A8,'Goal Risk Assessment'!L$5:L$252)</f>
        <v>0</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1" t="str">
        <f t="shared" si="0"/>
        <v>High</v>
      </c>
    </row>
    <row r="9" spans="1:10" ht="22" customHeight="1" x14ac:dyDescent="0.2">
      <c r="A9" s="61" t="s">
        <v>5</v>
      </c>
      <c r="B9" s="151" t="s">
        <v>76</v>
      </c>
      <c r="C9" s="152">
        <f>SUMIF('Goal Risk Assessment'!$J$5:$J$252,$A9,'Goal Risk Assessment'!K$5:K$252)</f>
        <v>3</v>
      </c>
      <c r="D9" s="152">
        <f>SUMIF('Goal Risk Assessment'!$J$5:$J$252,$A9,'Goal Risk Assessment'!L$5:L$252)</f>
        <v>0</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1" t="str">
        <f t="shared" si="0"/>
        <v>High</v>
      </c>
    </row>
    <row r="10" spans="1:10" ht="22" customHeight="1" x14ac:dyDescent="0.2">
      <c r="A10" s="56" t="s">
        <v>6</v>
      </c>
      <c r="B10" s="153" t="s">
        <v>7</v>
      </c>
      <c r="C10" s="232">
        <f>SUMIF('Goal Risk Assessment'!$J$5:$J$252,$A10,'Goal Risk Assessment'!K$5:K$252)</f>
        <v>2</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1" t="str">
        <f t="shared" si="0"/>
        <v>High</v>
      </c>
    </row>
    <row r="11" spans="1:10" ht="22" customHeight="1" x14ac:dyDescent="0.2">
      <c r="A11" s="61" t="s">
        <v>8</v>
      </c>
      <c r="B11" s="151" t="s">
        <v>77</v>
      </c>
      <c r="C11" s="152">
        <f>SUMIF('Goal Risk Assessment'!$J$5:$J$252,$A11,'Goal Risk Assessment'!K$5:K$252)</f>
        <v>1</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1" t="str">
        <f t="shared" si="0"/>
        <v>High</v>
      </c>
    </row>
    <row r="12" spans="1:10" ht="22" customHeight="1" x14ac:dyDescent="0.2">
      <c r="A12" s="56" t="s">
        <v>9</v>
      </c>
      <c r="B12" s="153" t="s">
        <v>78</v>
      </c>
      <c r="C12" s="232">
        <f>SUMIF('Goal Risk Assessment'!$J$5:$J$252,$A12,'Goal Risk Assessment'!K$5:K$252)</f>
        <v>0</v>
      </c>
      <c r="D12" s="232">
        <f>SUMIF('Goal Risk Assessment'!$J$5:$J$252,$A12,'Goal Risk Assessment'!L$5:L$252)</f>
        <v>0</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1" t="str">
        <f t="shared" si="0"/>
        <v>Moderate</v>
      </c>
    </row>
    <row r="13" spans="1:10" ht="22" customHeight="1" x14ac:dyDescent="0.2">
      <c r="A13" s="61" t="s">
        <v>10</v>
      </c>
      <c r="B13" s="151" t="s">
        <v>75</v>
      </c>
      <c r="C13" s="152">
        <f>SUMIF('Goal Risk Assessment'!$J$5:$J$252,$A13,'Goal Risk Assessment'!K$5:K$252)</f>
        <v>2</v>
      </c>
      <c r="D13" s="152">
        <f>SUMIF('Goal Risk Assessment'!$J$5:$J$252,$A13,'Goal Risk Assessment'!L$5:L$252)</f>
        <v>0</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1" t="str">
        <f t="shared" si="0"/>
        <v>High</v>
      </c>
    </row>
    <row r="14" spans="1:10" ht="22" customHeight="1" x14ac:dyDescent="0.2">
      <c r="A14" s="56" t="s">
        <v>11</v>
      </c>
      <c r="B14" s="153" t="s">
        <v>74</v>
      </c>
      <c r="C14" s="232">
        <f>SUMIF('Goal Risk Assessment'!$J$5:$J$252,$A14,'Goal Risk Assessment'!K$5:K$252)</f>
        <v>3</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1" t="str">
        <f t="shared" si="0"/>
        <v>High</v>
      </c>
    </row>
    <row r="15" spans="1:10" ht="22" customHeight="1" x14ac:dyDescent="0.2">
      <c r="A15" s="61" t="s">
        <v>12</v>
      </c>
      <c r="B15" s="151" t="s">
        <v>43</v>
      </c>
      <c r="C15" s="152">
        <f>SUMIF('Goal Risk Assessment'!$J$5:$J$252,$A15,'Goal Risk Assessment'!K$5:K$252)</f>
        <v>0</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1" t="str">
        <f t="shared" si="0"/>
        <v>Moderate</v>
      </c>
    </row>
    <row r="16" spans="1:10" ht="22" customHeight="1" x14ac:dyDescent="0.2">
      <c r="A16" s="56" t="s">
        <v>13</v>
      </c>
      <c r="B16" s="153" t="s">
        <v>73</v>
      </c>
      <c r="C16" s="232">
        <f>SUMIF('Goal Risk Assessment'!$J$5:$J$252,$A16,'Goal Risk Assessment'!K$5:K$252)</f>
        <v>0</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1" t="str">
        <f t="shared" si="0"/>
        <v>Moderate</v>
      </c>
    </row>
    <row r="17" spans="1:10" ht="22" customHeight="1" x14ac:dyDescent="0.2">
      <c r="A17" s="61"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1" t="str">
        <f t="shared" si="0"/>
        <v>Moderate</v>
      </c>
    </row>
    <row r="18" spans="1:10" ht="22" customHeight="1" x14ac:dyDescent="0.2">
      <c r="A18" s="56" t="s">
        <v>15</v>
      </c>
      <c r="B18" s="153" t="s">
        <v>80</v>
      </c>
      <c r="C18" s="232">
        <f>SUMIF('Goal Risk Assessment'!$J$5:$J$252,$A18,'Goal Risk Assessment'!K$5:K$252)</f>
        <v>3</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1" t="str">
        <f t="shared" si="0"/>
        <v>High</v>
      </c>
    </row>
    <row r="19" spans="1:10" ht="22" customHeight="1" x14ac:dyDescent="0.2">
      <c r="A19" s="61" t="s">
        <v>16</v>
      </c>
      <c r="B19" s="151" t="s">
        <v>47</v>
      </c>
      <c r="C19" s="152">
        <f>SUMIF('Goal Risk Assessment'!$J$5:$J$252,$A19,'Goal Risk Assessment'!K$5:K$252)</f>
        <v>0</v>
      </c>
      <c r="D19" s="152">
        <f>SUMIF('Goal Risk Assessment'!$J$5:$J$252,$A19,'Goal Risk Assessment'!L$5:L$252)</f>
        <v>1</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1" t="str">
        <f t="shared" si="0"/>
        <v>Low</v>
      </c>
    </row>
    <row r="20" spans="1:10" ht="22" customHeight="1" x14ac:dyDescent="0.2">
      <c r="A20" s="56" t="s">
        <v>17</v>
      </c>
      <c r="B20" s="153" t="s">
        <v>81</v>
      </c>
      <c r="C20" s="232">
        <f>SUMIF('Goal Risk Assessment'!$J$5:$J$252,$A20,'Goal Risk Assessment'!K$5:K$252)</f>
        <v>0</v>
      </c>
      <c r="D20" s="232">
        <f>SUMIF('Goal Risk Assessment'!$J$5:$J$252,$A20,'Goal Risk Assessment'!L$5:L$252)</f>
        <v>1</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1" t="str">
        <f t="shared" si="0"/>
        <v>Low</v>
      </c>
    </row>
    <row r="21" spans="1:10" ht="22" customHeight="1" x14ac:dyDescent="0.2">
      <c r="A21" s="61" t="s">
        <v>18</v>
      </c>
      <c r="B21" s="151" t="s">
        <v>82</v>
      </c>
      <c r="C21" s="152">
        <f>SUMIF('Goal Risk Assessment'!$J$5:$J$252,$A21,'Goal Risk Assessment'!K$5:K$252)</f>
        <v>0</v>
      </c>
      <c r="D21" s="152">
        <f>SUMIF('Goal Risk Assessment'!$J$5:$J$252,$A21,'Goal Risk Assessment'!L$5:L$252)</f>
        <v>2</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1" t="str">
        <f t="shared" si="0"/>
        <v>Low</v>
      </c>
    </row>
    <row r="22" spans="1:10" ht="22" customHeight="1" x14ac:dyDescent="0.2">
      <c r="A22" s="56" t="s">
        <v>19</v>
      </c>
      <c r="B22" s="153" t="s">
        <v>83</v>
      </c>
      <c r="C22" s="232">
        <f>SUMIF('Goal Risk Assessment'!$J$5:$J$252,$A22,'Goal Risk Assessment'!K$5:K$252)</f>
        <v>0</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1" t="str">
        <f t="shared" si="0"/>
        <v>Unlikely</v>
      </c>
    </row>
    <row r="23" spans="1:10" ht="22" customHeight="1" x14ac:dyDescent="0.2">
      <c r="A23" s="61" t="s">
        <v>20</v>
      </c>
      <c r="B23" s="151" t="s">
        <v>51</v>
      </c>
      <c r="C23" s="152">
        <f>SUMIF('Goal Risk Assessment'!$J$5:$J$252,$A23,'Goal Risk Assessment'!K$5:K$252)</f>
        <v>0</v>
      </c>
      <c r="D23" s="152">
        <f>SUMIF('Goal Risk Assessment'!$J$5:$J$252,$A23,'Goal Risk Assessment'!L$5:L$252)</f>
        <v>1</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1" t="str">
        <f t="shared" si="0"/>
        <v>Low</v>
      </c>
    </row>
    <row r="24" spans="1:10" ht="22" customHeight="1" x14ac:dyDescent="0.2">
      <c r="A24" s="56" t="s">
        <v>21</v>
      </c>
      <c r="B24" s="153" t="s">
        <v>52</v>
      </c>
      <c r="C24" s="232">
        <f>SUMIF('Goal Risk Assessment'!$J$5:$J$252,$A24,'Goal Risk Assessment'!K$5:K$252)</f>
        <v>0</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1" t="str">
        <f t="shared" si="0"/>
        <v>Moderate</v>
      </c>
    </row>
    <row r="25" spans="1:10" ht="22" customHeight="1" x14ac:dyDescent="0.2">
      <c r="A25" s="61"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1" t="str">
        <f t="shared" si="0"/>
        <v>Moderate</v>
      </c>
    </row>
    <row r="26" spans="1:10" ht="22" customHeight="1" x14ac:dyDescent="0.2">
      <c r="A26" s="56" t="s">
        <v>24</v>
      </c>
      <c r="B26" s="153" t="s">
        <v>53</v>
      </c>
      <c r="C26" s="232">
        <f>SUMIF('Goal Risk Assessment'!$J$5:$J$252,$A26,'Goal Risk Assessment'!K$5:K$252)</f>
        <v>2</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1" t="str">
        <f t="shared" si="0"/>
        <v>High</v>
      </c>
    </row>
    <row r="27" spans="1:10" ht="22" customHeight="1" x14ac:dyDescent="0.2">
      <c r="A27" s="61"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1"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2021-02-26T18:07:48Z</dcterms:modified>
</cp:coreProperties>
</file>