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0A553051-32F2-1544-A566-6E9CE7516C96}"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7"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F15" i="6" s="1"/>
  <c r="P119" i="9"/>
  <c r="G15" i="6" s="1"/>
  <c r="Q119" i="9"/>
  <c r="H15" i="6" s="1"/>
  <c r="R119" i="9"/>
  <c r="I15" i="6" s="1"/>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I23" i="6"/>
  <c r="I21" i="6"/>
  <c r="R175" i="9"/>
  <c r="I11" i="6"/>
  <c r="I8" i="6"/>
  <c r="H27" i="6"/>
  <c r="H23" i="6"/>
  <c r="H21" i="6"/>
  <c r="Q175" i="9"/>
  <c r="H11" i="6"/>
  <c r="H8" i="6"/>
  <c r="G27" i="6"/>
  <c r="G23" i="6"/>
  <c r="G21" i="6"/>
  <c r="P175" i="9"/>
  <c r="G11" i="6"/>
  <c r="G8" i="6"/>
  <c r="F27" i="6"/>
  <c r="F23" i="6"/>
  <c r="F21" i="6"/>
  <c r="O175" i="9"/>
  <c r="F11" i="6"/>
  <c r="F8" i="6"/>
  <c r="H22" i="6"/>
  <c r="G22" i="6"/>
  <c r="F22" i="6"/>
  <c r="I22" i="6"/>
  <c r="H14" i="6"/>
  <c r="F14" i="6"/>
  <c r="I14" i="6"/>
  <c r="G14"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7" i="6" l="1"/>
  <c r="M40" i="9"/>
  <c r="O40" i="9"/>
  <c r="P40" i="9"/>
  <c r="Q40" i="9"/>
  <c r="R40" i="9"/>
  <c r="D7" i="6"/>
  <c r="N56" i="9"/>
  <c r="O56" i="9"/>
  <c r="P56" i="9"/>
  <c r="Q56" i="9"/>
  <c r="R56" i="9"/>
  <c r="C11" i="6"/>
  <c r="N73" i="9"/>
  <c r="O73" i="9"/>
  <c r="P73" i="9"/>
  <c r="Q73" i="9"/>
  <c r="R73" i="9"/>
  <c r="N77" i="9"/>
  <c r="O77" i="9"/>
  <c r="P77" i="9"/>
  <c r="Q77" i="9"/>
  <c r="R77" i="9"/>
  <c r="O94" i="9"/>
  <c r="P94" i="9"/>
  <c r="Q94" i="9"/>
  <c r="R94" i="9"/>
  <c r="N124" i="9"/>
  <c r="O124" i="9"/>
  <c r="P124" i="9"/>
  <c r="Q124" i="9"/>
  <c r="R124" i="9"/>
  <c r="N132" i="9"/>
  <c r="O132" i="9"/>
  <c r="F17" i="6" s="1"/>
  <c r="P132" i="9"/>
  <c r="G17" i="6" s="1"/>
  <c r="Q132" i="9"/>
  <c r="H17" i="6" s="1"/>
  <c r="R132" i="9"/>
  <c r="I17" i="6" s="1"/>
  <c r="M139" i="9"/>
  <c r="O139" i="9"/>
  <c r="P139" i="9"/>
  <c r="Q139" i="9"/>
  <c r="R139" i="9"/>
  <c r="M143" i="9"/>
  <c r="O143" i="9"/>
  <c r="P143" i="9"/>
  <c r="Q143" i="9"/>
  <c r="R143" i="9"/>
  <c r="N147" i="9"/>
  <c r="O147" i="9"/>
  <c r="P147" i="9"/>
  <c r="Q147" i="9"/>
  <c r="R147" i="9"/>
  <c r="N171" i="9"/>
  <c r="O171" i="9"/>
  <c r="P171" i="9"/>
  <c r="Q171" i="9"/>
  <c r="R171" i="9"/>
  <c r="M176" i="9"/>
  <c r="O176" i="9"/>
  <c r="P176" i="9"/>
  <c r="Q176" i="9"/>
  <c r="R176" i="9"/>
  <c r="M180" i="9"/>
  <c r="O180" i="9"/>
  <c r="P180" i="9"/>
  <c r="Q180" i="9"/>
  <c r="R180" i="9"/>
  <c r="M184" i="9"/>
  <c r="O184" i="9"/>
  <c r="P184" i="9"/>
  <c r="Q184" i="9"/>
  <c r="R184" i="9"/>
  <c r="N227" i="9"/>
  <c r="O227" i="9"/>
  <c r="P227" i="9"/>
  <c r="Q227" i="9"/>
  <c r="R227" i="9"/>
  <c r="D27" i="6"/>
  <c r="E7" i="6"/>
  <c r="N57" i="9"/>
  <c r="O57" i="9"/>
  <c r="P57" i="9"/>
  <c r="Q57" i="9"/>
  <c r="R57" i="9"/>
  <c r="D11" i="6"/>
  <c r="N74" i="9"/>
  <c r="O74" i="9"/>
  <c r="P74" i="9"/>
  <c r="Q74" i="9"/>
  <c r="R74" i="9"/>
  <c r="N86" i="9"/>
  <c r="O86" i="9"/>
  <c r="P86" i="9"/>
  <c r="Q86" i="9"/>
  <c r="R86" i="9"/>
  <c r="C15" i="6"/>
  <c r="N120" i="9"/>
  <c r="O120" i="9"/>
  <c r="P120" i="9"/>
  <c r="Q120" i="9"/>
  <c r="R120" i="9"/>
  <c r="O125" i="9"/>
  <c r="P125" i="9"/>
  <c r="Q125" i="9"/>
  <c r="R125" i="9"/>
  <c r="N140" i="9"/>
  <c r="O140" i="9"/>
  <c r="P140" i="9"/>
  <c r="Q140" i="9"/>
  <c r="R140" i="9"/>
  <c r="M144" i="9"/>
  <c r="O144" i="9"/>
  <c r="P144" i="9"/>
  <c r="Q144" i="9"/>
  <c r="R144" i="9"/>
  <c r="N151" i="9"/>
  <c r="O151" i="9"/>
  <c r="P151" i="9"/>
  <c r="Q151" i="9"/>
  <c r="R151" i="9"/>
  <c r="O164" i="9"/>
  <c r="P164" i="9"/>
  <c r="Q164" i="9"/>
  <c r="R164" i="9"/>
  <c r="O172" i="9"/>
  <c r="P172" i="9"/>
  <c r="Q172" i="9"/>
  <c r="R172" i="9"/>
  <c r="O177" i="9"/>
  <c r="P177" i="9"/>
  <c r="Q177" i="9"/>
  <c r="R177" i="9"/>
  <c r="O181" i="9"/>
  <c r="P181" i="9"/>
  <c r="Q181" i="9"/>
  <c r="R181" i="9"/>
  <c r="C21" i="6"/>
  <c r="J21" i="6" s="1"/>
  <c r="C22" i="6"/>
  <c r="C23" i="6"/>
  <c r="C25" i="6"/>
  <c r="J25" i="6" s="1"/>
  <c r="L239" i="9"/>
  <c r="O239" i="9"/>
  <c r="P239" i="9"/>
  <c r="Q239" i="9"/>
  <c r="R239" i="9"/>
  <c r="E27" i="6"/>
  <c r="L57" i="9"/>
  <c r="E11" i="6"/>
  <c r="N75" i="9"/>
  <c r="O75" i="9"/>
  <c r="P75" i="9"/>
  <c r="Q75" i="9"/>
  <c r="R75" i="9"/>
  <c r="N88" i="9"/>
  <c r="O88" i="9"/>
  <c r="P88" i="9"/>
  <c r="Q88" i="9"/>
  <c r="R88" i="9"/>
  <c r="D15" i="6"/>
  <c r="N121" i="9"/>
  <c r="O121" i="9"/>
  <c r="P121" i="9"/>
  <c r="Q121" i="9"/>
  <c r="R121" i="9"/>
  <c r="N126" i="9"/>
  <c r="O126" i="9"/>
  <c r="P126" i="9"/>
  <c r="Q126" i="9"/>
  <c r="R126" i="9"/>
  <c r="M141" i="9"/>
  <c r="O141" i="9"/>
  <c r="P141" i="9"/>
  <c r="Q141" i="9"/>
  <c r="R141" i="9"/>
  <c r="N145" i="9"/>
  <c r="O145" i="9"/>
  <c r="P145" i="9"/>
  <c r="Q145" i="9"/>
  <c r="R145" i="9"/>
  <c r="L151" i="9"/>
  <c r="N169" i="9"/>
  <c r="O169" i="9"/>
  <c r="P169" i="9"/>
  <c r="Q169" i="9"/>
  <c r="R169" i="9"/>
  <c r="M173" i="9"/>
  <c r="O173" i="9"/>
  <c r="P173" i="9"/>
  <c r="Q173" i="9"/>
  <c r="R173" i="9"/>
  <c r="M178" i="9"/>
  <c r="O178" i="9"/>
  <c r="P178" i="9"/>
  <c r="Q178" i="9"/>
  <c r="R178" i="9"/>
  <c r="M182" i="9"/>
  <c r="O182" i="9"/>
  <c r="P182" i="9"/>
  <c r="Q182" i="9"/>
  <c r="R182" i="9"/>
  <c r="D21" i="6"/>
  <c r="D22" i="6"/>
  <c r="D23" i="6"/>
  <c r="N223" i="9"/>
  <c r="O223" i="9"/>
  <c r="P223" i="9"/>
  <c r="Q223" i="9"/>
  <c r="R223" i="9"/>
  <c r="D25" i="6"/>
  <c r="L242" i="9"/>
  <c r="D26" i="6" s="1"/>
  <c r="O242" i="9"/>
  <c r="P242" i="9"/>
  <c r="Q242" i="9"/>
  <c r="R242" i="9"/>
  <c r="N55" i="9"/>
  <c r="O55" i="9"/>
  <c r="P55" i="9"/>
  <c r="Q55" i="9"/>
  <c r="R55" i="9"/>
  <c r="N76" i="9"/>
  <c r="O76" i="9"/>
  <c r="P76" i="9"/>
  <c r="Q76" i="9"/>
  <c r="R76" i="9"/>
  <c r="N93" i="9"/>
  <c r="O93" i="9"/>
  <c r="P93" i="9"/>
  <c r="Q93" i="9"/>
  <c r="R93" i="9"/>
  <c r="E15" i="6"/>
  <c r="N122" i="9"/>
  <c r="O122" i="9"/>
  <c r="P122" i="9"/>
  <c r="Q122" i="9"/>
  <c r="R122" i="9"/>
  <c r="O127" i="9"/>
  <c r="P127" i="9"/>
  <c r="Q127" i="9"/>
  <c r="R127" i="9"/>
  <c r="N142" i="9"/>
  <c r="O142" i="9"/>
  <c r="P142" i="9"/>
  <c r="Q142" i="9"/>
  <c r="R142" i="9"/>
  <c r="M146" i="9"/>
  <c r="O146" i="9"/>
  <c r="P146" i="9"/>
  <c r="Q146" i="9"/>
  <c r="R146" i="9"/>
  <c r="N163" i="9"/>
  <c r="O163" i="9"/>
  <c r="F19" i="6" s="1"/>
  <c r="P163" i="9"/>
  <c r="G19" i="6" s="1"/>
  <c r="Q163" i="9"/>
  <c r="H19" i="6" s="1"/>
  <c r="R163" i="9"/>
  <c r="I19" i="6" s="1"/>
  <c r="O170" i="9"/>
  <c r="P170" i="9"/>
  <c r="Q170" i="9"/>
  <c r="R170" i="9"/>
  <c r="O174" i="9"/>
  <c r="P174" i="9"/>
  <c r="Q174" i="9"/>
  <c r="R174" i="9"/>
  <c r="O183" i="9"/>
  <c r="P183" i="9"/>
  <c r="Q183" i="9"/>
  <c r="R183" i="9"/>
  <c r="E21" i="6"/>
  <c r="E22" i="6"/>
  <c r="J22" i="6" s="1"/>
  <c r="E23" i="6"/>
  <c r="J23" i="6" s="1"/>
  <c r="N224" i="9"/>
  <c r="O224" i="9"/>
  <c r="P224" i="9"/>
  <c r="Q224" i="9"/>
  <c r="R224" i="9"/>
  <c r="E25" i="6"/>
  <c r="C27" i="6"/>
  <c r="J27" i="6" s="1"/>
  <c r="P179" i="9"/>
  <c r="G20" i="6" s="1"/>
  <c r="O179" i="9"/>
  <c r="F20" i="6" s="1"/>
  <c r="Q179" i="9"/>
  <c r="H20" i="6" s="1"/>
  <c r="R179" i="9"/>
  <c r="I20" i="6" s="1"/>
  <c r="N138" i="9"/>
  <c r="O138" i="9"/>
  <c r="P138" i="9"/>
  <c r="Q138" i="9"/>
  <c r="R138" i="9"/>
  <c r="M137" i="9"/>
  <c r="P137" i="9"/>
  <c r="Q137" i="9"/>
  <c r="R137" i="9"/>
  <c r="O137" i="9"/>
  <c r="N136" i="9"/>
  <c r="Q136" i="9"/>
  <c r="R136" i="9"/>
  <c r="O136" i="9"/>
  <c r="P136" i="9"/>
  <c r="J11" i="6"/>
  <c r="R90" i="9"/>
  <c r="I13" i="6" s="1"/>
  <c r="N90" i="9"/>
  <c r="P90" i="9"/>
  <c r="G13" i="6" s="1"/>
  <c r="Q90" i="9"/>
  <c r="H13" i="6" s="1"/>
  <c r="O90" i="9"/>
  <c r="F13" i="6" s="1"/>
  <c r="K90" i="9"/>
  <c r="L90" i="9"/>
  <c r="M90" i="9"/>
  <c r="D8" i="6"/>
  <c r="E8" i="6"/>
  <c r="C8" i="6"/>
  <c r="J8" i="6" s="1"/>
  <c r="D5" i="6"/>
  <c r="N53" i="9"/>
  <c r="R53" i="9"/>
  <c r="O53" i="9"/>
  <c r="P53" i="9"/>
  <c r="Q53" i="9"/>
  <c r="L54" i="9"/>
  <c r="R54" i="9"/>
  <c r="O54" i="9"/>
  <c r="P54" i="9"/>
  <c r="Q54" i="9"/>
  <c r="J6" i="6"/>
  <c r="J7" i="6"/>
  <c r="C5" i="6"/>
  <c r="J5" i="6" s="1"/>
  <c r="L44" i="9"/>
  <c r="P44" i="9"/>
  <c r="G9" i="6" s="1"/>
  <c r="O44" i="9"/>
  <c r="F9" i="6" s="1"/>
  <c r="Q44" i="9"/>
  <c r="H9" i="6" s="1"/>
  <c r="R44" i="9"/>
  <c r="I9" i="6" s="1"/>
  <c r="P59" i="9"/>
  <c r="Q59" i="9"/>
  <c r="H10" i="6" s="1"/>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D24" i="6" s="1"/>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C12" i="6" s="1"/>
  <c r="L73" i="9"/>
  <c r="L75" i="9"/>
  <c r="K75" i="9"/>
  <c r="L77" i="9"/>
  <c r="K77" i="9"/>
  <c r="L93" i="9"/>
  <c r="M93" i="9"/>
  <c r="K121" i="9"/>
  <c r="L121" i="9"/>
  <c r="L125" i="9"/>
  <c r="H149" i="9"/>
  <c r="M125" i="9"/>
  <c r="K127" i="9"/>
  <c r="N137" i="9"/>
  <c r="N139" i="9"/>
  <c r="N141" i="9"/>
  <c r="N143" i="9"/>
  <c r="N144" i="9"/>
  <c r="N146" i="9"/>
  <c r="N148" i="9"/>
  <c r="K54" i="9"/>
  <c r="N127" i="9"/>
  <c r="L224" i="9"/>
  <c r="K224" i="9"/>
  <c r="M224" i="9"/>
  <c r="E24" i="6" s="1"/>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C24" i="6"/>
  <c r="K223" i="9"/>
  <c r="M239" i="9"/>
  <c r="E26" i="6" s="1"/>
  <c r="M242" i="9"/>
  <c r="N239" i="9"/>
  <c r="N242" i="9"/>
  <c r="N150" i="9"/>
  <c r="N164" i="9"/>
  <c r="N170" i="9"/>
  <c r="N172" i="9"/>
  <c r="N174" i="9"/>
  <c r="N177" i="9"/>
  <c r="N179" i="9"/>
  <c r="N181" i="9"/>
  <c r="N183" i="9"/>
  <c r="K239" i="9"/>
  <c r="K242" i="9"/>
  <c r="K150" i="9"/>
  <c r="K164" i="9"/>
  <c r="C19" i="6" s="1"/>
  <c r="K170" i="9"/>
  <c r="K172" i="9"/>
  <c r="K174" i="9"/>
  <c r="K177" i="9"/>
  <c r="K179" i="9"/>
  <c r="K181" i="9"/>
  <c r="K183" i="9"/>
  <c r="J17" i="6" l="1"/>
  <c r="C16" i="6"/>
  <c r="D16" i="6"/>
  <c r="E19" i="6"/>
  <c r="J19" i="6" s="1"/>
  <c r="C26" i="6"/>
  <c r="J26" i="6" s="1"/>
  <c r="D10" i="6"/>
  <c r="D19" i="6"/>
  <c r="E16" i="6"/>
  <c r="D20" i="6"/>
  <c r="D12" i="6"/>
  <c r="E20" i="6"/>
  <c r="E12" i="6"/>
  <c r="J15" i="6"/>
  <c r="M148" i="9"/>
  <c r="O148" i="9"/>
  <c r="P148" i="9"/>
  <c r="Q148" i="9"/>
  <c r="R148" i="9"/>
  <c r="D13" i="6"/>
  <c r="H26" i="6"/>
  <c r="H24" i="6"/>
  <c r="I16" i="6"/>
  <c r="G12" i="6"/>
  <c r="D9" i="6"/>
  <c r="C13" i="6"/>
  <c r="G26" i="6"/>
  <c r="G24" i="6"/>
  <c r="H16" i="6"/>
  <c r="F12" i="6"/>
  <c r="O149" i="9"/>
  <c r="P149" i="9"/>
  <c r="Q149" i="9"/>
  <c r="H18" i="6" s="1"/>
  <c r="R149" i="9"/>
  <c r="K148" i="9"/>
  <c r="O150" i="9"/>
  <c r="P150" i="9"/>
  <c r="G18" i="6" s="1"/>
  <c r="Q150" i="9"/>
  <c r="R150" i="9"/>
  <c r="F18" i="6"/>
  <c r="F26" i="6"/>
  <c r="F24" i="6"/>
  <c r="G16" i="6"/>
  <c r="I12" i="6"/>
  <c r="C20" i="6"/>
  <c r="J20" i="6" s="1"/>
  <c r="E13" i="6"/>
  <c r="I18" i="6"/>
  <c r="I26" i="6"/>
  <c r="I24" i="6"/>
  <c r="F16" i="6"/>
  <c r="H12" i="6"/>
  <c r="E18" i="6"/>
  <c r="J13" i="6"/>
  <c r="F10" i="6"/>
  <c r="G10" i="6"/>
  <c r="C10" i="6"/>
  <c r="E10" i="6"/>
  <c r="I10" i="6"/>
  <c r="J9" i="6"/>
  <c r="L148" i="9"/>
  <c r="D18" i="6" s="1"/>
  <c r="M150" i="9"/>
  <c r="M149" i="9"/>
  <c r="N149" i="9"/>
  <c r="K149" i="9"/>
  <c r="C18" i="6" s="1"/>
  <c r="J18" i="6" s="1"/>
  <c r="L149" i="9"/>
  <c r="J16" i="6" l="1"/>
  <c r="J24" i="6"/>
  <c r="J12" i="6"/>
  <c r="J10" i="6"/>
  <c r="B1" i="6" l="1"/>
  <c r="B1" i="8"/>
  <c r="R6" i="7"/>
</calcChain>
</file>

<file path=xl/sharedStrings.xml><?xml version="1.0" encoding="utf-8"?>
<sst xmlns="http://schemas.openxmlformats.org/spreadsheetml/2006/main" count="1717" uniqueCount="740">
  <si>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</si>
  <si>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</si>
  <si>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</si>
  <si>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</si>
  <si>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</si>
  <si>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</si>
  <si>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</si>
  <si>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</si>
  <si>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</si>
  <si>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</si>
  <si>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</si>
  <si>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</si>
  <si>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</si>
  <si>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</si>
  <si>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</si>
  <si>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</si>
  <si>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</si>
  <si>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</si>
  <si>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</si>
  <si>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</si>
  <si>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</si>
  <si>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</si>
  <si>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</si>
  <si>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</si>
  <si>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</si>
  <si>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</si>
  <si>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</si>
  <si>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</si>
  <si>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</si>
  <si>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</si>
  <si>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</si>
  <si>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</si>
  <si>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</si>
  <si>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</si>
  <si>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</si>
  <si>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</si>
  <si>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</si>
  <si>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</si>
  <si>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</si>
  <si>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</si>
  <si>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</si>
  <si>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</si>
  <si>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</si>
  <si>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</si>
  <si>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</si>
  <si>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</si>
  <si>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</si>
  <si>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</si>
  <si>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</si>
  <si>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</si>
  <si>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</si>
  <si>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</si>
  <si>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</si>
  <si>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</si>
  <si>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</si>
  <si>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</si>
  <si>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</si>
  <si>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</si>
  <si>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</si>
  <si>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</si>
  <si>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</si>
  <si>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</si>
  <si>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</si>
  <si>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</si>
  <si>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</si>
  <si>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</si>
  <si>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</si>
  <si>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</si>
  <si>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</si>
  <si>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</si>
  <si>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</si>
  <si>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</si>
  <si>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</si>
  <si>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</si>
  <si>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</si>
  <si>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</si>
  <si>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</si>
  <si>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</si>
  <si>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</si>
  <si>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</si>
  <si>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</si>
  <si>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</si>
  <si>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</si>
  <si>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</si>
  <si>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</si>
  <si>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</si>
  <si>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</si>
  <si>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</si>
  <si>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</si>
  <si>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</si>
  <si>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</si>
  <si>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</si>
  <si>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</si>
  <si>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</si>
  <si>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</si>
  <si>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</si>
  <si>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</si>
  <si>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</si>
  <si>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</si>
  <si>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</si>
  <si>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</si>
  <si>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</si>
  <si>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</si>
  <si>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</si>
  <si>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</si>
  <si>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</si>
  <si>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</si>
  <si>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</si>
  <si>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</si>
  <si>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</si>
  <si>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</si>
  <si>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</si>
  <si>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</si>
  <si>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</si>
  <si>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</si>
  <si>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</si>
  <si>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</si>
  <si>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</si>
  <si>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</si>
  <si>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</si>
  <si>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</si>
  <si>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</si>
  <si>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</si>
  <si>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</si>
  <si>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</si>
  <si>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</si>
  <si>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</si>
  <si>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</si>
  <si>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</si>
  <si>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</si>
  <si>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</si>
  <si>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</si>
  <si>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</si>
  <si>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</si>
  <si>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</si>
  <si>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</si>
  <si>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</si>
  <si>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</si>
  <si>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</si>
  <si>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</si>
  <si>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</si>
  <si>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</si>
  <si>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</si>
  <si>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</si>
  <si>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</si>
  <si>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</si>
  <si>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</si>
  <si>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</si>
  <si>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</si>
  <si>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</si>
  <si>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</si>
  <si>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</si>
  <si>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</si>
  <si>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</si>
  <si>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</si>
  <si>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</si>
  <si>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</si>
  <si>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</si>
  <si>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</si>
  <si>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</si>
  <si>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</si>
  <si>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</si>
  <si>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</si>
  <si>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</si>
  <si>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</si>
  <si>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</si>
  <si>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</si>
  <si>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</si>
  <si>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</si>
  <si>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</si>
  <si>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</si>
  <si>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</si>
  <si>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</si>
  <si>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</si>
  <si>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</si>
  <si>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</si>
  <si>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</si>
  <si>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</si>
  <si>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</si>
  <si>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</si>
  <si>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</si>
  <si>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</si>
  <si>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</si>
  <si>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</si>
  <si>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</si>
  <si>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</si>
  <si>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</si>
  <si>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</si>
  <si>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</si>
  <si>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</si>
  <si>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</si>
  <si>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</si>
  <si>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</si>
  <si>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</si>
  <si>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</si>
  <si>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</si>
  <si>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</si>
  <si>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</si>
  <si>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</si>
  <si>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</si>
  <si>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</si>
  <si>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</si>
  <si>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</si>
  <si>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</si>
  <si>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</si>
  <si>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</si>
  <si>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</si>
  <si>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</si>
  <si>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</si>
  <si>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</si>
  <si>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</si>
  <si>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</si>
  <si>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</si>
  <si>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</si>
  <si>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</si>
  <si>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</si>
  <si>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</si>
  <si>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</si>
  <si>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</si>
  <si>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</si>
  <si>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</si>
  <si>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</si>
  <si>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</si>
  <si>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</si>
  <si>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</si>
  <si>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</si>
  <si>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</si>
  <si>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</si>
  <si>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</si>
  <si>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</si>
  <si>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</si>
  <si>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</si>
  <si>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</si>
  <si>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</si>
  <si>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</si>
  <si>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</si>
  <si>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</si>
  <si>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</si>
  <si>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</si>
  <si>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</si>
  <si>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</si>
  <si>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</si>
  <si>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</si>
  <si>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</si>
  <si>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</si>
  <si>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</si>
  <si>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</si>
  <si>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</si>
  <si>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</si>
  <si>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</si>
  <si>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</si>
  <si>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</si>
  <si>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</si>
  <si>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</si>
  <si>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</si>
  <si>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</si>
  <si>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</si>
  <si>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</si>
  <si>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</si>
  <si>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</si>
  <si>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</si>
  <si>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</si>
  <si>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</si>
  <si>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</si>
  <si>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</si>
  <si>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</si>
  <si>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</si>
  <si>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</si>
  <si>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</si>
  <si>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</si>
  <si>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</si>
  <si>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</si>
  <si>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</si>
  <si>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</si>
  <si>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</si>
  <si>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</si>
  <si>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</si>
  <si>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</si>
  <si>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</si>
  <si>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</si>
  <si>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</si>
  <si>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</si>
  <si>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</si>
  <si>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</si>
  <si>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</si>
  <si>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</si>
  <si>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</si>
  <si>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</si>
  <si>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</si>
  <si>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</si>
  <si>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</si>
  <si>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</si>
  <si>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</si>
  <si>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</si>
  <si>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</si>
  <si>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</si>
  <si>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</si>
  <si>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</si>
  <si>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</si>
  <si>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</si>
  <si>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</si>
  <si>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</si>
  <si>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</si>
  <si>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</si>
  <si>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</si>
  <si>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</si>
  <si>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</si>
  <si>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</si>
  <si>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</si>
  <si>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</si>
  <si>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</si>
  <si>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</si>
  <si>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</si>
  <si>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</si>
  <si>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</si>
  <si>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</si>
  <si>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</si>
  <si>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</si>
  <si>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</si>
  <si>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</si>
  <si>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</si>
  <si>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</si>
  <si>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</si>
  <si>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</si>
  <si>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</si>
  <si>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</si>
  <si>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</si>
  <si>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</si>
  <si>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</si>
  <si>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</si>
  <si>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</si>
  <si>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</si>
  <si>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</si>
  <si>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</si>
  <si>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</si>
  <si>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</si>
  <si>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</si>
  <si>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</si>
  <si>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</si>
  <si>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</si>
  <si>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</si>
  <si>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</si>
  <si>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</si>
  <si>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</si>
  <si>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</si>
  <si>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</si>
  <si>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</si>
  <si>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</si>
  <si>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</si>
  <si>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</si>
  <si>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</si>
  <si>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</si>
  <si>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</si>
  <si>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</si>
  <si>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</si>
  <si>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</si>
  <si>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</si>
  <si>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</si>
  <si>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</si>
  <si>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</si>
  <si>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</si>
  <si>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</si>
  <si>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</si>
  <si>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</si>
  <si>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</si>
  <si>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</si>
  <si>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</si>
  <si>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</si>
  <si>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</si>
  <si>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</si>
  <si>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</si>
  <si>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</si>
  <si>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</si>
  <si>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</si>
  <si>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</si>
  <si>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</si>
  <si>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</si>
  <si>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</si>
  <si>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</si>
  <si>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</si>
  <si>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</si>
  <si>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</si>
  <si>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</si>
  <si>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</si>
  <si>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</si>
  <si>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</si>
  <si>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</si>
  <si>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</si>
  <si>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</si>
  <si>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</si>
  <si>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</si>
  <si>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</si>
  <si>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</si>
  <si>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</si>
  <si>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</si>
  <si>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</si>
  <si>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</si>
  <si>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</si>
  <si>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</si>
  <si>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</si>
  <si>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</si>
  <si>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</si>
  <si>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</si>
  <si>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</si>
  <si>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</si>
  <si>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</si>
  <si>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</si>
  <si>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</si>
  <si>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</si>
  <si>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</si>
  <si>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</si>
  <si>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</si>
  <si>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</si>
  <si>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</si>
  <si>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</si>
  <si>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</si>
  <si>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</si>
  <si>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</si>
  <si>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</si>
  <si>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</si>
  <si>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</si>
  <si>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</si>
  <si>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</si>
  <si>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</si>
  <si>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</si>
  <si>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</si>
  <si>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</si>
  <si>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</si>
  <si>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</si>
  <si>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</si>
  <si>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</si>
  <si>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</si>
  <si>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</si>
  <si>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</si>
  <si>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</si>
  <si>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</si>
  <si>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</si>
  <si>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</si>
  <si>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</si>
  <si>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</si>
  <si>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</si>
  <si>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</si>
  <si>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</si>
  <si>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</si>
  <si>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</si>
  <si>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</si>
  <si>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</si>
  <si>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</si>
  <si>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</si>
  <si>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</si>
  <si>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</si>
  <si>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</si>
  <si>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</si>
  <si>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</si>
  <si>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</si>
  <si>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</si>
  <si>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</si>
  <si>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</si>
  <si>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</si>
  <si>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</si>
  <si>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</si>
  <si>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</si>
  <si>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</si>
  <si>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</si>
  <si>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</si>
  <si>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</si>
  <si>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</si>
  <si>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</si>
  <si>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</si>
  <si>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</si>
  <si>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</si>
  <si>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</si>
  <si>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</si>
  <si>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</si>
  <si>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</si>
  <si>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</si>
  <si>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</si>
  <si>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</si>
  <si>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</si>
  <si>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</si>
  <si>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</si>
  <si>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</si>
  <si>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</si>
  <si>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</si>
  <si>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</si>
  <si>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</si>
  <si>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</si>
  <si>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</si>
  <si>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</si>
  <si>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</si>
  <si>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</si>
  <si>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</si>
  <si>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</si>
  <si>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</si>
  <si>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</si>
  <si>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</si>
  <si>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</si>
  <si>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</si>
  <si>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</si>
  <si>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</si>
  <si>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</si>
  <si>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</si>
  <si>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</si>
  <si>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</si>
  <si>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</si>
  <si>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</si>
  <si>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</si>
  <si>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</si>
  <si>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</si>
  <si>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</si>
  <si>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</si>
  <si>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</si>
  <si>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</si>
  <si>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</si>
  <si>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</si>
  <si>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</si>
  <si>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</si>
  <si>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</si>
  <si>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</si>
  <si>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</si>
  <si>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</si>
  <si>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</si>
  <si>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</si>
  <si>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</si>
  <si>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</si>
  <si>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</si>
  <si>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</si>
  <si>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</si>
  <si>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</si>
  <si>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</si>
  <si>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</si>
  <si>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</si>
  <si>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</si>
  <si>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</si>
  <si>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</si>
  <si>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</si>
  <si>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</si>
  <si>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</si>
  <si>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</si>
  <si>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</si>
  <si>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</si>
  <si>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</si>
  <si>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</si>
  <si>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</si>
  <si>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</si>
  <si>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</si>
  <si>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</si>
  <si>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</si>
  <si>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</si>
  <si>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</si>
  <si>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</si>
  <si>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</si>
  <si>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</si>
  <si>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</si>
  <si>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</si>
  <si>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</si>
  <si>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</si>
  <si>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</si>
  <si>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</si>
  <si>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</si>
  <si>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</si>
  <si>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</si>
  <si>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</si>
  <si>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</si>
  <si>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</si>
  <si>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</si>
  <si>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</si>
  <si>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</si>
  <si>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</si>
  <si>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</si>
  <si>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</si>
  <si>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</si>
  <si>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</si>
  <si>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</si>
  <si>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</si>
  <si>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</si>
  <si>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</si>
  <si>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</si>
  <si>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</si>
  <si>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</si>
  <si>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</si>
  <si>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</si>
  <si>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</si>
  <si>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</si>
  <si>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</si>
  <si>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</si>
  <si>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</si>
  <si>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</si>
  <si>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</si>
  <si>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</si>
  <si>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</si>
  <si>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</si>
  <si>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</si>
  <si>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</si>
  <si>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</si>
  <si>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</si>
  <si>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</si>
  <si>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</si>
  <si>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</si>
  <si>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</si>
  <si>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</si>
  <si>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</si>
  <si>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</si>
  <si>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</si>
  <si>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</si>
  <si>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</si>
  <si>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</si>
  <si>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</si>
  <si>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</si>
  <si>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</si>
  <si>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</si>
  <si>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</si>
  <si>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</si>
  <si>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</si>
  <si>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</si>
  <si>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</si>
  <si>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</si>
  <si>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</si>
  <si>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</si>
  <si>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</si>
  <si>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</si>
  <si>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</si>
  <si>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</si>
  <si>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</si>
  <si>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</si>
  <si>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</si>
  <si>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</si>
  <si>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</si>
  <si>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</si>
  <si>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</si>
  <si>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</si>
  <si>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</si>
  <si>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</si>
  <si>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This class includes the manufacture of chemicals using basic processes, such as thermal cracking and distillation, to produce industrial gases which may be separate chemical elements or chemically defined compounds.
The production of industrial gas sits within broader chemicals production. Industrial gases are gaseous materials manufactured for use in industry. [1] Common gases include nitrogen, oxygen, carbon dioxide, argon, hydrogen, helium and acetylene, though there are many others. These tend to be sold in gas cylinders. Companies in this industry also often supply relevant equipment and technology to produce and use the gas.
Production methods depend on the specific gas being created. Atmospheric gases (such as nitrogen, oxygen, helium, argon) are produced through an air separation process. The most common process for air separation is cryogenic distillation, whereby compression and temperature are used to turn the air into liquid so that elements can be more easily separated. Other industrial gases are produced from hydrocarbons, such as liquefied petroleum gas, methane and naphtha. For example, ammonia is typically produced through the conversion of natural gas and nitrogen. Industrial gas production primarily entails the transformation of materials as its main source of revenue. [1]</t>
  </si>
  <si>
    <t>Manufacture of industrial gases</t>
  </si>
  <si>
    <t>2011</t>
  </si>
  <si>
    <t>Manufacture of basic chemicals</t>
  </si>
  <si>
    <t>Only</t>
  </si>
  <si>
    <t>Manufacture of liquefied or compressed inorganic industrial or medical gases: elemental gases, liquid or compressed air, refrigerant gases, mixed industrial gases, inert gases such as carbon dioxide, isolating gases</t>
  </si>
  <si>
    <t>Manufacture of  basic chemicals</t>
  </si>
  <si>
    <t>Manufacture of non-gaseous basic chemicals</t>
  </si>
  <si>
    <t>Extraction of methane, butane or propane</t>
  </si>
  <si>
    <t>Extraction of fossil fuels</t>
  </si>
  <si>
    <t>Manufacture of fuel gases such as ethane, butane or propane in a petroleum refinery</t>
  </si>
  <si>
    <t>Manufacture of coke oven and refined petroleum products</t>
  </si>
  <si>
    <t>Yes</t>
  </si>
  <si>
    <t>The industrial gases industry uses significant amounts of electricity to cool and heat gases for separation and purification: it's one of the most electricity intensive industries in the world. [1] The purification of carbon dioxide is just one particularly energy-intensive process, obtained as a by-product from chemical plants or natural underground deposits. [2]</t>
  </si>
  <si>
    <t>Significant quantities of water are used for cooling during primary processing, post-processing refrigeration. [3] [4] [3]</t>
  </si>
  <si>
    <t>Water is used as a product input for making hydrogen if the steam methane reforming (SMR) process is used, and as an input for providing steam to customers. Water use is highly dependent on the production process. Water is also used for safety systems such as fire suppression and cleaning, but these are less significant. [3] [4] [3]</t>
  </si>
  <si>
    <t xml:space="preserve">Except from air, the industrial gases industry does not directly extract or manage its natural resource inputs. Impacts associated with sourcing fall under BE04: Procurement. </t>
  </si>
  <si>
    <t xml:space="preserve">The industrial gases industry is premised on the transformation of raw materials into manufactured goods. As a result, the procurement of such inputs is pivotal. Hydrocarbons are a particularly key feedstock for industrial gas production, so the issue areas Natural resources and Encroachment are likely to be of high importance within the supply chain. </t>
  </si>
  <si>
    <t xml:space="preserve">Potentially harmful substances include operational inputs such as natural gas, as well as products themselves. Hydrogen, for example, is highly flammable and carbon monoxide is highly toxic. [5] The potential for harm caused is variable, depending on inputs, processes and output products: HYCO plants, which use hydrocarbon feedstocks, typically pose higher risks than other industrial gas plants. </t>
  </si>
  <si>
    <t xml:space="preserve">Emissions are a challenge for this industry, although the extent of the challenge differs greatly depending on the key inputs and specific production processes. While all industrial gases have associated emissions, ‘HYCO’ plants are the key area of concern. They produce hydrogen, carbon monoxide and mixtures of these gases, typically using hydrocarbon feedstocks. </t>
  </si>
  <si>
    <t>At HYCO plants, given hydrogen’s flammability and carbon monoxide’s toxicity, leaks have harmful consequences for people and environment. [5]</t>
  </si>
  <si>
    <t xml:space="preserve">The manufacture of industrial gases requires significant use of energy for manufacturing, with significant associated scope 1 and 2 greenhouse gas (GHG) emissions. </t>
  </si>
  <si>
    <t>The manufacture of certain gases, like hydrogen, creates GHGs as a by-product. [3]The manufacture of certain gases, like hydrogen, creates GHGs as a by-product. [3]</t>
  </si>
  <si>
    <t>In the industrial gases industry, the key sources of operational waste are by-products (e.g. spent catalysts, waste oils, effluent treatment sludges and solvents), which are highly dependent on the gas being produced, and contaminated containers. [3] [6] 
Recovery routes for hazardous waste remain limited, and often depend on exportation to other countries. [7]</t>
  </si>
  <si>
    <t>Gas manufacturing facilities are often large in size. However, there is no particular reason for these sites to be near or on areas of High Conservation Value. The major risk of encroachment would fall higher up in the supply chain, in raw material extraction, under BE04: Procurement.</t>
  </si>
  <si>
    <t xml:space="preserve">The production of industrial gases could impact surrounding communities through multiple activities including the release of harmful emissions during production [10] and the storage of flammable substances. HYCO plants typically pose higher risks due to their management of more harmful inputs and output products, compared to other industrial gas plants. 
The production of industrial gases could impact surrounding communities through multiple activities including the release of harmful emissions during production [10] and the storage of flammable substances. </t>
  </si>
  <si>
    <t>Workplace health and safety is a key risk in industrial gases due to complex manufacturing and hazardous inputs, processes and products [10] [11]. 
Key hazards in this industry include improper handling or storage which may result in leakage of toxic or corrosive gases (e.g. carbon monoxide or ammonia), or the explosion of flammable gases (e.g. oxygen).  [11] [4]</t>
  </si>
  <si>
    <t>Workplace health and safety is a key risk in industrial gases due to complex manufacturing and hazardous inputs, processes and products [10] [11]. Key hazards in this industry include improper handling or storage which may result in leakage of toxic or corrosive gases (e.g. carbon monoxide or ammonia), or the explosion of flammable gases (e.g. oxygen).  [11] [4]</t>
  </si>
  <si>
    <t xml:space="preserve">The chemical industry workforce is comprised of two main occupations: plant and machine operators, and technicians and associate professionals. The latter are highly skilled, therefore earning higher salaries. Some plant and machine operators are lower-skilled, increasing risk of poor pay, but receiving lower than living wage is not the norm. [12] </t>
  </si>
  <si>
    <t xml:space="preserve">The chemical industry workforce is comprised of two main occupations: plant and machine operators, and technicians and associate professionals. The latter are highly skilled, therefore earning higher salaries. Some plant and machine operators are lower-skilled, increasing risk of unfair employment terms, though this is not the norm. [12] </t>
  </si>
  <si>
    <t>There is potential for discrimination to occur in all industries and therefore it should always be a consideration. This is reflected by its inclusion within several industry publications, including the European Chemical Industry Council. [13]</t>
  </si>
  <si>
    <t>No</t>
  </si>
  <si>
    <t>As noted in BE10: Employee health, industrial gas workers partake in activities which potentially expose them to significant health risks. As a result, if there is an issue related to health and safety procedures, it is imperative that employees have a clear channel to raise concerns.</t>
  </si>
  <si>
    <t>Industrial gases are an intermediate good, as they form one component of a final product. Although the industry is predominantly involved in B2B relationships, product communications remain important due to the potentially dangerous consequences of misuse or inappropriate storage. [14] [15] [16] [17]</t>
  </si>
  <si>
    <t>Industrial gases can be harmful to both people and environment, but this is highly dependent on the gas produced, its intended use, and potential for misuse. Some gases are hazardous, toxic or corrosive to humans, while others (e.g. oxygen) may have the capacity to be both life-saving and highly explosive, dependent on use. Industrial gases are also usually an intermediate good, as they form one component of a final product. While the industry is predominantly involved in B2B relationships, product concerns are important due to the potentially dangerous consequences of misuse or inappropriate storage. Users of industrial gases should therefore have a clear channel to raise concerns should there be an issue with the product.</t>
  </si>
  <si>
    <t>Industrial gases can be harmful to both people and environment, but this is highly dependent on the gas produced, its intended use, and potential for misuse. Some gases are hazardous, toxic or corrosive to humans, while others (e.g. oxygen) may have the capacity to be both life-saving and highly explosive, dependent on use.</t>
  </si>
  <si>
    <t xml:space="preserve">Industrial gases do not ‘emit’ GHGs, but some will be them. If a company sells GHGs as product, this goal should be of high priority. </t>
  </si>
  <si>
    <t xml:space="preserve"> If a company does not sell GHGs as product, this goal should be low priority. </t>
  </si>
  <si>
    <t>Industrial gas products are typically fully consumed. ‘Packaging’ is present: gases are typically provided via pipelines or cylinders. The majority of cylinders are long-life (up to 40 years), and reusable. [8] [3] Furthermore, cylinders are often made of valuable and easily recyclable materials such as steel and aluminium. [9]</t>
  </si>
  <si>
    <t xml:space="preserve">Although ethics-related issues will inevitably arise (e.g. anti-competitive practices), this industry does not have any high intensity ethical hotspots tied to its specific business activities. In very specific circumstances, manufactured gases such as oxygen will be sold for use in the healthcare industry, but this forms a small proportion of  industrial gas manufacutring as a whole. </t>
  </si>
  <si>
    <t xml:space="preserve">The industrial gases industry does not have any characteristics that would make it more susceptible to breaching the ‘spirit and the letter’ of tax regulation.  </t>
  </si>
  <si>
    <t xml:space="preserve">As a highly energy and GHG intensive sector, chemicals companies and associations (inclusive of industrial gases), are often proactively engaged in lobbying, seeking exceptions to, or relaxation of emissions regulations. [18] For example, Cefic, the European Chemical Industry Council has lobbied against EU climate regulation and the German chemical industry association, VCI, has been another obstructive trade groups on climate policy. [19] </t>
  </si>
  <si>
    <t>The business model for the industrial gases industry does not rely on the ownership or management of financial assets.</t>
  </si>
  <si>
    <t>The Economic Benefits of Industrial Gases</t>
  </si>
  <si>
    <t>American Chemistry Council</t>
  </si>
  <si>
    <t>https://www.americanchemistry.com/The-Economic-Benefits-of-Industrial-Gases.pdf</t>
  </si>
  <si>
    <t>2018 Sustainability Report</t>
  </si>
  <si>
    <t>Sol Group</t>
  </si>
  <si>
    <t>https://www.dolbyvivisol.com/media/1363/sol_rapportosostenibilita2018en190429.pdf</t>
  </si>
  <si>
    <t>Air Products Sustainability Report</t>
  </si>
  <si>
    <t>Air Products</t>
  </si>
  <si>
    <t>http://www.airproducts.com/~/media/Files/PDF/company/2019-Sustainability-Report.pdf?la=en</t>
  </si>
  <si>
    <t>Chemicals</t>
  </si>
  <si>
    <t>Sustainability Accounting Standards Board</t>
  </si>
  <si>
    <t>http://www.sasb.org/wp-content/uploads/2015/03/RT0101_Chemical_Standard2.pdf)</t>
  </si>
  <si>
    <t>Doc. 215/18 HYCO Plant Gas Leak Detection and Response Practices</t>
  </si>
  <si>
    <t>European Industrial Gases Association</t>
  </si>
  <si>
    <t>https://www.eiga.eu/publications/eiga-documents/doc-21518-hyco-plant-gas-leak-detection-and-response-practices/</t>
  </si>
  <si>
    <t>Chemical Manufacturing Waste and Hazardous Waste</t>
  </si>
  <si>
    <t>Northern Irish Business Info</t>
  </si>
  <si>
    <t>https://www.nibusinessinfo.co.uk/content/chemical-manufacturing-waste-and-hazardous-waste</t>
  </si>
  <si>
    <t>Business and environment report: Environemtnal outlook for the chemicals sector</t>
  </si>
  <si>
    <t>Environment Agency</t>
  </si>
  <si>
    <t>https://www.cia.org.uk/Portals/0/Documents/Sustainability%20-%20public%20page/EA%20Environmental%20outlook%20for%20the%20Chemicals%20sector%202016.pdf</t>
  </si>
  <si>
    <t>One Linde: Sustainable Development Report</t>
  </si>
  <si>
    <t>Linde</t>
  </si>
  <si>
    <t>https://www.linde.com/-/media/linde/merger/documents/sustainable-development/2018-sustainable-development-report.pdf?rev=4b91ad8384b74e10b2304aca96022c4a</t>
  </si>
  <si>
    <t>BCGA reminds waste sector about gas cylinder return service</t>
  </si>
  <si>
    <t>Recycling and Waste World</t>
  </si>
  <si>
    <t>https://www.recyclingwasteworld.co.uk/products/bcga-reminds-waste-sector-about-gas-cylinder-return-service/153502/</t>
  </si>
  <si>
    <t>Sustainable Value Creation in the Fine and Specialty Chemicals Industry</t>
  </si>
  <si>
    <t>John Wiley Sons Ltd,</t>
  </si>
  <si>
    <t xml:space="preserve"> pp.1-27</t>
  </si>
  <si>
    <t>Rajagopal, R.</t>
  </si>
  <si>
    <t>https://www.researchgate.net/publication/285391745_Transformations_in_the_Fine_and_Speciality_Chemicals_Business</t>
  </si>
  <si>
    <t>Industrial Gas Safety</t>
  </si>
  <si>
    <t>Harrison, Stephen</t>
  </si>
  <si>
    <t>http://hiq.linde-gas.com/en/images/Industrial%20gas%20safety-Gasworld-%20Feb%202013_tcm899-98237.pdf</t>
  </si>
  <si>
    <t>Vocational education and training in the chemical industry in Germnay and the United Kingdom</t>
  </si>
  <si>
    <t>Rogalski, Steffen</t>
  </si>
  <si>
    <t>https://www.ilo.org/wcmsp5/groups/public/---ed_dialogue/---sector/documents/publication/wcms_160780.pdf</t>
  </si>
  <si>
    <t>Social Responsibility in the European chemical industry</t>
  </si>
  <si>
    <t>Cefic</t>
  </si>
  <si>
    <t>https://cefic.org/app/uploads/2019/01/Social-Responsability-in-the-european-chemical-Industry-BROCHURE-sustainability.pdf</t>
  </si>
  <si>
    <t>The Dangers of Misusing Gases</t>
  </si>
  <si>
    <t>British Compressed Gases Association</t>
  </si>
  <si>
    <t>http://www.bcga.co.uk/assets/publications/L7.pdf</t>
  </si>
  <si>
    <t>Info 24/17: Carbon Dioxide Physiological Hazards - Not just an asphyxiant!</t>
  </si>
  <si>
    <t>European Industrial Gases Assoication</t>
  </si>
  <si>
    <t>https://www.eiga.eu/publications/safety-informations/info-2417-carbon-dioxide-physiological-hazards-not-just-an-asphyxiant/</t>
  </si>
  <si>
    <t>Nitrous Oxide Facts</t>
  </si>
  <si>
    <t>Compressed Gas Association</t>
  </si>
  <si>
    <t>http://www.cganet.com/nitrous-oxide-facts/</t>
  </si>
  <si>
    <t>NIOSH Pocket Guide to Chemical Hazards</t>
  </si>
  <si>
    <t>Centers for Disease Control and Prevention</t>
  </si>
  <si>
    <t>https://www.cdc.gov/niosh/npg/npgd0028.html</t>
  </si>
  <si>
    <t>Trade associations lag behind companies on climate action - report</t>
  </si>
  <si>
    <t>Euractiv</t>
  </si>
  <si>
    <t>Schulz, Florence</t>
  </si>
  <si>
    <t>https://www.euractiv.com/section/climate-environment/news/companies-and-lobbyists-do-not-see-eye-to-eye-on-climate-protection/</t>
  </si>
  <si>
    <t>25 investors ask global firms to justify membership of EU trade associations allegedly undermining climate policy</t>
  </si>
  <si>
    <t>Business &amp; Human Rights Resource Centre</t>
  </si>
  <si>
    <t>https://www.business-humanrights.org/en/25-investors-ask-global-firms-to-justify-membership-of-eu-trade-associations-allegedly-undermining-climate-policy</t>
  </si>
  <si>
    <t>Website</t>
  </si>
  <si>
    <t>Document from website</t>
  </si>
  <si>
    <t>Book</t>
  </si>
  <si>
    <t>Highly polluting sector according to the EU taxonomy - needs standardised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</si>
</sst>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9">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10" borderId="5" xfId="0" applyNumberFormat="1" applyFill="1" applyBorder="1" applyAlignment="1">
      <alignment horizontal="right" vertical="center"/>
    </xf>
    <xf numFmtId="0" fontId="0" fillId="10" borderId="7" xfId="0" applyFill="1" applyBorder="1" applyAlignment="1">
      <alignment vertical="center"/>
    </xf>
    <xf numFmtId="0" fontId="0" fillId="10" borderId="3" xfId="0" applyFill="1" applyBorder="1" applyAlignment="1">
      <alignment horizontal="center" vertical="center"/>
    </xf>
    <xf numFmtId="0" fontId="0" fillId="10" borderId="5" xfId="0" applyFill="1" applyBorder="1" applyAlignment="1">
      <alignment wrapText="1"/>
    </xf>
    <xf numFmtId="49" fontId="0" fillId="10" borderId="5" xfId="0" applyNumberForma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2" fillId="15" borderId="14"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C18" zoomScale="90" zoomScaleNormal="90" workbookViewId="0">
      <selection activeCell="H22" sqref="H22"/>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634</v>
      </c>
    </row>
    <row r="4" spans="1:18" ht="31" customHeight="1" x14ac:dyDescent="0.2">
      <c r="A4" s="246" t="s">
        <v>447</v>
      </c>
      <c r="B4" s="246"/>
      <c r="D4" s="246" t="s">
        <v>385</v>
      </c>
      <c r="E4" s="247"/>
      <c r="F4" s="13"/>
      <c r="G4" s="13"/>
      <c r="H4" s="14"/>
    </row>
    <row r="5" spans="1:18" ht="31" customHeight="1" x14ac:dyDescent="0.2">
      <c r="A5" s="250" t="s">
        <v>452</v>
      </c>
      <c r="B5" s="251"/>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50" t="s">
        <v>454</v>
      </c>
      <c r="B9" s="251"/>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6" t="s">
        <v>446</v>
      </c>
      <c r="B20" s="257"/>
      <c r="D20" s="248" t="s">
        <v>445</v>
      </c>
      <c r="E20" s="249"/>
      <c r="F20" s="249"/>
      <c r="G20" s="249"/>
      <c r="H20" s="249"/>
      <c r="I20" s="249"/>
    </row>
    <row r="21" spans="1:9" ht="19" x14ac:dyDescent="0.2">
      <c r="A21" s="254" t="s">
        <v>633</v>
      </c>
      <c r="B21" s="254"/>
      <c r="D21" s="15" t="s">
        <v>488</v>
      </c>
      <c r="E21" s="15" t="s">
        <v>489</v>
      </c>
      <c r="F21" s="42" t="s">
        <v>453</v>
      </c>
      <c r="G21" s="15" t="s">
        <v>491</v>
      </c>
      <c r="H21" s="15" t="s">
        <v>490</v>
      </c>
      <c r="I21" s="15" t="s">
        <v>492</v>
      </c>
    </row>
    <row r="22" spans="1:9" ht="34" x14ac:dyDescent="0.2">
      <c r="A22" s="255"/>
      <c r="B22" s="255"/>
      <c r="D22" s="234" t="s">
        <v>635</v>
      </c>
      <c r="E22" s="235" t="s">
        <v>636</v>
      </c>
      <c r="F22" s="41" t="str">
        <f>HYPERLINK(CONCATENATE("https://siccode.com/search-isic/",$D22),"Description")</f>
        <v>Description</v>
      </c>
      <c r="G22" s="236" t="s">
        <v>637</v>
      </c>
      <c r="H22" s="237" t="s">
        <v>638</v>
      </c>
      <c r="I22" s="238" t="s">
        <v>639</v>
      </c>
    </row>
    <row r="23" spans="1:9" x14ac:dyDescent="0.2">
      <c r="A23" s="255"/>
      <c r="B23" s="255"/>
      <c r="D23" s="36"/>
      <c r="E23" s="37"/>
      <c r="F23" s="38"/>
      <c r="G23" s="184"/>
      <c r="H23" s="20"/>
      <c r="I23" s="185"/>
    </row>
    <row r="24" spans="1:9" x14ac:dyDescent="0.2">
      <c r="A24" s="255"/>
      <c r="B24" s="255"/>
      <c r="D24" s="39"/>
      <c r="E24" s="40"/>
      <c r="F24" s="41"/>
      <c r="G24" s="182"/>
      <c r="H24" s="17"/>
      <c r="I24" s="183"/>
    </row>
    <row r="25" spans="1:9" x14ac:dyDescent="0.2">
      <c r="A25" s="255"/>
      <c r="B25" s="255"/>
      <c r="D25" s="36"/>
      <c r="E25" s="37"/>
      <c r="F25" s="38"/>
      <c r="G25" s="184"/>
      <c r="H25" s="20"/>
      <c r="I25" s="185"/>
    </row>
    <row r="26" spans="1:9" x14ac:dyDescent="0.2">
      <c r="A26" s="255"/>
      <c r="B26" s="255"/>
      <c r="D26" s="39"/>
      <c r="E26" s="40"/>
      <c r="F26" s="41"/>
      <c r="G26" s="182"/>
      <c r="H26" s="17"/>
      <c r="I26" s="183"/>
    </row>
    <row r="27" spans="1:9" ht="16" customHeight="1" x14ac:dyDescent="0.2">
      <c r="A27" s="255"/>
      <c r="B27" s="255"/>
      <c r="D27" s="36"/>
      <c r="E27" s="37"/>
      <c r="F27" s="38"/>
      <c r="G27" s="184"/>
      <c r="H27" s="20"/>
      <c r="I27" s="185"/>
    </row>
    <row r="28" spans="1:9" ht="16" customHeight="1" x14ac:dyDescent="0.2">
      <c r="A28" s="255"/>
      <c r="B28" s="255"/>
      <c r="D28" s="39"/>
      <c r="E28" s="40"/>
      <c r="F28" s="41"/>
      <c r="G28" s="182"/>
      <c r="H28" s="17"/>
      <c r="I28" s="183"/>
    </row>
    <row r="29" spans="1:9" x14ac:dyDescent="0.2">
      <c r="A29" s="255"/>
      <c r="B29" s="255"/>
      <c r="D29" s="36"/>
      <c r="E29" s="37"/>
      <c r="F29" s="38"/>
      <c r="G29" s="184"/>
      <c r="H29" s="20"/>
      <c r="I29" s="185"/>
    </row>
    <row r="30" spans="1:9" x14ac:dyDescent="0.2">
      <c r="A30" s="255"/>
      <c r="B30" s="255"/>
      <c r="D30" s="39"/>
      <c r="E30" s="40"/>
      <c r="F30" s="41"/>
      <c r="G30" s="182"/>
      <c r="H30" s="17"/>
      <c r="I30" s="183"/>
    </row>
    <row r="31" spans="1:9" x14ac:dyDescent="0.2">
      <c r="A31" s="255"/>
      <c r="B31" s="255"/>
      <c r="D31" s="36"/>
      <c r="E31" s="37"/>
      <c r="F31" s="38"/>
      <c r="G31" s="184"/>
      <c r="H31" s="20"/>
      <c r="I31" s="185"/>
    </row>
    <row r="32" spans="1:9" x14ac:dyDescent="0.2">
      <c r="A32" s="255"/>
      <c r="B32" s="255"/>
      <c r="D32" s="39"/>
      <c r="E32" s="40"/>
      <c r="F32" s="41"/>
      <c r="G32" s="182"/>
      <c r="H32" s="17"/>
      <c r="I32" s="183"/>
    </row>
    <row r="33" spans="1:9" x14ac:dyDescent="0.2">
      <c r="A33" s="255"/>
      <c r="B33" s="255"/>
      <c r="D33" s="36"/>
      <c r="E33" s="37"/>
      <c r="F33" s="38"/>
      <c r="G33" s="184"/>
      <c r="H33" s="20"/>
      <c r="I33" s="185"/>
    </row>
    <row r="34" spans="1:9" x14ac:dyDescent="0.2">
      <c r="A34" s="255"/>
      <c r="B34" s="255"/>
      <c r="D34" s="39"/>
      <c r="E34" s="40"/>
      <c r="F34" s="41"/>
      <c r="G34" s="182"/>
      <c r="H34" s="17"/>
      <c r="I34" s="183"/>
    </row>
    <row r="35" spans="1:9" x14ac:dyDescent="0.2">
      <c r="A35" s="255"/>
      <c r="B35" s="255"/>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52" t="s">
        <v>483</v>
      </c>
      <c r="B37" s="253"/>
      <c r="D37" s="36"/>
      <c r="E37" s="37"/>
      <c r="F37" s="38"/>
      <c r="G37" s="184"/>
      <c r="H37" s="20"/>
      <c r="I37" s="185"/>
    </row>
    <row r="38" spans="1:9" ht="19" x14ac:dyDescent="0.2">
      <c r="A38" s="15" t="s">
        <v>493</v>
      </c>
      <c r="B38" s="15" t="s">
        <v>494</v>
      </c>
      <c r="D38" s="39"/>
      <c r="E38" s="40"/>
      <c r="F38" s="41"/>
      <c r="G38" s="182"/>
      <c r="H38" s="17"/>
      <c r="I38" s="183"/>
    </row>
    <row r="39" spans="1:9" ht="34" x14ac:dyDescent="0.2">
      <c r="A39" s="239" t="s">
        <v>640</v>
      </c>
      <c r="B39" s="239" t="s">
        <v>636</v>
      </c>
      <c r="D39" s="36"/>
      <c r="E39" s="37"/>
      <c r="F39" s="38"/>
      <c r="G39" s="184"/>
      <c r="H39" s="20"/>
      <c r="I39" s="185"/>
    </row>
    <row r="40" spans="1:9" ht="34" x14ac:dyDescent="0.2">
      <c r="A40" s="240" t="s">
        <v>641</v>
      </c>
      <c r="B40" s="240" t="s">
        <v>642</v>
      </c>
      <c r="D40" s="39"/>
      <c r="E40" s="40"/>
      <c r="F40" s="41"/>
      <c r="G40" s="182"/>
      <c r="H40" s="17"/>
      <c r="I40" s="183"/>
    </row>
    <row r="41" spans="1:9" ht="51" x14ac:dyDescent="0.2">
      <c r="A41" s="239" t="s">
        <v>643</v>
      </c>
      <c r="B41" s="239" t="s">
        <v>644</v>
      </c>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sheetProtection algorithmName="SHA-512" hashValue="f6l0YEr8ff5yY6zWElH4hAvJJRwCx5VSlsojYysYXm5W6SH2c7YEVi8Sj8dWdSs7Onf6oi2h3BVYDCLYQOLuzw==" saltValue="Frwmh8sbH5MsnCWjXVjTWw=="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7" priority="14">
      <formula>$G23="All except"</formula>
    </cfRule>
  </conditionalFormatting>
  <conditionalFormatting sqref="E23:F43">
    <cfRule type="expression" dxfId="16" priority="13">
      <formula>$G23="Only"</formula>
    </cfRule>
  </conditionalFormatting>
  <conditionalFormatting sqref="D23:D43">
    <cfRule type="expression" dxfId="15" priority="12">
      <formula>$G23="Only"</formula>
    </cfRule>
  </conditionalFormatting>
  <conditionalFormatting sqref="I23:I43">
    <cfRule type="expression" dxfId="14" priority="10">
      <formula>$G23="Only"</formula>
    </cfRule>
  </conditionalFormatting>
  <conditionalFormatting sqref="I23:I43">
    <cfRule type="expression" dxfId="13" priority="9">
      <formula>$G23="All except"</formula>
    </cfRule>
  </conditionalFormatting>
  <conditionalFormatting sqref="H44">
    <cfRule type="expression" dxfId="12" priority="8">
      <formula>$G44="All except"</formula>
    </cfRule>
  </conditionalFormatting>
  <conditionalFormatting sqref="E44:F44">
    <cfRule type="expression" dxfId="11" priority="7">
      <formula>$G44="Only"</formula>
    </cfRule>
  </conditionalFormatting>
  <conditionalFormatting sqref="D44">
    <cfRule type="expression" dxfId="10" priority="6">
      <formula>$G44="Only"</formula>
    </cfRule>
  </conditionalFormatting>
  <conditionalFormatting sqref="I44">
    <cfRule type="expression" dxfId="9" priority="5">
      <formula>$G44="Only"</formula>
    </cfRule>
  </conditionalFormatting>
  <conditionalFormatting sqref="I44">
    <cfRule type="expression" dxfId="8" priority="4">
      <formula>$G44="All except"</formula>
    </cfRule>
  </conditionalFormatting>
  <conditionalFormatting sqref="H22:I22">
    <cfRule type="expression" dxfId="7" priority="3">
      <formula>$G22="All except"</formula>
    </cfRule>
  </conditionalFormatting>
  <conditionalFormatting sqref="E22:F22">
    <cfRule type="expression" dxfId="6" priority="2">
      <formula>$G22="Only"</formula>
    </cfRule>
  </conditionalFormatting>
  <conditionalFormatting sqref="D22 I22">
    <cfRule type="expression" dxfId="5" priority="1">
      <formula>$G22="Only"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238" activePane="bottomRight" state="frozenSplit"/>
      <selection activeCell="I1" sqref="I1:O1048576"/>
      <selection pane="topRight" activeCell="I1" sqref="I1:O1048576"/>
      <selection pane="bottomLeft" activeCell="I1" sqref="I1:O1048576"/>
      <selection pane="bottomRight" activeCell="I245" sqref="I245"/>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53" customHeight="1" x14ac:dyDescent="0.2">
      <c r="A1" s="44" t="s">
        <v>632</v>
      </c>
      <c r="B1" s="45" t="str">
        <f>IF(Introduction!B1&lt;&gt;"",Introduction!B1,"")</f>
        <v>Manufacture of industrial gases</v>
      </c>
      <c r="E1" s="47"/>
      <c r="F1" s="48"/>
    </row>
    <row r="2" spans="1:19" ht="18" thickBot="1" x14ac:dyDescent="0.25">
      <c r="E2" s="47"/>
      <c r="F2" s="47"/>
    </row>
    <row r="3" spans="1:19" s="93" customFormat="1" ht="27" thickTop="1" x14ac:dyDescent="0.2">
      <c r="A3" s="273" t="s">
        <v>442</v>
      </c>
      <c r="B3" s="273"/>
      <c r="C3" s="273"/>
      <c r="D3" s="273"/>
      <c r="E3" s="273"/>
      <c r="F3" s="273"/>
      <c r="G3" s="143"/>
      <c r="H3" s="274" t="s">
        <v>443</v>
      </c>
      <c r="I3" s="275"/>
      <c r="J3" s="275"/>
      <c r="K3" s="275"/>
      <c r="L3" s="275"/>
      <c r="M3" s="275"/>
      <c r="N3" s="275"/>
      <c r="O3" s="275"/>
      <c r="P3" s="275"/>
      <c r="Q3" s="275"/>
      <c r="R3" s="275"/>
      <c r="S3" s="276"/>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5" thickTop="1" x14ac:dyDescent="0.2">
      <c r="A5" s="259" t="s">
        <v>0</v>
      </c>
      <c r="B5" s="259" t="s">
        <v>40</v>
      </c>
      <c r="C5" s="49" t="s">
        <v>178</v>
      </c>
      <c r="D5" s="49" t="s">
        <v>65</v>
      </c>
      <c r="E5" s="50" t="s">
        <v>177</v>
      </c>
      <c r="F5" s="51" t="s">
        <v>90</v>
      </c>
      <c r="G5" s="96"/>
      <c r="H5" s="133" t="s">
        <v>664</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108" x14ac:dyDescent="0.2">
      <c r="A6" s="259"/>
      <c r="B6" s="259"/>
      <c r="C6" s="52" t="s">
        <v>179</v>
      </c>
      <c r="D6" s="52" t="s">
        <v>65</v>
      </c>
      <c r="E6" s="53" t="s">
        <v>184</v>
      </c>
      <c r="F6" s="54" t="s">
        <v>91</v>
      </c>
      <c r="G6" s="96"/>
      <c r="H6" s="130" t="s">
        <v>645</v>
      </c>
      <c r="I6" s="3" t="s">
        <v>646</v>
      </c>
      <c r="J6" s="157" t="s">
        <v>0</v>
      </c>
      <c r="K6" s="157">
        <f t="shared" ref="K6:K69" si="3">IF(AND($H6="Yes",NOT(ISERROR(SEARCH("-H-",$C6)))),1,0)</f>
        <v>1</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4" x14ac:dyDescent="0.2">
      <c r="A7" s="259"/>
      <c r="B7" s="259"/>
      <c r="C7" s="52" t="s">
        <v>180</v>
      </c>
      <c r="D7" s="52" t="s">
        <v>65</v>
      </c>
      <c r="E7" s="53" t="s">
        <v>185</v>
      </c>
      <c r="F7" s="54" t="s">
        <v>517</v>
      </c>
      <c r="G7" s="96"/>
      <c r="H7" s="130" t="s">
        <v>664</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6" x14ac:dyDescent="0.2">
      <c r="A8" s="259"/>
      <c r="B8" s="259"/>
      <c r="C8" s="52" t="s">
        <v>181</v>
      </c>
      <c r="D8" s="52" t="s">
        <v>65</v>
      </c>
      <c r="E8" s="53" t="s">
        <v>186</v>
      </c>
      <c r="F8" s="54" t="s">
        <v>92</v>
      </c>
      <c r="G8" s="96"/>
      <c r="H8" s="130" t="s">
        <v>664</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54" x14ac:dyDescent="0.2">
      <c r="A9" s="259"/>
      <c r="B9" s="259"/>
      <c r="C9" s="52" t="s">
        <v>182</v>
      </c>
      <c r="D9" s="52" t="s">
        <v>65</v>
      </c>
      <c r="E9" s="55" t="s">
        <v>612</v>
      </c>
      <c r="F9" s="56" t="s">
        <v>518</v>
      </c>
      <c r="G9" s="96"/>
      <c r="H9" s="130" t="s">
        <v>664</v>
      </c>
      <c r="I9" s="3"/>
      <c r="J9" s="157" t="s">
        <v>0</v>
      </c>
      <c r="K9" s="157">
        <f t="shared" si="3"/>
        <v>0</v>
      </c>
      <c r="L9" s="157">
        <f t="shared" si="0"/>
        <v>0</v>
      </c>
      <c r="M9" s="157">
        <f t="shared" si="1"/>
        <v>0</v>
      </c>
      <c r="N9" s="157">
        <f t="shared" si="2"/>
        <v>0</v>
      </c>
      <c r="O9" s="157">
        <f t="shared" si="4"/>
        <v>0</v>
      </c>
      <c r="P9" s="157">
        <f t="shared" si="5"/>
        <v>0</v>
      </c>
      <c r="Q9" s="157">
        <f t="shared" si="6"/>
        <v>0</v>
      </c>
      <c r="R9" s="157">
        <f t="shared" si="7"/>
        <v>0</v>
      </c>
      <c r="S9" s="6"/>
    </row>
    <row r="10" spans="1:19" s="93" customFormat="1" ht="36" x14ac:dyDescent="0.2">
      <c r="A10" s="259"/>
      <c r="B10" s="259"/>
      <c r="C10" s="52" t="s">
        <v>183</v>
      </c>
      <c r="D10" s="52" t="s">
        <v>65</v>
      </c>
      <c r="E10" s="55" t="s">
        <v>187</v>
      </c>
      <c r="F10" s="56" t="s">
        <v>93</v>
      </c>
      <c r="G10" s="96"/>
      <c r="H10" s="132" t="s">
        <v>664</v>
      </c>
      <c r="I10" s="9"/>
      <c r="J10" s="157" t="s">
        <v>0</v>
      </c>
      <c r="K10" s="157">
        <f t="shared" si="3"/>
        <v>0</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6" x14ac:dyDescent="0.2">
      <c r="A11" s="259"/>
      <c r="B11" s="259"/>
      <c r="C11" s="52" t="s">
        <v>535</v>
      </c>
      <c r="D11" s="52" t="s">
        <v>65</v>
      </c>
      <c r="E11" s="55" t="s">
        <v>537</v>
      </c>
      <c r="F11" s="56"/>
      <c r="G11" s="96"/>
      <c r="H11" s="132" t="s">
        <v>664</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6" x14ac:dyDescent="0.2">
      <c r="A12" s="259"/>
      <c r="B12" s="259"/>
      <c r="C12" s="52" t="s">
        <v>536</v>
      </c>
      <c r="D12" s="52" t="s">
        <v>66</v>
      </c>
      <c r="E12" s="55" t="s">
        <v>538</v>
      </c>
      <c r="F12" s="56"/>
      <c r="G12" s="96"/>
      <c r="H12" s="132" t="s">
        <v>664</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21" thickBot="1" x14ac:dyDescent="0.25">
      <c r="A13" s="259"/>
      <c r="B13" s="259"/>
      <c r="C13" s="52" t="s">
        <v>456</v>
      </c>
      <c r="D13" s="52" t="s">
        <v>390</v>
      </c>
      <c r="E13" s="55" t="s">
        <v>458</v>
      </c>
      <c r="F13" s="56"/>
      <c r="G13" s="96"/>
      <c r="H13" s="131" t="s">
        <v>664</v>
      </c>
      <c r="I13" s="7"/>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37" thickTop="1" x14ac:dyDescent="0.2">
      <c r="A14" s="261" t="s">
        <v>1</v>
      </c>
      <c r="B14" s="261" t="s">
        <v>60</v>
      </c>
      <c r="C14" s="57" t="s">
        <v>188</v>
      </c>
      <c r="D14" s="57" t="s">
        <v>65</v>
      </c>
      <c r="E14" s="58" t="s">
        <v>190</v>
      </c>
      <c r="F14" s="59" t="s">
        <v>593</v>
      </c>
      <c r="G14" s="96"/>
      <c r="H14" s="129" t="s">
        <v>645</v>
      </c>
      <c r="I14" s="4" t="s">
        <v>647</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5"/>
    </row>
    <row r="15" spans="1:19" s="93" customFormat="1" ht="108" x14ac:dyDescent="0.2">
      <c r="A15" s="262"/>
      <c r="B15" s="262"/>
      <c r="C15" s="57" t="s">
        <v>189</v>
      </c>
      <c r="D15" s="57" t="s">
        <v>65</v>
      </c>
      <c r="E15" s="58" t="s">
        <v>191</v>
      </c>
      <c r="F15" s="59" t="s">
        <v>94</v>
      </c>
      <c r="G15" s="96"/>
      <c r="H15" s="130" t="s">
        <v>645</v>
      </c>
      <c r="I15" s="3" t="s">
        <v>648</v>
      </c>
      <c r="J15" s="157" t="s">
        <v>1</v>
      </c>
      <c r="K15" s="157">
        <f t="shared" si="3"/>
        <v>1</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4" x14ac:dyDescent="0.2">
      <c r="A16" s="262"/>
      <c r="B16" s="262"/>
      <c r="C16" s="57" t="s">
        <v>193</v>
      </c>
      <c r="D16" s="57" t="s">
        <v>65</v>
      </c>
      <c r="E16" s="58" t="s">
        <v>192</v>
      </c>
      <c r="F16" s="59" t="s">
        <v>522</v>
      </c>
      <c r="G16" s="96"/>
      <c r="H16" s="130" t="s">
        <v>664</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2" x14ac:dyDescent="0.2">
      <c r="A17" s="262"/>
      <c r="B17" s="262"/>
      <c r="C17" s="57" t="s">
        <v>194</v>
      </c>
      <c r="D17" s="57" t="s">
        <v>66</v>
      </c>
      <c r="E17" s="60" t="s">
        <v>482</v>
      </c>
      <c r="F17" s="61" t="s">
        <v>519</v>
      </c>
      <c r="G17" s="96"/>
      <c r="H17" s="130" t="s">
        <v>664</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6" x14ac:dyDescent="0.2">
      <c r="A18" s="262"/>
      <c r="B18" s="262"/>
      <c r="C18" s="186" t="s">
        <v>539</v>
      </c>
      <c r="D18" s="186" t="s">
        <v>65</v>
      </c>
      <c r="E18" s="58" t="s">
        <v>537</v>
      </c>
      <c r="F18" s="59"/>
      <c r="G18" s="96"/>
      <c r="H18" s="132" t="s">
        <v>664</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6" x14ac:dyDescent="0.2">
      <c r="A19" s="262"/>
      <c r="B19" s="262"/>
      <c r="C19" s="186" t="s">
        <v>540</v>
      </c>
      <c r="D19" s="186" t="s">
        <v>66</v>
      </c>
      <c r="E19" s="58" t="s">
        <v>538</v>
      </c>
      <c r="F19" s="59"/>
      <c r="G19" s="96"/>
      <c r="H19" s="130" t="s">
        <v>664</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1" thickBot="1" x14ac:dyDescent="0.25">
      <c r="A20" s="263"/>
      <c r="B20" s="263"/>
      <c r="C20" s="57" t="s">
        <v>459</v>
      </c>
      <c r="D20" s="57" t="s">
        <v>390</v>
      </c>
      <c r="E20" s="60" t="s">
        <v>458</v>
      </c>
      <c r="F20" s="61"/>
      <c r="G20" s="96"/>
      <c r="H20" s="134" t="s">
        <v>664</v>
      </c>
      <c r="I20" s="135"/>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20" s="93" customFormat="1" ht="21" thickTop="1" x14ac:dyDescent="0.2">
      <c r="A21" s="258" t="s">
        <v>2</v>
      </c>
      <c r="B21" s="258" t="s">
        <v>39</v>
      </c>
      <c r="C21" s="62" t="s">
        <v>195</v>
      </c>
      <c r="D21" s="62" t="s">
        <v>65</v>
      </c>
      <c r="E21" s="55" t="s">
        <v>293</v>
      </c>
      <c r="F21" s="56" t="s">
        <v>95</v>
      </c>
      <c r="G21" s="97"/>
      <c r="H21" s="129" t="s">
        <v>664</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0" x14ac:dyDescent="0.2">
      <c r="A22" s="259"/>
      <c r="B22" s="259"/>
      <c r="C22" s="62" t="s">
        <v>196</v>
      </c>
      <c r="D22" s="62" t="s">
        <v>65</v>
      </c>
      <c r="E22" s="55" t="s">
        <v>294</v>
      </c>
      <c r="F22" s="56" t="s">
        <v>96</v>
      </c>
      <c r="G22" s="96"/>
      <c r="H22" s="130" t="s">
        <v>664</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0" x14ac:dyDescent="0.2">
      <c r="A23" s="259"/>
      <c r="B23" s="259"/>
      <c r="C23" s="62" t="s">
        <v>197</v>
      </c>
      <c r="D23" s="62" t="s">
        <v>65</v>
      </c>
      <c r="E23" s="55" t="s">
        <v>295</v>
      </c>
      <c r="F23" s="56" t="s">
        <v>97</v>
      </c>
      <c r="G23" s="96"/>
      <c r="H23" s="130" t="s">
        <v>664</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4" x14ac:dyDescent="0.2">
      <c r="A24" s="259"/>
      <c r="B24" s="259"/>
      <c r="C24" s="62" t="s">
        <v>198</v>
      </c>
      <c r="D24" s="62" t="s">
        <v>65</v>
      </c>
      <c r="E24" s="55" t="s">
        <v>296</v>
      </c>
      <c r="F24" s="56" t="s">
        <v>98</v>
      </c>
      <c r="G24" s="96"/>
      <c r="H24" s="130" t="s">
        <v>664</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0" x14ac:dyDescent="0.2">
      <c r="A25" s="259"/>
      <c r="B25" s="259"/>
      <c r="C25" s="62" t="s">
        <v>199</v>
      </c>
      <c r="D25" s="62" t="s">
        <v>65</v>
      </c>
      <c r="E25" s="55" t="s">
        <v>297</v>
      </c>
      <c r="F25" s="56" t="s">
        <v>99</v>
      </c>
      <c r="G25" s="96"/>
      <c r="H25" s="130" t="s">
        <v>664</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54" x14ac:dyDescent="0.2">
      <c r="A26" s="259"/>
      <c r="B26" s="259"/>
      <c r="C26" s="62" t="s">
        <v>200</v>
      </c>
      <c r="D26" s="62" t="s">
        <v>67</v>
      </c>
      <c r="E26" s="53" t="s">
        <v>298</v>
      </c>
      <c r="F26" s="56"/>
      <c r="G26" s="96"/>
      <c r="H26" s="132" t="s">
        <v>645</v>
      </c>
      <c r="I26" s="9" t="s">
        <v>649</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6" x14ac:dyDescent="0.2">
      <c r="A27" s="259"/>
      <c r="B27" s="259"/>
      <c r="C27" s="52" t="s">
        <v>541</v>
      </c>
      <c r="D27" s="52" t="s">
        <v>65</v>
      </c>
      <c r="E27" s="55" t="s">
        <v>537</v>
      </c>
      <c r="F27" s="56"/>
      <c r="G27" s="96"/>
      <c r="H27" s="132" t="s">
        <v>664</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6" x14ac:dyDescent="0.2">
      <c r="A28" s="259"/>
      <c r="B28" s="259"/>
      <c r="C28" s="52" t="s">
        <v>542</v>
      </c>
      <c r="D28" s="52" t="s">
        <v>66</v>
      </c>
      <c r="E28" s="55" t="s">
        <v>538</v>
      </c>
      <c r="F28" s="56"/>
      <c r="G28" s="96"/>
      <c r="H28" s="132" t="s">
        <v>664</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1" thickBot="1" x14ac:dyDescent="0.25">
      <c r="A29" s="259"/>
      <c r="B29" s="259"/>
      <c r="C29" s="62" t="s">
        <v>457</v>
      </c>
      <c r="D29" s="62" t="s">
        <v>390</v>
      </c>
      <c r="E29" s="53" t="s">
        <v>458</v>
      </c>
      <c r="F29" s="54"/>
      <c r="G29" s="98"/>
      <c r="H29" s="132" t="s">
        <v>664</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109" thickTop="1" x14ac:dyDescent="0.2">
      <c r="A30" s="261" t="s">
        <v>3</v>
      </c>
      <c r="B30" s="261" t="s">
        <v>4</v>
      </c>
      <c r="C30" s="57" t="s">
        <v>201</v>
      </c>
      <c r="D30" s="57" t="s">
        <v>65</v>
      </c>
      <c r="E30" s="58" t="s">
        <v>299</v>
      </c>
      <c r="F30" s="59" t="s">
        <v>100</v>
      </c>
      <c r="G30" s="96"/>
      <c r="H30" s="129" t="s">
        <v>645</v>
      </c>
      <c r="I30" s="4" t="s">
        <v>650</v>
      </c>
      <c r="J30" s="156" t="s">
        <v>3</v>
      </c>
      <c r="K30" s="156">
        <f t="shared" si="3"/>
        <v>1</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4" x14ac:dyDescent="0.2">
      <c r="A31" s="262"/>
      <c r="B31" s="262"/>
      <c r="C31" s="57" t="s">
        <v>202</v>
      </c>
      <c r="D31" s="57" t="s">
        <v>65</v>
      </c>
      <c r="E31" s="58" t="s">
        <v>614</v>
      </c>
      <c r="F31" s="59" t="s">
        <v>613</v>
      </c>
      <c r="G31" s="96"/>
      <c r="H31" s="130" t="s">
        <v>664</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0" x14ac:dyDescent="0.2">
      <c r="A32" s="262"/>
      <c r="B32" s="262"/>
      <c r="C32" s="57" t="s">
        <v>203</v>
      </c>
      <c r="D32" s="57" t="s">
        <v>65</v>
      </c>
      <c r="E32" s="58" t="s">
        <v>588</v>
      </c>
      <c r="F32" s="59" t="s">
        <v>615</v>
      </c>
      <c r="G32" s="96"/>
      <c r="H32" s="130" t="s">
        <v>664</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6" x14ac:dyDescent="0.2">
      <c r="A33" s="262"/>
      <c r="B33" s="262"/>
      <c r="C33" s="57" t="s">
        <v>204</v>
      </c>
      <c r="D33" s="57" t="s">
        <v>65</v>
      </c>
      <c r="E33" s="58" t="s">
        <v>300</v>
      </c>
      <c r="F33" s="59" t="s">
        <v>101</v>
      </c>
      <c r="G33" s="96"/>
      <c r="H33" s="130" t="s">
        <v>664</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6" x14ac:dyDescent="0.2">
      <c r="A34" s="262"/>
      <c r="B34" s="262"/>
      <c r="C34" s="215" t="s">
        <v>205</v>
      </c>
      <c r="D34" s="215" t="s">
        <v>65</v>
      </c>
      <c r="E34" s="216" t="s">
        <v>301</v>
      </c>
      <c r="F34" s="217" t="s">
        <v>102</v>
      </c>
      <c r="H34" s="130" t="s">
        <v>664</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54" x14ac:dyDescent="0.2">
      <c r="A35" s="262"/>
      <c r="B35" s="262"/>
      <c r="C35" s="57" t="s">
        <v>206</v>
      </c>
      <c r="D35" s="57" t="s">
        <v>65</v>
      </c>
      <c r="E35" s="63" t="s">
        <v>616</v>
      </c>
      <c r="F35" s="64" t="s">
        <v>103</v>
      </c>
      <c r="G35" s="96"/>
      <c r="H35" s="130" t="s">
        <v>664</v>
      </c>
      <c r="I35" s="3"/>
      <c r="J35" s="157" t="s">
        <v>3</v>
      </c>
      <c r="K35" s="157">
        <f t="shared" si="3"/>
        <v>0</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6" x14ac:dyDescent="0.2">
      <c r="A36" s="262"/>
      <c r="B36" s="262"/>
      <c r="C36" s="57" t="s">
        <v>207</v>
      </c>
      <c r="D36" s="57" t="s">
        <v>66</v>
      </c>
      <c r="E36" s="60" t="s">
        <v>302</v>
      </c>
      <c r="F36" s="61" t="s">
        <v>104</v>
      </c>
      <c r="G36" s="96"/>
      <c r="H36" s="132" t="s">
        <v>664</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6" x14ac:dyDescent="0.2">
      <c r="A37" s="262"/>
      <c r="B37" s="262"/>
      <c r="C37" s="186" t="s">
        <v>543</v>
      </c>
      <c r="D37" s="186" t="s">
        <v>65</v>
      </c>
      <c r="E37" s="58" t="s">
        <v>537</v>
      </c>
      <c r="F37" s="61"/>
      <c r="G37" s="96"/>
      <c r="H37" s="132" t="s">
        <v>664</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6" x14ac:dyDescent="0.2">
      <c r="A38" s="262"/>
      <c r="B38" s="262"/>
      <c r="C38" s="186" t="s">
        <v>544</v>
      </c>
      <c r="D38" s="186" t="s">
        <v>66</v>
      </c>
      <c r="E38" s="58" t="s">
        <v>538</v>
      </c>
      <c r="F38" s="61"/>
      <c r="G38" s="96"/>
      <c r="H38" s="132" t="s">
        <v>664</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1" thickBot="1" x14ac:dyDescent="0.25">
      <c r="A39" s="262"/>
      <c r="B39" s="262"/>
      <c r="C39" s="57" t="s">
        <v>460</v>
      </c>
      <c r="D39" s="57" t="s">
        <v>390</v>
      </c>
      <c r="E39" s="60" t="s">
        <v>458</v>
      </c>
      <c r="F39" s="61"/>
      <c r="G39" s="96"/>
      <c r="H39" s="131" t="s">
        <v>664</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7" thickTop="1" x14ac:dyDescent="0.2">
      <c r="A40" s="258" t="s">
        <v>5</v>
      </c>
      <c r="B40" s="258" t="s">
        <v>36</v>
      </c>
      <c r="C40" s="65" t="s">
        <v>181</v>
      </c>
      <c r="D40" s="65" t="s">
        <v>65</v>
      </c>
      <c r="E40" s="66" t="s">
        <v>186</v>
      </c>
      <c r="F40" s="66" t="s">
        <v>92</v>
      </c>
      <c r="G40" s="101"/>
      <c r="H40" s="102" t="str">
        <f>IF(ISBLANK(H8),"Waiting",H8)</f>
        <v>No</v>
      </c>
      <c r="I40" s="125"/>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6"/>
    </row>
    <row r="41" spans="1:19" s="93" customFormat="1" ht="126" x14ac:dyDescent="0.2">
      <c r="A41" s="259"/>
      <c r="B41" s="259"/>
      <c r="C41" s="62" t="s">
        <v>208</v>
      </c>
      <c r="D41" s="62" t="s">
        <v>65</v>
      </c>
      <c r="E41" s="67" t="s">
        <v>303</v>
      </c>
      <c r="F41" s="267" t="s">
        <v>105</v>
      </c>
      <c r="G41" s="96"/>
      <c r="H41" s="130" t="s">
        <v>645</v>
      </c>
      <c r="I41" s="3" t="s">
        <v>651</v>
      </c>
      <c r="J41" s="162" t="s">
        <v>5</v>
      </c>
      <c r="K41" s="157">
        <f t="shared" si="3"/>
        <v>1</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x14ac:dyDescent="0.2">
      <c r="A42" s="259"/>
      <c r="B42" s="259"/>
      <c r="C42" s="62" t="s">
        <v>209</v>
      </c>
      <c r="D42" s="62" t="s">
        <v>65</v>
      </c>
      <c r="E42" s="67" t="s">
        <v>304</v>
      </c>
      <c r="F42" s="268"/>
      <c r="G42" s="96"/>
      <c r="H42" s="130" t="s">
        <v>664</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x14ac:dyDescent="0.2">
      <c r="A43" s="259"/>
      <c r="B43" s="259"/>
      <c r="C43" s="62" t="s">
        <v>210</v>
      </c>
      <c r="D43" s="62" t="s">
        <v>65</v>
      </c>
      <c r="E43" s="67" t="s">
        <v>305</v>
      </c>
      <c r="F43" s="269"/>
      <c r="G43" s="96"/>
      <c r="H43" s="130" t="s">
        <v>645</v>
      </c>
      <c r="I43" s="3" t="s">
        <v>652</v>
      </c>
      <c r="J43" s="162" t="s">
        <v>5</v>
      </c>
      <c r="K43" s="157">
        <f t="shared" si="3"/>
        <v>1</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4" x14ac:dyDescent="0.2">
      <c r="A44" s="259"/>
      <c r="B44" s="259"/>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0" x14ac:dyDescent="0.2">
      <c r="A45" s="259"/>
      <c r="B45" s="259"/>
      <c r="C45" s="69" t="s">
        <v>211</v>
      </c>
      <c r="D45" s="69" t="s">
        <v>65</v>
      </c>
      <c r="E45" s="53" t="s">
        <v>592</v>
      </c>
      <c r="F45" s="54" t="s">
        <v>107</v>
      </c>
      <c r="G45" s="96"/>
      <c r="H45" s="130" t="s">
        <v>664</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54" x14ac:dyDescent="0.2">
      <c r="A46" s="259"/>
      <c r="B46" s="259"/>
      <c r="C46" s="62" t="s">
        <v>212</v>
      </c>
      <c r="D46" s="62" t="s">
        <v>65</v>
      </c>
      <c r="E46" s="55" t="s">
        <v>602</v>
      </c>
      <c r="F46" s="56" t="s">
        <v>108</v>
      </c>
      <c r="G46" s="96"/>
      <c r="H46" s="130" t="s">
        <v>645</v>
      </c>
      <c r="I46" s="3" t="s">
        <v>653</v>
      </c>
      <c r="J46" s="162" t="s">
        <v>5</v>
      </c>
      <c r="K46" s="157">
        <f t="shared" si="3"/>
        <v>1</v>
      </c>
      <c r="L46" s="157">
        <f t="shared" si="0"/>
        <v>0</v>
      </c>
      <c r="M46" s="157">
        <f t="shared" si="1"/>
        <v>0</v>
      </c>
      <c r="N46" s="157">
        <f t="shared" si="2"/>
        <v>0</v>
      </c>
      <c r="O46" s="157">
        <f t="shared" si="4"/>
        <v>0</v>
      </c>
      <c r="P46" s="157">
        <f t="shared" si="5"/>
        <v>0</v>
      </c>
      <c r="Q46" s="157">
        <f t="shared" si="6"/>
        <v>0</v>
      </c>
      <c r="R46" s="157">
        <f t="shared" si="7"/>
        <v>0</v>
      </c>
      <c r="S46" s="6"/>
    </row>
    <row r="47" spans="1:19" s="93" customFormat="1" ht="36" x14ac:dyDescent="0.2">
      <c r="A47" s="259"/>
      <c r="B47" s="259"/>
      <c r="C47" s="62" t="s">
        <v>213</v>
      </c>
      <c r="D47" s="62" t="s">
        <v>66</v>
      </c>
      <c r="E47" s="53" t="s">
        <v>306</v>
      </c>
      <c r="F47" s="54" t="s">
        <v>109</v>
      </c>
      <c r="G47" s="96"/>
      <c r="H47" s="130" t="s">
        <v>664</v>
      </c>
      <c r="I47" s="3"/>
      <c r="J47" s="162" t="s">
        <v>5</v>
      </c>
      <c r="K47" s="157">
        <f t="shared" si="3"/>
        <v>0</v>
      </c>
      <c r="L47" s="157">
        <f t="shared" si="0"/>
        <v>0</v>
      </c>
      <c r="M47" s="157">
        <f t="shared" si="1"/>
        <v>0</v>
      </c>
      <c r="N47" s="157">
        <f t="shared" si="2"/>
        <v>0</v>
      </c>
      <c r="O47" s="157">
        <f t="shared" si="4"/>
        <v>0</v>
      </c>
      <c r="P47" s="157">
        <f t="shared" si="5"/>
        <v>0</v>
      </c>
      <c r="Q47" s="157">
        <f t="shared" si="6"/>
        <v>0</v>
      </c>
      <c r="R47" s="157">
        <f t="shared" si="7"/>
        <v>0</v>
      </c>
      <c r="S47" s="6"/>
    </row>
    <row r="48" spans="1:19" s="93" customFormat="1" ht="36" x14ac:dyDescent="0.2">
      <c r="A48" s="259"/>
      <c r="B48" s="259"/>
      <c r="C48" s="52" t="s">
        <v>214</v>
      </c>
      <c r="D48" s="52" t="s">
        <v>66</v>
      </c>
      <c r="E48" s="53" t="s">
        <v>307</v>
      </c>
      <c r="F48" s="54" t="s">
        <v>110</v>
      </c>
      <c r="G48" s="96"/>
      <c r="H48" s="130" t="s">
        <v>664</v>
      </c>
      <c r="I48" s="3"/>
      <c r="J48" s="162" t="s">
        <v>5</v>
      </c>
      <c r="K48" s="157">
        <f t="shared" si="3"/>
        <v>0</v>
      </c>
      <c r="L48" s="157">
        <f t="shared" si="0"/>
        <v>0</v>
      </c>
      <c r="M48" s="157">
        <f t="shared" si="1"/>
        <v>0</v>
      </c>
      <c r="N48" s="157">
        <f t="shared" si="2"/>
        <v>0</v>
      </c>
      <c r="O48" s="157">
        <f t="shared" si="4"/>
        <v>0</v>
      </c>
      <c r="P48" s="157">
        <f t="shared" si="5"/>
        <v>0</v>
      </c>
      <c r="Q48" s="157">
        <f t="shared" si="6"/>
        <v>0</v>
      </c>
      <c r="R48" s="157">
        <f t="shared" si="7"/>
        <v>0</v>
      </c>
      <c r="S48" s="6"/>
    </row>
    <row r="49" spans="1:19" s="93" customFormat="1" ht="36" x14ac:dyDescent="0.2">
      <c r="A49" s="259"/>
      <c r="B49" s="259"/>
      <c r="C49" s="52" t="s">
        <v>215</v>
      </c>
      <c r="D49" s="52" t="s">
        <v>66</v>
      </c>
      <c r="E49" s="53" t="s">
        <v>308</v>
      </c>
      <c r="F49" s="54" t="s">
        <v>102</v>
      </c>
      <c r="G49" s="96"/>
      <c r="H49" s="132" t="s">
        <v>664</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6" x14ac:dyDescent="0.2">
      <c r="A50" s="259"/>
      <c r="B50" s="259"/>
      <c r="C50" s="52" t="s">
        <v>545</v>
      </c>
      <c r="D50" s="52" t="s">
        <v>65</v>
      </c>
      <c r="E50" s="55" t="s">
        <v>537</v>
      </c>
      <c r="F50" s="54"/>
      <c r="G50" s="96"/>
      <c r="H50" s="132" t="s">
        <v>664</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6" x14ac:dyDescent="0.2">
      <c r="A51" s="259"/>
      <c r="B51" s="259"/>
      <c r="C51" s="52" t="s">
        <v>546</v>
      </c>
      <c r="D51" s="52" t="s">
        <v>66</v>
      </c>
      <c r="E51" s="55" t="s">
        <v>538</v>
      </c>
      <c r="F51" s="54"/>
      <c r="G51" s="96"/>
      <c r="H51" s="132" t="s">
        <v>664</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1" thickBot="1" x14ac:dyDescent="0.25">
      <c r="A52" s="259"/>
      <c r="B52" s="259"/>
      <c r="C52" s="52" t="s">
        <v>461</v>
      </c>
      <c r="D52" s="52" t="s">
        <v>390</v>
      </c>
      <c r="E52" s="53" t="s">
        <v>458</v>
      </c>
      <c r="F52" s="54"/>
      <c r="G52" s="96"/>
      <c r="H52" s="131" t="s">
        <v>645</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55" thickTop="1" x14ac:dyDescent="0.2">
      <c r="A53" s="261" t="s">
        <v>6</v>
      </c>
      <c r="B53" s="261" t="s">
        <v>7</v>
      </c>
      <c r="C53" s="70" t="s">
        <v>179</v>
      </c>
      <c r="D53" s="70" t="s">
        <v>65</v>
      </c>
      <c r="E53" s="71" t="s">
        <v>184</v>
      </c>
      <c r="F53" s="72" t="s">
        <v>91</v>
      </c>
      <c r="G53" s="105"/>
      <c r="H53" s="106" t="str">
        <f>IF(ISBLANK(H6),"Waiting",H6)</f>
        <v>Yes</v>
      </c>
      <c r="I53" s="4" t="s">
        <v>654</v>
      </c>
      <c r="J53" s="156" t="s">
        <v>6</v>
      </c>
      <c r="K53" s="156">
        <f t="shared" si="3"/>
        <v>1</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62"/>
      <c r="B54" s="262"/>
      <c r="C54" s="70" t="s">
        <v>180</v>
      </c>
      <c r="D54" s="70" t="s">
        <v>65</v>
      </c>
      <c r="E54" s="73" t="s">
        <v>185</v>
      </c>
      <c r="F54" s="74" t="s">
        <v>517</v>
      </c>
      <c r="G54" s="105"/>
      <c r="H54" s="108" t="str">
        <f>IF(ISBLANK(H7),"Waiting",H7)</f>
        <v>No</v>
      </c>
      <c r="I54" s="127"/>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8"/>
    </row>
    <row r="55" spans="1:19" s="107" customFormat="1" ht="36" x14ac:dyDescent="0.2">
      <c r="A55" s="262"/>
      <c r="B55" s="262"/>
      <c r="C55" s="70" t="s">
        <v>181</v>
      </c>
      <c r="D55" s="70" t="s">
        <v>65</v>
      </c>
      <c r="E55" s="75" t="s">
        <v>186</v>
      </c>
      <c r="F55" s="76" t="s">
        <v>92</v>
      </c>
      <c r="G55" s="105"/>
      <c r="H55" s="108" t="str">
        <f>IF(ISBLANK(H8),"Waiting",H8)</f>
        <v>No</v>
      </c>
      <c r="I55" s="127"/>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8"/>
    </row>
    <row r="56" spans="1:19" s="107" customFormat="1" ht="54" x14ac:dyDescent="0.2">
      <c r="A56" s="262"/>
      <c r="B56" s="262"/>
      <c r="C56" s="218" t="s">
        <v>182</v>
      </c>
      <c r="D56" s="218" t="s">
        <v>65</v>
      </c>
      <c r="E56" s="219" t="s">
        <v>612</v>
      </c>
      <c r="F56" s="220" t="s">
        <v>520</v>
      </c>
      <c r="G56" s="105"/>
      <c r="H56" s="108" t="str">
        <f>IF(ISBLANK(H9),"Waiting",H9)</f>
        <v>No</v>
      </c>
      <c r="I56" s="127"/>
      <c r="J56" s="157" t="s">
        <v>6</v>
      </c>
      <c r="K56" s="157">
        <f t="shared" si="3"/>
        <v>0</v>
      </c>
      <c r="L56" s="157">
        <f t="shared" si="0"/>
        <v>0</v>
      </c>
      <c r="M56" s="157">
        <f t="shared" si="1"/>
        <v>0</v>
      </c>
      <c r="N56" s="157">
        <f t="shared" si="2"/>
        <v>0</v>
      </c>
      <c r="O56" s="157">
        <f t="shared" si="4"/>
        <v>0</v>
      </c>
      <c r="P56" s="157">
        <f t="shared" si="5"/>
        <v>0</v>
      </c>
      <c r="Q56" s="157">
        <f t="shared" si="6"/>
        <v>0</v>
      </c>
      <c r="R56" s="157">
        <f t="shared" si="7"/>
        <v>0</v>
      </c>
      <c r="S56" s="128"/>
    </row>
    <row r="57" spans="1:19" s="107" customFormat="1" ht="36" x14ac:dyDescent="0.2">
      <c r="A57" s="262"/>
      <c r="B57" s="262"/>
      <c r="C57" s="70" t="s">
        <v>183</v>
      </c>
      <c r="D57" s="70" t="s">
        <v>65</v>
      </c>
      <c r="E57" s="75" t="s">
        <v>309</v>
      </c>
      <c r="F57" s="76" t="s">
        <v>111</v>
      </c>
      <c r="G57" s="105"/>
      <c r="H57" s="108" t="str">
        <f>IF(ISBLANK(H10),"Waiting",H10)</f>
        <v>No</v>
      </c>
      <c r="I57" s="127"/>
      <c r="J57" s="157" t="s">
        <v>6</v>
      </c>
      <c r="K57" s="157">
        <f t="shared" si="3"/>
        <v>0</v>
      </c>
      <c r="L57" s="157">
        <f t="shared" si="0"/>
        <v>0</v>
      </c>
      <c r="M57" s="157">
        <f t="shared" si="1"/>
        <v>0</v>
      </c>
      <c r="N57" s="157">
        <f t="shared" si="2"/>
        <v>0</v>
      </c>
      <c r="O57" s="157">
        <f t="shared" si="4"/>
        <v>0</v>
      </c>
      <c r="P57" s="157">
        <f t="shared" si="5"/>
        <v>0</v>
      </c>
      <c r="Q57" s="157">
        <f t="shared" si="6"/>
        <v>0</v>
      </c>
      <c r="R57" s="157">
        <f t="shared" si="7"/>
        <v>0</v>
      </c>
      <c r="S57" s="128"/>
    </row>
    <row r="58" spans="1:19" s="93" customFormat="1" ht="36" x14ac:dyDescent="0.2">
      <c r="A58" s="262"/>
      <c r="B58" s="262"/>
      <c r="C58" s="77" t="s">
        <v>216</v>
      </c>
      <c r="D58" s="77" t="s">
        <v>65</v>
      </c>
      <c r="E58" s="78" t="s">
        <v>310</v>
      </c>
      <c r="F58" s="79" t="s">
        <v>523</v>
      </c>
      <c r="G58" s="96"/>
      <c r="H58" s="130" t="s">
        <v>664</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4" x14ac:dyDescent="0.2">
      <c r="A59" s="262"/>
      <c r="B59" s="262"/>
      <c r="C59" s="80" t="s">
        <v>178</v>
      </c>
      <c r="D59" s="80" t="s">
        <v>65</v>
      </c>
      <c r="E59" s="73" t="s">
        <v>177</v>
      </c>
      <c r="F59" s="74" t="s">
        <v>106</v>
      </c>
      <c r="G59" s="109"/>
      <c r="H59" s="108" t="str">
        <f>IF(ISBLANK(H5),"Waiting",H5)</f>
        <v>No</v>
      </c>
      <c r="I59" s="127"/>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8"/>
    </row>
    <row r="60" spans="1:19" s="107" customFormat="1" ht="54" x14ac:dyDescent="0.2">
      <c r="A60" s="262"/>
      <c r="B60" s="262"/>
      <c r="C60" s="57" t="s">
        <v>217</v>
      </c>
      <c r="D60" s="57" t="s">
        <v>65</v>
      </c>
      <c r="E60" s="78" t="s">
        <v>595</v>
      </c>
      <c r="F60" s="79" t="s">
        <v>112</v>
      </c>
      <c r="G60" s="109"/>
      <c r="H60" s="130" t="s">
        <v>645</v>
      </c>
      <c r="I60" s="137" t="s">
        <v>655</v>
      </c>
      <c r="J60" s="157" t="s">
        <v>6</v>
      </c>
      <c r="K60" s="157">
        <f t="shared" si="3"/>
        <v>1</v>
      </c>
      <c r="L60" s="157">
        <f t="shared" si="0"/>
        <v>0</v>
      </c>
      <c r="M60" s="157">
        <f t="shared" si="1"/>
        <v>0</v>
      </c>
      <c r="N60" s="157">
        <f t="shared" si="2"/>
        <v>0</v>
      </c>
      <c r="O60" s="157">
        <f t="shared" si="4"/>
        <v>0</v>
      </c>
      <c r="P60" s="157">
        <f t="shared" si="5"/>
        <v>0</v>
      </c>
      <c r="Q60" s="157">
        <f t="shared" si="6"/>
        <v>0</v>
      </c>
      <c r="R60" s="157">
        <f t="shared" si="7"/>
        <v>0</v>
      </c>
      <c r="S60" s="138"/>
    </row>
    <row r="61" spans="1:19" s="107" customFormat="1" ht="36" x14ac:dyDescent="0.2">
      <c r="A61" s="262"/>
      <c r="B61" s="262"/>
      <c r="C61" s="186" t="s">
        <v>547</v>
      </c>
      <c r="D61" s="186" t="s">
        <v>65</v>
      </c>
      <c r="E61" s="58" t="s">
        <v>537</v>
      </c>
      <c r="F61" s="79"/>
      <c r="G61" s="109"/>
      <c r="H61" s="132" t="s">
        <v>664</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7" customFormat="1" ht="36" x14ac:dyDescent="0.2">
      <c r="A62" s="262"/>
      <c r="B62" s="262"/>
      <c r="C62" s="186" t="s">
        <v>548</v>
      </c>
      <c r="D62" s="186" t="s">
        <v>66</v>
      </c>
      <c r="E62" s="58" t="s">
        <v>538</v>
      </c>
      <c r="F62" s="79"/>
      <c r="G62" s="109"/>
      <c r="H62" s="132" t="s">
        <v>664</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21" thickBot="1" x14ac:dyDescent="0.25">
      <c r="A63" s="262"/>
      <c r="B63" s="262"/>
      <c r="C63" s="77" t="s">
        <v>462</v>
      </c>
      <c r="D63" s="77" t="s">
        <v>390</v>
      </c>
      <c r="E63" s="78" t="s">
        <v>458</v>
      </c>
      <c r="F63" s="79"/>
      <c r="G63" s="96"/>
      <c r="H63" s="131" t="s">
        <v>664</v>
      </c>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7" thickTop="1" x14ac:dyDescent="0.2">
      <c r="A64" s="258" t="s">
        <v>8</v>
      </c>
      <c r="B64" s="258" t="s">
        <v>37</v>
      </c>
      <c r="C64" s="62" t="s">
        <v>218</v>
      </c>
      <c r="D64" s="62" t="s">
        <v>65</v>
      </c>
      <c r="E64" s="67" t="s">
        <v>311</v>
      </c>
      <c r="F64" s="81" t="s">
        <v>524</v>
      </c>
      <c r="G64" s="96"/>
      <c r="H64" s="129" t="s">
        <v>664</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108" x14ac:dyDescent="0.2">
      <c r="A65" s="259"/>
      <c r="B65" s="259"/>
      <c r="C65" s="62" t="s">
        <v>219</v>
      </c>
      <c r="D65" s="62" t="s">
        <v>65</v>
      </c>
      <c r="E65" s="67" t="s">
        <v>312</v>
      </c>
      <c r="F65" s="81" t="s">
        <v>113</v>
      </c>
      <c r="G65" s="96"/>
      <c r="H65" s="130" t="s">
        <v>645</v>
      </c>
      <c r="I65" s="3" t="s">
        <v>656</v>
      </c>
      <c r="J65" s="157" t="s">
        <v>8</v>
      </c>
      <c r="K65" s="157">
        <f t="shared" si="3"/>
        <v>1</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0" x14ac:dyDescent="0.2">
      <c r="A66" s="259"/>
      <c r="B66" s="259"/>
      <c r="C66" s="62" t="s">
        <v>220</v>
      </c>
      <c r="D66" s="62" t="s">
        <v>65</v>
      </c>
      <c r="E66" s="67" t="s">
        <v>313</v>
      </c>
      <c r="F66" s="81" t="s">
        <v>114</v>
      </c>
      <c r="G66" s="96"/>
      <c r="H66" s="130" t="s">
        <v>664</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0" x14ac:dyDescent="0.2">
      <c r="A67" s="259"/>
      <c r="B67" s="259"/>
      <c r="C67" s="62" t="s">
        <v>221</v>
      </c>
      <c r="D67" s="62" t="s">
        <v>65</v>
      </c>
      <c r="E67" s="67" t="s">
        <v>314</v>
      </c>
      <c r="F67" s="81" t="s">
        <v>115</v>
      </c>
      <c r="G67" s="96"/>
      <c r="H67" s="130" t="s">
        <v>664</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54" x14ac:dyDescent="0.2">
      <c r="A68" s="259"/>
      <c r="B68" s="259"/>
      <c r="C68" s="62" t="s">
        <v>222</v>
      </c>
      <c r="D68" s="62" t="s">
        <v>66</v>
      </c>
      <c r="E68" s="67" t="s">
        <v>315</v>
      </c>
      <c r="F68" s="81" t="s">
        <v>116</v>
      </c>
      <c r="G68" s="96"/>
      <c r="H68" s="130" t="s">
        <v>664</v>
      </c>
      <c r="I68" s="3"/>
      <c r="J68" s="157" t="s">
        <v>8</v>
      </c>
      <c r="K68" s="157">
        <f t="shared" si="3"/>
        <v>0</v>
      </c>
      <c r="L68" s="157">
        <f t="shared" si="0"/>
        <v>0</v>
      </c>
      <c r="M68" s="157">
        <f t="shared" si="1"/>
        <v>0</v>
      </c>
      <c r="N68" s="157">
        <f t="shared" si="2"/>
        <v>0</v>
      </c>
      <c r="O68" s="157">
        <f t="shared" si="4"/>
        <v>0</v>
      </c>
      <c r="P68" s="157">
        <f t="shared" si="5"/>
        <v>0</v>
      </c>
      <c r="Q68" s="157">
        <f t="shared" si="6"/>
        <v>0</v>
      </c>
      <c r="R68" s="157">
        <f t="shared" si="7"/>
        <v>0</v>
      </c>
      <c r="S68" s="6"/>
    </row>
    <row r="69" spans="1:19" s="93" customFormat="1" ht="36" x14ac:dyDescent="0.2">
      <c r="A69" s="259"/>
      <c r="B69" s="259"/>
      <c r="C69" s="62" t="s">
        <v>223</v>
      </c>
      <c r="D69" s="62" t="s">
        <v>66</v>
      </c>
      <c r="E69" s="82" t="s">
        <v>316</v>
      </c>
      <c r="F69" s="83" t="s">
        <v>117</v>
      </c>
      <c r="G69" s="96"/>
      <c r="H69" s="132" t="s">
        <v>664</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6" x14ac:dyDescent="0.2">
      <c r="A70" s="259"/>
      <c r="B70" s="259"/>
      <c r="C70" s="52" t="s">
        <v>549</v>
      </c>
      <c r="D70" s="52" t="s">
        <v>65</v>
      </c>
      <c r="E70" s="55" t="s">
        <v>537</v>
      </c>
      <c r="F70" s="83"/>
      <c r="G70" s="96"/>
      <c r="H70" s="132" t="s">
        <v>664</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6" x14ac:dyDescent="0.2">
      <c r="A71" s="259"/>
      <c r="B71" s="259"/>
      <c r="C71" s="52" t="s">
        <v>550</v>
      </c>
      <c r="D71" s="52" t="s">
        <v>66</v>
      </c>
      <c r="E71" s="55" t="s">
        <v>538</v>
      </c>
      <c r="F71" s="83"/>
      <c r="G71" s="96"/>
      <c r="H71" s="132" t="s">
        <v>664</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1" thickBot="1" x14ac:dyDescent="0.25">
      <c r="A72" s="259"/>
      <c r="B72" s="259"/>
      <c r="C72" s="62" t="s">
        <v>463</v>
      </c>
      <c r="D72" s="62" t="s">
        <v>390</v>
      </c>
      <c r="E72" s="82" t="s">
        <v>458</v>
      </c>
      <c r="F72" s="83"/>
      <c r="G72" s="96"/>
      <c r="H72" s="131" t="s">
        <v>664</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61" t="s">
        <v>9</v>
      </c>
      <c r="B73" s="261" t="s">
        <v>38</v>
      </c>
      <c r="C73" s="80" t="s">
        <v>195</v>
      </c>
      <c r="D73" s="80" t="s">
        <v>65</v>
      </c>
      <c r="E73" s="71" t="s">
        <v>293</v>
      </c>
      <c r="F73" s="72" t="s">
        <v>95</v>
      </c>
      <c r="G73" s="109"/>
      <c r="H73" s="102" t="str">
        <f>IF(ISBLANK(H21),"Waiting",H21)</f>
        <v>No</v>
      </c>
      <c r="I73" s="125"/>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6"/>
    </row>
    <row r="74" spans="1:19" s="107" customFormat="1" ht="20" x14ac:dyDescent="0.2">
      <c r="A74" s="262"/>
      <c r="B74" s="262"/>
      <c r="C74" s="80" t="s">
        <v>196</v>
      </c>
      <c r="D74" s="80" t="s">
        <v>65</v>
      </c>
      <c r="E74" s="71" t="s">
        <v>294</v>
      </c>
      <c r="F74" s="72" t="s">
        <v>96</v>
      </c>
      <c r="G74" s="109"/>
      <c r="H74" s="108" t="str">
        <f>IF(ISBLANK(H22),"Waiting",H22)</f>
        <v>No</v>
      </c>
      <c r="I74" s="127"/>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8"/>
    </row>
    <row r="75" spans="1:19" s="107" customFormat="1" ht="20" x14ac:dyDescent="0.2">
      <c r="A75" s="262"/>
      <c r="B75" s="262"/>
      <c r="C75" s="80" t="s">
        <v>197</v>
      </c>
      <c r="D75" s="80" t="s">
        <v>65</v>
      </c>
      <c r="E75" s="71" t="s">
        <v>295</v>
      </c>
      <c r="F75" s="72" t="s">
        <v>97</v>
      </c>
      <c r="G75" s="109"/>
      <c r="H75" s="108" t="str">
        <f>IF(ISBLANK(H23),"Waiting",H23)</f>
        <v>No</v>
      </c>
      <c r="I75" s="127"/>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8"/>
    </row>
    <row r="76" spans="1:19" s="107" customFormat="1" ht="54" x14ac:dyDescent="0.2">
      <c r="A76" s="262"/>
      <c r="B76" s="262"/>
      <c r="C76" s="80" t="s">
        <v>198</v>
      </c>
      <c r="D76" s="80" t="s">
        <v>65</v>
      </c>
      <c r="E76" s="71" t="s">
        <v>296</v>
      </c>
      <c r="F76" s="72" t="s">
        <v>98</v>
      </c>
      <c r="G76" s="109"/>
      <c r="H76" s="108" t="str">
        <f>IF(ISBLANK(H24),"Waiting",H24)</f>
        <v>No</v>
      </c>
      <c r="I76" s="127"/>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8"/>
    </row>
    <row r="77" spans="1:19" s="107" customFormat="1" ht="20" x14ac:dyDescent="0.2">
      <c r="A77" s="262"/>
      <c r="B77" s="262"/>
      <c r="C77" s="221" t="s">
        <v>211</v>
      </c>
      <c r="D77" s="221" t="s">
        <v>65</v>
      </c>
      <c r="E77" s="222" t="s">
        <v>592</v>
      </c>
      <c r="F77" s="223" t="s">
        <v>107</v>
      </c>
      <c r="G77" s="109"/>
      <c r="H77" s="108" t="str">
        <f>IF(ISBLANK(H45),"Waiting",H45)</f>
        <v>No</v>
      </c>
      <c r="I77" s="127"/>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8"/>
    </row>
    <row r="78" spans="1:19" s="93" customFormat="1" ht="54" x14ac:dyDescent="0.2">
      <c r="A78" s="262"/>
      <c r="B78" s="262"/>
      <c r="C78" s="84" t="s">
        <v>224</v>
      </c>
      <c r="D78" s="84" t="s">
        <v>65</v>
      </c>
      <c r="E78" s="85" t="s">
        <v>317</v>
      </c>
      <c r="F78" s="86" t="s">
        <v>525</v>
      </c>
      <c r="G78" s="110"/>
      <c r="H78" s="130" t="s">
        <v>664</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6" x14ac:dyDescent="0.2">
      <c r="A79" s="262"/>
      <c r="B79" s="262"/>
      <c r="C79" s="57" t="s">
        <v>225</v>
      </c>
      <c r="D79" s="57" t="s">
        <v>65</v>
      </c>
      <c r="E79" s="85" t="s">
        <v>318</v>
      </c>
      <c r="F79" s="86" t="s">
        <v>118</v>
      </c>
      <c r="G79" s="96"/>
      <c r="H79" s="130" t="s">
        <v>664</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36" x14ac:dyDescent="0.2">
      <c r="A80" s="262"/>
      <c r="B80" s="262"/>
      <c r="C80" s="57" t="s">
        <v>226</v>
      </c>
      <c r="D80" s="57" t="s">
        <v>66</v>
      </c>
      <c r="E80" s="85" t="s">
        <v>319</v>
      </c>
      <c r="F80" s="86" t="s">
        <v>119</v>
      </c>
      <c r="G80" s="96"/>
      <c r="H80" s="132" t="s">
        <v>664</v>
      </c>
      <c r="I80" s="9"/>
      <c r="J80" s="162" t="s">
        <v>9</v>
      </c>
      <c r="K80" s="157">
        <f t="shared" si="11"/>
        <v>0</v>
      </c>
      <c r="L80" s="157">
        <f t="shared" si="8"/>
        <v>0</v>
      </c>
      <c r="M80" s="157">
        <f t="shared" si="9"/>
        <v>0</v>
      </c>
      <c r="N80" s="157">
        <f t="shared" si="10"/>
        <v>0</v>
      </c>
      <c r="O80" s="157">
        <f t="shared" si="12"/>
        <v>0</v>
      </c>
      <c r="P80" s="157">
        <f t="shared" si="13"/>
        <v>0</v>
      </c>
      <c r="Q80" s="157">
        <f t="shared" si="14"/>
        <v>0</v>
      </c>
      <c r="R80" s="157">
        <f t="shared" si="15"/>
        <v>0</v>
      </c>
      <c r="S80" s="10"/>
    </row>
    <row r="81" spans="1:19" s="93" customFormat="1" ht="36" x14ac:dyDescent="0.2">
      <c r="A81" s="262"/>
      <c r="B81" s="262"/>
      <c r="C81" s="187" t="s">
        <v>551</v>
      </c>
      <c r="D81" s="188" t="s">
        <v>65</v>
      </c>
      <c r="E81" s="189" t="s">
        <v>537</v>
      </c>
      <c r="F81" s="86"/>
      <c r="G81" s="96"/>
      <c r="H81" s="132" t="s">
        <v>664</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6" x14ac:dyDescent="0.2">
      <c r="A82" s="262"/>
      <c r="B82" s="262"/>
      <c r="C82" s="190" t="s">
        <v>552</v>
      </c>
      <c r="D82" s="191" t="s">
        <v>66</v>
      </c>
      <c r="E82" s="192" t="s">
        <v>538</v>
      </c>
      <c r="F82" s="86"/>
      <c r="G82" s="96"/>
      <c r="H82" s="132" t="s">
        <v>664</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91" thickBot="1" x14ac:dyDescent="0.25">
      <c r="A83" s="262"/>
      <c r="B83" s="262"/>
      <c r="C83" s="57" t="s">
        <v>464</v>
      </c>
      <c r="D83" s="57" t="s">
        <v>390</v>
      </c>
      <c r="E83" s="85" t="s">
        <v>458</v>
      </c>
      <c r="F83" s="86"/>
      <c r="G83" s="96"/>
      <c r="H83" s="131" t="s">
        <v>645</v>
      </c>
      <c r="I83" s="7" t="s">
        <v>657</v>
      </c>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5" thickTop="1" x14ac:dyDescent="0.2">
      <c r="A84" s="258" t="s">
        <v>10</v>
      </c>
      <c r="B84" s="270" t="s">
        <v>41</v>
      </c>
      <c r="C84" s="62" t="s">
        <v>227</v>
      </c>
      <c r="D84" s="62" t="s">
        <v>65</v>
      </c>
      <c r="E84" s="67" t="s">
        <v>331</v>
      </c>
      <c r="F84" s="81" t="s">
        <v>120</v>
      </c>
      <c r="G84" s="96"/>
      <c r="H84" s="130" t="s">
        <v>664</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4" x14ac:dyDescent="0.2">
      <c r="A85" s="259"/>
      <c r="B85" s="271"/>
      <c r="C85" s="62" t="s">
        <v>228</v>
      </c>
      <c r="D85" s="62" t="s">
        <v>65</v>
      </c>
      <c r="E85" s="67" t="s">
        <v>332</v>
      </c>
      <c r="F85" s="81" t="s">
        <v>121</v>
      </c>
      <c r="G85" s="96"/>
      <c r="H85" s="130" t="s">
        <v>664</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0" x14ac:dyDescent="0.2">
      <c r="A86" s="259"/>
      <c r="B86" s="271"/>
      <c r="C86" s="221" t="s">
        <v>211</v>
      </c>
      <c r="D86" s="221" t="s">
        <v>65</v>
      </c>
      <c r="E86" s="219" t="s">
        <v>592</v>
      </c>
      <c r="F86" s="220" t="s">
        <v>107</v>
      </c>
      <c r="G86" s="109"/>
      <c r="H86" s="108" t="str">
        <f>IF(ISBLANK(H45),"Waiting",H45)</f>
        <v>No</v>
      </c>
      <c r="I86" s="127"/>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8"/>
    </row>
    <row r="87" spans="1:19" s="93" customFormat="1" ht="36" x14ac:dyDescent="0.2">
      <c r="A87" s="259"/>
      <c r="B87" s="271"/>
      <c r="C87" s="62" t="s">
        <v>229</v>
      </c>
      <c r="D87" s="62" t="s">
        <v>65</v>
      </c>
      <c r="E87" s="87" t="s">
        <v>320</v>
      </c>
      <c r="F87" s="88" t="s">
        <v>122</v>
      </c>
      <c r="G87" s="96"/>
      <c r="H87" s="130" t="s">
        <v>664</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4" x14ac:dyDescent="0.2">
      <c r="A88" s="259"/>
      <c r="B88" s="271"/>
      <c r="C88" s="80" t="s">
        <v>224</v>
      </c>
      <c r="D88" s="80" t="s">
        <v>65</v>
      </c>
      <c r="E88" s="75" t="s">
        <v>317</v>
      </c>
      <c r="F88" s="76" t="s">
        <v>525</v>
      </c>
      <c r="G88" s="109"/>
      <c r="H88" s="108" t="str">
        <f>IF(ISBLANK(H78),"Waiting",H78)</f>
        <v>No</v>
      </c>
      <c r="I88" s="127"/>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8"/>
    </row>
    <row r="89" spans="1:19" s="93" customFormat="1" ht="72" x14ac:dyDescent="0.2">
      <c r="A89" s="259"/>
      <c r="B89" s="271"/>
      <c r="C89" s="62" t="s">
        <v>230</v>
      </c>
      <c r="D89" s="62" t="s">
        <v>65</v>
      </c>
      <c r="E89" s="67" t="s">
        <v>333</v>
      </c>
      <c r="F89" s="81" t="s">
        <v>123</v>
      </c>
      <c r="G89" s="96"/>
      <c r="H89" s="130" t="s">
        <v>664</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198" x14ac:dyDescent="0.2">
      <c r="A90" s="259"/>
      <c r="B90" s="271"/>
      <c r="C90" s="221" t="s">
        <v>212</v>
      </c>
      <c r="D90" s="221" t="s">
        <v>65</v>
      </c>
      <c r="E90" s="219" t="s">
        <v>602</v>
      </c>
      <c r="F90" s="219" t="s">
        <v>108</v>
      </c>
      <c r="G90" s="96"/>
      <c r="H90" s="108" t="str">
        <f>IF(ISBLANK(H46),"Waiting",H46)</f>
        <v>Yes</v>
      </c>
      <c r="I90" s="3" t="s">
        <v>658</v>
      </c>
      <c r="J90" s="157" t="s">
        <v>10</v>
      </c>
      <c r="K90" s="157">
        <f t="shared" si="11"/>
        <v>1</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6" x14ac:dyDescent="0.2">
      <c r="A91" s="259"/>
      <c r="B91" s="271"/>
      <c r="C91" s="52" t="s">
        <v>603</v>
      </c>
      <c r="D91" s="52" t="s">
        <v>65</v>
      </c>
      <c r="E91" s="87" t="s">
        <v>604</v>
      </c>
      <c r="F91" s="87" t="s">
        <v>605</v>
      </c>
      <c r="G91" s="96"/>
      <c r="H91" s="130" t="s">
        <v>664</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59"/>
      <c r="B92" s="271"/>
      <c r="C92" s="62" t="s">
        <v>231</v>
      </c>
      <c r="D92" s="62" t="s">
        <v>66</v>
      </c>
      <c r="E92" s="87" t="s">
        <v>334</v>
      </c>
      <c r="F92" s="88" t="s">
        <v>124</v>
      </c>
      <c r="G92" s="96"/>
      <c r="H92" s="130" t="s">
        <v>664</v>
      </c>
      <c r="I92" s="3"/>
      <c r="J92" s="157" t="s">
        <v>10</v>
      </c>
      <c r="K92" s="157">
        <f t="shared" si="11"/>
        <v>0</v>
      </c>
      <c r="L92" s="157">
        <f t="shared" si="8"/>
        <v>0</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59"/>
      <c r="B93" s="271"/>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36" x14ac:dyDescent="0.2">
      <c r="A94" s="259"/>
      <c r="B94" s="271"/>
      <c r="C94" s="80" t="s">
        <v>214</v>
      </c>
      <c r="D94" s="80" t="s">
        <v>66</v>
      </c>
      <c r="E94" s="71" t="s">
        <v>307</v>
      </c>
      <c r="F94" s="72" t="s">
        <v>110</v>
      </c>
      <c r="G94" s="101"/>
      <c r="H94" s="104" t="str">
        <f>IF(ISBLANK(H48),"Waiting",H48)</f>
        <v>No</v>
      </c>
      <c r="I94" s="3"/>
      <c r="J94" s="157" t="s">
        <v>10</v>
      </c>
      <c r="K94" s="157">
        <f t="shared" si="11"/>
        <v>0</v>
      </c>
      <c r="L94" s="157">
        <f t="shared" si="8"/>
        <v>0</v>
      </c>
      <c r="M94" s="157">
        <f t="shared" si="9"/>
        <v>0</v>
      </c>
      <c r="N94" s="157">
        <f t="shared" si="10"/>
        <v>0</v>
      </c>
      <c r="O94" s="157">
        <f t="shared" si="12"/>
        <v>0</v>
      </c>
      <c r="P94" s="157">
        <f t="shared" si="13"/>
        <v>0</v>
      </c>
      <c r="Q94" s="157">
        <f t="shared" si="14"/>
        <v>0</v>
      </c>
      <c r="R94" s="157">
        <f t="shared" si="15"/>
        <v>0</v>
      </c>
      <c r="S94" s="6"/>
    </row>
    <row r="95" spans="1:19" s="93" customFormat="1" ht="36" x14ac:dyDescent="0.2">
      <c r="A95" s="259"/>
      <c r="B95" s="271"/>
      <c r="C95" s="194" t="s">
        <v>553</v>
      </c>
      <c r="D95" s="195" t="s">
        <v>65</v>
      </c>
      <c r="E95" s="196" t="s">
        <v>537</v>
      </c>
      <c r="F95" s="193"/>
      <c r="G95" s="101"/>
      <c r="H95" s="130" t="s">
        <v>664</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6" x14ac:dyDescent="0.2">
      <c r="A96" s="259"/>
      <c r="B96" s="271"/>
      <c r="C96" s="197" t="s">
        <v>554</v>
      </c>
      <c r="D96" s="198" t="s">
        <v>66</v>
      </c>
      <c r="E96" s="199" t="s">
        <v>538</v>
      </c>
      <c r="F96" s="193"/>
      <c r="G96" s="101"/>
      <c r="H96" s="130" t="s">
        <v>664</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1" thickBot="1" x14ac:dyDescent="0.25">
      <c r="A97" s="260"/>
      <c r="B97" s="272"/>
      <c r="C97" s="62" t="s">
        <v>465</v>
      </c>
      <c r="D97" s="62" t="s">
        <v>390</v>
      </c>
      <c r="E97" s="87" t="s">
        <v>458</v>
      </c>
      <c r="F97" s="88"/>
      <c r="G97" s="101"/>
      <c r="H97" s="130" t="s">
        <v>664</v>
      </c>
      <c r="I97" s="135"/>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6"/>
    </row>
    <row r="98" spans="1:20" s="93" customFormat="1" ht="127" thickTop="1" x14ac:dyDescent="0.2">
      <c r="A98" s="261" t="s">
        <v>11</v>
      </c>
      <c r="B98" s="261" t="s">
        <v>42</v>
      </c>
      <c r="C98" s="57" t="s">
        <v>232</v>
      </c>
      <c r="D98" s="57" t="s">
        <v>65</v>
      </c>
      <c r="E98" s="78" t="s">
        <v>335</v>
      </c>
      <c r="F98" s="79" t="s">
        <v>125</v>
      </c>
      <c r="G98" s="111"/>
      <c r="H98" s="129" t="s">
        <v>645</v>
      </c>
      <c r="I98" s="4" t="s">
        <v>659</v>
      </c>
      <c r="J98" s="156" t="s">
        <v>11</v>
      </c>
      <c r="K98" s="156">
        <f t="shared" si="11"/>
        <v>1</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4" x14ac:dyDescent="0.2">
      <c r="A99" s="262"/>
      <c r="B99" s="262"/>
      <c r="C99" s="57" t="s">
        <v>233</v>
      </c>
      <c r="D99" s="57" t="s">
        <v>65</v>
      </c>
      <c r="E99" s="78" t="s">
        <v>336</v>
      </c>
      <c r="F99" s="79" t="s">
        <v>584</v>
      </c>
      <c r="G99" s="111"/>
      <c r="H99" s="130" t="s">
        <v>664</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108" x14ac:dyDescent="0.2">
      <c r="A100" s="262"/>
      <c r="B100" s="262"/>
      <c r="C100" s="57" t="s">
        <v>234</v>
      </c>
      <c r="D100" s="57" t="s">
        <v>65</v>
      </c>
      <c r="E100" s="78" t="s">
        <v>337</v>
      </c>
      <c r="F100" s="79" t="s">
        <v>127</v>
      </c>
      <c r="G100" s="111"/>
      <c r="H100" s="130" t="s">
        <v>645</v>
      </c>
      <c r="I100" s="3" t="s">
        <v>660</v>
      </c>
      <c r="J100" s="157" t="s">
        <v>11</v>
      </c>
      <c r="K100" s="157">
        <f t="shared" si="11"/>
        <v>1</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0" x14ac:dyDescent="0.2">
      <c r="A101" s="262"/>
      <c r="B101" s="262"/>
      <c r="C101" s="57" t="s">
        <v>235</v>
      </c>
      <c r="D101" s="57" t="s">
        <v>65</v>
      </c>
      <c r="E101" s="78" t="s">
        <v>338</v>
      </c>
      <c r="F101" s="79" t="s">
        <v>128</v>
      </c>
      <c r="G101" s="111"/>
      <c r="H101" s="130" t="s">
        <v>664</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0" x14ac:dyDescent="0.2">
      <c r="A102" s="262"/>
      <c r="B102" s="262"/>
      <c r="C102" s="57" t="s">
        <v>236</v>
      </c>
      <c r="D102" s="57" t="s">
        <v>65</v>
      </c>
      <c r="E102" s="78" t="s">
        <v>339</v>
      </c>
      <c r="F102" s="79" t="s">
        <v>129</v>
      </c>
      <c r="G102" s="111"/>
      <c r="H102" s="130" t="s">
        <v>664</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6" x14ac:dyDescent="0.2">
      <c r="A103" s="262"/>
      <c r="B103" s="262"/>
      <c r="C103" s="57" t="s">
        <v>237</v>
      </c>
      <c r="D103" s="57" t="s">
        <v>65</v>
      </c>
      <c r="E103" s="78" t="s">
        <v>340</v>
      </c>
      <c r="F103" s="79" t="s">
        <v>130</v>
      </c>
      <c r="G103" s="111"/>
      <c r="H103" s="130" t="s">
        <v>664</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6" x14ac:dyDescent="0.2">
      <c r="A104" s="262"/>
      <c r="B104" s="262"/>
      <c r="C104" s="57" t="s">
        <v>238</v>
      </c>
      <c r="D104" s="57" t="s">
        <v>65</v>
      </c>
      <c r="E104" s="78" t="s">
        <v>341</v>
      </c>
      <c r="F104" s="79" t="s">
        <v>131</v>
      </c>
      <c r="G104" s="111"/>
      <c r="H104" s="132" t="s">
        <v>664</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6" x14ac:dyDescent="0.2">
      <c r="A105" s="262"/>
      <c r="B105" s="262"/>
      <c r="C105" s="226" t="s">
        <v>583</v>
      </c>
      <c r="D105" s="226" t="s">
        <v>65</v>
      </c>
      <c r="E105" s="227" t="s">
        <v>617</v>
      </c>
      <c r="F105" s="79" t="s">
        <v>585</v>
      </c>
      <c r="G105" s="111"/>
      <c r="H105" s="132" t="s">
        <v>664</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6" x14ac:dyDescent="0.2">
      <c r="A106" s="262"/>
      <c r="B106" s="262"/>
      <c r="C106" s="187" t="s">
        <v>555</v>
      </c>
      <c r="D106" s="188" t="s">
        <v>65</v>
      </c>
      <c r="E106" s="189" t="s">
        <v>537</v>
      </c>
      <c r="F106" s="79"/>
      <c r="G106" s="111"/>
      <c r="H106" s="132" t="s">
        <v>664</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6" x14ac:dyDescent="0.2">
      <c r="A107" s="262"/>
      <c r="B107" s="262"/>
      <c r="C107" s="206" t="s">
        <v>574</v>
      </c>
      <c r="D107" s="207" t="s">
        <v>66</v>
      </c>
      <c r="E107" s="208" t="s">
        <v>538</v>
      </c>
      <c r="F107" s="79"/>
      <c r="G107" s="111"/>
      <c r="H107" s="132" t="s">
        <v>664</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21" thickBot="1" x14ac:dyDescent="0.25">
      <c r="A108" s="262"/>
      <c r="B108" s="262"/>
      <c r="C108" s="57" t="s">
        <v>466</v>
      </c>
      <c r="D108" s="57" t="s">
        <v>390</v>
      </c>
      <c r="E108" s="78" t="s">
        <v>458</v>
      </c>
      <c r="F108" s="79"/>
      <c r="G108" s="111"/>
      <c r="H108" s="131" t="s">
        <v>664</v>
      </c>
      <c r="I108" s="7"/>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5" thickTop="1" x14ac:dyDescent="0.2">
      <c r="A109" s="258" t="s">
        <v>12</v>
      </c>
      <c r="B109" s="258" t="s">
        <v>43</v>
      </c>
      <c r="C109" s="69" t="s">
        <v>239</v>
      </c>
      <c r="D109" s="69" t="s">
        <v>65</v>
      </c>
      <c r="E109" s="53" t="s">
        <v>321</v>
      </c>
      <c r="F109" s="54" t="s">
        <v>526</v>
      </c>
      <c r="G109" s="111"/>
      <c r="H109" s="129" t="s">
        <v>664</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6" x14ac:dyDescent="0.2">
      <c r="A110" s="259"/>
      <c r="B110" s="259"/>
      <c r="C110" s="69" t="s">
        <v>240</v>
      </c>
      <c r="D110" s="69" t="s">
        <v>65</v>
      </c>
      <c r="E110" s="53" t="s">
        <v>322</v>
      </c>
      <c r="F110" s="54" t="s">
        <v>132</v>
      </c>
      <c r="G110" s="96"/>
      <c r="H110" s="130" t="s">
        <v>664</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0" x14ac:dyDescent="0.2">
      <c r="A111" s="259"/>
      <c r="B111" s="259"/>
      <c r="C111" s="69" t="s">
        <v>241</v>
      </c>
      <c r="D111" s="69" t="s">
        <v>65</v>
      </c>
      <c r="E111" s="53" t="s">
        <v>323</v>
      </c>
      <c r="F111" s="54" t="s">
        <v>527</v>
      </c>
      <c r="G111" s="96"/>
      <c r="H111" s="130" t="s">
        <v>664</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6" x14ac:dyDescent="0.2">
      <c r="A112" s="259"/>
      <c r="B112" s="259"/>
      <c r="C112" s="69" t="s">
        <v>242</v>
      </c>
      <c r="D112" s="69" t="s">
        <v>65</v>
      </c>
      <c r="E112" s="53" t="s">
        <v>342</v>
      </c>
      <c r="F112" s="54" t="s">
        <v>133</v>
      </c>
      <c r="G112" s="96"/>
      <c r="H112" s="130" t="s">
        <v>664</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6" x14ac:dyDescent="0.2">
      <c r="A113" s="259"/>
      <c r="B113" s="259"/>
      <c r="C113" s="69" t="s">
        <v>243</v>
      </c>
      <c r="D113" s="69" t="s">
        <v>65</v>
      </c>
      <c r="E113" s="53" t="s">
        <v>343</v>
      </c>
      <c r="F113" s="54" t="s">
        <v>134</v>
      </c>
      <c r="G113" s="96"/>
      <c r="H113" s="130" t="s">
        <v>664</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4" x14ac:dyDescent="0.2">
      <c r="A114" s="259"/>
      <c r="B114" s="259"/>
      <c r="C114" s="69" t="s">
        <v>244</v>
      </c>
      <c r="D114" s="69" t="s">
        <v>65</v>
      </c>
      <c r="E114" s="53" t="s">
        <v>324</v>
      </c>
      <c r="F114" s="54" t="s">
        <v>135</v>
      </c>
      <c r="G114" s="96"/>
      <c r="H114" s="130" t="s">
        <v>664</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6" x14ac:dyDescent="0.2">
      <c r="A115" s="259"/>
      <c r="B115" s="259"/>
      <c r="C115" s="62" t="s">
        <v>245</v>
      </c>
      <c r="D115" s="62" t="s">
        <v>65</v>
      </c>
      <c r="E115" s="67" t="s">
        <v>344</v>
      </c>
      <c r="F115" s="81" t="s">
        <v>136</v>
      </c>
      <c r="G115" s="96"/>
      <c r="H115" s="130" t="s">
        <v>664</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36" x14ac:dyDescent="0.2">
      <c r="A116" s="259"/>
      <c r="B116" s="259"/>
      <c r="C116" s="52" t="s">
        <v>246</v>
      </c>
      <c r="D116" s="52" t="s">
        <v>66</v>
      </c>
      <c r="E116" s="87" t="s">
        <v>345</v>
      </c>
      <c r="F116" s="88" t="s">
        <v>137</v>
      </c>
      <c r="G116" s="96"/>
      <c r="H116" s="132" t="s">
        <v>664</v>
      </c>
      <c r="I116" s="9"/>
      <c r="J116" s="157" t="s">
        <v>12</v>
      </c>
      <c r="K116" s="157">
        <f t="shared" si="11"/>
        <v>0</v>
      </c>
      <c r="L116" s="157">
        <f t="shared" si="8"/>
        <v>0</v>
      </c>
      <c r="M116" s="157">
        <f t="shared" si="9"/>
        <v>0</v>
      </c>
      <c r="N116" s="157">
        <f t="shared" si="10"/>
        <v>0</v>
      </c>
      <c r="O116" s="157">
        <f t="shared" si="12"/>
        <v>0</v>
      </c>
      <c r="P116" s="157">
        <f t="shared" si="13"/>
        <v>0</v>
      </c>
      <c r="Q116" s="157">
        <f t="shared" si="14"/>
        <v>0</v>
      </c>
      <c r="R116" s="157">
        <f t="shared" si="15"/>
        <v>0</v>
      </c>
      <c r="S116" s="10"/>
    </row>
    <row r="117" spans="1:19" s="93" customFormat="1" ht="36" x14ac:dyDescent="0.2">
      <c r="A117" s="259"/>
      <c r="B117" s="259"/>
      <c r="C117" s="194" t="s">
        <v>556</v>
      </c>
      <c r="D117" s="195" t="s">
        <v>65</v>
      </c>
      <c r="E117" s="196" t="s">
        <v>537</v>
      </c>
      <c r="F117" s="88"/>
      <c r="G117" s="96"/>
      <c r="H117" s="132" t="s">
        <v>664</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6" x14ac:dyDescent="0.2">
      <c r="A118" s="259"/>
      <c r="B118" s="259"/>
      <c r="C118" s="197" t="s">
        <v>557</v>
      </c>
      <c r="D118" s="198" t="s">
        <v>66</v>
      </c>
      <c r="E118" s="199" t="s">
        <v>538</v>
      </c>
      <c r="F118" s="88"/>
      <c r="G118" s="96"/>
      <c r="H118" s="132" t="s">
        <v>664</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109" thickBot="1" x14ac:dyDescent="0.25">
      <c r="A119" s="259"/>
      <c r="B119" s="259"/>
      <c r="C119" s="52" t="s">
        <v>467</v>
      </c>
      <c r="D119" s="52" t="s">
        <v>390</v>
      </c>
      <c r="E119" s="87" t="s">
        <v>458</v>
      </c>
      <c r="F119" s="88"/>
      <c r="G119" s="96"/>
      <c r="H119" s="131" t="s">
        <v>645</v>
      </c>
      <c r="I119" s="9" t="s">
        <v>661</v>
      </c>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61" t="s">
        <v>13</v>
      </c>
      <c r="B120" s="264" t="s">
        <v>44</v>
      </c>
      <c r="C120" s="65" t="s">
        <v>240</v>
      </c>
      <c r="D120" s="65" t="s">
        <v>65</v>
      </c>
      <c r="E120" s="66" t="s">
        <v>322</v>
      </c>
      <c r="F120" s="68" t="s">
        <v>132</v>
      </c>
      <c r="G120" s="101"/>
      <c r="H120" s="228" t="str">
        <f>IF(ISBLANK(H110),"Waiting",H110)</f>
        <v>No</v>
      </c>
      <c r="I120" s="212"/>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9"/>
    </row>
    <row r="121" spans="1:19" s="103" customFormat="1" ht="90" x14ac:dyDescent="0.2">
      <c r="A121" s="262"/>
      <c r="B121" s="265"/>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6" x14ac:dyDescent="0.2">
      <c r="A122" s="262"/>
      <c r="B122" s="265"/>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6" x14ac:dyDescent="0.2">
      <c r="A123" s="262"/>
      <c r="B123" s="265"/>
      <c r="C123" s="57" t="s">
        <v>247</v>
      </c>
      <c r="D123" s="57" t="s">
        <v>65</v>
      </c>
      <c r="E123" s="78" t="s">
        <v>618</v>
      </c>
      <c r="F123" s="79" t="s">
        <v>138</v>
      </c>
      <c r="G123" s="96"/>
      <c r="H123" s="130" t="s">
        <v>664</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62"/>
      <c r="B124" s="265"/>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62"/>
      <c r="B125" s="265"/>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62"/>
      <c r="B126" s="265"/>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6" x14ac:dyDescent="0.2">
      <c r="A127" s="262"/>
      <c r="B127" s="265"/>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6" x14ac:dyDescent="0.2">
      <c r="A128" s="262"/>
      <c r="B128" s="265"/>
      <c r="C128" s="200" t="s">
        <v>558</v>
      </c>
      <c r="D128" s="201" t="s">
        <v>65</v>
      </c>
      <c r="E128" s="202" t="s">
        <v>537</v>
      </c>
      <c r="F128" s="203"/>
      <c r="G128" s="101"/>
      <c r="H128" s="130" t="s">
        <v>664</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6" x14ac:dyDescent="0.2">
      <c r="A129" s="262"/>
      <c r="B129" s="265"/>
      <c r="C129" s="206" t="s">
        <v>575</v>
      </c>
      <c r="D129" s="207" t="s">
        <v>66</v>
      </c>
      <c r="E129" s="208" t="s">
        <v>538</v>
      </c>
      <c r="F129" s="203"/>
      <c r="G129" s="101"/>
      <c r="H129" s="132" t="s">
        <v>664</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109" thickBot="1" x14ac:dyDescent="0.25">
      <c r="A130" s="263"/>
      <c r="B130" s="266"/>
      <c r="C130" s="57" t="s">
        <v>468</v>
      </c>
      <c r="D130" s="57" t="s">
        <v>390</v>
      </c>
      <c r="E130" s="78" t="s">
        <v>458</v>
      </c>
      <c r="F130" s="79"/>
      <c r="G130" s="101"/>
      <c r="H130" s="132" t="s">
        <v>645</v>
      </c>
      <c r="I130" s="7" t="s">
        <v>662</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58" t="s">
        <v>14</v>
      </c>
      <c r="B131" s="258" t="s">
        <v>45</v>
      </c>
      <c r="C131" s="62" t="s">
        <v>248</v>
      </c>
      <c r="D131" s="62" t="s">
        <v>65</v>
      </c>
      <c r="E131" s="67" t="s">
        <v>346</v>
      </c>
      <c r="F131" s="81" t="s">
        <v>139</v>
      </c>
      <c r="G131" s="96"/>
      <c r="H131" s="129" t="s">
        <v>664</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0" x14ac:dyDescent="0.2">
      <c r="A132" s="259"/>
      <c r="B132" s="259"/>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8"/>
    </row>
    <row r="133" spans="1:19" s="93" customFormat="1" ht="36" x14ac:dyDescent="0.2">
      <c r="A133" s="259"/>
      <c r="B133" s="259"/>
      <c r="C133" s="194" t="s">
        <v>559</v>
      </c>
      <c r="D133" s="195" t="s">
        <v>65</v>
      </c>
      <c r="E133" s="196" t="s">
        <v>537</v>
      </c>
      <c r="F133" s="204"/>
      <c r="G133" s="109"/>
      <c r="H133" s="130" t="s">
        <v>664</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8"/>
    </row>
    <row r="134" spans="1:19" s="93" customFormat="1" ht="36" x14ac:dyDescent="0.2">
      <c r="A134" s="259"/>
      <c r="B134" s="259"/>
      <c r="C134" s="197" t="s">
        <v>576</v>
      </c>
      <c r="D134" s="198" t="s">
        <v>66</v>
      </c>
      <c r="E134" s="199" t="s">
        <v>538</v>
      </c>
      <c r="F134" s="204"/>
      <c r="G134" s="109"/>
      <c r="H134" s="130" t="s">
        <v>664</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8"/>
    </row>
    <row r="135" spans="1:19" s="93" customFormat="1" ht="73" thickBot="1" x14ac:dyDescent="0.25">
      <c r="A135" s="260"/>
      <c r="B135" s="260"/>
      <c r="C135" s="62" t="s">
        <v>469</v>
      </c>
      <c r="D135" s="62" t="s">
        <v>390</v>
      </c>
      <c r="E135" s="67" t="s">
        <v>458</v>
      </c>
      <c r="F135" s="81"/>
      <c r="G135" s="109"/>
      <c r="H135" s="130" t="s">
        <v>645</v>
      </c>
      <c r="I135" s="139" t="s">
        <v>663</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127" thickTop="1" x14ac:dyDescent="0.2">
      <c r="A136" s="261" t="s">
        <v>15</v>
      </c>
      <c r="B136" s="261" t="s">
        <v>46</v>
      </c>
      <c r="C136" s="65" t="s">
        <v>232</v>
      </c>
      <c r="D136" s="65" t="s">
        <v>65</v>
      </c>
      <c r="E136" s="66" t="s">
        <v>347</v>
      </c>
      <c r="F136" s="68" t="s">
        <v>125</v>
      </c>
      <c r="G136" s="101"/>
      <c r="H136" s="106" t="str">
        <f t="shared" ref="H136:H142" si="24">IF(ISBLANK(H98),"Waiting",H98)</f>
        <v>Yes</v>
      </c>
      <c r="I136" s="4" t="s">
        <v>659</v>
      </c>
      <c r="J136" s="156" t="s">
        <v>15</v>
      </c>
      <c r="K136" s="156">
        <f t="shared" si="19"/>
        <v>1</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62"/>
      <c r="B137" s="262"/>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90" x14ac:dyDescent="0.2">
      <c r="A138" s="262"/>
      <c r="B138" s="262"/>
      <c r="C138" s="65" t="s">
        <v>234</v>
      </c>
      <c r="D138" s="65" t="s">
        <v>65</v>
      </c>
      <c r="E138" s="66" t="s">
        <v>337</v>
      </c>
      <c r="F138" s="68" t="s">
        <v>127</v>
      </c>
      <c r="G138" s="101"/>
      <c r="H138" s="104" t="str">
        <f t="shared" si="24"/>
        <v>Yes</v>
      </c>
      <c r="I138" s="3" t="s">
        <v>665</v>
      </c>
      <c r="J138" s="157" t="s">
        <v>15</v>
      </c>
      <c r="K138" s="157">
        <f t="shared" si="19"/>
        <v>1</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62"/>
      <c r="B139" s="262"/>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62"/>
      <c r="B140" s="262"/>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62"/>
      <c r="B141" s="262"/>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62"/>
      <c r="B142" s="262"/>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62"/>
      <c r="B143" s="262"/>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62"/>
      <c r="B144" s="262"/>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62"/>
      <c r="B145" s="262"/>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62"/>
      <c r="B146" s="262"/>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62"/>
      <c r="B147" s="262"/>
      <c r="C147" s="229" t="s">
        <v>247</v>
      </c>
      <c r="D147" s="229" t="s">
        <v>65</v>
      </c>
      <c r="E147" s="66" t="s">
        <v>618</v>
      </c>
      <c r="F147" s="230"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62"/>
      <c r="B148" s="262"/>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62"/>
      <c r="B149" s="262"/>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62"/>
      <c r="B150" s="262"/>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62"/>
      <c r="B151" s="262"/>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62"/>
      <c r="B152" s="262"/>
      <c r="C152" s="57" t="s">
        <v>249</v>
      </c>
      <c r="D152" s="57" t="s">
        <v>65</v>
      </c>
      <c r="E152" s="78" t="s">
        <v>325</v>
      </c>
      <c r="F152" s="79" t="s">
        <v>521</v>
      </c>
      <c r="G152" s="101"/>
      <c r="H152" s="130" t="s">
        <v>664</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62"/>
      <c r="B153" s="262"/>
      <c r="C153" s="200" t="s">
        <v>560</v>
      </c>
      <c r="D153" s="201" t="s">
        <v>65</v>
      </c>
      <c r="E153" s="202" t="s">
        <v>537</v>
      </c>
      <c r="F153" s="79"/>
      <c r="G153" s="101"/>
      <c r="H153" s="130" t="s">
        <v>664</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62"/>
      <c r="B154" s="262"/>
      <c r="C154" s="206" t="s">
        <v>577</v>
      </c>
      <c r="D154" s="207" t="s">
        <v>66</v>
      </c>
      <c r="E154" s="208" t="s">
        <v>538</v>
      </c>
      <c r="F154" s="79"/>
      <c r="G154" s="101"/>
      <c r="H154" s="130" t="s">
        <v>664</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21" thickBot="1" x14ac:dyDescent="0.25">
      <c r="A155" s="262"/>
      <c r="B155" s="262"/>
      <c r="C155" s="57" t="s">
        <v>470</v>
      </c>
      <c r="D155" s="57" t="s">
        <v>390</v>
      </c>
      <c r="E155" s="78" t="s">
        <v>458</v>
      </c>
      <c r="F155" s="79"/>
      <c r="G155" s="101"/>
      <c r="H155" s="141" t="s">
        <v>664</v>
      </c>
      <c r="I155" s="7"/>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58" t="s">
        <v>16</v>
      </c>
      <c r="B156" s="258" t="s">
        <v>47</v>
      </c>
      <c r="C156" s="62" t="s">
        <v>250</v>
      </c>
      <c r="D156" s="62" t="s">
        <v>65</v>
      </c>
      <c r="E156" s="67" t="s">
        <v>348</v>
      </c>
      <c r="F156" s="81" t="s">
        <v>141</v>
      </c>
      <c r="G156" s="96"/>
      <c r="H156" s="129" t="s">
        <v>664</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72" x14ac:dyDescent="0.2">
      <c r="A157" s="259"/>
      <c r="B157" s="259"/>
      <c r="C157" s="62" t="s">
        <v>251</v>
      </c>
      <c r="D157" s="62" t="s">
        <v>65</v>
      </c>
      <c r="E157" s="67" t="s">
        <v>349</v>
      </c>
      <c r="F157" s="81" t="s">
        <v>142</v>
      </c>
      <c r="G157" s="96"/>
      <c r="H157" s="130" t="s">
        <v>664</v>
      </c>
      <c r="I157" s="3"/>
      <c r="J157" s="157" t="s">
        <v>16</v>
      </c>
      <c r="K157" s="157">
        <f t="shared" si="19"/>
        <v>0</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59"/>
      <c r="B158" s="259"/>
      <c r="C158" s="62" t="s">
        <v>252</v>
      </c>
      <c r="D158" s="62" t="s">
        <v>65</v>
      </c>
      <c r="E158" s="67" t="s">
        <v>606</v>
      </c>
      <c r="F158" s="81" t="s">
        <v>143</v>
      </c>
      <c r="G158" s="96"/>
      <c r="H158" s="130" t="s">
        <v>664</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59"/>
      <c r="B159" s="259"/>
      <c r="C159" s="62" t="s">
        <v>253</v>
      </c>
      <c r="D159" s="62" t="s">
        <v>65</v>
      </c>
      <c r="E159" s="67" t="s">
        <v>608</v>
      </c>
      <c r="F159" s="81" t="s">
        <v>609</v>
      </c>
      <c r="G159" s="96"/>
      <c r="H159" s="130" t="s">
        <v>664</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59"/>
      <c r="B160" s="259"/>
      <c r="C160" s="62" t="s">
        <v>254</v>
      </c>
      <c r="D160" s="62" t="s">
        <v>65</v>
      </c>
      <c r="E160" s="67" t="s">
        <v>326</v>
      </c>
      <c r="F160" s="81" t="s">
        <v>144</v>
      </c>
      <c r="G160" s="96"/>
      <c r="H160" s="130" t="s">
        <v>664</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36" x14ac:dyDescent="0.2">
      <c r="A161" s="259"/>
      <c r="B161" s="259"/>
      <c r="C161" s="62" t="s">
        <v>255</v>
      </c>
      <c r="D161" s="62" t="s">
        <v>65</v>
      </c>
      <c r="E161" s="67" t="s">
        <v>351</v>
      </c>
      <c r="F161" s="81" t="s">
        <v>148</v>
      </c>
      <c r="G161" s="96"/>
      <c r="H161" s="130" t="s">
        <v>664</v>
      </c>
      <c r="I161" s="3"/>
      <c r="J161" s="157" t="s">
        <v>16</v>
      </c>
      <c r="K161" s="157">
        <f t="shared" si="19"/>
        <v>0</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59"/>
      <c r="B162" s="259"/>
      <c r="C162" s="62" t="s">
        <v>607</v>
      </c>
      <c r="D162" s="62" t="s">
        <v>65</v>
      </c>
      <c r="E162" s="67" t="s">
        <v>622</v>
      </c>
      <c r="F162" s="81" t="s">
        <v>610</v>
      </c>
      <c r="G162" s="96"/>
      <c r="H162" s="130" t="s">
        <v>664</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20" x14ac:dyDescent="0.2">
      <c r="A163" s="259"/>
      <c r="B163" s="259"/>
      <c r="C163" s="65" t="s">
        <v>256</v>
      </c>
      <c r="D163" s="65" t="s">
        <v>65</v>
      </c>
      <c r="E163" s="66" t="s">
        <v>352</v>
      </c>
      <c r="F163" s="68" t="s">
        <v>145</v>
      </c>
      <c r="G163" s="101"/>
      <c r="H163" s="104" t="str">
        <f>IF(ISBLANK(H195),"Waiting",H195)</f>
        <v>No</v>
      </c>
      <c r="I163" s="3"/>
      <c r="J163" s="157" t="s">
        <v>16</v>
      </c>
      <c r="K163" s="157">
        <f t="shared" si="19"/>
        <v>0</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36" x14ac:dyDescent="0.2">
      <c r="A164" s="259"/>
      <c r="B164" s="259"/>
      <c r="C164" s="229" t="s">
        <v>257</v>
      </c>
      <c r="D164" s="229" t="s">
        <v>66</v>
      </c>
      <c r="E164" s="231" t="s">
        <v>353</v>
      </c>
      <c r="F164" s="230"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59"/>
      <c r="B165" s="259"/>
      <c r="C165" s="62" t="s">
        <v>258</v>
      </c>
      <c r="D165" s="62" t="s">
        <v>66</v>
      </c>
      <c r="E165" s="87" t="s">
        <v>594</v>
      </c>
      <c r="F165" s="88" t="s">
        <v>146</v>
      </c>
      <c r="G165" s="101"/>
      <c r="H165" s="130" t="s">
        <v>664</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59"/>
      <c r="B166" s="259"/>
      <c r="C166" s="194" t="s">
        <v>561</v>
      </c>
      <c r="D166" s="195" t="s">
        <v>65</v>
      </c>
      <c r="E166" s="196" t="s">
        <v>537</v>
      </c>
      <c r="F166" s="88"/>
      <c r="G166" s="101"/>
      <c r="H166" s="132" t="s">
        <v>664</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59"/>
      <c r="B167" s="259"/>
      <c r="C167" s="197" t="s">
        <v>562</v>
      </c>
      <c r="D167" s="198" t="s">
        <v>66</v>
      </c>
      <c r="E167" s="199" t="s">
        <v>538</v>
      </c>
      <c r="F167" s="88"/>
      <c r="G167" s="101"/>
      <c r="H167" s="132" t="s">
        <v>664</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109" thickBot="1" x14ac:dyDescent="0.25">
      <c r="A168" s="259"/>
      <c r="B168" s="259"/>
      <c r="C168" s="62" t="s">
        <v>471</v>
      </c>
      <c r="D168" s="62" t="s">
        <v>390</v>
      </c>
      <c r="E168" s="87" t="s">
        <v>458</v>
      </c>
      <c r="F168" s="88"/>
      <c r="G168" s="96"/>
      <c r="H168" s="131" t="s">
        <v>645</v>
      </c>
      <c r="I168" s="7" t="s">
        <v>666</v>
      </c>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61" t="s">
        <v>17</v>
      </c>
      <c r="B169" s="261"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72" x14ac:dyDescent="0.2">
      <c r="A170" s="262"/>
      <c r="B170" s="262"/>
      <c r="C170" s="65" t="s">
        <v>251</v>
      </c>
      <c r="D170" s="65" t="s">
        <v>65</v>
      </c>
      <c r="E170" s="66" t="s">
        <v>349</v>
      </c>
      <c r="F170" s="68" t="s">
        <v>147</v>
      </c>
      <c r="G170" s="101"/>
      <c r="H170" s="104" t="str">
        <f t="shared" si="25"/>
        <v>No</v>
      </c>
      <c r="I170" s="3"/>
      <c r="J170" s="157" t="s">
        <v>17</v>
      </c>
      <c r="K170" s="157">
        <f t="shared" si="19"/>
        <v>0</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62"/>
      <c r="B171" s="262"/>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62"/>
      <c r="B172" s="262"/>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62"/>
      <c r="B173" s="262"/>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36" x14ac:dyDescent="0.2">
      <c r="A174" s="262"/>
      <c r="B174" s="262"/>
      <c r="C174" s="65" t="s">
        <v>255</v>
      </c>
      <c r="D174" s="65" t="s">
        <v>65</v>
      </c>
      <c r="E174" s="66" t="s">
        <v>354</v>
      </c>
      <c r="F174" s="68" t="s">
        <v>148</v>
      </c>
      <c r="G174" s="101"/>
      <c r="H174" s="104" t="str">
        <f t="shared" si="25"/>
        <v>No</v>
      </c>
      <c r="I174" s="3"/>
      <c r="J174" s="157" t="s">
        <v>17</v>
      </c>
      <c r="K174" s="157">
        <f t="shared" si="19"/>
        <v>0</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62"/>
      <c r="B175" s="262"/>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62"/>
      <c r="B176" s="262"/>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62"/>
      <c r="B177" s="262"/>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62"/>
      <c r="B178" s="262"/>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216" x14ac:dyDescent="0.2">
      <c r="A179" s="262"/>
      <c r="B179" s="262"/>
      <c r="C179" s="65" t="s">
        <v>262</v>
      </c>
      <c r="D179" s="65" t="s">
        <v>65</v>
      </c>
      <c r="E179" s="66" t="s">
        <v>357</v>
      </c>
      <c r="F179" s="68" t="s">
        <v>151</v>
      </c>
      <c r="G179" s="101"/>
      <c r="H179" s="104" t="str">
        <f t="shared" si="26"/>
        <v>Yes</v>
      </c>
      <c r="I179" s="3" t="s">
        <v>667</v>
      </c>
      <c r="J179" s="157" t="s">
        <v>17</v>
      </c>
      <c r="K179" s="157">
        <f t="shared" si="19"/>
        <v>1</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62"/>
      <c r="B180" s="262"/>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62"/>
      <c r="B181" s="262"/>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62"/>
      <c r="B182" s="262"/>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20" x14ac:dyDescent="0.2">
      <c r="A183" s="262"/>
      <c r="B183" s="262"/>
      <c r="C183" s="65" t="s">
        <v>256</v>
      </c>
      <c r="D183" s="65" t="s">
        <v>65</v>
      </c>
      <c r="E183" s="66" t="s">
        <v>352</v>
      </c>
      <c r="F183" s="68" t="s">
        <v>145</v>
      </c>
      <c r="G183" s="101"/>
      <c r="H183" s="104" t="str">
        <f t="shared" si="26"/>
        <v>No</v>
      </c>
      <c r="I183" s="3"/>
      <c r="J183" s="157" t="s">
        <v>17</v>
      </c>
      <c r="K183" s="157">
        <f t="shared" si="19"/>
        <v>0</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36" x14ac:dyDescent="0.2">
      <c r="A184" s="262"/>
      <c r="B184" s="262"/>
      <c r="C184" s="221" t="s">
        <v>257</v>
      </c>
      <c r="D184" s="221" t="s">
        <v>66</v>
      </c>
      <c r="E184" s="219" t="s">
        <v>353</v>
      </c>
      <c r="F184" s="230"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2" t="s">
        <v>664</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2" t="s">
        <v>664</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0" t="s">
        <v>664</v>
      </c>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73" thickTop="1" x14ac:dyDescent="0.2">
      <c r="A188" s="258" t="s">
        <v>18</v>
      </c>
      <c r="B188" s="258" t="s">
        <v>49</v>
      </c>
      <c r="C188" s="62" t="s">
        <v>259</v>
      </c>
      <c r="D188" s="62" t="s">
        <v>65</v>
      </c>
      <c r="E188" s="67" t="s">
        <v>631</v>
      </c>
      <c r="F188" s="81" t="s">
        <v>155</v>
      </c>
      <c r="G188" s="96"/>
      <c r="H188" s="129" t="s">
        <v>664</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59"/>
      <c r="B189" s="259"/>
      <c r="C189" s="62" t="s">
        <v>260</v>
      </c>
      <c r="D189" s="62" t="s">
        <v>65</v>
      </c>
      <c r="E189" s="67" t="s">
        <v>621</v>
      </c>
      <c r="F189" s="81" t="s">
        <v>149</v>
      </c>
      <c r="G189" s="96"/>
      <c r="H189" s="130" t="s">
        <v>664</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59"/>
      <c r="B190" s="259"/>
      <c r="C190" s="62" t="s">
        <v>261</v>
      </c>
      <c r="D190" s="62" t="s">
        <v>65</v>
      </c>
      <c r="E190" s="67" t="s">
        <v>356</v>
      </c>
      <c r="F190" s="81" t="s">
        <v>150</v>
      </c>
      <c r="G190" s="96"/>
      <c r="H190" s="130" t="s">
        <v>664</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108" x14ac:dyDescent="0.2">
      <c r="A191" s="259"/>
      <c r="B191" s="259"/>
      <c r="C191" s="62" t="s">
        <v>262</v>
      </c>
      <c r="D191" s="62" t="s">
        <v>65</v>
      </c>
      <c r="E191" s="67" t="s">
        <v>357</v>
      </c>
      <c r="F191" s="81" t="s">
        <v>151</v>
      </c>
      <c r="G191" s="96"/>
      <c r="H191" s="130" t="s">
        <v>645</v>
      </c>
      <c r="I191" s="3" t="s">
        <v>668</v>
      </c>
      <c r="J191" s="157" t="s">
        <v>18</v>
      </c>
      <c r="K191" s="157">
        <f t="shared" si="19"/>
        <v>1</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59"/>
      <c r="B192" s="259"/>
      <c r="C192" s="62" t="s">
        <v>263</v>
      </c>
      <c r="D192" s="62" t="s">
        <v>65</v>
      </c>
      <c r="E192" s="67" t="s">
        <v>358</v>
      </c>
      <c r="F192" s="81" t="s">
        <v>152</v>
      </c>
      <c r="G192" s="96"/>
      <c r="H192" s="130" t="s">
        <v>664</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59"/>
      <c r="B193" s="259"/>
      <c r="C193" s="62" t="s">
        <v>264</v>
      </c>
      <c r="D193" s="62" t="s">
        <v>65</v>
      </c>
      <c r="E193" s="67" t="s">
        <v>359</v>
      </c>
      <c r="F193" s="81" t="s">
        <v>153</v>
      </c>
      <c r="G193" s="96"/>
      <c r="H193" s="130" t="s">
        <v>664</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59"/>
      <c r="B194" s="259"/>
      <c r="C194" s="62" t="s">
        <v>265</v>
      </c>
      <c r="D194" s="62" t="s">
        <v>65</v>
      </c>
      <c r="E194" s="67" t="s">
        <v>327</v>
      </c>
      <c r="F194" s="81" t="s">
        <v>154</v>
      </c>
      <c r="G194" s="96"/>
      <c r="H194" s="130" t="s">
        <v>664</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20" x14ac:dyDescent="0.2">
      <c r="A195" s="259"/>
      <c r="B195" s="259"/>
      <c r="C195" s="62" t="s">
        <v>256</v>
      </c>
      <c r="D195" s="62" t="s">
        <v>65</v>
      </c>
      <c r="E195" s="67" t="s">
        <v>352</v>
      </c>
      <c r="F195" s="81" t="s">
        <v>145</v>
      </c>
      <c r="G195" s="96"/>
      <c r="H195" s="130" t="s">
        <v>664</v>
      </c>
      <c r="I195" s="3"/>
      <c r="J195" s="157" t="s">
        <v>18</v>
      </c>
      <c r="K195" s="157">
        <f t="shared" si="19"/>
        <v>0</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59"/>
      <c r="B196" s="259"/>
      <c r="C196" s="62" t="s">
        <v>266</v>
      </c>
      <c r="D196" s="62" t="s">
        <v>66</v>
      </c>
      <c r="E196" s="87" t="s">
        <v>360</v>
      </c>
      <c r="F196" s="88" t="s">
        <v>156</v>
      </c>
      <c r="G196" s="96"/>
      <c r="H196" s="130" t="s">
        <v>664</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59"/>
      <c r="B197" s="259"/>
      <c r="C197" s="62" t="s">
        <v>267</v>
      </c>
      <c r="D197" s="62" t="s">
        <v>66</v>
      </c>
      <c r="E197" s="87" t="s">
        <v>361</v>
      </c>
      <c r="F197" s="88" t="s">
        <v>530</v>
      </c>
      <c r="G197" s="96"/>
      <c r="H197" s="130" t="s">
        <v>664</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36" x14ac:dyDescent="0.2">
      <c r="A198" s="259"/>
      <c r="B198" s="259"/>
      <c r="C198" s="69" t="s">
        <v>257</v>
      </c>
      <c r="D198" s="69" t="s">
        <v>66</v>
      </c>
      <c r="E198" s="87" t="s">
        <v>353</v>
      </c>
      <c r="F198" s="88" t="s">
        <v>598</v>
      </c>
      <c r="G198" s="96"/>
      <c r="H198" s="132" t="s">
        <v>664</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59"/>
      <c r="B199" s="259"/>
      <c r="C199" s="194" t="s">
        <v>564</v>
      </c>
      <c r="D199" s="195" t="s">
        <v>65</v>
      </c>
      <c r="E199" s="196" t="s">
        <v>537</v>
      </c>
      <c r="F199" s="88"/>
      <c r="G199" s="96"/>
      <c r="H199" s="132" t="s">
        <v>664</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59"/>
      <c r="B200" s="259"/>
      <c r="C200" s="197" t="s">
        <v>565</v>
      </c>
      <c r="D200" s="198" t="s">
        <v>66</v>
      </c>
      <c r="E200" s="199" t="s">
        <v>538</v>
      </c>
      <c r="F200" s="88"/>
      <c r="G200" s="96"/>
      <c r="H200" s="132" t="s">
        <v>664</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59"/>
      <c r="B201" s="259"/>
      <c r="C201" s="69" t="s">
        <v>472</v>
      </c>
      <c r="D201" s="69" t="s">
        <v>390</v>
      </c>
      <c r="E201" s="87" t="s">
        <v>458</v>
      </c>
      <c r="F201" s="88"/>
      <c r="G201" s="96"/>
      <c r="H201" s="131" t="s">
        <v>664</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61" t="s">
        <v>19</v>
      </c>
      <c r="B202" s="264" t="s">
        <v>50</v>
      </c>
      <c r="C202" s="57" t="s">
        <v>268</v>
      </c>
      <c r="D202" s="57" t="s">
        <v>65</v>
      </c>
      <c r="E202" s="78" t="s">
        <v>362</v>
      </c>
      <c r="F202" s="79" t="s">
        <v>157</v>
      </c>
      <c r="G202" s="96"/>
      <c r="H202" s="129" t="s">
        <v>664</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54" x14ac:dyDescent="0.2">
      <c r="A203" s="262"/>
      <c r="B203" s="265"/>
      <c r="C203" s="57" t="s">
        <v>269</v>
      </c>
      <c r="D203" s="57" t="s">
        <v>65</v>
      </c>
      <c r="E203" s="78" t="s">
        <v>363</v>
      </c>
      <c r="F203" s="79" t="s">
        <v>158</v>
      </c>
      <c r="G203" s="96"/>
      <c r="H203" s="130" t="s">
        <v>645</v>
      </c>
      <c r="I203" s="3" t="s">
        <v>669</v>
      </c>
      <c r="J203" s="157" t="s">
        <v>19</v>
      </c>
      <c r="K203" s="157">
        <f t="shared" si="30"/>
        <v>1</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62"/>
      <c r="B204" s="265"/>
      <c r="C204" s="57" t="s">
        <v>270</v>
      </c>
      <c r="D204" s="57" t="s">
        <v>65</v>
      </c>
      <c r="E204" s="78" t="s">
        <v>364</v>
      </c>
      <c r="F204" s="79" t="s">
        <v>159</v>
      </c>
      <c r="G204" s="96"/>
      <c r="H204" s="130" t="s">
        <v>664</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62"/>
      <c r="B205" s="265"/>
      <c r="C205" s="57" t="s">
        <v>271</v>
      </c>
      <c r="D205" s="57" t="s">
        <v>65</v>
      </c>
      <c r="E205" s="78" t="s">
        <v>365</v>
      </c>
      <c r="F205" s="79" t="s">
        <v>160</v>
      </c>
      <c r="G205" s="96"/>
      <c r="H205" s="130" t="s">
        <v>664</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62"/>
      <c r="B206" s="265"/>
      <c r="C206" s="57" t="s">
        <v>272</v>
      </c>
      <c r="D206" s="57" t="s">
        <v>65</v>
      </c>
      <c r="E206" s="78" t="s">
        <v>366</v>
      </c>
      <c r="F206" s="79" t="s">
        <v>161</v>
      </c>
      <c r="G206" s="96"/>
      <c r="H206" s="130" t="s">
        <v>664</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62"/>
      <c r="B207" s="265"/>
      <c r="C207" s="89" t="s">
        <v>273</v>
      </c>
      <c r="D207" s="57" t="s">
        <v>66</v>
      </c>
      <c r="E207" s="85" t="s">
        <v>367</v>
      </c>
      <c r="F207" s="86" t="s">
        <v>162</v>
      </c>
      <c r="G207" s="96"/>
      <c r="H207" s="130" t="s">
        <v>664</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62"/>
      <c r="B208" s="265"/>
      <c r="C208" s="89" t="s">
        <v>382</v>
      </c>
      <c r="D208" s="57" t="s">
        <v>67</v>
      </c>
      <c r="E208" s="85" t="s">
        <v>381</v>
      </c>
      <c r="F208" s="86" t="s">
        <v>383</v>
      </c>
      <c r="G208" s="96"/>
      <c r="H208" s="132" t="s">
        <v>645</v>
      </c>
      <c r="I208" s="9" t="s">
        <v>670</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10"/>
    </row>
    <row r="209" spans="1:19" s="93" customFormat="1" ht="36" x14ac:dyDescent="0.2">
      <c r="A209" s="262"/>
      <c r="B209" s="265"/>
      <c r="C209" s="200" t="s">
        <v>566</v>
      </c>
      <c r="D209" s="201" t="s">
        <v>65</v>
      </c>
      <c r="E209" s="202" t="s">
        <v>537</v>
      </c>
      <c r="F209" s="86"/>
      <c r="G209" s="96"/>
      <c r="H209" s="132" t="s">
        <v>664</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62"/>
      <c r="B210" s="265"/>
      <c r="C210" s="206" t="s">
        <v>567</v>
      </c>
      <c r="D210" s="207" t="s">
        <v>66</v>
      </c>
      <c r="E210" s="208" t="s">
        <v>538</v>
      </c>
      <c r="F210" s="86"/>
      <c r="G210" s="96"/>
      <c r="H210" s="132" t="s">
        <v>664</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63"/>
      <c r="B211" s="266"/>
      <c r="C211" s="89" t="s">
        <v>474</v>
      </c>
      <c r="D211" s="57" t="s">
        <v>390</v>
      </c>
      <c r="E211" s="85" t="s">
        <v>458</v>
      </c>
      <c r="F211" s="86"/>
      <c r="G211" s="96"/>
      <c r="H211" s="131" t="s">
        <v>664</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58" t="s">
        <v>20</v>
      </c>
      <c r="B212" s="258" t="s">
        <v>51</v>
      </c>
      <c r="C212" s="62" t="s">
        <v>274</v>
      </c>
      <c r="D212" s="62" t="s">
        <v>65</v>
      </c>
      <c r="E212" s="67" t="s">
        <v>368</v>
      </c>
      <c r="F212" s="81" t="s">
        <v>163</v>
      </c>
      <c r="G212" s="96"/>
      <c r="H212" s="129" t="s">
        <v>664</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59"/>
      <c r="B213" s="259"/>
      <c r="C213" s="62" t="s">
        <v>275</v>
      </c>
      <c r="D213" s="62" t="s">
        <v>65</v>
      </c>
      <c r="E213" s="87" t="s">
        <v>369</v>
      </c>
      <c r="F213" s="88" t="s">
        <v>164</v>
      </c>
      <c r="G213" s="96"/>
      <c r="H213" s="130" t="s">
        <v>664</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59"/>
      <c r="B214" s="259"/>
      <c r="C214" s="62" t="s">
        <v>276</v>
      </c>
      <c r="D214" s="62" t="s">
        <v>65</v>
      </c>
      <c r="E214" s="67" t="s">
        <v>370</v>
      </c>
      <c r="F214" s="81" t="s">
        <v>165</v>
      </c>
      <c r="G214" s="96"/>
      <c r="H214" s="130" t="s">
        <v>664</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20" x14ac:dyDescent="0.2">
      <c r="A215" s="259"/>
      <c r="B215" s="259"/>
      <c r="C215" s="62" t="s">
        <v>277</v>
      </c>
      <c r="D215" s="62" t="s">
        <v>66</v>
      </c>
      <c r="E215" s="87" t="s">
        <v>328</v>
      </c>
      <c r="F215" s="88" t="s">
        <v>166</v>
      </c>
      <c r="G215" s="96"/>
      <c r="H215" s="130" t="s">
        <v>664</v>
      </c>
      <c r="I215" s="3"/>
      <c r="J215" s="157" t="s">
        <v>20</v>
      </c>
      <c r="K215" s="157">
        <f t="shared" si="30"/>
        <v>0</v>
      </c>
      <c r="L215" s="157">
        <f t="shared" si="27"/>
        <v>0</v>
      </c>
      <c r="M215" s="157">
        <f t="shared" si="28"/>
        <v>0</v>
      </c>
      <c r="N215" s="157">
        <f t="shared" si="29"/>
        <v>0</v>
      </c>
      <c r="O215" s="157">
        <f t="shared" si="31"/>
        <v>0</v>
      </c>
      <c r="P215" s="157">
        <f t="shared" si="32"/>
        <v>0</v>
      </c>
      <c r="Q215" s="157">
        <f t="shared" si="33"/>
        <v>0</v>
      </c>
      <c r="R215" s="157">
        <f t="shared" si="34"/>
        <v>0</v>
      </c>
      <c r="S215" s="6"/>
    </row>
    <row r="216" spans="1:19" s="93" customFormat="1" ht="90" x14ac:dyDescent="0.2">
      <c r="A216" s="259"/>
      <c r="B216" s="259"/>
      <c r="C216" s="62" t="s">
        <v>278</v>
      </c>
      <c r="D216" s="62" t="s">
        <v>66</v>
      </c>
      <c r="E216" s="87" t="s">
        <v>371</v>
      </c>
      <c r="F216" s="88" t="s">
        <v>167</v>
      </c>
      <c r="G216" s="96"/>
      <c r="H216" s="130" t="s">
        <v>645</v>
      </c>
      <c r="I216" s="3" t="s">
        <v>671</v>
      </c>
      <c r="J216" s="157" t="s">
        <v>20</v>
      </c>
      <c r="K216" s="157">
        <f t="shared" si="30"/>
        <v>0</v>
      </c>
      <c r="L216" s="157">
        <f t="shared" si="27"/>
        <v>1</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59"/>
      <c r="B217" s="259"/>
      <c r="C217" s="62" t="s">
        <v>279</v>
      </c>
      <c r="D217" s="62" t="s">
        <v>66</v>
      </c>
      <c r="E217" s="67" t="s">
        <v>372</v>
      </c>
      <c r="F217" s="81" t="s">
        <v>168</v>
      </c>
      <c r="G217" s="96"/>
      <c r="H217" s="132" t="s">
        <v>664</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59"/>
      <c r="B218" s="259"/>
      <c r="C218" s="194" t="s">
        <v>568</v>
      </c>
      <c r="D218" s="195" t="s">
        <v>65</v>
      </c>
      <c r="E218" s="196" t="s">
        <v>537</v>
      </c>
      <c r="F218" s="81"/>
      <c r="G218" s="96"/>
      <c r="H218" s="132" t="s">
        <v>664</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59"/>
      <c r="B219" s="259"/>
      <c r="C219" s="197" t="s">
        <v>569</v>
      </c>
      <c r="D219" s="198" t="s">
        <v>66</v>
      </c>
      <c r="E219" s="199" t="s">
        <v>538</v>
      </c>
      <c r="F219" s="81"/>
      <c r="G219" s="96"/>
      <c r="H219" s="132" t="s">
        <v>664</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1" thickBot="1" x14ac:dyDescent="0.25">
      <c r="A220" s="259"/>
      <c r="B220" s="259"/>
      <c r="C220" s="62" t="s">
        <v>475</v>
      </c>
      <c r="D220" s="62" t="s">
        <v>390</v>
      </c>
      <c r="E220" s="67" t="s">
        <v>458</v>
      </c>
      <c r="F220" s="81"/>
      <c r="G220" s="96"/>
      <c r="H220" s="131" t="s">
        <v>664</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62"/>
      <c r="B221" s="262"/>
      <c r="C221" s="57" t="s">
        <v>280</v>
      </c>
      <c r="D221" s="57" t="s">
        <v>65</v>
      </c>
      <c r="E221" s="78" t="s">
        <v>619</v>
      </c>
      <c r="F221" s="79" t="s">
        <v>169</v>
      </c>
      <c r="G221" s="96"/>
      <c r="H221" s="130" t="s">
        <v>664</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62"/>
      <c r="B222" s="262"/>
      <c r="C222" s="89" t="s">
        <v>281</v>
      </c>
      <c r="D222" s="57" t="s">
        <v>65</v>
      </c>
      <c r="E222" s="78" t="s">
        <v>373</v>
      </c>
      <c r="F222" s="79" t="s">
        <v>170</v>
      </c>
      <c r="G222" s="96"/>
      <c r="H222" s="130" t="s">
        <v>664</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62"/>
      <c r="B223" s="262"/>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62"/>
      <c r="B224" s="262"/>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54" x14ac:dyDescent="0.2">
      <c r="A225" s="262"/>
      <c r="B225" s="262"/>
      <c r="C225" s="57" t="s">
        <v>284</v>
      </c>
      <c r="D225" s="57" t="s">
        <v>65</v>
      </c>
      <c r="E225" s="78" t="s">
        <v>375</v>
      </c>
      <c r="F225" s="79" t="s">
        <v>531</v>
      </c>
      <c r="G225" s="96"/>
      <c r="H225" s="130" t="s">
        <v>664</v>
      </c>
      <c r="I225" s="3"/>
      <c r="J225" s="157" t="s">
        <v>21</v>
      </c>
      <c r="K225" s="157">
        <f t="shared" si="30"/>
        <v>0</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72" x14ac:dyDescent="0.2">
      <c r="A226" s="262"/>
      <c r="B226" s="262"/>
      <c r="C226" s="57" t="s">
        <v>285</v>
      </c>
      <c r="D226" s="57" t="s">
        <v>65</v>
      </c>
      <c r="E226" s="78" t="s">
        <v>620</v>
      </c>
      <c r="F226" s="79" t="s">
        <v>173</v>
      </c>
      <c r="G226" s="96"/>
      <c r="H226" s="130" t="s">
        <v>664</v>
      </c>
      <c r="I226" s="3"/>
      <c r="J226" s="157" t="s">
        <v>21</v>
      </c>
      <c r="K226" s="157">
        <f t="shared" si="30"/>
        <v>0</v>
      </c>
      <c r="L226" s="157">
        <f t="shared" si="27"/>
        <v>0</v>
      </c>
      <c r="M226" s="157">
        <f t="shared" si="28"/>
        <v>0</v>
      </c>
      <c r="N226" s="157">
        <f t="shared" si="29"/>
        <v>0</v>
      </c>
      <c r="O226" s="157">
        <f t="shared" si="31"/>
        <v>0</v>
      </c>
      <c r="P226" s="157">
        <f t="shared" si="32"/>
        <v>0</v>
      </c>
      <c r="Q226" s="157">
        <f t="shared" si="33"/>
        <v>0</v>
      </c>
      <c r="R226" s="157">
        <f t="shared" si="34"/>
        <v>0</v>
      </c>
      <c r="S226" s="214"/>
    </row>
    <row r="227" spans="1:19" s="103" customFormat="1" ht="20" x14ac:dyDescent="0.2">
      <c r="A227" s="262"/>
      <c r="B227" s="262"/>
      <c r="C227" s="65" t="s">
        <v>256</v>
      </c>
      <c r="D227" s="65" t="s">
        <v>65</v>
      </c>
      <c r="E227" s="66" t="s">
        <v>352</v>
      </c>
      <c r="F227" s="68" t="s">
        <v>145</v>
      </c>
      <c r="G227" s="101"/>
      <c r="H227" s="104" t="str">
        <f>IF(ISBLANK(H195),"Waiting",H195)</f>
        <v>No</v>
      </c>
      <c r="I227" s="3"/>
      <c r="J227" s="157" t="s">
        <v>21</v>
      </c>
      <c r="K227" s="157">
        <f t="shared" si="30"/>
        <v>0</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36" x14ac:dyDescent="0.2">
      <c r="A228" s="262"/>
      <c r="B228" s="262"/>
      <c r="C228" s="57" t="s">
        <v>286</v>
      </c>
      <c r="D228" s="57" t="s">
        <v>65</v>
      </c>
      <c r="E228" s="78" t="s">
        <v>376</v>
      </c>
      <c r="F228" s="79" t="s">
        <v>174</v>
      </c>
      <c r="G228" s="96"/>
      <c r="H228" s="130" t="s">
        <v>664</v>
      </c>
      <c r="I228" s="3"/>
      <c r="J228" s="157" t="s">
        <v>21</v>
      </c>
      <c r="K228" s="157">
        <f t="shared" si="30"/>
        <v>0</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36" x14ac:dyDescent="0.2">
      <c r="A229" s="262"/>
      <c r="B229" s="262"/>
      <c r="C229" s="57" t="s">
        <v>287</v>
      </c>
      <c r="D229" s="57" t="s">
        <v>65</v>
      </c>
      <c r="E229" s="78" t="s">
        <v>377</v>
      </c>
      <c r="F229" s="79" t="s">
        <v>175</v>
      </c>
      <c r="G229" s="96"/>
      <c r="H229" s="132" t="s">
        <v>664</v>
      </c>
      <c r="I229" s="9"/>
      <c r="J229" s="157" t="s">
        <v>21</v>
      </c>
      <c r="K229" s="157">
        <f t="shared" si="30"/>
        <v>0</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62"/>
      <c r="B230" s="262"/>
      <c r="C230" s="200" t="s">
        <v>570</v>
      </c>
      <c r="D230" s="201" t="s">
        <v>65</v>
      </c>
      <c r="E230" s="202" t="s">
        <v>537</v>
      </c>
      <c r="F230" s="79"/>
      <c r="G230" s="96"/>
      <c r="H230" s="132" t="s">
        <v>664</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62"/>
      <c r="B231" s="262"/>
      <c r="C231" s="206" t="s">
        <v>579</v>
      </c>
      <c r="D231" s="207" t="s">
        <v>66</v>
      </c>
      <c r="E231" s="208" t="s">
        <v>538</v>
      </c>
      <c r="F231" s="79"/>
      <c r="G231" s="96"/>
      <c r="H231" s="132" t="s">
        <v>664</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109" thickBot="1" x14ac:dyDescent="0.25">
      <c r="A232" s="262"/>
      <c r="B232" s="262"/>
      <c r="C232" s="57" t="s">
        <v>476</v>
      </c>
      <c r="D232" s="57" t="s">
        <v>390</v>
      </c>
      <c r="E232" s="78" t="s">
        <v>458</v>
      </c>
      <c r="F232" s="79"/>
      <c r="G232" s="96"/>
      <c r="H232" s="131" t="s">
        <v>645</v>
      </c>
      <c r="I232" s="7" t="s">
        <v>672</v>
      </c>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37" thickTop="1" x14ac:dyDescent="0.2">
      <c r="A233" s="258" t="s">
        <v>22</v>
      </c>
      <c r="B233" s="258" t="s">
        <v>23</v>
      </c>
      <c r="C233" s="62" t="s">
        <v>288</v>
      </c>
      <c r="D233" s="62" t="s">
        <v>65</v>
      </c>
      <c r="E233" s="67" t="s">
        <v>589</v>
      </c>
      <c r="F233" s="81" t="s">
        <v>599</v>
      </c>
      <c r="G233" s="96"/>
      <c r="H233" s="129" t="s">
        <v>664</v>
      </c>
      <c r="I233" s="4"/>
      <c r="J233" s="156" t="s">
        <v>22</v>
      </c>
      <c r="K233" s="156">
        <f t="shared" si="30"/>
        <v>0</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59"/>
      <c r="B234" s="259"/>
      <c r="C234" s="224" t="s">
        <v>587</v>
      </c>
      <c r="D234" s="224" t="s">
        <v>65</v>
      </c>
      <c r="E234" s="225" t="s">
        <v>590</v>
      </c>
      <c r="F234" s="81" t="s">
        <v>591</v>
      </c>
      <c r="G234" s="96"/>
      <c r="H234" s="211" t="s">
        <v>664</v>
      </c>
      <c r="I234" s="212"/>
      <c r="J234" s="213" t="s">
        <v>22</v>
      </c>
      <c r="K234" s="213">
        <f t="shared" si="30"/>
        <v>0</v>
      </c>
      <c r="L234" s="213">
        <f t="shared" si="27"/>
        <v>0</v>
      </c>
      <c r="M234" s="213">
        <f t="shared" si="28"/>
        <v>0</v>
      </c>
      <c r="N234" s="213">
        <f t="shared" si="29"/>
        <v>0</v>
      </c>
      <c r="O234" s="157">
        <f t="shared" si="31"/>
        <v>0</v>
      </c>
      <c r="P234" s="157">
        <f t="shared" si="32"/>
        <v>0</v>
      </c>
      <c r="Q234" s="157">
        <f t="shared" si="33"/>
        <v>0</v>
      </c>
      <c r="R234" s="157">
        <f t="shared" si="34"/>
        <v>0</v>
      </c>
      <c r="S234" s="209"/>
    </row>
    <row r="235" spans="1:19" s="93" customFormat="1" ht="36" x14ac:dyDescent="0.2">
      <c r="A235" s="259"/>
      <c r="B235" s="259"/>
      <c r="C235" s="194" t="s">
        <v>586</v>
      </c>
      <c r="D235" s="195" t="s">
        <v>65</v>
      </c>
      <c r="E235" s="196" t="s">
        <v>537</v>
      </c>
      <c r="F235" s="81"/>
      <c r="G235" s="96"/>
      <c r="H235" s="130" t="s">
        <v>664</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59"/>
      <c r="B236" s="259"/>
      <c r="C236" s="197" t="s">
        <v>580</v>
      </c>
      <c r="D236" s="198" t="s">
        <v>66</v>
      </c>
      <c r="E236" s="199" t="s">
        <v>538</v>
      </c>
      <c r="F236" s="81"/>
      <c r="G236" s="96"/>
      <c r="H236" s="130" t="s">
        <v>664</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55" thickBot="1" x14ac:dyDescent="0.25">
      <c r="A237" s="260"/>
      <c r="B237" s="260"/>
      <c r="C237" s="62" t="s">
        <v>477</v>
      </c>
      <c r="D237" s="62" t="s">
        <v>390</v>
      </c>
      <c r="E237" s="67" t="s">
        <v>458</v>
      </c>
      <c r="F237" s="81"/>
      <c r="G237" s="96"/>
      <c r="H237" s="134" t="s">
        <v>645</v>
      </c>
      <c r="I237" s="135" t="s">
        <v>673</v>
      </c>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6"/>
    </row>
    <row r="238" spans="1:19" s="93" customFormat="1" ht="37" customHeight="1" thickTop="1" x14ac:dyDescent="0.2">
      <c r="A238" s="261" t="s">
        <v>24</v>
      </c>
      <c r="B238" s="261" t="s">
        <v>53</v>
      </c>
      <c r="C238" s="57" t="s">
        <v>289</v>
      </c>
      <c r="D238" s="57" t="s">
        <v>65</v>
      </c>
      <c r="E238" s="78" t="s">
        <v>378</v>
      </c>
      <c r="F238" s="79" t="s">
        <v>532</v>
      </c>
      <c r="G238" s="96"/>
      <c r="H238" s="129" t="s">
        <v>645</v>
      </c>
      <c r="I238" s="4" t="s">
        <v>674</v>
      </c>
      <c r="J238" s="156" t="s">
        <v>24</v>
      </c>
      <c r="K238" s="156">
        <f t="shared" si="30"/>
        <v>1</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62"/>
      <c r="B239" s="262"/>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20" x14ac:dyDescent="0.2">
      <c r="A240" s="262"/>
      <c r="B240" s="262"/>
      <c r="C240" s="57" t="s">
        <v>290</v>
      </c>
      <c r="D240" s="57" t="s">
        <v>65</v>
      </c>
      <c r="E240" s="78" t="s">
        <v>330</v>
      </c>
      <c r="F240" s="79" t="s">
        <v>176</v>
      </c>
      <c r="G240" s="96"/>
      <c r="H240" s="130" t="s">
        <v>664</v>
      </c>
      <c r="I240" s="3"/>
      <c r="J240" s="157" t="s">
        <v>24</v>
      </c>
      <c r="K240" s="157">
        <f t="shared" si="30"/>
        <v>0</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62"/>
      <c r="B241" s="262"/>
      <c r="C241" s="57" t="s">
        <v>291</v>
      </c>
      <c r="D241" s="57" t="s">
        <v>65</v>
      </c>
      <c r="E241" s="78" t="s">
        <v>611</v>
      </c>
      <c r="F241" s="79" t="s">
        <v>601</v>
      </c>
      <c r="G241" s="96"/>
      <c r="H241" s="130" t="s">
        <v>664</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4"/>
    </row>
    <row r="242" spans="1:19" s="93" customFormat="1" ht="36" x14ac:dyDescent="0.2">
      <c r="A242" s="262"/>
      <c r="B242" s="262"/>
      <c r="C242" s="65" t="s">
        <v>287</v>
      </c>
      <c r="D242" s="65" t="s">
        <v>65</v>
      </c>
      <c r="E242" s="66" t="s">
        <v>377</v>
      </c>
      <c r="F242" s="68" t="s">
        <v>175</v>
      </c>
      <c r="G242" s="101"/>
      <c r="H242" s="104" t="str">
        <f>IF(ISBLANK(H229),"Waiting",H229)</f>
        <v>No</v>
      </c>
      <c r="I242" s="3"/>
      <c r="J242" s="157" t="s">
        <v>24</v>
      </c>
      <c r="K242" s="157">
        <f t="shared" si="30"/>
        <v>0</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 x14ac:dyDescent="0.2">
      <c r="A243" s="262"/>
      <c r="B243" s="262"/>
      <c r="C243" s="57" t="s">
        <v>596</v>
      </c>
      <c r="D243" s="57" t="s">
        <v>65</v>
      </c>
      <c r="E243" s="78" t="s">
        <v>600</v>
      </c>
      <c r="F243" s="79" t="s">
        <v>597</v>
      </c>
      <c r="G243" s="101"/>
      <c r="H243" s="130" t="s">
        <v>645</v>
      </c>
      <c r="I243" s="3"/>
      <c r="J243" s="157" t="s">
        <v>24</v>
      </c>
      <c r="K243" s="157">
        <f t="shared" si="30"/>
        <v>1</v>
      </c>
      <c r="L243" s="157">
        <f t="shared" si="27"/>
        <v>0</v>
      </c>
      <c r="M243" s="157">
        <f t="shared" si="28"/>
        <v>0</v>
      </c>
      <c r="N243" s="157">
        <f t="shared" si="29"/>
        <v>0</v>
      </c>
      <c r="O243" s="157">
        <f t="shared" si="31"/>
        <v>0</v>
      </c>
      <c r="P243" s="157">
        <f t="shared" si="32"/>
        <v>0</v>
      </c>
      <c r="Q243" s="157">
        <f t="shared" si="33"/>
        <v>0</v>
      </c>
      <c r="R243" s="157">
        <f t="shared" si="34"/>
        <v>0</v>
      </c>
      <c r="S243" s="245" t="s">
        <v>739</v>
      </c>
    </row>
    <row r="244" spans="1:19" s="93" customFormat="1" ht="36" x14ac:dyDescent="0.2">
      <c r="A244" s="262"/>
      <c r="B244" s="262"/>
      <c r="C244" s="200" t="s">
        <v>571</v>
      </c>
      <c r="D244" s="201" t="s">
        <v>65</v>
      </c>
      <c r="E244" s="202" t="s">
        <v>537</v>
      </c>
      <c r="F244" s="203"/>
      <c r="G244" s="101"/>
      <c r="H244" s="130" t="s">
        <v>664</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62"/>
      <c r="B245" s="262"/>
      <c r="C245" s="206" t="s">
        <v>581</v>
      </c>
      <c r="D245" s="207" t="s">
        <v>66</v>
      </c>
      <c r="E245" s="208" t="s">
        <v>538</v>
      </c>
      <c r="F245" s="203"/>
      <c r="G245" s="101"/>
      <c r="H245" s="130" t="s">
        <v>664</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63"/>
      <c r="B246" s="263"/>
      <c r="C246" s="57" t="s">
        <v>478</v>
      </c>
      <c r="D246" s="57" t="s">
        <v>390</v>
      </c>
      <c r="E246" s="78" t="s">
        <v>458</v>
      </c>
      <c r="F246" s="79"/>
      <c r="G246" s="101"/>
      <c r="H246" s="130" t="s">
        <v>664</v>
      </c>
      <c r="I246" s="135"/>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6"/>
    </row>
    <row r="247" spans="1:19" s="93" customFormat="1" ht="37" thickTop="1" x14ac:dyDescent="0.2">
      <c r="A247" s="258" t="s">
        <v>25</v>
      </c>
      <c r="B247" s="258" t="s">
        <v>54</v>
      </c>
      <c r="C247" s="62" t="s">
        <v>282</v>
      </c>
      <c r="D247" s="62" t="s">
        <v>65</v>
      </c>
      <c r="E247" s="67" t="s">
        <v>329</v>
      </c>
      <c r="F247" s="81" t="s">
        <v>171</v>
      </c>
      <c r="G247" s="96"/>
      <c r="H247" s="129" t="s">
        <v>664</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59"/>
      <c r="B248" s="259"/>
      <c r="C248" s="62" t="s">
        <v>283</v>
      </c>
      <c r="D248" s="62" t="s">
        <v>65</v>
      </c>
      <c r="E248" s="67" t="s">
        <v>374</v>
      </c>
      <c r="F248" s="81" t="s">
        <v>172</v>
      </c>
      <c r="G248" s="96"/>
      <c r="H248" s="130" t="s">
        <v>664</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36" x14ac:dyDescent="0.2">
      <c r="A249" s="259"/>
      <c r="B249" s="259"/>
      <c r="C249" s="62" t="s">
        <v>292</v>
      </c>
      <c r="D249" s="62" t="s">
        <v>66</v>
      </c>
      <c r="E249" s="87" t="s">
        <v>379</v>
      </c>
      <c r="F249" s="88" t="s">
        <v>533</v>
      </c>
      <c r="G249" s="96"/>
      <c r="H249" s="132" t="s">
        <v>645</v>
      </c>
      <c r="I249" s="9" t="s">
        <v>675</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59"/>
      <c r="B250" s="259"/>
      <c r="C250" s="194" t="s">
        <v>572</v>
      </c>
      <c r="D250" s="195" t="s">
        <v>65</v>
      </c>
      <c r="E250" s="196" t="s">
        <v>537</v>
      </c>
      <c r="F250" s="88"/>
      <c r="G250" s="96"/>
      <c r="H250" s="132" t="s">
        <v>664</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59"/>
      <c r="B251" s="259"/>
      <c r="C251" s="197" t="s">
        <v>573</v>
      </c>
      <c r="D251" s="198" t="s">
        <v>66</v>
      </c>
      <c r="E251" s="199" t="s">
        <v>538</v>
      </c>
      <c r="F251" s="88"/>
      <c r="G251" s="96"/>
      <c r="H251" s="132" t="s">
        <v>664</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59"/>
      <c r="B252" s="259"/>
      <c r="C252" s="62" t="s">
        <v>479</v>
      </c>
      <c r="D252" s="62" t="s">
        <v>390</v>
      </c>
      <c r="E252" s="87" t="s">
        <v>458</v>
      </c>
      <c r="F252" s="88"/>
      <c r="G252" s="96"/>
      <c r="H252" s="131" t="s">
        <v>664</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vox/cdPG2cc+3aJBe0+/W6qaL2Qn2Mmd3bCPJHS0WfSqFzx4/vXuy+mi5vSKz8zDV0f018QFKBEGjW2PEulopg==" saltValue="XxlWKqDEMqg86P7npuF4s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C21" sqref="C21"/>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industrial gases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3" t="s">
        <v>397</v>
      </c>
      <c r="B3" s="273"/>
      <c r="C3" s="273"/>
      <c r="D3" s="273"/>
      <c r="E3" s="273"/>
      <c r="F3" s="273"/>
      <c r="G3" s="273"/>
      <c r="H3" s="273"/>
      <c r="I3" s="273"/>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41" t="s">
        <v>736</v>
      </c>
      <c r="C5" s="241" t="s">
        <v>676</v>
      </c>
      <c r="D5" s="241"/>
      <c r="E5" s="241"/>
      <c r="F5" s="241" t="s">
        <v>677</v>
      </c>
      <c r="G5" s="242">
        <v>2015</v>
      </c>
      <c r="H5" s="243">
        <v>43951</v>
      </c>
      <c r="I5" s="244" t="s">
        <v>678</v>
      </c>
    </row>
    <row r="6" spans="1:9" s="116" customFormat="1" ht="17" x14ac:dyDescent="0.2">
      <c r="A6" s="33" t="s">
        <v>403</v>
      </c>
      <c r="B6" s="241" t="s">
        <v>737</v>
      </c>
      <c r="C6" s="241" t="s">
        <v>679</v>
      </c>
      <c r="D6" s="241"/>
      <c r="E6" s="241"/>
      <c r="F6" s="241" t="s">
        <v>680</v>
      </c>
      <c r="G6" s="242">
        <v>2018</v>
      </c>
      <c r="H6" s="243">
        <v>43955</v>
      </c>
      <c r="I6" s="123" t="s">
        <v>681</v>
      </c>
    </row>
    <row r="7" spans="1:9" s="116" customFormat="1" ht="17" x14ac:dyDescent="0.2">
      <c r="A7" s="31" t="s">
        <v>404</v>
      </c>
      <c r="B7" s="241" t="s">
        <v>736</v>
      </c>
      <c r="C7" s="241" t="s">
        <v>682</v>
      </c>
      <c r="D7" s="241"/>
      <c r="E7" s="241"/>
      <c r="F7" s="241" t="s">
        <v>683</v>
      </c>
      <c r="G7" s="242">
        <v>2019</v>
      </c>
      <c r="H7" s="243">
        <v>43951</v>
      </c>
      <c r="I7" s="244" t="s">
        <v>684</v>
      </c>
    </row>
    <row r="8" spans="1:9" s="116" customFormat="1" ht="17" x14ac:dyDescent="0.2">
      <c r="A8" s="33" t="s">
        <v>405</v>
      </c>
      <c r="B8" s="241" t="s">
        <v>737</v>
      </c>
      <c r="C8" s="241" t="s">
        <v>685</v>
      </c>
      <c r="D8" s="241"/>
      <c r="E8" s="241"/>
      <c r="F8" s="241" t="s">
        <v>686</v>
      </c>
      <c r="G8" s="242">
        <v>2015</v>
      </c>
      <c r="H8" s="243">
        <v>43951</v>
      </c>
      <c r="I8" s="244" t="s">
        <v>687</v>
      </c>
    </row>
    <row r="9" spans="1:9" s="116" customFormat="1" ht="34" x14ac:dyDescent="0.2">
      <c r="A9" s="31" t="s">
        <v>406</v>
      </c>
      <c r="B9" s="241" t="s">
        <v>737</v>
      </c>
      <c r="C9" s="241" t="s">
        <v>688</v>
      </c>
      <c r="D9" s="241"/>
      <c r="E9" s="241"/>
      <c r="F9" s="241" t="s">
        <v>689</v>
      </c>
      <c r="G9" s="242"/>
      <c r="H9" s="243">
        <v>43955</v>
      </c>
      <c r="I9" s="244" t="s">
        <v>690</v>
      </c>
    </row>
    <row r="10" spans="1:9" s="116" customFormat="1" ht="34" x14ac:dyDescent="0.2">
      <c r="A10" s="33" t="s">
        <v>407</v>
      </c>
      <c r="B10" s="241" t="s">
        <v>737</v>
      </c>
      <c r="C10" s="241" t="s">
        <v>691</v>
      </c>
      <c r="D10" s="241"/>
      <c r="E10" s="241"/>
      <c r="F10" s="241" t="s">
        <v>692</v>
      </c>
      <c r="G10" s="242"/>
      <c r="H10" s="243">
        <v>43956</v>
      </c>
      <c r="I10" s="244" t="s">
        <v>693</v>
      </c>
    </row>
    <row r="11" spans="1:9" s="116" customFormat="1" ht="51" x14ac:dyDescent="0.2">
      <c r="A11" s="31" t="s">
        <v>408</v>
      </c>
      <c r="B11" s="241" t="s">
        <v>737</v>
      </c>
      <c r="C11" s="241" t="s">
        <v>694</v>
      </c>
      <c r="D11" s="241"/>
      <c r="E11" s="241"/>
      <c r="F11" s="241" t="s">
        <v>695</v>
      </c>
      <c r="G11" s="242"/>
      <c r="H11" s="243">
        <v>43956</v>
      </c>
      <c r="I11" s="244" t="s">
        <v>696</v>
      </c>
    </row>
    <row r="12" spans="1:9" s="116" customFormat="1" ht="17" x14ac:dyDescent="0.2">
      <c r="A12" s="33" t="s">
        <v>409</v>
      </c>
      <c r="B12" s="241" t="s">
        <v>737</v>
      </c>
      <c r="C12" s="241" t="s">
        <v>697</v>
      </c>
      <c r="D12" s="241"/>
      <c r="E12" s="241"/>
      <c r="F12" s="241" t="s">
        <v>698</v>
      </c>
      <c r="G12" s="242">
        <v>2018</v>
      </c>
      <c r="H12" s="243">
        <v>43951</v>
      </c>
      <c r="I12" s="244" t="s">
        <v>699</v>
      </c>
    </row>
    <row r="13" spans="1:9" s="116" customFormat="1" ht="34" x14ac:dyDescent="0.2">
      <c r="A13" s="31" t="s">
        <v>410</v>
      </c>
      <c r="B13" s="241" t="s">
        <v>737</v>
      </c>
      <c r="C13" s="241" t="s">
        <v>700</v>
      </c>
      <c r="D13" s="241"/>
      <c r="E13" s="241"/>
      <c r="F13" s="241" t="s">
        <v>701</v>
      </c>
      <c r="G13" s="242">
        <v>2017</v>
      </c>
      <c r="H13" s="243">
        <v>43954</v>
      </c>
      <c r="I13" s="244" t="s">
        <v>702</v>
      </c>
    </row>
    <row r="14" spans="1:9" s="116" customFormat="1" ht="34" x14ac:dyDescent="0.2">
      <c r="A14" s="33" t="s">
        <v>411</v>
      </c>
      <c r="B14" s="241" t="s">
        <v>738</v>
      </c>
      <c r="C14" s="241" t="s">
        <v>703</v>
      </c>
      <c r="D14" s="241" t="s">
        <v>704</v>
      </c>
      <c r="E14" s="241" t="s">
        <v>705</v>
      </c>
      <c r="F14" s="241" t="s">
        <v>706</v>
      </c>
      <c r="G14" s="242">
        <v>2014</v>
      </c>
      <c r="H14" s="243">
        <v>43954</v>
      </c>
      <c r="I14" s="244" t="s">
        <v>707</v>
      </c>
    </row>
    <row r="15" spans="1:9" s="116" customFormat="1" ht="17" x14ac:dyDescent="0.2">
      <c r="A15" s="31" t="s">
        <v>412</v>
      </c>
      <c r="B15" s="241" t="s">
        <v>737</v>
      </c>
      <c r="C15" s="241" t="s">
        <v>708</v>
      </c>
      <c r="D15" s="241"/>
      <c r="E15" s="241"/>
      <c r="F15" s="241" t="s">
        <v>709</v>
      </c>
      <c r="G15" s="242">
        <v>2013</v>
      </c>
      <c r="H15" s="243">
        <v>43955</v>
      </c>
      <c r="I15" s="244" t="s">
        <v>710</v>
      </c>
    </row>
    <row r="16" spans="1:9" s="116" customFormat="1" ht="51" x14ac:dyDescent="0.2">
      <c r="A16" s="33" t="s">
        <v>413</v>
      </c>
      <c r="B16" s="241" t="s">
        <v>737</v>
      </c>
      <c r="C16" s="241" t="s">
        <v>711</v>
      </c>
      <c r="D16" s="241"/>
      <c r="E16" s="241"/>
      <c r="F16" s="241" t="s">
        <v>712</v>
      </c>
      <c r="G16" s="242">
        <v>2006</v>
      </c>
      <c r="H16" s="243">
        <v>43956</v>
      </c>
      <c r="I16" s="244" t="s">
        <v>713</v>
      </c>
    </row>
    <row r="17" spans="1:9" s="116" customFormat="1" ht="34" x14ac:dyDescent="0.2">
      <c r="A17" s="31" t="s">
        <v>414</v>
      </c>
      <c r="B17" s="241" t="s">
        <v>737</v>
      </c>
      <c r="C17" s="241" t="s">
        <v>714</v>
      </c>
      <c r="D17" s="241"/>
      <c r="E17" s="241"/>
      <c r="F17" s="241" t="s">
        <v>715</v>
      </c>
      <c r="G17" s="242">
        <v>2019</v>
      </c>
      <c r="H17" s="243">
        <v>43956</v>
      </c>
      <c r="I17" s="244" t="s">
        <v>716</v>
      </c>
    </row>
    <row r="18" spans="1:9" s="116" customFormat="1" ht="17" x14ac:dyDescent="0.2">
      <c r="A18" s="33" t="s">
        <v>415</v>
      </c>
      <c r="B18" s="241" t="s">
        <v>737</v>
      </c>
      <c r="C18" s="241" t="s">
        <v>717</v>
      </c>
      <c r="D18" s="241"/>
      <c r="E18" s="241"/>
      <c r="F18" s="241" t="s">
        <v>718</v>
      </c>
      <c r="G18" s="242"/>
      <c r="H18" s="243">
        <v>43951</v>
      </c>
      <c r="I18" s="244" t="s">
        <v>719</v>
      </c>
    </row>
    <row r="19" spans="1:9" s="116" customFormat="1" ht="34" x14ac:dyDescent="0.2">
      <c r="A19" s="31" t="s">
        <v>416</v>
      </c>
      <c r="B19" s="241" t="s">
        <v>737</v>
      </c>
      <c r="C19" s="241" t="s">
        <v>720</v>
      </c>
      <c r="D19" s="241"/>
      <c r="E19" s="241"/>
      <c r="F19" s="241" t="s">
        <v>721</v>
      </c>
      <c r="G19" s="242"/>
      <c r="H19" s="243">
        <v>43951</v>
      </c>
      <c r="I19" s="244" t="s">
        <v>722</v>
      </c>
    </row>
    <row r="20" spans="1:9" s="116" customFormat="1" ht="17" x14ac:dyDescent="0.2">
      <c r="A20" s="33" t="s">
        <v>417</v>
      </c>
      <c r="B20" s="241" t="s">
        <v>736</v>
      </c>
      <c r="C20" s="241" t="s">
        <v>723</v>
      </c>
      <c r="D20" s="241"/>
      <c r="E20" s="241"/>
      <c r="F20" s="241" t="s">
        <v>724</v>
      </c>
      <c r="G20" s="242"/>
      <c r="H20" s="243">
        <v>43951</v>
      </c>
      <c r="I20" s="244" t="s">
        <v>725</v>
      </c>
    </row>
    <row r="21" spans="1:9" s="116" customFormat="1" ht="17" x14ac:dyDescent="0.2">
      <c r="A21" s="31" t="s">
        <v>418</v>
      </c>
      <c r="B21" s="241" t="s">
        <v>736</v>
      </c>
      <c r="C21" s="241" t="s">
        <v>726</v>
      </c>
      <c r="D21" s="241"/>
      <c r="E21" s="241"/>
      <c r="F21" s="241" t="s">
        <v>727</v>
      </c>
      <c r="G21" s="242"/>
      <c r="H21" s="243">
        <v>43951</v>
      </c>
      <c r="I21" s="244" t="s">
        <v>728</v>
      </c>
    </row>
    <row r="22" spans="1:9" s="116" customFormat="1" ht="34" x14ac:dyDescent="0.2">
      <c r="A22" s="33" t="s">
        <v>419</v>
      </c>
      <c r="B22" s="241" t="s">
        <v>737</v>
      </c>
      <c r="C22" s="241" t="s">
        <v>729</v>
      </c>
      <c r="D22" s="241" t="s">
        <v>730</v>
      </c>
      <c r="E22" s="241"/>
      <c r="F22" s="241" t="s">
        <v>731</v>
      </c>
      <c r="G22" s="242">
        <v>2019</v>
      </c>
      <c r="H22" s="243">
        <v>43956</v>
      </c>
      <c r="I22" s="244" t="s">
        <v>732</v>
      </c>
    </row>
    <row r="23" spans="1:9" s="116" customFormat="1" ht="51" x14ac:dyDescent="0.2">
      <c r="A23" s="31" t="s">
        <v>420</v>
      </c>
      <c r="B23" s="241" t="s">
        <v>737</v>
      </c>
      <c r="C23" s="241" t="s">
        <v>733</v>
      </c>
      <c r="D23" s="241"/>
      <c r="E23" s="241"/>
      <c r="F23" s="241" t="s">
        <v>734</v>
      </c>
      <c r="G23" s="242">
        <v>2015</v>
      </c>
      <c r="H23" s="243">
        <v>43956</v>
      </c>
      <c r="I23" s="244" t="s">
        <v>735</v>
      </c>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81" t="s">
        <v>495</v>
      </c>
      <c r="B45" s="120"/>
      <c r="C45" s="122"/>
      <c r="D45" s="122"/>
      <c r="E45" s="122"/>
      <c r="F45" s="122"/>
      <c r="G45" s="122"/>
      <c r="H45" s="122"/>
      <c r="I45" s="122"/>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Manufacture of industrial gases</v>
      </c>
    </row>
    <row r="3" spans="1:10" s="147" customFormat="1" ht="31" customHeight="1" x14ac:dyDescent="0.2">
      <c r="A3" s="277" t="s">
        <v>87</v>
      </c>
      <c r="B3" s="278"/>
      <c r="C3" s="278"/>
      <c r="D3" s="278"/>
      <c r="E3" s="278"/>
      <c r="F3" s="278"/>
      <c r="G3" s="278"/>
      <c r="H3" s="278"/>
      <c r="I3" s="278"/>
      <c r="J3" s="278"/>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1</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4" t="s">
        <v>60</v>
      </c>
      <c r="C6" s="232">
        <f>SUMIF('Goal Risk Assessment'!$J$5:$J$252,$A6,'Goal Risk Assessment'!K$5:K$252)</f>
        <v>2</v>
      </c>
      <c r="D6" s="232">
        <f>SUMIF('Goal Risk Assessment'!$J$5:$J$252,$A6,'Goal Risk Assessment'!L$5:L$252)</f>
        <v>0</v>
      </c>
      <c r="E6" s="232">
        <f>SUMIF('Goal Risk Assessment'!$J$5:$J$252,$A6,'Goal Risk Assessment'!M$5:M$252)</f>
        <v>0</v>
      </c>
      <c r="F6" s="232">
        <f>SUMIF('Goal Risk Assessment'!$J$5:$J$252,$A6,'Goal Risk Assessment'!O$5:O$252)</f>
        <v>0</v>
      </c>
      <c r="G6" s="232">
        <f>SUMIF('Goal Risk Assessment'!$J$5:$J$252,$A6,'Goal Risk Assessment'!P$5:P$252)</f>
        <v>0</v>
      </c>
      <c r="H6" s="232">
        <f>SUMIF('Goal Risk Assessment'!$J$5:$J$252,$A6,'Goal Risk Assessment'!Q$5:Q$252)</f>
        <v>0</v>
      </c>
      <c r="I6" s="232">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3">
        <f>SUMIF('Goal Risk Assessment'!$J$5:$J$252,$A8,'Goal Risk Assessment'!K$5:K$252)</f>
        <v>1</v>
      </c>
      <c r="D8" s="233">
        <f>SUMIF('Goal Risk Assessment'!$J$5:$J$252,$A8,'Goal Risk Assessment'!L$5:L$252)</f>
        <v>0</v>
      </c>
      <c r="E8" s="233">
        <f>SUMIF('Goal Risk Assessment'!$J$5:$J$252,$A8,'Goal Risk Assessment'!M$5:M$252)</f>
        <v>0</v>
      </c>
      <c r="F8" s="233">
        <f>SUMIF('Goal Risk Assessment'!$J$5:$J$252,$A8,'Goal Risk Assessment'!O$5:O$252)</f>
        <v>0</v>
      </c>
      <c r="G8" s="233">
        <f>SUMIF('Goal Risk Assessment'!$J$5:$J$252,$A8,'Goal Risk Assessment'!P$5:P$252)</f>
        <v>0</v>
      </c>
      <c r="H8" s="233">
        <f>SUMIF('Goal Risk Assessment'!$J$5:$J$252,$A8,'Goal Risk Assessment'!Q$5:Q$252)</f>
        <v>0</v>
      </c>
      <c r="I8" s="233">
        <f>SUMIF('Goal Risk Assessment'!$J$5:$J$252,$A8,'Goal Risk Assessment'!R$5:R$252)</f>
        <v>0</v>
      </c>
      <c r="J8" s="62" t="str">
        <f t="shared" si="0"/>
        <v>High</v>
      </c>
    </row>
    <row r="9" spans="1:10" ht="22" customHeight="1" x14ac:dyDescent="0.2">
      <c r="A9" s="62" t="s">
        <v>5</v>
      </c>
      <c r="B9" s="152" t="s">
        <v>76</v>
      </c>
      <c r="C9" s="153">
        <f>SUMIF('Goal Risk Assessment'!$J$5:$J$252,$A9,'Goal Risk Assessment'!K$5:K$252)</f>
        <v>3</v>
      </c>
      <c r="D9" s="153">
        <f>SUMIF('Goal Risk Assessment'!$J$5:$J$252,$A9,'Goal Risk Assessment'!L$5:L$252)</f>
        <v>0</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High</v>
      </c>
    </row>
    <row r="10" spans="1:10" ht="22" customHeight="1" x14ac:dyDescent="0.2">
      <c r="A10" s="57" t="s">
        <v>6</v>
      </c>
      <c r="B10" s="154" t="s">
        <v>7</v>
      </c>
      <c r="C10" s="233">
        <f>SUMIF('Goal Risk Assessment'!$J$5:$J$252,$A10,'Goal Risk Assessment'!K$5:K$252)</f>
        <v>2</v>
      </c>
      <c r="D10" s="233">
        <f>SUMIF('Goal Risk Assessment'!$J$5:$J$252,$A10,'Goal Risk Assessment'!L$5:L$252)</f>
        <v>0</v>
      </c>
      <c r="E10" s="233">
        <f>SUMIF('Goal Risk Assessment'!$J$5:$J$252,$A10,'Goal Risk Assessment'!M$5:M$252)</f>
        <v>0</v>
      </c>
      <c r="F10" s="233">
        <f>SUMIF('Goal Risk Assessment'!$J$5:$J$252,$A10,'Goal Risk Assessment'!O$5:O$252)</f>
        <v>0</v>
      </c>
      <c r="G10" s="233">
        <f>SUMIF('Goal Risk Assessment'!$J$5:$J$252,$A10,'Goal Risk Assessment'!P$5:P$252)</f>
        <v>0</v>
      </c>
      <c r="H10" s="233">
        <f>SUMIF('Goal Risk Assessment'!$J$5:$J$252,$A10,'Goal Risk Assessment'!Q$5:Q$252)</f>
        <v>0</v>
      </c>
      <c r="I10" s="233">
        <f>SUMIF('Goal Risk Assessment'!$J$5:$J$252,$A10,'Goal Risk Assessment'!R$5:R$252)</f>
        <v>0</v>
      </c>
      <c r="J10" s="62" t="str">
        <f t="shared" si="0"/>
        <v>High</v>
      </c>
    </row>
    <row r="11" spans="1:10" ht="22" customHeight="1" x14ac:dyDescent="0.2">
      <c r="A11" s="62" t="s">
        <v>8</v>
      </c>
      <c r="B11" s="152" t="s">
        <v>77</v>
      </c>
      <c r="C11" s="153">
        <f>SUMIF('Goal Risk Assessment'!$J$5:$J$252,$A11,'Goal Risk Assessment'!K$5:K$252)</f>
        <v>1</v>
      </c>
      <c r="D11" s="153">
        <f>SUMIF('Goal Risk Assessment'!$J$5:$J$252,$A11,'Goal Risk Assessment'!L$5:L$252)</f>
        <v>0</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High</v>
      </c>
    </row>
    <row r="12" spans="1:10" ht="22" customHeight="1" x14ac:dyDescent="0.2">
      <c r="A12" s="57" t="s">
        <v>9</v>
      </c>
      <c r="B12" s="154" t="s">
        <v>78</v>
      </c>
      <c r="C12" s="233">
        <f>SUMIF('Goal Risk Assessment'!$J$5:$J$252,$A12,'Goal Risk Assessment'!K$5:K$252)</f>
        <v>0</v>
      </c>
      <c r="D12" s="233">
        <f>SUMIF('Goal Risk Assessment'!$J$5:$J$252,$A12,'Goal Risk Assessment'!L$5:L$252)</f>
        <v>0</v>
      </c>
      <c r="E12" s="233">
        <f>SUMIF('Goal Risk Assessment'!$J$5:$J$252,$A12,'Goal Risk Assessment'!M$5:M$252)</f>
        <v>0</v>
      </c>
      <c r="F12" s="233">
        <f>SUMIF('Goal Risk Assessment'!$J$5:$J$252,$A12,'Goal Risk Assessment'!O$5:O$252)</f>
        <v>0</v>
      </c>
      <c r="G12" s="233">
        <f>SUMIF('Goal Risk Assessment'!$J$5:$J$252,$A12,'Goal Risk Assessment'!P$5:P$252)</f>
        <v>0</v>
      </c>
      <c r="H12" s="233">
        <f>SUMIF('Goal Risk Assessment'!$J$5:$J$252,$A12,'Goal Risk Assessment'!Q$5:Q$252)</f>
        <v>0</v>
      </c>
      <c r="I12" s="233">
        <f>SUMIF('Goal Risk Assessment'!$J$5:$J$252,$A12,'Goal Risk Assessment'!R$5:R$252)</f>
        <v>0</v>
      </c>
      <c r="J12" s="62" t="str">
        <f t="shared" si="0"/>
        <v>Moderate</v>
      </c>
    </row>
    <row r="13" spans="1:10" ht="22" customHeight="1" x14ac:dyDescent="0.2">
      <c r="A13" s="62" t="s">
        <v>10</v>
      </c>
      <c r="B13" s="152" t="s">
        <v>75</v>
      </c>
      <c r="C13" s="153">
        <f>SUMIF('Goal Risk Assessment'!$J$5:$J$252,$A13,'Goal Risk Assessment'!K$5:K$252)</f>
        <v>1</v>
      </c>
      <c r="D13" s="153">
        <f>SUMIF('Goal Risk Assessment'!$J$5:$J$252,$A13,'Goal Risk Assessment'!L$5:L$252)</f>
        <v>0</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High</v>
      </c>
    </row>
    <row r="14" spans="1:10" ht="22" customHeight="1" x14ac:dyDescent="0.2">
      <c r="A14" s="57" t="s">
        <v>11</v>
      </c>
      <c r="B14" s="154" t="s">
        <v>74</v>
      </c>
      <c r="C14" s="233">
        <f>SUMIF('Goal Risk Assessment'!$J$5:$J$252,$A14,'Goal Risk Assessment'!K$5:K$252)</f>
        <v>2</v>
      </c>
      <c r="D14" s="233">
        <f>SUMIF('Goal Risk Assessment'!$J$5:$J$252,$A14,'Goal Risk Assessment'!L$5:L$252)</f>
        <v>0</v>
      </c>
      <c r="E14" s="233">
        <f>SUMIF('Goal Risk Assessment'!$J$5:$J$252,$A14,'Goal Risk Assessment'!M$5:M$252)</f>
        <v>0</v>
      </c>
      <c r="F14" s="233">
        <f>SUMIF('Goal Risk Assessment'!$J$5:$J$252,$A14,'Goal Risk Assessment'!O$5:O$252)</f>
        <v>0</v>
      </c>
      <c r="G14" s="233">
        <f>SUMIF('Goal Risk Assessment'!$J$5:$J$252,$A14,'Goal Risk Assessment'!P$5:P$252)</f>
        <v>0</v>
      </c>
      <c r="H14" s="233">
        <f>SUMIF('Goal Risk Assessment'!$J$5:$J$252,$A14,'Goal Risk Assessment'!Q$5:Q$252)</f>
        <v>0</v>
      </c>
      <c r="I14" s="233">
        <f>SUMIF('Goal Risk Assessment'!$J$5:$J$252,$A14,'Goal Risk Assessment'!R$5:R$252)</f>
        <v>0</v>
      </c>
      <c r="J14" s="62" t="str">
        <f t="shared" si="0"/>
        <v>High</v>
      </c>
    </row>
    <row r="15" spans="1:10" ht="22" customHeight="1" x14ac:dyDescent="0.2">
      <c r="A15" s="62" t="s">
        <v>12</v>
      </c>
      <c r="B15" s="152" t="s">
        <v>43</v>
      </c>
      <c r="C15" s="153">
        <f>SUMIF('Goal Risk Assessment'!$J$5:$J$252,$A15,'Goal Risk Assessment'!K$5:K$252)</f>
        <v>0</v>
      </c>
      <c r="D15" s="153">
        <f>SUMIF('Goal Risk Assessment'!$J$5:$J$252,$A15,'Goal Risk Assessment'!L$5:L$252)</f>
        <v>0</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Moderate</v>
      </c>
    </row>
    <row r="16" spans="1:10" ht="22" customHeight="1" x14ac:dyDescent="0.2">
      <c r="A16" s="57" t="s">
        <v>13</v>
      </c>
      <c r="B16" s="154" t="s">
        <v>73</v>
      </c>
      <c r="C16" s="233">
        <f>SUMIF('Goal Risk Assessment'!$J$5:$J$252,$A16,'Goal Risk Assessment'!K$5:K$252)</f>
        <v>0</v>
      </c>
      <c r="D16" s="233">
        <f>SUMIF('Goal Risk Assessment'!$J$5:$J$252,$A16,'Goal Risk Assessment'!L$5:L$252)</f>
        <v>0</v>
      </c>
      <c r="E16" s="233">
        <f>SUMIF('Goal Risk Assessment'!$J$5:$J$252,$A16,'Goal Risk Assessment'!M$5:M$252)</f>
        <v>0</v>
      </c>
      <c r="F16" s="233">
        <f>SUMIF('Goal Risk Assessment'!$J$5:$J$252,$A16,'Goal Risk Assessment'!O$5:O$252)</f>
        <v>0</v>
      </c>
      <c r="G16" s="233">
        <f>SUMIF('Goal Risk Assessment'!$J$5:$J$252,$A16,'Goal Risk Assessment'!P$5:P$252)</f>
        <v>0</v>
      </c>
      <c r="H16" s="233">
        <f>SUMIF('Goal Risk Assessment'!$J$5:$J$252,$A16,'Goal Risk Assessment'!Q$5:Q$252)</f>
        <v>0</v>
      </c>
      <c r="I16" s="233">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3">
        <f>SUMIF('Goal Risk Assessment'!$J$5:$J$252,$A18,'Goal Risk Assessment'!K$5:K$252)</f>
        <v>2</v>
      </c>
      <c r="D18" s="233">
        <f>SUMIF('Goal Risk Assessment'!$J$5:$J$252,$A18,'Goal Risk Assessment'!L$5:L$252)</f>
        <v>0</v>
      </c>
      <c r="E18" s="233">
        <f>SUMIF('Goal Risk Assessment'!$J$5:$J$252,$A18,'Goal Risk Assessment'!M$5:M$252)</f>
        <v>0</v>
      </c>
      <c r="F18" s="233">
        <f>SUMIF('Goal Risk Assessment'!$J$5:$J$252,$A18,'Goal Risk Assessment'!O$5:O$252)</f>
        <v>0</v>
      </c>
      <c r="G18" s="233">
        <f>SUMIF('Goal Risk Assessment'!$J$5:$J$252,$A18,'Goal Risk Assessment'!P$5:P$252)</f>
        <v>0</v>
      </c>
      <c r="H18" s="233">
        <f>SUMIF('Goal Risk Assessment'!$J$5:$J$252,$A18,'Goal Risk Assessment'!Q$5:Q$252)</f>
        <v>0</v>
      </c>
      <c r="I18" s="233">
        <f>SUMIF('Goal Risk Assessment'!$J$5:$J$252,$A18,'Goal Risk Assessment'!R$5:R$252)</f>
        <v>0</v>
      </c>
      <c r="J18" s="62" t="str">
        <f t="shared" si="0"/>
        <v>High</v>
      </c>
    </row>
    <row r="19" spans="1:10" ht="22" customHeight="1" x14ac:dyDescent="0.2">
      <c r="A19" s="62" t="s">
        <v>16</v>
      </c>
      <c r="B19" s="152" t="s">
        <v>47</v>
      </c>
      <c r="C19" s="153">
        <f>SUMIF('Goal Risk Assessment'!$J$5:$J$252,$A19,'Goal Risk Assessment'!K$5:K$252)</f>
        <v>0</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Moderate</v>
      </c>
    </row>
    <row r="20" spans="1:10" ht="22" customHeight="1" x14ac:dyDescent="0.2">
      <c r="A20" s="57" t="s">
        <v>17</v>
      </c>
      <c r="B20" s="154" t="s">
        <v>81</v>
      </c>
      <c r="C20" s="233">
        <f>SUMIF('Goal Risk Assessment'!$J$5:$J$252,$A20,'Goal Risk Assessment'!K$5:K$252)</f>
        <v>1</v>
      </c>
      <c r="D20" s="233">
        <f>SUMIF('Goal Risk Assessment'!$J$5:$J$252,$A20,'Goal Risk Assessment'!L$5:L$252)</f>
        <v>0</v>
      </c>
      <c r="E20" s="233">
        <f>SUMIF('Goal Risk Assessment'!$J$5:$J$252,$A20,'Goal Risk Assessment'!M$5:M$252)</f>
        <v>0</v>
      </c>
      <c r="F20" s="233">
        <f>SUMIF('Goal Risk Assessment'!$J$5:$J$252,$A20,'Goal Risk Assessment'!O$5:O$252)</f>
        <v>0</v>
      </c>
      <c r="G20" s="233">
        <f>SUMIF('Goal Risk Assessment'!$J$5:$J$252,$A20,'Goal Risk Assessment'!P$5:P$252)</f>
        <v>0</v>
      </c>
      <c r="H20" s="233">
        <f>SUMIF('Goal Risk Assessment'!$J$5:$J$252,$A20,'Goal Risk Assessment'!Q$5:Q$252)</f>
        <v>0</v>
      </c>
      <c r="I20" s="233">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1</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3">
        <f>SUMIF('Goal Risk Assessment'!$J$5:$J$252,$A22,'Goal Risk Assessment'!K$5:K$252)</f>
        <v>1</v>
      </c>
      <c r="D22" s="233">
        <f>SUMIF('Goal Risk Assessment'!$J$5:$J$252,$A22,'Goal Risk Assessment'!L$5:L$252)</f>
        <v>0</v>
      </c>
      <c r="E22" s="233">
        <f>SUMIF('Goal Risk Assessment'!$J$5:$J$252,$A22,'Goal Risk Assessment'!M$5:M$252)</f>
        <v>1</v>
      </c>
      <c r="F22" s="233">
        <f>SUMIF('Goal Risk Assessment'!$J$5:$J$252,$A22,'Goal Risk Assessment'!O$5:O$252)</f>
        <v>0</v>
      </c>
      <c r="G22" s="233">
        <f>SUMIF('Goal Risk Assessment'!$J$5:$J$252,$A22,'Goal Risk Assessment'!P$5:P$252)</f>
        <v>0</v>
      </c>
      <c r="H22" s="233">
        <f>SUMIF('Goal Risk Assessment'!$J$5:$J$252,$A22,'Goal Risk Assessment'!Q$5:Q$252)</f>
        <v>0</v>
      </c>
      <c r="I22" s="233">
        <f>SUMIF('Goal Risk Assessment'!$J$5:$J$252,$A22,'Goal Risk Assessment'!R$5:R$252)</f>
        <v>0</v>
      </c>
      <c r="J22" s="62" t="str">
        <f t="shared" si="0"/>
        <v>High</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3">
        <f>SUMIF('Goal Risk Assessment'!$J$5:$J$252,$A24,'Goal Risk Assessment'!K$5:K$252)</f>
        <v>0</v>
      </c>
      <c r="D24" s="233">
        <f>SUMIF('Goal Risk Assessment'!$J$5:$J$252,$A24,'Goal Risk Assessment'!L$5:L$252)</f>
        <v>0</v>
      </c>
      <c r="E24" s="233">
        <f>SUMIF('Goal Risk Assessment'!$J$5:$J$252,$A24,'Goal Risk Assessment'!M$5:M$252)</f>
        <v>0</v>
      </c>
      <c r="F24" s="233">
        <f>SUMIF('Goal Risk Assessment'!$J$5:$J$252,$A24,'Goal Risk Assessment'!O$5:O$252)</f>
        <v>0</v>
      </c>
      <c r="G24" s="233">
        <f>SUMIF('Goal Risk Assessment'!$J$5:$J$252,$A24,'Goal Risk Assessment'!P$5:P$252)</f>
        <v>0</v>
      </c>
      <c r="H24" s="233">
        <f>SUMIF('Goal Risk Assessment'!$J$5:$J$252,$A24,'Goal Risk Assessment'!Q$5:Q$252)</f>
        <v>0</v>
      </c>
      <c r="I24" s="233">
        <f>SUMIF('Goal Risk Assessment'!$J$5:$J$252,$A24,'Goal Risk Assessment'!R$5:R$252)</f>
        <v>0</v>
      </c>
      <c r="J24" s="62" t="str">
        <f t="shared" si="0"/>
        <v>Moderate</v>
      </c>
    </row>
    <row r="25" spans="1:10" ht="22" customHeight="1" x14ac:dyDescent="0.2">
      <c r="A25" s="62" t="s">
        <v>22</v>
      </c>
      <c r="B25" s="152" t="s">
        <v>23</v>
      </c>
      <c r="C25" s="153">
        <f>SUMIF('Goal Risk Assessment'!$J$5:$J$252,$A25,'Goal Risk Assessment'!K$5:K$252)</f>
        <v>0</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Moderate</v>
      </c>
    </row>
    <row r="26" spans="1:10" ht="22" customHeight="1" x14ac:dyDescent="0.2">
      <c r="A26" s="57" t="s">
        <v>24</v>
      </c>
      <c r="B26" s="154" t="s">
        <v>53</v>
      </c>
      <c r="C26" s="233">
        <f>SUMIF('Goal Risk Assessment'!$J$5:$J$252,$A26,'Goal Risk Assessment'!K$5:K$252)</f>
        <v>2</v>
      </c>
      <c r="D26" s="233">
        <f>SUMIF('Goal Risk Assessment'!$J$5:$J$252,$A26,'Goal Risk Assessment'!L$5:L$252)</f>
        <v>0</v>
      </c>
      <c r="E26" s="233">
        <f>SUMIF('Goal Risk Assessment'!$J$5:$J$252,$A26,'Goal Risk Assessment'!M$5:M$252)</f>
        <v>0</v>
      </c>
      <c r="F26" s="233">
        <f>SUMIF('Goal Risk Assessment'!$J$5:$J$252,$A26,'Goal Risk Assessment'!O$5:O$252)</f>
        <v>0</v>
      </c>
      <c r="G26" s="233">
        <f>SUMIF('Goal Risk Assessment'!$J$5:$J$252,$A26,'Goal Risk Assessment'!P$5:P$252)</f>
        <v>0</v>
      </c>
      <c r="H26" s="233">
        <f>SUMIF('Goal Risk Assessment'!$J$5:$J$252,$A26,'Goal Risk Assessment'!Q$5:Q$252)</f>
        <v>0</v>
      </c>
      <c r="I26" s="233">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2021-02-26T18:08:07Z</dcterms:modified>
</cp:coreProperties>
</file>