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34D17C7F-0258-2E49-A3A3-34B4D5537E53}" xr6:coauthVersionLast="46" xr6:coauthVersionMax="46" xr10:uidLastSave="{00000000-0000-0000-0000-000000000000}"/>
  <bookViews>
    <workbookView xWindow="0" yWindow="460" windowWidth="28800" windowHeight="1754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7"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H27" i="6" s="1"/>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H25" i="6" l="1"/>
  <c r="G27" i="6"/>
  <c r="G22" i="6"/>
  <c r="H22" i="6"/>
  <c r="I22" i="6"/>
  <c r="F22" i="6"/>
  <c r="G15" i="6"/>
  <c r="H15" i="6"/>
  <c r="F15" i="6"/>
  <c r="G21" i="6"/>
  <c r="H21" i="6"/>
  <c r="F21" i="6"/>
  <c r="I21" i="6"/>
  <c r="F23" i="6"/>
  <c r="H23" i="6"/>
  <c r="G23" i="6"/>
  <c r="I23" i="6"/>
  <c r="F25" i="6"/>
  <c r="G25" i="6"/>
  <c r="I25" i="6"/>
  <c r="I27" i="6"/>
  <c r="F27" i="6"/>
  <c r="R175" i="9"/>
  <c r="P175" i="9"/>
  <c r="O175" i="9"/>
  <c r="Q175" i="9"/>
  <c r="I15" i="6"/>
  <c r="G14" i="6"/>
  <c r="H14" i="6"/>
  <c r="I14" i="6"/>
  <c r="F14" i="6"/>
  <c r="I11" i="6"/>
  <c r="G11" i="6"/>
  <c r="H11" i="6"/>
  <c r="F11" i="6"/>
  <c r="G8" i="6"/>
  <c r="H8" i="6"/>
  <c r="F8" i="6"/>
  <c r="I8" i="6"/>
  <c r="H6" i="6"/>
  <c r="G6" i="6"/>
  <c r="F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C22" i="6" s="1"/>
  <c r="J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25" i="6" l="1"/>
  <c r="D25" i="6"/>
  <c r="N56" i="9"/>
  <c r="Q56" i="9"/>
  <c r="R56" i="9"/>
  <c r="P56" i="9"/>
  <c r="O56" i="9"/>
  <c r="D22" i="6"/>
  <c r="E22" i="6"/>
  <c r="N145" i="9"/>
  <c r="R145" i="9"/>
  <c r="Q145" i="9"/>
  <c r="P145" i="9"/>
  <c r="O145" i="9"/>
  <c r="N132" i="9"/>
  <c r="R132" i="9"/>
  <c r="I17" i="6" s="1"/>
  <c r="Q132" i="9"/>
  <c r="H17" i="6" s="1"/>
  <c r="P132" i="9"/>
  <c r="G17" i="6" s="1"/>
  <c r="O132" i="9"/>
  <c r="F17" i="6" s="1"/>
  <c r="N121" i="9"/>
  <c r="R121" i="9"/>
  <c r="Q121" i="9"/>
  <c r="P121" i="9"/>
  <c r="O121" i="9"/>
  <c r="R125" i="9"/>
  <c r="Q125" i="9"/>
  <c r="P125" i="9"/>
  <c r="O125" i="9"/>
  <c r="N122" i="9"/>
  <c r="Q122" i="9"/>
  <c r="P122" i="9"/>
  <c r="R122" i="9"/>
  <c r="O122" i="9"/>
  <c r="M146" i="9"/>
  <c r="O146" i="9"/>
  <c r="R146" i="9"/>
  <c r="Q146" i="9"/>
  <c r="P146" i="9"/>
  <c r="M144" i="9"/>
  <c r="P144" i="9"/>
  <c r="O144" i="9"/>
  <c r="R144" i="9"/>
  <c r="Q144" i="9"/>
  <c r="E15" i="6"/>
  <c r="D15" i="6"/>
  <c r="N120" i="9"/>
  <c r="R120" i="9"/>
  <c r="P120" i="9"/>
  <c r="Q120" i="9"/>
  <c r="O120" i="9"/>
  <c r="M143" i="9"/>
  <c r="Q143" i="9"/>
  <c r="R143" i="9"/>
  <c r="P143" i="9"/>
  <c r="O143" i="9"/>
  <c r="M141" i="9"/>
  <c r="R141" i="9"/>
  <c r="P141" i="9"/>
  <c r="Q141" i="9"/>
  <c r="O141" i="9"/>
  <c r="P127" i="9"/>
  <c r="O127" i="9"/>
  <c r="R127" i="9"/>
  <c r="Q127" i="9"/>
  <c r="N140" i="9"/>
  <c r="R140" i="9"/>
  <c r="Q140" i="9"/>
  <c r="P140" i="9"/>
  <c r="O140" i="9"/>
  <c r="M184" i="9"/>
  <c r="O184" i="9"/>
  <c r="P184" i="9"/>
  <c r="R184" i="9"/>
  <c r="Q184" i="9"/>
  <c r="R164" i="9"/>
  <c r="Q164" i="9"/>
  <c r="P164" i="9"/>
  <c r="O164" i="9"/>
  <c r="N163" i="9"/>
  <c r="R163" i="9"/>
  <c r="Q163" i="9"/>
  <c r="P163" i="9"/>
  <c r="O163" i="9"/>
  <c r="R183" i="9"/>
  <c r="Q183" i="9"/>
  <c r="P183" i="9"/>
  <c r="O183" i="9"/>
  <c r="N227" i="9"/>
  <c r="R227" i="9"/>
  <c r="Q227" i="9"/>
  <c r="P227" i="9"/>
  <c r="O227" i="9"/>
  <c r="K163" i="9"/>
  <c r="M182" i="9"/>
  <c r="R182" i="9"/>
  <c r="Q182" i="9"/>
  <c r="O182" i="9"/>
  <c r="P182" i="9"/>
  <c r="R181" i="9"/>
  <c r="Q181" i="9"/>
  <c r="P181" i="9"/>
  <c r="O181" i="9"/>
  <c r="M180" i="9"/>
  <c r="R180" i="9"/>
  <c r="Q180" i="9"/>
  <c r="P180" i="9"/>
  <c r="O180" i="9"/>
  <c r="R179" i="9"/>
  <c r="Q179" i="9"/>
  <c r="P179" i="9"/>
  <c r="O179" i="9"/>
  <c r="M178" i="9"/>
  <c r="R178" i="9"/>
  <c r="Q178" i="9"/>
  <c r="P178" i="9"/>
  <c r="O178" i="9"/>
  <c r="E21" i="6"/>
  <c r="R177" i="9"/>
  <c r="Q177" i="9"/>
  <c r="P177" i="9"/>
  <c r="O177" i="9"/>
  <c r="M176" i="9"/>
  <c r="R176" i="9"/>
  <c r="Q176" i="9"/>
  <c r="P176" i="9"/>
  <c r="O176" i="9"/>
  <c r="D23" i="6"/>
  <c r="C23" i="6"/>
  <c r="E23" i="6"/>
  <c r="L242" i="9"/>
  <c r="R242" i="9"/>
  <c r="Q242" i="9"/>
  <c r="P242" i="9"/>
  <c r="O242" i="9"/>
  <c r="E25" i="6"/>
  <c r="D27" i="6"/>
  <c r="E27" i="6"/>
  <c r="N224" i="9"/>
  <c r="R224" i="9"/>
  <c r="Q224" i="9"/>
  <c r="P224" i="9"/>
  <c r="O224" i="9"/>
  <c r="N223" i="9"/>
  <c r="R223" i="9"/>
  <c r="I24" i="6" s="1"/>
  <c r="Q223" i="9"/>
  <c r="P223" i="9"/>
  <c r="O223" i="9"/>
  <c r="Q174" i="9"/>
  <c r="O174" i="9"/>
  <c r="P174" i="9"/>
  <c r="R174" i="9"/>
  <c r="M173" i="9"/>
  <c r="R173" i="9"/>
  <c r="Q173" i="9"/>
  <c r="P173" i="9"/>
  <c r="O173" i="9"/>
  <c r="O172" i="9"/>
  <c r="R172" i="9"/>
  <c r="Q172" i="9"/>
  <c r="P172" i="9"/>
  <c r="N171" i="9"/>
  <c r="Q171" i="9"/>
  <c r="P171" i="9"/>
  <c r="O171" i="9"/>
  <c r="R171" i="9"/>
  <c r="Q170" i="9"/>
  <c r="P170" i="9"/>
  <c r="O170" i="9"/>
  <c r="R170" i="9"/>
  <c r="N169" i="9"/>
  <c r="R169" i="9"/>
  <c r="Q169" i="9"/>
  <c r="P169" i="9"/>
  <c r="O169" i="9"/>
  <c r="N151" i="9"/>
  <c r="Q151" i="9"/>
  <c r="O151" i="9"/>
  <c r="P151" i="9"/>
  <c r="R151" i="9"/>
  <c r="C15" i="6"/>
  <c r="J15" i="6" s="1"/>
  <c r="N124" i="9"/>
  <c r="P124" i="9"/>
  <c r="Q124" i="9"/>
  <c r="R124" i="9"/>
  <c r="O124" i="9"/>
  <c r="N126" i="9"/>
  <c r="R126" i="9"/>
  <c r="Q126" i="9"/>
  <c r="P126" i="9"/>
  <c r="O126" i="9"/>
  <c r="D14" i="6"/>
  <c r="C14" i="6"/>
  <c r="J14" i="6" s="1"/>
  <c r="E14" i="6"/>
  <c r="N142" i="9"/>
  <c r="R142" i="9"/>
  <c r="P142" i="9"/>
  <c r="O142" i="9"/>
  <c r="Q142" i="9"/>
  <c r="M139" i="9"/>
  <c r="R139" i="9"/>
  <c r="Q139" i="9"/>
  <c r="P139" i="9"/>
  <c r="O139" i="9"/>
  <c r="N138" i="9"/>
  <c r="R138" i="9"/>
  <c r="Q138" i="9"/>
  <c r="P138" i="9"/>
  <c r="O138" i="9"/>
  <c r="M137" i="9"/>
  <c r="R137" i="9"/>
  <c r="Q137" i="9"/>
  <c r="P137" i="9"/>
  <c r="O137" i="9"/>
  <c r="N136" i="9"/>
  <c r="Q136" i="9"/>
  <c r="P136" i="9"/>
  <c r="O136" i="9"/>
  <c r="R136" i="9"/>
  <c r="N147" i="9"/>
  <c r="R147" i="9"/>
  <c r="Q147" i="9"/>
  <c r="P147" i="9"/>
  <c r="O147" i="9"/>
  <c r="N88" i="9"/>
  <c r="Q88" i="9"/>
  <c r="P88" i="9"/>
  <c r="O88" i="9"/>
  <c r="R88" i="9"/>
  <c r="L239" i="9"/>
  <c r="Q239" i="9"/>
  <c r="P239" i="9"/>
  <c r="O239" i="9"/>
  <c r="R239" i="9"/>
  <c r="D11" i="6"/>
  <c r="C11" i="6"/>
  <c r="J11" i="6" s="1"/>
  <c r="E11" i="6"/>
  <c r="N93" i="9"/>
  <c r="R93" i="9"/>
  <c r="Q93" i="9"/>
  <c r="P93" i="9"/>
  <c r="O93" i="9"/>
  <c r="R94" i="9"/>
  <c r="Q94" i="9"/>
  <c r="P94" i="9"/>
  <c r="O94" i="9"/>
  <c r="M90" i="9"/>
  <c r="R90" i="9"/>
  <c r="N90" i="9"/>
  <c r="Q90" i="9"/>
  <c r="P90" i="9"/>
  <c r="L90" i="9"/>
  <c r="O90" i="9"/>
  <c r="K90" i="9"/>
  <c r="N86" i="9"/>
  <c r="R86" i="9"/>
  <c r="Q86" i="9"/>
  <c r="P86" i="9"/>
  <c r="O86" i="9"/>
  <c r="N77" i="9"/>
  <c r="R77" i="9"/>
  <c r="Q77" i="9"/>
  <c r="P77" i="9"/>
  <c r="O77" i="9"/>
  <c r="D8" i="6"/>
  <c r="C8" i="6"/>
  <c r="J8" i="6" s="1"/>
  <c r="E8" i="6"/>
  <c r="N76" i="9"/>
  <c r="P76" i="9"/>
  <c r="O76" i="9"/>
  <c r="R76" i="9"/>
  <c r="Q76" i="9"/>
  <c r="N75" i="9"/>
  <c r="Q75" i="9"/>
  <c r="P75" i="9"/>
  <c r="O75" i="9"/>
  <c r="R75" i="9"/>
  <c r="D7" i="6"/>
  <c r="E7" i="6"/>
  <c r="C7" i="6"/>
  <c r="N74" i="9"/>
  <c r="R74" i="9"/>
  <c r="Q74" i="9"/>
  <c r="P74" i="9"/>
  <c r="O74" i="9"/>
  <c r="N73" i="9"/>
  <c r="Q73" i="9"/>
  <c r="P73" i="9"/>
  <c r="O73" i="9"/>
  <c r="R73" i="9"/>
  <c r="C6" i="6"/>
  <c r="J6" i="6" s="1"/>
  <c r="E6" i="6"/>
  <c r="D6" i="6"/>
  <c r="N57" i="9"/>
  <c r="Q57" i="9"/>
  <c r="P57" i="9"/>
  <c r="R57" i="9"/>
  <c r="O57" i="9"/>
  <c r="N55" i="9"/>
  <c r="Q55" i="9"/>
  <c r="P55" i="9"/>
  <c r="O55" i="9"/>
  <c r="R55" i="9"/>
  <c r="M40" i="9"/>
  <c r="Q40" i="9"/>
  <c r="P40" i="9"/>
  <c r="O40" i="9"/>
  <c r="R40" i="9"/>
  <c r="N53" i="9"/>
  <c r="Q53" i="9"/>
  <c r="P53" i="9"/>
  <c r="O53" i="9"/>
  <c r="R53" i="9"/>
  <c r="E5" i="6"/>
  <c r="D5" i="6"/>
  <c r="L54" i="9"/>
  <c r="R54" i="9"/>
  <c r="O54" i="9"/>
  <c r="P54" i="9"/>
  <c r="Q54" i="9"/>
  <c r="C5" i="6"/>
  <c r="J5" i="6" s="1"/>
  <c r="L44" i="9"/>
  <c r="P44" i="9"/>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K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J19" i="6" s="1"/>
  <c r="K170" i="9"/>
  <c r="K172" i="9"/>
  <c r="K174" i="9"/>
  <c r="K177" i="9"/>
  <c r="K179" i="9"/>
  <c r="K181" i="9"/>
  <c r="K183" i="9"/>
  <c r="G26" i="6" l="1"/>
  <c r="H19" i="6"/>
  <c r="J25" i="6"/>
  <c r="J7" i="6"/>
  <c r="C26" i="6"/>
  <c r="E26" i="6"/>
  <c r="H10" i="6"/>
  <c r="G24" i="6"/>
  <c r="F26" i="6"/>
  <c r="H16" i="6"/>
  <c r="I19" i="6"/>
  <c r="C13" i="6"/>
  <c r="J13" i="6" s="1"/>
  <c r="F24" i="6"/>
  <c r="I26" i="6"/>
  <c r="D26" i="6"/>
  <c r="L150" i="9"/>
  <c r="F19" i="6"/>
  <c r="I9" i="6"/>
  <c r="G13" i="6"/>
  <c r="J17" i="6"/>
  <c r="R149" i="9"/>
  <c r="Q149" i="9"/>
  <c r="P149" i="9"/>
  <c r="O149" i="9"/>
  <c r="D16" i="6"/>
  <c r="G16" i="6"/>
  <c r="I16" i="6"/>
  <c r="E16" i="6"/>
  <c r="E19" i="6"/>
  <c r="G19" i="6"/>
  <c r="D19" i="6"/>
  <c r="J23" i="6"/>
  <c r="H26" i="6"/>
  <c r="J27" i="6"/>
  <c r="E24" i="6"/>
  <c r="D24" i="6"/>
  <c r="H24" i="6"/>
  <c r="C24" i="6"/>
  <c r="J24" i="6" s="1"/>
  <c r="I20" i="6"/>
  <c r="E20" i="6"/>
  <c r="F20" i="6"/>
  <c r="H20" i="6"/>
  <c r="D20" i="6"/>
  <c r="G20" i="6"/>
  <c r="C20" i="6"/>
  <c r="J20" i="6" s="1"/>
  <c r="C16" i="6"/>
  <c r="F16" i="6"/>
  <c r="M148" i="9"/>
  <c r="R148" i="9"/>
  <c r="Q148" i="9"/>
  <c r="H18" i="6" s="1"/>
  <c r="P148" i="9"/>
  <c r="O148" i="9"/>
  <c r="K148" i="9"/>
  <c r="R150" i="9"/>
  <c r="Q150" i="9"/>
  <c r="P150" i="9"/>
  <c r="O150" i="9"/>
  <c r="N150" i="9"/>
  <c r="E13" i="6"/>
  <c r="I13" i="6"/>
  <c r="D13" i="6"/>
  <c r="H13" i="6"/>
  <c r="F13" i="6"/>
  <c r="G12" i="6"/>
  <c r="I12" i="6"/>
  <c r="C12" i="6"/>
  <c r="E12" i="6"/>
  <c r="H12" i="6"/>
  <c r="F12" i="6"/>
  <c r="D12" i="6"/>
  <c r="E9" i="6"/>
  <c r="C9" i="6"/>
  <c r="J9" i="6" s="1"/>
  <c r="G9" i="6"/>
  <c r="D9" i="6"/>
  <c r="D10" i="6"/>
  <c r="F9" i="6"/>
  <c r="F10" i="6"/>
  <c r="G10" i="6"/>
  <c r="C10" i="6"/>
  <c r="E10" i="6"/>
  <c r="I10" i="6"/>
  <c r="L148" i="9"/>
  <c r="M150" i="9"/>
  <c r="M149" i="9"/>
  <c r="N149" i="9"/>
  <c r="K149" i="9"/>
  <c r="C18" i="6" s="1"/>
  <c r="J18" i="6" s="1"/>
  <c r="L149" i="9"/>
  <c r="G18" i="6" l="1"/>
  <c r="J26" i="6"/>
  <c r="J12" i="6"/>
  <c r="I18" i="6"/>
  <c r="D18" i="6"/>
  <c r="E18" i="6"/>
  <c r="J16" i="6"/>
  <c r="F18" i="6"/>
  <c r="J10" i="6"/>
  <c r="B1" i="6" l="1"/>
  <c r="B1" i="8"/>
  <c r="R6" i="7"/>
</calcChain>
</file>

<file path=xl/sharedStrings.xml><?xml version="1.0" encoding="utf-8"?>
<sst xmlns="http://schemas.openxmlformats.org/spreadsheetml/2006/main" count="1947" uniqueCount="896">
  <si>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</si>
  <si>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</si>
  <si>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</si>
  <si>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</si>
  <si>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</si>
  <si>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</si>
  <si>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</si>
  <si>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</si>
  <si>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</si>
  <si>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</si>
  <si>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</si>
  <si>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</si>
  <si>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</si>
  <si>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</si>
  <si>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</si>
  <si>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</si>
  <si>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</si>
  <si>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</si>
  <si>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</si>
  <si>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</si>
  <si>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</si>
  <si>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</si>
  <si>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</si>
  <si>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</si>
  <si>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</si>
  <si>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</si>
  <si>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</si>
  <si>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</si>
  <si>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</si>
  <si>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</si>
  <si>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</si>
  <si>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</si>
  <si>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</si>
  <si>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</si>
  <si>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</si>
  <si>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</si>
  <si>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</si>
  <si>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</si>
  <si>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</si>
  <si>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</si>
  <si>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</si>
  <si>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</si>
  <si>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</si>
  <si>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</si>
  <si>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</si>
  <si>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</si>
  <si>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</si>
  <si>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</si>
  <si>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</si>
  <si>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</si>
  <si>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</si>
  <si>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</si>
  <si>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</si>
  <si>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</si>
  <si>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</si>
  <si>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</si>
  <si>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</si>
  <si>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</si>
  <si>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</si>
  <si>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</si>
  <si>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</si>
  <si>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</si>
  <si>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</si>
  <si>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</si>
  <si>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</si>
  <si>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</si>
  <si>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</si>
  <si>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</si>
  <si>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</si>
  <si>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</si>
  <si>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</si>
  <si>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</si>
  <si>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</si>
  <si>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</si>
  <si>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</si>
  <si>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</si>
  <si>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</si>
  <si>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</si>
  <si>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</si>
  <si>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</si>
  <si>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</si>
  <si>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</si>
  <si>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</si>
  <si>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</si>
  <si>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</si>
  <si>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</si>
  <si>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</si>
  <si>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</si>
  <si>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</si>
  <si>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</si>
  <si>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</si>
  <si>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</si>
  <si>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</si>
  <si>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</si>
  <si>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</si>
  <si>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</si>
  <si>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</si>
  <si>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</si>
  <si>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</si>
  <si>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</si>
  <si>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</si>
  <si>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</si>
  <si>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</si>
  <si>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</si>
  <si>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</si>
  <si>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</si>
  <si>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</si>
  <si>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</si>
  <si>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</si>
  <si>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</si>
  <si>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</si>
  <si>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</si>
  <si>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</si>
  <si>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</si>
  <si>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</si>
  <si>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</si>
  <si>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</si>
  <si>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</si>
  <si>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</si>
  <si>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</si>
  <si>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</si>
  <si>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</si>
  <si>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</si>
  <si>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</si>
  <si>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</si>
  <si>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</si>
  <si>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</si>
  <si>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</si>
  <si>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</si>
  <si>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</si>
  <si>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</si>
  <si>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</si>
  <si>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</si>
  <si>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</si>
  <si>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</si>
  <si>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</si>
  <si>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</si>
  <si>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</si>
  <si>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</si>
  <si>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</si>
  <si>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</si>
  <si>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</si>
  <si>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</si>
  <si>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</si>
  <si>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</si>
  <si>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</si>
  <si>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</si>
  <si>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</si>
  <si>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</si>
  <si>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</si>
  <si>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</si>
  <si>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</si>
  <si>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</si>
  <si>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</si>
  <si>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</si>
  <si>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</si>
  <si>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</si>
  <si>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</si>
  <si>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</si>
  <si>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</si>
  <si>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</si>
  <si>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</si>
  <si>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</si>
  <si>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</si>
  <si>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</si>
  <si>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</si>
  <si>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</si>
  <si>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</si>
  <si>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</si>
  <si>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</si>
  <si>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</si>
  <si>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</si>
  <si>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</si>
  <si>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</si>
  <si>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</si>
  <si>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</si>
  <si>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</si>
  <si>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</si>
  <si>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</si>
  <si>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</si>
  <si>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</si>
  <si>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</si>
  <si>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</si>
  <si>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</si>
  <si>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</si>
  <si>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</si>
  <si>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</si>
  <si>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</si>
  <si>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</si>
  <si>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</si>
  <si>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</si>
  <si>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</si>
  <si>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</si>
  <si>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</si>
  <si>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</si>
  <si>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</si>
  <si>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</si>
  <si>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</si>
  <si>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</si>
  <si>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</si>
  <si>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</si>
  <si>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</si>
  <si>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</si>
  <si>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</si>
  <si>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</si>
  <si>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</si>
  <si>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</si>
  <si>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</si>
  <si>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</si>
  <si>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</si>
  <si>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</si>
  <si>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</si>
  <si>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</si>
  <si>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</si>
  <si>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</si>
  <si>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</si>
  <si>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</si>
  <si>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</si>
  <si>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</si>
  <si>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</si>
  <si>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</si>
  <si>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</si>
  <si>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</si>
  <si>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</si>
  <si>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</si>
  <si>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</si>
  <si>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</si>
  <si>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</si>
  <si>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</si>
  <si>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</si>
  <si>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</si>
  <si>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</si>
  <si>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</si>
  <si>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</si>
  <si>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</si>
  <si>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</si>
  <si>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</si>
  <si>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</si>
  <si>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</si>
  <si>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</si>
  <si>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</si>
  <si>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</si>
  <si>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</si>
  <si>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</si>
  <si>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</si>
  <si>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</si>
  <si>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</si>
  <si>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</si>
  <si>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</si>
  <si>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</si>
  <si>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</si>
  <si>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</si>
  <si>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</si>
  <si>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</si>
  <si>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</si>
  <si>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</si>
  <si>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</si>
  <si>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</si>
  <si>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</si>
  <si>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</si>
  <si>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</si>
  <si>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</si>
  <si>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</si>
  <si>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</si>
  <si>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</si>
  <si>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</si>
  <si>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</si>
  <si>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</si>
  <si>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</si>
  <si>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</si>
  <si>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</si>
  <si>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</si>
  <si>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</si>
  <si>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</si>
  <si>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</si>
  <si>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</si>
  <si>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</si>
  <si>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</si>
  <si>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</si>
  <si>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</si>
  <si>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</si>
  <si>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</si>
  <si>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</si>
  <si>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</si>
  <si>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</si>
  <si>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</si>
  <si>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</si>
  <si>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</si>
  <si>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</si>
  <si>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</si>
  <si>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</si>
  <si>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</si>
  <si>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</si>
  <si>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</si>
  <si>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</si>
  <si>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</si>
  <si>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</si>
  <si>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</si>
  <si>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</si>
  <si>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</si>
  <si>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</si>
  <si>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</si>
  <si>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</si>
  <si>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</si>
  <si>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</si>
  <si>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</si>
  <si>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</si>
  <si>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</si>
  <si>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</si>
  <si>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</si>
  <si>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</si>
  <si>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</si>
  <si>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</si>
  <si>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</si>
  <si>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</si>
  <si>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</si>
  <si>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</si>
  <si>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</si>
  <si>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</si>
  <si>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</si>
  <si>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</si>
  <si>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</si>
  <si>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</si>
  <si>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</si>
  <si>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</si>
  <si>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</si>
  <si>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</si>
  <si>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</si>
  <si>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</si>
  <si>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</si>
  <si>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</si>
  <si>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</si>
  <si>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</si>
  <si>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</si>
  <si>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</si>
  <si>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</si>
  <si>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</si>
  <si>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</si>
  <si>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</si>
  <si>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</si>
  <si>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</si>
  <si>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</si>
  <si>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</si>
  <si>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</si>
  <si>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</si>
  <si>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</si>
  <si>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</si>
  <si>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</si>
  <si>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</si>
  <si>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</si>
  <si>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</si>
  <si>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</si>
  <si>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</si>
  <si>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</si>
  <si>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</si>
  <si>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</si>
  <si>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</si>
  <si>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</si>
  <si>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</si>
  <si>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</si>
  <si>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</si>
  <si>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</si>
  <si>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</si>
  <si>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</si>
  <si>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</si>
  <si>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</si>
  <si>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</si>
  <si>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</si>
  <si>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</si>
  <si>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</si>
  <si>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</si>
  <si>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</si>
  <si>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</si>
  <si>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</si>
  <si>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</si>
  <si>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</si>
  <si>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</si>
  <si>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</si>
  <si>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</si>
  <si>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</si>
  <si>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</si>
  <si>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</si>
  <si>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</si>
  <si>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</si>
  <si>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</si>
  <si>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</si>
  <si>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</si>
  <si>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</si>
  <si>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</si>
  <si>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</si>
  <si>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</si>
  <si>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</si>
  <si>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</si>
  <si>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</si>
  <si>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</si>
  <si>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</si>
  <si>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</si>
  <si>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</si>
  <si>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</si>
  <si>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</si>
  <si>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</si>
  <si>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</si>
  <si>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</si>
  <si>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</si>
  <si>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</si>
  <si>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</si>
  <si>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</si>
  <si>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</si>
  <si>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</si>
  <si>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</si>
  <si>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</si>
  <si>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</si>
  <si>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</si>
  <si>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</si>
  <si>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</si>
  <si>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</si>
  <si>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</si>
  <si>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</si>
  <si>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</si>
  <si>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</si>
  <si>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</si>
  <si>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</si>
  <si>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</si>
  <si>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</si>
  <si>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</si>
  <si>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</si>
  <si>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</si>
  <si>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</si>
  <si>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</si>
  <si>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</si>
  <si>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</si>
  <si>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</si>
  <si>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</si>
  <si>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</si>
  <si>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</si>
  <si>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</si>
  <si>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</si>
  <si>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</si>
  <si>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</si>
  <si>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</si>
  <si>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</si>
  <si>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</si>
  <si>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</si>
  <si>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</si>
  <si>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</si>
  <si>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</si>
  <si>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</si>
  <si>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</si>
  <si>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</si>
  <si>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</si>
  <si>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</si>
  <si>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</si>
  <si>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</si>
  <si>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</si>
  <si>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</si>
  <si>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</si>
  <si>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</si>
  <si>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</si>
  <si>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</si>
  <si>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</si>
  <si>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</si>
  <si>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</si>
  <si>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</si>
  <si>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</si>
  <si>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</si>
  <si>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</si>
  <si>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</si>
  <si>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</si>
  <si>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</si>
  <si>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</si>
  <si>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</si>
  <si>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</si>
  <si>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</si>
  <si>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</si>
  <si>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</si>
  <si>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</si>
  <si>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</si>
  <si>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</si>
  <si>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</si>
  <si>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</si>
  <si>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</si>
  <si>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</si>
  <si>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</si>
  <si>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</si>
  <si>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</si>
  <si>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</si>
  <si>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</si>
  <si>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</si>
  <si>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</si>
  <si>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</si>
  <si>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</si>
  <si>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</si>
  <si>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</si>
  <si>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</si>
  <si>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</si>
  <si>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</si>
  <si>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</si>
  <si>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</si>
  <si>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</si>
  <si>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</si>
  <si>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</si>
  <si>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</si>
  <si>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</si>
  <si>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</si>
  <si>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</si>
  <si>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</si>
  <si>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</si>
  <si>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</si>
  <si>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</si>
  <si>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</si>
  <si>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</si>
  <si>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</si>
  <si>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</si>
  <si>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</si>
  <si>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</si>
  <si>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</si>
  <si>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</si>
  <si>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</si>
  <si>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</si>
  <si>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</si>
  <si>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</si>
  <si>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</si>
  <si>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</si>
  <si>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</si>
  <si>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</si>
  <si>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</si>
  <si>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</si>
  <si>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</si>
  <si>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</si>
  <si>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</si>
  <si>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</si>
  <si>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</si>
  <si>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</si>
  <si>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</si>
  <si>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</si>
  <si>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</si>
  <si>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</si>
  <si>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</si>
  <si>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</si>
  <si>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</si>
  <si>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</si>
  <si>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</si>
  <si>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</si>
  <si>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</si>
  <si>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</si>
  <si>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</si>
  <si>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</si>
  <si>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</si>
  <si>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</si>
  <si>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</si>
  <si>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</si>
  <si>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</si>
  <si>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</si>
  <si>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</si>
  <si>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</si>
  <si>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</si>
  <si>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</si>
  <si>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</si>
  <si>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</si>
  <si>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</si>
  <si>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</si>
  <si>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</si>
  <si>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</si>
  <si>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</si>
  <si>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</si>
  <si>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</si>
  <si>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</si>
  <si>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</si>
  <si>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</si>
  <si>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</si>
  <si>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</si>
  <si>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</si>
  <si>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</si>
  <si>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</si>
  <si>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</si>
  <si>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</si>
  <si>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</si>
  <si>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</si>
  <si>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</si>
  <si>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</si>
  <si>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</si>
  <si>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</si>
  <si>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</si>
  <si>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</si>
  <si>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</si>
  <si>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</si>
  <si>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</si>
  <si>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</si>
  <si>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</si>
  <si>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</si>
  <si>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</si>
  <si>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</si>
  <si>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</si>
  <si>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</si>
  <si>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</si>
  <si>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</si>
  <si>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</si>
  <si>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</si>
  <si>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</si>
  <si>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</si>
  <si>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</si>
  <si>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</si>
  <si>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</si>
  <si>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</si>
  <si>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</si>
  <si>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</si>
  <si>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</si>
  <si>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</si>
  <si>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</si>
  <si>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</si>
  <si>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</si>
  <si>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</si>
  <si>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</si>
  <si>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</si>
  <si>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</si>
  <si>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</si>
  <si>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</si>
  <si>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</si>
  <si>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</si>
  <si>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</si>
  <si>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</si>
  <si>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</si>
  <si>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</si>
  <si>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</si>
  <si>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</si>
  <si>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</si>
  <si>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</si>
  <si>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</si>
  <si>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</si>
  <si>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</si>
  <si>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</si>
  <si>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</si>
  <si>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Manufacture of agricultural chemicals and products</t>
  </si>
  <si>
    <t>N/A</t>
  </si>
  <si>
    <t>2012</t>
  </si>
  <si>
    <t>Manufacture of fertilizers and nitrogen compounds</t>
  </si>
  <si>
    <t>All</t>
  </si>
  <si>
    <t>2021</t>
  </si>
  <si>
    <t>Manufacture of pesticides and other agrochemical products</t>
  </si>
  <si>
    <t>All except</t>
  </si>
  <si>
    <t>Manufacture of disinfectants</t>
  </si>
  <si>
    <t>Yes</t>
  </si>
  <si>
    <t>No</t>
  </si>
  <si>
    <t>Document from website</t>
  </si>
  <si>
    <t>https://www.sasb.org/wp-content/uploads/2019/08/RT0101_Chemicals_Brief.pdf</t>
  </si>
  <si>
    <t>Chemicals Indutry Brief</t>
  </si>
  <si>
    <t>www.sasb.org</t>
  </si>
  <si>
    <t>Sustainability Accounting Standards Board(SASB)</t>
  </si>
  <si>
    <t>Journal article</t>
  </si>
  <si>
    <t>Agrochemical Input Application and Energy Use Efficiency of Maize Production Systems in Dezful, Iran</t>
  </si>
  <si>
    <t>Agrochemical Input Application and Energy Use Efficiency of Maize Production System in Dexful,Iran.</t>
  </si>
  <si>
    <t>Middle East Journal of Scientific Research</t>
  </si>
  <si>
    <t>Mohammad Yousefi, S H Lorzadeh, M.R. Enayatgholizadeh, A Mahdavidamghani</t>
  </si>
  <si>
    <t>Website</t>
  </si>
  <si>
    <t>http://www.madehow.com/Volume-1/Pesticide.html</t>
  </si>
  <si>
    <t>Pesticide</t>
  </si>
  <si>
    <t>How Products are Made</t>
  </si>
  <si>
    <t>https://www.netzsch-grinding.com/en/chemical-industry/overview-products/</t>
  </si>
  <si>
    <t>Netzsch</t>
  </si>
  <si>
    <t>Dry and wet processing, NETZSCH machines and systems for the chemicals industry</t>
  </si>
  <si>
    <t>www.netzsch-grinding.com</t>
  </si>
  <si>
    <t>Chemical Manufacturing Process and Product Formulation</t>
  </si>
  <si>
    <t>www.p2infohouse.org</t>
  </si>
  <si>
    <t>P2infohouse</t>
  </si>
  <si>
    <t>https://essentialchemicalindustry.org/the-chemical-industry/the-chemical-industry.html</t>
  </si>
  <si>
    <t>The Chemical Industry</t>
  </si>
  <si>
    <t>https://essentialchemicalindustry.org</t>
  </si>
  <si>
    <t>Essential Chemical Industry</t>
  </si>
  <si>
    <t>https://iopscience.iop.org/article/10.1088/1755-1315/472/1/012034/pdf</t>
  </si>
  <si>
    <t>Earth and Environmental Science</t>
  </si>
  <si>
    <t>Analysis of Water and Energy  Consumption in Urea Fertilizer Industry: Case Study PT.X</t>
  </si>
  <si>
    <t>L. Fiamelda</t>
  </si>
  <si>
    <t>Environment &amp; Energy</t>
  </si>
  <si>
    <t>The Fertilizer Institute</t>
  </si>
  <si>
    <t>https://www.tfi.org/our-industry/state-of-industry/environment-energy</t>
  </si>
  <si>
    <t>Environmental, Health, and Safety Guidelines for Pesticide Manufacturing, Formulation, and
Packaging</t>
  </si>
  <si>
    <t>World Bank</t>
  </si>
  <si>
    <t>International Finance Corporation</t>
  </si>
  <si>
    <t>Handbook on Fertilizer Technology</t>
  </si>
  <si>
    <t>Fertilizer Association of India</t>
  </si>
  <si>
    <t>https://gpnmag.com/article/facts-about-fertilizer-raw-materials-availability-and-pricing-0/</t>
  </si>
  <si>
    <t>Fred Humla</t>
  </si>
  <si>
    <t>The Facts about Fertilizer Raw Materials, Availability and Pricing</t>
  </si>
  <si>
    <t>Green House Product News</t>
  </si>
  <si>
    <t>Promoting decent work in the chemical industry: Innovative initiatives</t>
  </si>
  <si>
    <t>International Labour Organization (ILO)</t>
  </si>
  <si>
    <t>ILO</t>
  </si>
  <si>
    <t>https://www.ilo.org/wcmsp5/groups/public/---ed_dialogue/---sector/documents/publication/wcms_226385.pdf</t>
  </si>
  <si>
    <t>Environmental, Health, and Safety Guidelines
for Nitrogenous Fertilizer Production</t>
  </si>
  <si>
    <t>https://www.hindawi.com/journals/jchem/2019/6730305/</t>
  </si>
  <si>
    <t>Hazrat Ali, Ezzat Khan</t>
  </si>
  <si>
    <t>Environmental Chemistry and Ecotoxicology of Heavy Metals</t>
  </si>
  <si>
    <t>Journal of Chemistry</t>
  </si>
  <si>
    <t>Impact of Chemical Fertilizers on our Environment and Ecosytem</t>
  </si>
  <si>
    <t>Randeep Kumar, Ravendra Kumar, Om Prakash</t>
  </si>
  <si>
    <t>https://www.researchgate.net/publication/331132826_The_Impact_of_Chemical_Fertilizers_on_our_Environment_and_Ecosystem</t>
  </si>
  <si>
    <t>Book</t>
  </si>
  <si>
    <t>Research Trend in Environmental Science</t>
  </si>
  <si>
    <t>https://rlsdhamal.com/safety-in-fertilizer-industry/</t>
  </si>
  <si>
    <t>Saurabh Ranjan</t>
  </si>
  <si>
    <t>https://rlsdhamal.com</t>
  </si>
  <si>
    <t xml:space="preserve">Safety in Fertilizer Industry </t>
  </si>
  <si>
    <t>Nitrogen Fertilizer Management &amp;
Greenhouse Gas Mitigation Opportunities</t>
  </si>
  <si>
    <t>Peter Woodbury &amp; Jenifer Wightman</t>
  </si>
  <si>
    <t>http://blogs.cornell.edu/woodbury/</t>
  </si>
  <si>
    <t>http://blogs.cornell.edu</t>
  </si>
  <si>
    <t>Environmental, Health and Safety Guidelines
for Phosphate Fertilizer Manufacturing</t>
  </si>
  <si>
    <t>https://ohsonline.com/Articles/2017/12/07/The-Hidden-Dangers-of-Chemical-Fertilizers.aspx?Page=3</t>
  </si>
  <si>
    <t>The Hidden Dangers of Chemical Fertilizers</t>
  </si>
  <si>
    <t>Occupational Health &amp; Safety</t>
  </si>
  <si>
    <t>https://ohsonline.com</t>
  </si>
  <si>
    <t>ENVIRONMENTAL IMPACT AND MANAGEMENT OF WASTESFROM PHOSPHATE FERTILIZER PLANTS</t>
  </si>
  <si>
    <t>https://www.icontrolpollution.com/articles/environmental-impact-and-management-of-wastes-from-phosphate-fertilizer-plants.pdf</t>
  </si>
  <si>
    <t>Journal of Industrial Pollution Control</t>
  </si>
  <si>
    <t>C.S.K. MISHRA, SOUMYA NAYAK, B.C. GURU AND MONALISA RATH</t>
  </si>
  <si>
    <t>Understanding the Impacts of Pesticides on Children</t>
  </si>
  <si>
    <t>UNICEF</t>
  </si>
  <si>
    <t>https://www.unicef.org</t>
  </si>
  <si>
    <t>https://www.unicef.org/csr/files/Understanding_the_impact_of_pesticides_on_children-_Jan_2018.pdf</t>
  </si>
  <si>
    <t>https://www.ncbi.nlm.nih.gov/pmc/articles/PMC3091352/</t>
  </si>
  <si>
    <t>Public Health Consequences on Vulnerable Populations from Acute Chemical Releases</t>
  </si>
  <si>
    <t>https://www.ncbi.nlm.nih.gov</t>
  </si>
  <si>
    <t>Maureen F Or, Perri Zeitz Rcukart</t>
  </si>
  <si>
    <t>https://www.farmpractices.com/agricultural-sprayers</t>
  </si>
  <si>
    <t>Agricultural Sprayers : Basic Types Use And Advantages</t>
  </si>
  <si>
    <t>https://www.farmpractices.com</t>
  </si>
  <si>
    <t xml:space="preserve">Farm Practices </t>
  </si>
  <si>
    <t>https://www.iaea.org/topics/greenhouse-gas-reduction</t>
  </si>
  <si>
    <t>GreenHouse Gas Reduction</t>
  </si>
  <si>
    <t>https://www.iaea.org</t>
  </si>
  <si>
    <t>International Atomic Energy Agency</t>
  </si>
  <si>
    <t>https://www.ethicaladvocate.com/7-biggest-ethical-issues-facing-agricultural-industry/</t>
  </si>
  <si>
    <t>Ethical Advocate</t>
  </si>
  <si>
    <t>https://www.ethicaladvocate.com</t>
  </si>
  <si>
    <t>7 Biggest Ethical Issues Facing The Agricultural Industry</t>
  </si>
  <si>
    <t>Zimdahl, Robert L</t>
  </si>
  <si>
    <t>Agriculture’s Moral Dilemmas." In Agricultural Ethics-An Invitation</t>
  </si>
  <si>
    <t>Springer</t>
  </si>
  <si>
    <t>The business model for agricultural chemicals and products does not rely on the ownership or management of financial assets
except to support day-to-day operations.</t>
  </si>
  <si>
    <t>This Business Activity does not have any characteristics that would make it more susceptible to breaching the ‘spirit or the letter’
of tax regulation.</t>
  </si>
  <si>
    <t>https://www.epa.gov/nutrientpollution/sources-and-solutions-agriculture</t>
  </si>
  <si>
    <t>United States Protection Agency</t>
  </si>
  <si>
    <t>The Sources and Solutions: Agriculture</t>
  </si>
  <si>
    <t>EPA</t>
  </si>
  <si>
    <t>The Business Activity generates a significant amount of hazardous waste. The most common hazardous wastes produced by the facilities are spent catalysts after their replacement in scheduled turnarounds of gas desulphurization.[14] Solid or semi-solid wastes include residues and filtrates from chemical synthesis processes, contaminated with spent acids, bases, solvents, active pesticide ingredients, cyanides, and metals.[9]</t>
  </si>
  <si>
    <t>https://www.marketresearch.com/Heavy-Industry-c1595/Materials-Chemicals-c91/Agricultural-Chemicals-c454/</t>
  </si>
  <si>
    <t>Agricultural Chemicals Market Research Reports &amp; Industry Analysis</t>
  </si>
  <si>
    <t>Market Research.com</t>
  </si>
  <si>
    <t>Market Research</t>
  </si>
  <si>
    <t>https://www.transparencymarketresearch.com/agricultural-chemical-manufacturing.html</t>
  </si>
  <si>
    <t>Agricultural Chemical Manufacturing Market - Global Industry Analysis, Size, Share, Growth, Trends and Forecast, 2012 - 2018</t>
  </si>
  <si>
    <t>https://www.bsr.org/reports/BSR_Ethical_Mining_Conflict_Minerals.pdf</t>
  </si>
  <si>
    <t>How Can Business Contribute to the Ethical Mining of Conflict Minerals?</t>
  </si>
  <si>
    <t>BSR</t>
  </si>
  <si>
    <t>https://www.dena.de/fileadmin/dena/Publikationen/PDFs/2019/Feedstocks_for_the_chemical_industry.pdf</t>
  </si>
  <si>
    <t>https://www.dena.de</t>
  </si>
  <si>
    <t>Global Alliance Power Fuels</t>
  </si>
  <si>
    <t>Feedstocks for the chemical industry</t>
  </si>
  <si>
    <t>Facts &amp; Figures of the European Chemical Industry</t>
  </si>
  <si>
    <t>https://cefic.org/app/uploads/2019/01/The-European-Chemical-Industry-Facts-And-Figures-2020.pdf</t>
  </si>
  <si>
    <t>Cefic Facts &amp; Figures</t>
  </si>
  <si>
    <t>https://cefic.org</t>
  </si>
  <si>
    <t>https://www.princeton.edu/~ota/disk3/1983/8312/831209.PDF</t>
  </si>
  <si>
    <t>https://www.princeton.edu</t>
  </si>
  <si>
    <t>Princeton Univesity</t>
  </si>
  <si>
    <t xml:space="preserve">
</t>
  </si>
  <si>
    <t>https://www.sciencedirect.com/science/article/pii/S147466701531199X</t>
  </si>
  <si>
    <t>TO INCREASE SYSTEMS SAFETY AND RELIABILITY BY BETTER MAN MACHINE INTERFACE</t>
  </si>
  <si>
    <t>Januz Szpytko</t>
  </si>
  <si>
    <t>https://p2infohouse.org/ref/01/00937/mod5-2.pdf</t>
  </si>
  <si>
    <t>http://chemwater.eu/index.php/Chemistry-Water-synergies/Chemistry-Water-synergies.html</t>
  </si>
  <si>
    <t xml:space="preserve">A. Morales Perez, I. Genné , G. Rios, W. Schiettecatte , N. Stein, S. Wilmet </t>
  </si>
  <si>
    <t>Chemistry Water Synergies</t>
  </si>
  <si>
    <t>https://www.mitrask.com/fertilizer-testing-analysis/</t>
  </si>
  <si>
    <t>Fertilizer Testing &amp; Analysis</t>
  </si>
  <si>
    <t>MSK Testing &amp; Inspection</t>
  </si>
  <si>
    <t xml:space="preserve">https://www.criticaleye.com/inspiring/insights-servfile.cfm?id=1213
</t>
  </si>
  <si>
    <t>Accenture</t>
  </si>
  <si>
    <t>Transforming business processes in the chemical industry: Unlocking business value to achieve high performance</t>
  </si>
  <si>
    <r>
      <t xml:space="preserve">
</t>
    </r>
    <r>
      <rPr>
        <sz val="13"/>
        <color theme="3" tint="-0.249977111117893"/>
        <rFont val="Calibri"/>
        <family val="2"/>
      </rPr>
      <t xml:space="preserve">
</t>
    </r>
    <r>
      <rPr>
        <sz val="13"/>
        <color theme="1"/>
        <rFont val="Calibri"/>
        <family val="2"/>
      </rPr>
      <t xml:space="preserve">
</t>
    </r>
  </si>
  <si>
    <t>GUIDANCE FOR SAFE HANDLING AND UTILIZATION OF NON-CONFORMING SOLID FERTILIZERS AND RELATED MATERIALS FOR FERTILIZER IMPORTERS, DISTRIBUTORS AND MERCHANTS</t>
  </si>
  <si>
    <t>https://www.fertilizerseurope.com/wp-content/uploads/2019/08/guidance_for_safe_handling_and_utilization_of_fertilizers_to_merchants.pdf</t>
  </si>
  <si>
    <t>Fertilizers Europe</t>
  </si>
  <si>
    <t>https://lettucegroup4.weebly.com/effects-on-human-health.html</t>
  </si>
  <si>
    <t xml:space="preserve">How Fertilizers Affect our Health </t>
  </si>
  <si>
    <t>Pedro Alves, Sabrina Galarraga, Irene Aniz, Daniel Barbosa,</t>
  </si>
  <si>
    <t>POLLUTION OF FERTILIZERS WITH HEAVY METALS</t>
  </si>
  <si>
    <t>ZANIECZYSZCZENIE NAWOZÓW MINERALNYCH
METALAMI CIÊ¯KIMI</t>
  </si>
  <si>
    <t>Ecological Chemical Engineering</t>
  </si>
  <si>
    <t>https://www.researchgate.net/publication/285840647_Pollution_of_fertilizers_with_heavy_metals</t>
  </si>
  <si>
    <t xml:space="preserve"> </t>
  </si>
  <si>
    <t>https://hspcb.gov.in/content/dropdown/4hwm.pdf</t>
  </si>
  <si>
    <t>Guidelines for Management, Handling, Utilisationand Disposal of Phosphogypsum Generated from Phosphoric Acid Plants</t>
  </si>
  <si>
    <t>Ministry of Environment, Forests&amp; Climate Change</t>
  </si>
  <si>
    <t>CENTRAL POLLUTION CONTROL BOARD</t>
  </si>
  <si>
    <t>Packaging &amp; Loading</t>
  </si>
  <si>
    <t>http://www.productstewardship.eu/the-program/sales-storage-and-transportation/packaging-and-loading/</t>
  </si>
  <si>
    <t>https://pubmed.ncbi.nlm.nih.gov/19286315/</t>
  </si>
  <si>
    <t>Treatment of spent catalyst from the nitrogenous fertilizer industry--a review of the available methods of regeneration, recovery and disposal</t>
  </si>
  <si>
    <t>Department of Chemical Engineering, Indian Institute of Technology, Hauz Khas, New Delhi</t>
  </si>
  <si>
    <t>Bina Singh</t>
  </si>
  <si>
    <t>https://www.sciencedirect.com/science/article/pii/S1877705814011059</t>
  </si>
  <si>
    <t>Cadmium and Phosphate Fertilizers: The Issue and Science</t>
  </si>
  <si>
    <t>International Plant Nutrition Institute, Norcross, GA, USA</t>
  </si>
  <si>
    <t>Terry L Roberts</t>
  </si>
  <si>
    <t>The Business Activity exposes its employees to hazardous substances like ammonia, nitric acid vapor, gaseous formaldehyde, and urea or ammonium nitrate.[14] Acids vapors, especially hydrogen fluoride(HF), are common toxic chemicals in pesticides and fertilizer plants. Exposure to pathogens is also a common occupational hazard during fermentation processes in biopesticide manufacturing.[19]</t>
  </si>
  <si>
    <t>Workers are exposed to hazardous pesticide and fertilizer dust, during all production phases.[9] In pesticides and fertilizers formulation and packaging processes, workers may be exposed to airborne dust during drying, milling, and mixing operations. Occupational hazards are associated with exposure to mixtures containing high proportions of fertilizer dust such as ammonium nitrate and acid vapors that can have harmful effects over time.[9]</t>
  </si>
  <si>
    <t>ICEM Guide on Contract and Agency Labor</t>
  </si>
  <si>
    <t>https://fdocuments.in/document/icem-manual</t>
  </si>
  <si>
    <t xml:space="preserve"> International  Federation  of  Chemical,  Energy,  Mine  and  General  Workers’  Unions </t>
  </si>
  <si>
    <t>https://news.berkeley.edu/2012/04/02/fertilizer-use-responsible-for-increase-in-nitrous-oxide-in-atmosphere/</t>
  </si>
  <si>
    <t>Fertilizer use responsible for increase in nitrous oxide in atmosphere</t>
  </si>
  <si>
    <t>Robert Sanders</t>
  </si>
  <si>
    <t>Berkley News</t>
  </si>
  <si>
    <t>Research Gate</t>
  </si>
  <si>
    <t>How_does_the_fertilizer_use_affect_GHG_emission</t>
  </si>
  <si>
    <t>Sanket Rai</t>
  </si>
  <si>
    <t>https://www.researchgate.net/post/How_does_the_fertilizer_use_affect_GHG_emission</t>
  </si>
  <si>
    <t>https://www.cropnutrition.com/resource-library/fertilizers-and-soil-acidity</t>
  </si>
  <si>
    <t>https://www.cropnutrition.com</t>
  </si>
  <si>
    <t>Fertilizers and Soil Acidity</t>
  </si>
  <si>
    <t>The Mosaic Company</t>
  </si>
  <si>
    <t>https://www.engledow.com/green-scene/2014/08/fertilizer-101-the-why-what-how-and-when-to-fertilize-your-lawn/</t>
  </si>
  <si>
    <t>Fertilizer 101: The Why, What, How, and When to Fertilize Your Lawn</t>
  </si>
  <si>
    <t>https://www.engledow.com</t>
  </si>
  <si>
    <t>Eric Endlegow</t>
  </si>
  <si>
    <t>Kids on the Frontline</t>
  </si>
  <si>
    <t>Pesticide Action Network North America</t>
  </si>
  <si>
    <t>https://www.panna.org/sites/default/files/KOF-report-final.pdf</t>
  </si>
  <si>
    <t>Yara's GRI report</t>
  </si>
  <si>
    <t>YARA</t>
  </si>
  <si>
    <t>https://www.yara.com/siteassets/sustainability/gri-reports/yara-sustainability-gri-report-2019.pdf/</t>
  </si>
  <si>
    <t>Water is essential in the fertilizer and insecticide production process, but it is primarily used for cooling and, to a lesser extent, in steam production and manufacturing processes, which means that most of the water withdrawn is returned to the source unpolluted. Compliance with statutory requirements and permits is a minimum expectation for any operation of the Business Activity.[53]</t>
  </si>
  <si>
    <t>Pesticide Industry : A Profile</t>
  </si>
  <si>
    <t>https://www3.epa.gov/ttnecas1/regdata/IPs/Agricultural%20Chemicals%20(pesticides)_IP.pdf</t>
  </si>
  <si>
    <t>Scott Mathias</t>
  </si>
  <si>
    <t>Triangle Research Insititue</t>
  </si>
  <si>
    <t>The Business Activity uses water as a major product input. Large quantities of water are required in the production of the liquid form of phosphate and potash fertilizers.[8]  Most of the agrichemical products are made available in liquid form such as liquid insecticides and fertilizers and hence water contributes as a major product input.[9]</t>
  </si>
  <si>
    <t xml:space="preserve">The Business Activity includes altering both the chemical and physical properties of raw resources. Typical raw material inputs include hydrocarbon sources (mainly natural gas), sulfur, phosphate rock, potassium salts, micro-nutrients, water, and air. These are typically synthesized or altered into active compounds such as ammonia, urea, ammonium sulfate, and nitrate which are added to solvents for consumer use. [10]
</t>
  </si>
  <si>
    <t>The Business Activity has a significant proportion of temporary workers. Agricultural chemicals and products industries depend on internships. The developing countries hire as close as 48% of temporary employees.[20] Common examples include cleaning, catering, security, or maintenance and repair. Other jobs that companies have regularly started to contract out are those jobs that deal with sorting, packing, loading or unloading, engineering, warehousing, and administration, or clerical work.[47]</t>
  </si>
  <si>
    <t>The Business Activity is dependent on fossil fuel for its operations. Agrochemical production plants require feedstocks such as natural gas and crude oil to power machines. [1]Many agrochemical industry processes use machine drives (mainly electric motors, pumps, and fans) to pump, compress, or move feedstock, and end-products. Fossil fuel consumption in the EU organic chemical sector was valued at 3.1 million tonnes of oil equivalent in 2017.[38]</t>
  </si>
  <si>
    <t xml:space="preserve"> The chemical structure of key inputs is altered with the use of extreme temperatures during operations. [35]  An agrichemical product contains a combination of two or more chemical inputs such as chlorine, phosphorous, oxygen, nitrogen, and kerosene. The manufacture of products involves reacting such substances with one another to form new compounds, with the help of catalysts.[3] The business uses various chemical processes such as electrolysis, distillation, evaporation, and refrigeration. All these processes are energy-intensive.[35] For example, ammonia is synthesized by the reversible reaction of nitrogen and hydrogen in elevated temperatures of 750° to 1,000° F.[35]</t>
  </si>
  <si>
    <t>The Business Activity requires automated machine labor. Operations such as wet or dry grinding, mixing, and emulsifying are essential in the formulation of agricultural chemicals and products.[4] Automated equipment includes pressure vessels, storage tanks, compressors, and heat exchangers.[6]</t>
  </si>
  <si>
    <t xml:space="preserve">
Note to FF to calibrate this alongside others - Basic chemicals manufacturing is not upgraded for this goal.  A reference for this goal was not found.
AF: I don’t understand this comment.</t>
  </si>
  <si>
    <t xml:space="preserve">This Business Activity uses water for multiple purposes like cleaning, heating/cooling and steam generation.[37] </t>
  </si>
  <si>
    <t xml:space="preserve">The manufacturing of agricultural chemicals emits effluent throughout the process of industrial processing, manufacturing, product formulation. All this waste contains chemicals like methanol, ethanol, ammonia, cyanide, and suspended solids with high acidic characteristics.[10]  </t>
  </si>
  <si>
    <t>This Business Activity does not depend on the ownership or management of natural resources.</t>
  </si>
  <si>
    <t>The agricultural chemicals and products are made from multiple inputs. Various raw materials such as water, hydrocarbons (natural gas), elements like calcium and sulfur, micronutrients (Boron, Copper, Iron, and Manganese), and compounds like ammonia are required for the synthesis of agricultural chemicals. The product on average comprises more than a dozen components.[11]</t>
  </si>
  <si>
    <t xml:space="preserve">
There are various ethical challenges associated with the supply chains of this Business Activity. The  mining of raw materials such as limestone, potash, sulfur, and calcium sulfate are associated with human rights violations including the use of child labor and high rates of death, injury, and disease.[32] Environmentally, soil erosion and deforestation of protected areas, biodiversity loss, and water pollution are often associated with it such mining activities.[32]
</t>
  </si>
  <si>
    <t>The Business Activity handles potentially harmful substances. For example, ammonium nitrate-based fertilizers are potentially harmful and some gases are toxic (e.g. nitrogen dioxide).[40]</t>
  </si>
  <si>
    <t xml:space="preserve">The Business Activity uses and manufactures a significant amount of hazardous substances.[14] .They include highly toxic and reactive materials and flammable or explosive compounds.[9] Phosphate fertilizers and pesticides use heavy metals (zinc, cadmium, lead) which poses a threat to human health and the environment.[15] </t>
  </si>
  <si>
    <t>The manufacturing of agricultural chemicals and products generate ammonia, crystalline sodium nitrates, and phosphogypsum as by-products.[16] These by-products are potentially harmful to the environment, causing air, water, and soil pollution. It may contain heavy metals that may enter into the food chain through potable water and agriculture products. Acidic run-off from phosphogypsum due to the presence of residual phosphoric acid may cause fish mortality in receiving water bodies such as ponds/lakes (due to low pH).[43]]</t>
  </si>
  <si>
    <t>Many process vessels in the manufacturing units operate under a vacuum or high pressure. The presence of catalysts such as carbon monoxide and carbon dioxide can lead to the formation of ammonium carbonate that can lead to rusting on pipes and increase the risk of a spill. The valves that carry the products are also at risk of leakage and hence increases the possibility of a spill.[17]</t>
  </si>
  <si>
    <t>This characteristic applies to nitrogen fertilizer manufacturing only. The synthetic nitrogen fertilizers emit a lot of fossil fuel-based green house gases(GHGs). It emits Nitrous oxide that is 298 times more potent than carbon dioxide and is a very important GHG emitted from field crops. For example, 61% of GHG emissions from corn production are from N2O and the production of nitrogen(N) fertilizers.[18]</t>
  </si>
  <si>
    <t xml:space="preserve">
</t>
  </si>
  <si>
    <t>AF: I've changed this to No, because the rationale given was not sufficient to warrant a YES. Rationale has now been moved to substantiate a moderate label.</t>
  </si>
  <si>
    <t>The Business Activity emits a substantial amount of harmful substances into nature. Emissions to air generated during agricultural chemicals manufacturing, formulating, and packaging processes include volatile organic compounds (VOCs), fine particulates and exhaust gases. VOCs may be emitted from reactor vents, filtering systems during separation processes, purification tanks, and dryers during chemical synthesis and extraction activities. Fine particulates of fertilizers and pesticide dust may be suspended in the air during material handling, processing, and storage. Dust generated by fertilizer and pesticide formulation (e.g. milling, mixing) and packaging processes contains active ingredients that may be toxic to humans and the environment.[9]</t>
  </si>
  <si>
    <t>The Business Activity could expose employees to highly reactive substances such as calcium, potassium, nitrogen. Exposure to reactive substances may arise during solvent use, handling, and storage. [9] Reactions may result due to the accidental release of synthetic gas in ammonia plants. [14]</t>
  </si>
  <si>
    <t>Agri-chemicals have wide-ranging impacts on people and the environment which should be communicated by manufacturers. Environmental impacts include soil acidification and surface, and groundwater contamination. Human impacts include association with methemoglobinemia, otherwise known as Blue Baby syndrome.[21] The products of the Business Activity requires mixing it in different ratios with water or other chemicals for different purposes and customers can find it difficult to understand. For example, Most bags of fertilizer will have a 3 number ratio on the bag. These numbers are the percentages of nitrogen (N), phosphorus (P), and potassium (K), or N-P-K ratio, of the fertilizer.[51]</t>
  </si>
  <si>
    <t xml:space="preserve">AF: I removed a 'Yes' rationale which was pointed out that some effects may be felt by children, given their tendency to e.g. swim in irrigation ditches. This is not what the characteristic is intending to capture. </t>
  </si>
  <si>
    <t>Excess use of agricultural chemicals and products such as fertilizers results in emissions of nitrogen, ammonia, and heavy metals (arsenic, cadmium, and uranium). These heavy metals may accumulate in the soil. Cadmium is the heavy metal of most concern because it may affect human health like kidney disease, and other adverse effects on pulmonary, cardiovascular, and musculoskeletal systems.[46]</t>
  </si>
  <si>
    <t>The excessive use of fertilizers and pesticides affects the soil and water. Excessive use of fertilizers makes the soil acidic and kills the essential micro-organisms that help in enhancing agricultural yields. [16] The agricultural chemical products can also sip through the soil and reach the underground water table and other water sources. Ammonia can be harmful to aquatic life if large amounts are deposited to surface waters. [29]</t>
  </si>
  <si>
    <t>Products may contain nitrogen, ammonia, and heavy metals (arsenic, cadmium, and uranium). These metals are used as a catalysts that increases the rate of chemical reaction for product formation.[45] Toxic heavy metals not only pollute the soil but also get accumulated in food grains, fruits, and vegetables.[16] These heavy metals may accumulate in soil with repeated fertilizer applications. Cadmium is the heavy metal of most concern because it may affect human health like kidney disease, and other adverse effects on pulmonary, cardiovascular, and musculoskeletal systems.[46]</t>
  </si>
  <si>
    <t>Products can emit greenhouse gases such as methane, carbon dioxide, and nitrogen oxide. Agricultural activities contribute approximately 30 percent of total greenhouse gas emissions, mainly due to the use of chemical fertilizers and pesticides. Nitrogen-based fertilizer stimulates microbes in the soil to convert nitrogen to nitrous oxide at a faster rate than normal.[48] Nitrogen Oxide released from nitrogen-based fertilizers has a GWP of 300.[26] In the case of Urea fertilizer, a small amount of CO2 emissions also occur during the process of Urea hydrolysis in the soil after Urea fertilizer application.[49]</t>
  </si>
  <si>
    <t xml:space="preserve">Products come packaged in plastics and other materials. Fertilizers are stored either in the packed form (50 kg bags, big-bags) or bulk before being transported to distributors and customers.[44] </t>
  </si>
  <si>
    <t xml:space="preserve">Pesticides are generally accepted within the agricultural community as essential to maintaining yields and feeding a growing world population. There are also legitimate concerns because of the consequences of their widespread use. Beyond the release of harmful substances which may impact people’s health, pesticides are contributing to the decline of native species, such as the honeybees that help with pollination.[27] </t>
  </si>
  <si>
    <t xml:space="preserve">This Business Activity includes both the primary chemical transformation of organic and inorganic matter into fertilizer and nitrogen compounds and the manufacture of more complex chemical compounds into pesticides and other agrochemical products. Final products include fertilizers, insecticides, fungicides, herbicides and plant growth regulators.  
The manufacture of agricultural chemicals is a large and highly regulated subset of chemical manufacturing. Products are essential in the production of crops used for food, feed, fiber, and fuel. Agriculture chemicals and products are produced in two stages that are manufacture of the active ingredient and the formulation of the final product. The manufacture of active ingredients includes the chemical reaction of two or three elements in presence of solvents and catalysts while product formulation includes mixing, blending, or diluting with solvents, inert materials, or dyes without an intended chemical reaction. Applied annually, most fertiliser nutrients are absorbed by the crop, but when applied in excess, they can be lost to the environment through volatilization into the air, leaching into groundwater, emission from soil to air, and runoff into surface water [31]. </t>
  </si>
  <si>
    <t xml:space="preserve">A wide range of occupations in the Business Activity is outsourced, ranging from the procurement of ancillary goods, finance and accounting, human resources, and maintenance [39] In developing countries, 25-60% of the workforce in the manufacturing of agricultural chemicals and products were outsourced.[12] [20] Common examples include cleaning, catering, security, or maintenance and repair. </t>
  </si>
  <si>
    <t>SASB</t>
  </si>
  <si>
    <t>CHEMICALS
Sustainability Accounting Standard</t>
  </si>
  <si>
    <t>Prepared by-Sustainability Accounting Standards Board</t>
  </si>
  <si>
    <t>29/12/2020</t>
  </si>
  <si>
    <t xml:space="preserve"> http://www.sasb.org/wp-content/uploads/2015/03/RT0101_Chemical_Standard2.pdf.</t>
  </si>
  <si>
    <t>The chemical industry workforce is comprised of two main occupations: plant and machine operators, and technicians and associate professionals. The latter is highly skilled, therefore earning higher salaries. Some plant and machine operators are lower-skilled, increasing the risk of poor pay, but receiving lower than a living wage is not the norm.[55]</t>
  </si>
  <si>
    <t>The chemical industry workforce is comprised of two main occupations: plant and machine operators, and technicians and associate professionals. The latter is highly skilled, therefore earning higher salaries. Some plant and machine operators are lower-skilled, increasing the risk of poor employment terms, though there is limited evidence that such is the norm.[55]</t>
  </si>
  <si>
    <t>The Business Activity is dependent on fossil fuel for its operations. Agrochemical production plants require feedstocks such as natural gas and crude oil to power machines. [1] Many agrochemical industry processes use machine drives (mainly electric motors, pumps, and fans) to pump, compress, or move feedstock, and end-products. Fossil fuel consumption in the EU organic chemical sector was valued at 3.1 million tonnes of oil equivalent in 2017.[38]</t>
  </si>
  <si>
    <t xml:space="preserve">Changed from H-M after calibration. </t>
  </si>
  <si>
    <t>Although none of the high-risk characteristics are met, there is potential for discrimination to occur in all industries and therefore it should always be a consideration.</t>
  </si>
  <si>
    <t>Changed from H to M after calibration as temporary workers characteristic no longer applies (temporary workers charcteristic applied only to outsourced core functions)</t>
  </si>
  <si>
    <t>Kept high after calibration: products are B2B technically but many smallholder farmers.</t>
  </si>
  <si>
    <t>https://www.fertilizerseurope.com/climate-change-energy/2030-climate-and-energy-policy-framework/</t>
  </si>
  <si>
    <t>2030 Climate and Energy Policy Framework</t>
  </si>
  <si>
    <t>Mitigation of Climate Change. Contribution
of Working Group III to the Fifth Assessment Report of the Intergovernmental Panel on Climate Change</t>
  </si>
  <si>
    <t>IPCC</t>
  </si>
  <si>
    <t>739-802</t>
  </si>
  <si>
    <t>Manfred Fischedick, Joyashree Roy</t>
  </si>
  <si>
    <t>http://pure.iiasa.ac.at/id/eprint/11116/</t>
  </si>
  <si>
    <t>Sasb</t>
  </si>
  <si>
    <t>Sub-sectoral Environmental and Social
Guideline: Manufacture of Chemicals</t>
  </si>
  <si>
    <t>EBRD</t>
  </si>
  <si>
    <t>15/01/2021</t>
  </si>
  <si>
    <t>https://www.ebrd.com/cs/Satellite?c=Content&amp;pagename=EBRD%2FContent%2FContentLayout&amp;cid=1395241592220</t>
  </si>
  <si>
    <t>Corporate lobbying by chemicals companies, including agricultural chemcials and prodcuts,  can influence environmental or human health laws and regulations that pertain to the manufacture, use, and disposal of chemical substances. Chemical manufacturers may need permits or licences which will set out the limits to adhere to in terms of pollution and harm to human health. An environmental permit from a national or local authority may be required where an installation is producing and/or disposing of certain chemicals or chemical products, including radioactive substances. Water use and discharge and trade effluent permits may also be required. Therefore, companies spend significant amounts on lobbying and political contributions, changes in laws or policies which can impact companies’ business, long-term sustainability risks, including climate change and chemical safety.[57] [58][59]
The fertilizer industry has already been affected by the EU Emissions Trading Scheme, for example, and is exploring options for climate-friendly ammonia production in light of climate-related policy and regulatory change.[56]</t>
  </si>
  <si>
    <t xml:space="preserve"> Agrochemical production plants require feedstocks such as natural gas and crude oil to power machines, are extremely energy intensive and release significant quantities of greenhouse gas emissions. [1]</t>
  </si>
  <si>
    <t>First paragaph copied from Basic Chemicals post calibration: goal upgraded to High.</t>
  </si>
  <si>
    <t>Upgraded to H during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</si>
</sst>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3" tint="-0.249977111117893"/>
      <name val="Calibri"/>
      <family val="2"/>
    </font>
    <font>
      <sz val="13"/>
      <color theme="3" tint="-0.249977111117893"/>
      <name val="Calibri"/>
      <family val="2"/>
      <scheme val="minor"/>
    </font>
    <font>
      <sz val="13"/>
      <color theme="3" tint="-0.249977111117893"/>
      <name val="Calibri (Body)"/>
    </font>
    <font>
      <sz val="10"/>
      <color theme="1"/>
      <name val="Arial"/>
      <family val="2"/>
    </font>
    <font>
      <sz val="13"/>
      <color theme="4"/>
      <name val="Calibri"/>
      <family val="2"/>
    </font>
    <font>
      <sz val="13"/>
      <color theme="4"/>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FCDEB3"/>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02">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10" borderId="5" xfId="0" applyNumberFormat="1"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4" borderId="5" xfId="0" applyNumberFormat="1" applyFill="1" applyBorder="1" applyAlignment="1">
      <alignment horizontal="center"/>
    </xf>
    <xf numFmtId="0" fontId="0" fillId="15" borderId="5" xfId="0" applyFill="1" applyBorder="1" applyAlignment="1" applyProtection="1">
      <alignment vertical="center"/>
      <protection locked="0"/>
    </xf>
    <xf numFmtId="0" fontId="0" fillId="15" borderId="5" xfId="0" applyFill="1" applyBorder="1" applyAlignment="1" applyProtection="1">
      <alignment vertical="center" wrapText="1"/>
      <protection locked="0"/>
    </xf>
    <xf numFmtId="14" fontId="0" fillId="15" borderId="5" xfId="0" applyNumberFormat="1" applyFont="1" applyFill="1" applyBorder="1" applyAlignment="1" applyProtection="1">
      <alignment horizontal="center" vertical="center"/>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2" fillId="15" borderId="14" xfId="0" quotePrefix="1"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vertical="center"/>
      <protection locked="0"/>
    </xf>
    <xf numFmtId="0" fontId="45" fillId="0" borderId="0" xfId="0" applyFont="1"/>
    <xf numFmtId="0" fontId="1" fillId="20" borderId="5" xfId="0" applyFont="1" applyFill="1" applyBorder="1" applyAlignment="1" applyProtection="1">
      <alignment vertical="center" wrapText="1"/>
      <protection locked="0"/>
    </xf>
    <xf numFmtId="0" fontId="1" fillId="20" borderId="5" xfId="0" applyFont="1" applyFill="1" applyBorder="1" applyAlignment="1" applyProtection="1">
      <alignment horizontal="center" vertical="center" wrapText="1"/>
      <protection locked="0"/>
    </xf>
    <xf numFmtId="0" fontId="1" fillId="20" borderId="5" xfId="0" applyFont="1" applyFill="1" applyBorder="1" applyAlignment="1" applyProtection="1">
      <alignment vertical="center"/>
      <protection locked="0"/>
    </xf>
    <xf numFmtId="0" fontId="46" fillId="15" borderId="17" xfId="0" applyFont="1" applyFill="1" applyBorder="1" applyAlignment="1" applyProtection="1">
      <alignment horizontal="left" vertical="center" wrapText="1"/>
      <protection locked="0"/>
    </xf>
    <xf numFmtId="0" fontId="47" fillId="15" borderId="25" xfId="0" applyFont="1" applyFill="1" applyBorder="1" applyAlignment="1" applyProtection="1">
      <alignment horizontal="left" vertical="center" wrapText="1"/>
      <protection locked="0"/>
    </xf>
    <xf numFmtId="14" fontId="1" fillId="20" borderId="5" xfId="0" applyNumberFormat="1" applyFont="1" applyFill="1" applyBorder="1" applyAlignment="1" applyProtection="1">
      <alignment horizontal="center" vertical="center" wrapText="1"/>
      <protection locked="0"/>
    </xf>
    <xf numFmtId="0" fontId="31" fillId="20" borderId="5" xfId="1" applyFill="1" applyBorder="1" applyAlignment="1" applyProtection="1">
      <alignment vertical="center"/>
      <protection locked="0"/>
    </xf>
    <xf numFmtId="0" fontId="46" fillId="15" borderId="14" xfId="0" applyFont="1" applyFill="1" applyBorder="1" applyAlignment="1" applyProtection="1">
      <alignment horizontal="left" vertical="center" wrapText="1"/>
      <protection locked="0"/>
    </xf>
    <xf numFmtId="0" fontId="46" fillId="15" borderId="1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B25" zoomScale="110" zoomScaleNormal="110" workbookViewId="0">
      <selection activeCell="F23" sqref="F23"/>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632</v>
      </c>
    </row>
    <row r="4" spans="1:18" ht="31" customHeight="1" x14ac:dyDescent="0.2">
      <c r="A4" s="268" t="s">
        <v>447</v>
      </c>
      <c r="B4" s="268"/>
      <c r="D4" s="268" t="s">
        <v>385</v>
      </c>
      <c r="E4" s="269"/>
      <c r="F4" s="13"/>
      <c r="G4" s="13"/>
      <c r="H4" s="14"/>
    </row>
    <row r="5" spans="1:18" ht="31" customHeight="1" x14ac:dyDescent="0.2">
      <c r="A5" s="272" t="s">
        <v>452</v>
      </c>
      <c r="B5" s="273"/>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72" t="s">
        <v>454</v>
      </c>
      <c r="B9" s="273"/>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9" t="s">
        <v>446</v>
      </c>
      <c r="B20" s="280"/>
      <c r="D20" s="270" t="s">
        <v>445</v>
      </c>
      <c r="E20" s="271"/>
      <c r="F20" s="271"/>
      <c r="G20" s="271"/>
      <c r="H20" s="271"/>
      <c r="I20" s="271"/>
    </row>
    <row r="21" spans="1:9" ht="19" x14ac:dyDescent="0.2">
      <c r="A21" s="276" t="s">
        <v>866</v>
      </c>
      <c r="B21" s="277"/>
      <c r="D21" s="15" t="s">
        <v>488</v>
      </c>
      <c r="E21" s="15" t="s">
        <v>489</v>
      </c>
      <c r="F21" s="42" t="s">
        <v>453</v>
      </c>
      <c r="G21" s="15" t="s">
        <v>491</v>
      </c>
      <c r="H21" s="15" t="s">
        <v>490</v>
      </c>
      <c r="I21" s="15" t="s">
        <v>492</v>
      </c>
    </row>
    <row r="22" spans="1:9" x14ac:dyDescent="0.2">
      <c r="A22" s="278"/>
      <c r="B22" s="278"/>
      <c r="D22" s="235" t="s">
        <v>634</v>
      </c>
      <c r="E22" s="236" t="s">
        <v>635</v>
      </c>
      <c r="F22" s="41" t="str">
        <f>HYPERLINK(CONCATENATE("https://siccode.com/search-isic/",$D22),"Description")</f>
        <v>Description</v>
      </c>
      <c r="G22" s="237" t="s">
        <v>636</v>
      </c>
      <c r="H22" s="238" t="s">
        <v>633</v>
      </c>
      <c r="I22" s="239" t="s">
        <v>633</v>
      </c>
    </row>
    <row r="23" spans="1:9" x14ac:dyDescent="0.2">
      <c r="A23" s="278"/>
      <c r="B23" s="278"/>
      <c r="D23" s="240" t="s">
        <v>637</v>
      </c>
      <c r="E23" s="241" t="s">
        <v>638</v>
      </c>
      <c r="F23" s="38" t="str">
        <f t="shared" ref="F23" si="0">HYPERLINK(CONCATENATE("https://siccode.com/search-isic/",$D23),"Description")</f>
        <v>Description</v>
      </c>
      <c r="G23" s="242" t="s">
        <v>639</v>
      </c>
      <c r="H23" s="243" t="s">
        <v>640</v>
      </c>
      <c r="I23" s="244" t="s">
        <v>633</v>
      </c>
    </row>
    <row r="24" spans="1:9" x14ac:dyDescent="0.2">
      <c r="A24" s="278"/>
      <c r="B24" s="278"/>
      <c r="D24" s="39"/>
      <c r="E24" s="40"/>
      <c r="F24" s="41"/>
      <c r="G24" s="182"/>
      <c r="H24" s="17"/>
      <c r="I24" s="183"/>
    </row>
    <row r="25" spans="1:9" x14ac:dyDescent="0.2">
      <c r="A25" s="278"/>
      <c r="B25" s="278"/>
      <c r="D25" s="36"/>
      <c r="E25" s="37"/>
      <c r="F25" s="38"/>
      <c r="G25" s="184"/>
      <c r="H25" s="20"/>
      <c r="I25" s="185"/>
    </row>
    <row r="26" spans="1:9" x14ac:dyDescent="0.2">
      <c r="A26" s="278"/>
      <c r="B26" s="278"/>
      <c r="D26" s="39"/>
      <c r="E26" s="40"/>
      <c r="F26" s="41"/>
      <c r="G26" s="182"/>
      <c r="H26" s="17"/>
      <c r="I26" s="183"/>
    </row>
    <row r="27" spans="1:9" ht="16" customHeight="1" x14ac:dyDescent="0.2">
      <c r="A27" s="278"/>
      <c r="B27" s="278"/>
      <c r="D27" s="36"/>
      <c r="E27" s="37"/>
      <c r="F27" s="38"/>
      <c r="G27" s="184"/>
      <c r="H27" s="20"/>
      <c r="I27" s="185"/>
    </row>
    <row r="28" spans="1:9" ht="16" customHeight="1" x14ac:dyDescent="0.2">
      <c r="A28" s="278"/>
      <c r="B28" s="278"/>
      <c r="D28" s="39"/>
      <c r="E28" s="40"/>
      <c r="F28" s="41"/>
      <c r="G28" s="182"/>
      <c r="H28" s="17"/>
      <c r="I28" s="183"/>
    </row>
    <row r="29" spans="1:9" x14ac:dyDescent="0.2">
      <c r="A29" s="278"/>
      <c r="B29" s="278"/>
      <c r="D29" s="36"/>
      <c r="E29" s="37"/>
      <c r="F29" s="38"/>
      <c r="G29" s="184"/>
      <c r="H29" s="20"/>
      <c r="I29" s="185"/>
    </row>
    <row r="30" spans="1:9" x14ac:dyDescent="0.2">
      <c r="A30" s="278"/>
      <c r="B30" s="278"/>
      <c r="D30" s="39"/>
      <c r="E30" s="40"/>
      <c r="F30" s="41"/>
      <c r="G30" s="182"/>
      <c r="H30" s="17"/>
      <c r="I30" s="183"/>
    </row>
    <row r="31" spans="1:9" x14ac:dyDescent="0.2">
      <c r="A31" s="278"/>
      <c r="B31" s="278"/>
      <c r="D31" s="36"/>
      <c r="E31" s="37"/>
      <c r="F31" s="38"/>
      <c r="G31" s="184"/>
      <c r="H31" s="20"/>
      <c r="I31" s="185"/>
    </row>
    <row r="32" spans="1:9" x14ac:dyDescent="0.2">
      <c r="A32" s="278"/>
      <c r="B32" s="278"/>
      <c r="D32" s="39"/>
      <c r="E32" s="40"/>
      <c r="F32" s="41"/>
      <c r="G32" s="182"/>
      <c r="H32" s="17"/>
      <c r="I32" s="183"/>
    </row>
    <row r="33" spans="1:9" x14ac:dyDescent="0.2">
      <c r="A33" s="278"/>
      <c r="B33" s="278"/>
      <c r="D33" s="36"/>
      <c r="E33" s="37"/>
      <c r="F33" s="38"/>
      <c r="G33" s="184"/>
      <c r="H33" s="20"/>
      <c r="I33" s="185"/>
    </row>
    <row r="34" spans="1:9" x14ac:dyDescent="0.2">
      <c r="A34" s="278"/>
      <c r="B34" s="278"/>
      <c r="D34" s="39"/>
      <c r="E34" s="40"/>
      <c r="F34" s="41"/>
      <c r="G34" s="182"/>
      <c r="H34" s="17"/>
      <c r="I34" s="183"/>
    </row>
    <row r="35" spans="1:9" x14ac:dyDescent="0.2">
      <c r="A35" s="278"/>
      <c r="B35" s="278"/>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74" t="s">
        <v>483</v>
      </c>
      <c r="B37" s="275"/>
      <c r="D37" s="36"/>
      <c r="E37" s="37"/>
      <c r="F37" s="38"/>
      <c r="G37" s="184"/>
      <c r="H37" s="20"/>
      <c r="I37" s="185"/>
    </row>
    <row r="38" spans="1:9" ht="19" x14ac:dyDescent="0.2">
      <c r="A38" s="15" t="s">
        <v>493</v>
      </c>
      <c r="B38" s="15" t="s">
        <v>494</v>
      </c>
      <c r="D38" s="39"/>
      <c r="E38" s="40"/>
      <c r="F38" s="41"/>
      <c r="G38" s="182"/>
      <c r="H38" s="17"/>
      <c r="I38" s="183"/>
    </row>
    <row r="39" spans="1:9" ht="17" x14ac:dyDescent="0.2">
      <c r="A39" s="234" t="s">
        <v>633</v>
      </c>
      <c r="B39" s="234" t="s">
        <v>633</v>
      </c>
      <c r="D39" s="36"/>
      <c r="E39" s="37"/>
      <c r="F39" s="38"/>
      <c r="G39" s="184"/>
      <c r="H39" s="20"/>
      <c r="I39" s="185"/>
    </row>
    <row r="40" spans="1:9" x14ac:dyDescent="0.2">
      <c r="A40" s="172"/>
      <c r="B40" s="172"/>
      <c r="D40" s="39"/>
      <c r="E40" s="40"/>
      <c r="F40" s="41"/>
      <c r="G40" s="182"/>
      <c r="H40" s="17"/>
      <c r="I40" s="183"/>
    </row>
    <row r="41" spans="1:9" x14ac:dyDescent="0.2">
      <c r="A41" s="171"/>
      <c r="B41" s="171"/>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sheet="1" objects="1" scenarios="1"/>
  <mergeCells count="8">
    <mergeCell ref="D4:E4"/>
    <mergeCell ref="D20:I20"/>
    <mergeCell ref="A9:B9"/>
    <mergeCell ref="A37:B37"/>
    <mergeCell ref="A21:B35"/>
    <mergeCell ref="A4:B4"/>
    <mergeCell ref="A5:B5"/>
    <mergeCell ref="A20:B20"/>
  </mergeCells>
  <conditionalFormatting sqref="H24:H43">
    <cfRule type="expression" dxfId="19" priority="16">
      <formula>$G24="All except"</formula>
    </cfRule>
  </conditionalFormatting>
  <conditionalFormatting sqref="E24:F43">
    <cfRule type="expression" dxfId="18" priority="15">
      <formula>$G24="Only"</formula>
    </cfRule>
  </conditionalFormatting>
  <conditionalFormatting sqref="D24:D43">
    <cfRule type="expression" dxfId="17" priority="14">
      <formula>$G24="Only"</formula>
    </cfRule>
  </conditionalFormatting>
  <conditionalFormatting sqref="I24:I43">
    <cfRule type="expression" dxfId="16" priority="12">
      <formula>$G24="Only"</formula>
    </cfRule>
  </conditionalFormatting>
  <conditionalFormatting sqref="I24:I43">
    <cfRule type="expression" dxfId="15" priority="11">
      <formula>$G24="All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3">
    <cfRule type="expression" dxfId="9" priority="5">
      <formula>$G22="All except"</formula>
    </cfRule>
  </conditionalFormatting>
  <conditionalFormatting sqref="E22:F23">
    <cfRule type="expression" dxfId="8" priority="4">
      <formula>$G22="Only"</formula>
    </cfRule>
  </conditionalFormatting>
  <conditionalFormatting sqref="D22:D23">
    <cfRule type="expression" dxfId="7" priority="3">
      <formula>$G22="Only"</formula>
    </cfRule>
  </conditionalFormatting>
  <conditionalFormatting sqref="I22:I23">
    <cfRule type="expression" dxfId="6" priority="2">
      <formula>$G22="Only"</formula>
    </cfRule>
  </conditionalFormatting>
  <conditionalFormatting sqref="I22:I23">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workbookViewId="0">
      <pane xSplit="2" ySplit="4" topLeftCell="E235" activePane="bottomRight" state="frozenSplit"/>
      <selection activeCell="I1" sqref="I1:O1048576"/>
      <selection pane="topRight" activeCell="I1" sqref="I1:O1048576"/>
      <selection pane="bottomLeft" activeCell="I1" sqref="I1:O1048576"/>
      <selection pane="bottomRight" activeCell="S239" sqref="S239"/>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80" x14ac:dyDescent="0.2">
      <c r="A1" s="44"/>
      <c r="B1" s="45" t="str">
        <f>IF(Introduction!B1&lt;&gt;"",Introduction!B1,"")</f>
        <v>Manufacture of agricultural chemicals and products</v>
      </c>
      <c r="E1" s="47"/>
      <c r="F1" s="48"/>
    </row>
    <row r="2" spans="1:19" ht="18" thickBot="1" x14ac:dyDescent="0.25">
      <c r="E2" s="47"/>
      <c r="F2" s="47"/>
    </row>
    <row r="3" spans="1:19" s="93" customFormat="1" ht="27" thickTop="1" x14ac:dyDescent="0.2">
      <c r="A3" s="281" t="s">
        <v>442</v>
      </c>
      <c r="B3" s="281"/>
      <c r="C3" s="281"/>
      <c r="D3" s="281"/>
      <c r="E3" s="281"/>
      <c r="F3" s="281"/>
      <c r="G3" s="143"/>
      <c r="H3" s="282" t="s">
        <v>443</v>
      </c>
      <c r="I3" s="283"/>
      <c r="J3" s="283"/>
      <c r="K3" s="283"/>
      <c r="L3" s="283"/>
      <c r="M3" s="283"/>
      <c r="N3" s="283"/>
      <c r="O3" s="283"/>
      <c r="P3" s="283"/>
      <c r="Q3" s="283"/>
      <c r="R3" s="283"/>
      <c r="S3" s="284"/>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145" thickTop="1" x14ac:dyDescent="0.2">
      <c r="A5" s="285" t="s">
        <v>0</v>
      </c>
      <c r="B5" s="285" t="s">
        <v>40</v>
      </c>
      <c r="C5" s="49" t="s">
        <v>178</v>
      </c>
      <c r="D5" s="49" t="s">
        <v>65</v>
      </c>
      <c r="E5" s="50" t="s">
        <v>177</v>
      </c>
      <c r="F5" s="51" t="s">
        <v>90</v>
      </c>
      <c r="G5" s="96"/>
      <c r="H5" s="134" t="s">
        <v>641</v>
      </c>
      <c r="I5" s="4" t="s">
        <v>840</v>
      </c>
      <c r="J5" s="156" t="s">
        <v>0</v>
      </c>
      <c r="K5" s="156">
        <f>IF(AND($H5="Yes",NOT(ISERROR(SEARCH("-H-",$C5)))),1,0)</f>
        <v>1</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248" t="s">
        <v>765</v>
      </c>
    </row>
    <row r="6" spans="1:19" s="93" customFormat="1" ht="198" x14ac:dyDescent="0.2">
      <c r="A6" s="285"/>
      <c r="B6" s="285"/>
      <c r="C6" s="52" t="s">
        <v>179</v>
      </c>
      <c r="D6" s="52" t="s">
        <v>65</v>
      </c>
      <c r="E6" s="53" t="s">
        <v>184</v>
      </c>
      <c r="F6" s="54" t="s">
        <v>91</v>
      </c>
      <c r="G6" s="96"/>
      <c r="H6" s="131" t="s">
        <v>641</v>
      </c>
      <c r="I6" s="3" t="s">
        <v>841</v>
      </c>
      <c r="J6" s="157" t="s">
        <v>0</v>
      </c>
      <c r="K6" s="157">
        <f t="shared" ref="K6:K69" si="3">IF(AND($H6="Yes",NOT(ISERROR(SEARCH("-H-",$C6)))),1,0)</f>
        <v>1</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90" x14ac:dyDescent="0.2">
      <c r="A7" s="285"/>
      <c r="B7" s="285"/>
      <c r="C7" s="52" t="s">
        <v>180</v>
      </c>
      <c r="D7" s="52" t="s">
        <v>65</v>
      </c>
      <c r="E7" s="53" t="s">
        <v>185</v>
      </c>
      <c r="F7" s="54" t="s">
        <v>517</v>
      </c>
      <c r="G7" s="96"/>
      <c r="H7" s="131" t="s">
        <v>641</v>
      </c>
      <c r="I7" s="3" t="s">
        <v>842</v>
      </c>
      <c r="J7" s="157" t="s">
        <v>0</v>
      </c>
      <c r="K7" s="157">
        <f t="shared" si="3"/>
        <v>1</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249"/>
    </row>
    <row r="8" spans="1:19" s="93" customFormat="1" ht="36" x14ac:dyDescent="0.2">
      <c r="A8" s="285"/>
      <c r="B8" s="285"/>
      <c r="C8" s="52" t="s">
        <v>181</v>
      </c>
      <c r="D8" s="52" t="s">
        <v>65</v>
      </c>
      <c r="E8" s="53" t="s">
        <v>186</v>
      </c>
      <c r="F8" s="54" t="s">
        <v>92</v>
      </c>
      <c r="G8" s="96"/>
      <c r="H8" s="131" t="s">
        <v>642</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249"/>
    </row>
    <row r="9" spans="1:19" s="93" customFormat="1" ht="54" x14ac:dyDescent="0.2">
      <c r="A9" s="285"/>
      <c r="B9" s="285"/>
      <c r="C9" s="52" t="s">
        <v>182</v>
      </c>
      <c r="D9" s="52" t="s">
        <v>65</v>
      </c>
      <c r="E9" s="55" t="s">
        <v>612</v>
      </c>
      <c r="F9" s="56" t="s">
        <v>518</v>
      </c>
      <c r="G9" s="96"/>
      <c r="H9" s="131" t="s">
        <v>642</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90" x14ac:dyDescent="0.2">
      <c r="A10" s="285"/>
      <c r="B10" s="285"/>
      <c r="C10" s="52" t="s">
        <v>183</v>
      </c>
      <c r="D10" s="52" t="s">
        <v>65</v>
      </c>
      <c r="E10" s="55" t="s">
        <v>187</v>
      </c>
      <c r="F10" s="56" t="s">
        <v>93</v>
      </c>
      <c r="G10" s="96"/>
      <c r="H10" s="133" t="s">
        <v>642</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249" t="s">
        <v>843</v>
      </c>
    </row>
    <row r="11" spans="1:19" s="93" customFormat="1" ht="36" x14ac:dyDescent="0.2">
      <c r="A11" s="285"/>
      <c r="B11" s="285"/>
      <c r="C11" s="52" t="s">
        <v>535</v>
      </c>
      <c r="D11" s="52" t="s">
        <v>65</v>
      </c>
      <c r="E11" s="55" t="s">
        <v>537</v>
      </c>
      <c r="F11" s="56"/>
      <c r="G11" s="96"/>
      <c r="H11" s="133" t="s">
        <v>642</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85"/>
      <c r="B12" s="285"/>
      <c r="C12" s="52" t="s">
        <v>536</v>
      </c>
      <c r="D12" s="52" t="s">
        <v>66</v>
      </c>
      <c r="E12" s="55" t="s">
        <v>538</v>
      </c>
      <c r="F12" s="56"/>
      <c r="G12" s="96"/>
      <c r="H12" s="133" t="s">
        <v>642</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21" thickBot="1" x14ac:dyDescent="0.25">
      <c r="A13" s="285"/>
      <c r="B13" s="285"/>
      <c r="C13" s="52" t="s">
        <v>456</v>
      </c>
      <c r="D13" s="52" t="s">
        <v>390</v>
      </c>
      <c r="E13" s="55" t="s">
        <v>458</v>
      </c>
      <c r="F13" s="56"/>
      <c r="G13" s="96"/>
      <c r="H13" s="132" t="s">
        <v>642</v>
      </c>
      <c r="I13" s="7"/>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37" thickTop="1" x14ac:dyDescent="0.2">
      <c r="A14" s="286" t="s">
        <v>1</v>
      </c>
      <c r="B14" s="286" t="s">
        <v>60</v>
      </c>
      <c r="C14" s="57" t="s">
        <v>188</v>
      </c>
      <c r="D14" s="57" t="s">
        <v>65</v>
      </c>
      <c r="E14" s="58" t="s">
        <v>190</v>
      </c>
      <c r="F14" s="59" t="s">
        <v>593</v>
      </c>
      <c r="G14" s="96"/>
      <c r="H14" s="130" t="s">
        <v>641</v>
      </c>
      <c r="I14" s="4" t="s">
        <v>844</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248"/>
    </row>
    <row r="15" spans="1:19" s="93" customFormat="1" ht="108" x14ac:dyDescent="0.2">
      <c r="A15" s="287"/>
      <c r="B15" s="287"/>
      <c r="C15" s="57" t="s">
        <v>189</v>
      </c>
      <c r="D15" s="57" t="s">
        <v>65</v>
      </c>
      <c r="E15" s="58" t="s">
        <v>191</v>
      </c>
      <c r="F15" s="59" t="s">
        <v>94</v>
      </c>
      <c r="G15" s="96"/>
      <c r="H15" s="131" t="s">
        <v>641</v>
      </c>
      <c r="I15" s="3" t="s">
        <v>837</v>
      </c>
      <c r="J15" s="157" t="s">
        <v>1</v>
      </c>
      <c r="K15" s="157">
        <f t="shared" si="3"/>
        <v>1</v>
      </c>
      <c r="L15" s="157">
        <f t="shared" si="0"/>
        <v>0</v>
      </c>
      <c r="M15" s="157">
        <f t="shared" si="1"/>
        <v>0</v>
      </c>
      <c r="N15" s="157">
        <f t="shared" si="2"/>
        <v>0</v>
      </c>
      <c r="O15" s="157">
        <f t="shared" si="4"/>
        <v>0</v>
      </c>
      <c r="P15" s="157">
        <f t="shared" si="5"/>
        <v>0</v>
      </c>
      <c r="Q15" s="157">
        <f t="shared" si="6"/>
        <v>0</v>
      </c>
      <c r="R15" s="157">
        <f t="shared" si="7"/>
        <v>0</v>
      </c>
      <c r="S15" s="249"/>
    </row>
    <row r="16" spans="1:19" s="93" customFormat="1" ht="90" x14ac:dyDescent="0.2">
      <c r="A16" s="287"/>
      <c r="B16" s="287"/>
      <c r="C16" s="57" t="s">
        <v>193</v>
      </c>
      <c r="D16" s="57" t="s">
        <v>65</v>
      </c>
      <c r="E16" s="58" t="s">
        <v>192</v>
      </c>
      <c r="F16" s="59" t="s">
        <v>522</v>
      </c>
      <c r="G16" s="96"/>
      <c r="H16" s="131" t="s">
        <v>641</v>
      </c>
      <c r="I16" s="3" t="s">
        <v>845</v>
      </c>
      <c r="J16" s="157" t="s">
        <v>1</v>
      </c>
      <c r="K16" s="157">
        <f t="shared" si="3"/>
        <v>1</v>
      </c>
      <c r="L16" s="157">
        <f t="shared" si="0"/>
        <v>0</v>
      </c>
      <c r="M16" s="157">
        <f t="shared" si="1"/>
        <v>0</v>
      </c>
      <c r="N16" s="157">
        <f t="shared" si="2"/>
        <v>0</v>
      </c>
      <c r="O16" s="157">
        <f t="shared" si="4"/>
        <v>0</v>
      </c>
      <c r="P16" s="157">
        <f t="shared" si="5"/>
        <v>0</v>
      </c>
      <c r="Q16" s="157">
        <f t="shared" si="6"/>
        <v>0</v>
      </c>
      <c r="R16" s="157">
        <f t="shared" si="7"/>
        <v>0</v>
      </c>
      <c r="S16" s="249"/>
    </row>
    <row r="17" spans="1:20" s="93" customFormat="1" ht="72" x14ac:dyDescent="0.2">
      <c r="A17" s="287"/>
      <c r="B17" s="287"/>
      <c r="C17" s="57" t="s">
        <v>194</v>
      </c>
      <c r="D17" s="57" t="s">
        <v>66</v>
      </c>
      <c r="E17" s="60" t="s">
        <v>482</v>
      </c>
      <c r="F17" s="61" t="s">
        <v>519</v>
      </c>
      <c r="G17" s="96"/>
      <c r="H17" s="131" t="s">
        <v>642</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87"/>
      <c r="B18" s="287"/>
      <c r="C18" s="186" t="s">
        <v>539</v>
      </c>
      <c r="D18" s="186" t="s">
        <v>65</v>
      </c>
      <c r="E18" s="58" t="s">
        <v>537</v>
      </c>
      <c r="F18" s="59"/>
      <c r="G18" s="96"/>
      <c r="H18" s="133" t="s">
        <v>642</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87"/>
      <c r="B19" s="287"/>
      <c r="C19" s="186" t="s">
        <v>540</v>
      </c>
      <c r="D19" s="186" t="s">
        <v>66</v>
      </c>
      <c r="E19" s="58" t="s">
        <v>538</v>
      </c>
      <c r="F19" s="59"/>
      <c r="G19" s="96"/>
      <c r="H19" s="131" t="s">
        <v>642</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88"/>
      <c r="B20" s="288"/>
      <c r="C20" s="57" t="s">
        <v>459</v>
      </c>
      <c r="D20" s="57" t="s">
        <v>390</v>
      </c>
      <c r="E20" s="60" t="s">
        <v>458</v>
      </c>
      <c r="F20" s="61"/>
      <c r="G20" s="96"/>
      <c r="H20" s="135" t="s">
        <v>642</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89" t="s">
        <v>2</v>
      </c>
      <c r="B21" s="289" t="s">
        <v>39</v>
      </c>
      <c r="C21" s="62" t="s">
        <v>195</v>
      </c>
      <c r="D21" s="62" t="s">
        <v>65</v>
      </c>
      <c r="E21" s="55" t="s">
        <v>293</v>
      </c>
      <c r="F21" s="56" t="s">
        <v>95</v>
      </c>
      <c r="G21" s="97"/>
      <c r="H21" s="130" t="s">
        <v>642</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85"/>
      <c r="B22" s="285"/>
      <c r="C22" s="62" t="s">
        <v>196</v>
      </c>
      <c r="D22" s="62" t="s">
        <v>65</v>
      </c>
      <c r="E22" s="55" t="s">
        <v>294</v>
      </c>
      <c r="F22" s="56" t="s">
        <v>96</v>
      </c>
      <c r="G22" s="96"/>
      <c r="H22" s="131" t="s">
        <v>642</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85"/>
      <c r="B23" s="285"/>
      <c r="C23" s="62" t="s">
        <v>197</v>
      </c>
      <c r="D23" s="62" t="s">
        <v>65</v>
      </c>
      <c r="E23" s="55" t="s">
        <v>295</v>
      </c>
      <c r="F23" s="56" t="s">
        <v>97</v>
      </c>
      <c r="G23" s="96"/>
      <c r="H23" s="131" t="s">
        <v>642</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85"/>
      <c r="B24" s="285"/>
      <c r="C24" s="62" t="s">
        <v>198</v>
      </c>
      <c r="D24" s="62" t="s">
        <v>65</v>
      </c>
      <c r="E24" s="55" t="s">
        <v>296</v>
      </c>
      <c r="F24" s="56" t="s">
        <v>98</v>
      </c>
      <c r="G24" s="96"/>
      <c r="H24" s="131" t="s">
        <v>642</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85"/>
      <c r="B25" s="285"/>
      <c r="C25" s="62" t="s">
        <v>199</v>
      </c>
      <c r="D25" s="62" t="s">
        <v>65</v>
      </c>
      <c r="E25" s="55" t="s">
        <v>297</v>
      </c>
      <c r="F25" s="56" t="s">
        <v>99</v>
      </c>
      <c r="G25" s="96"/>
      <c r="H25" s="131" t="s">
        <v>642</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6" x14ac:dyDescent="0.2">
      <c r="A26" s="285"/>
      <c r="B26" s="285"/>
      <c r="C26" s="62" t="s">
        <v>200</v>
      </c>
      <c r="D26" s="62" t="s">
        <v>67</v>
      </c>
      <c r="E26" s="53" t="s">
        <v>298</v>
      </c>
      <c r="F26" s="56"/>
      <c r="G26" s="96"/>
      <c r="H26" s="133" t="s">
        <v>641</v>
      </c>
      <c r="I26" s="9" t="s">
        <v>846</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85"/>
      <c r="B27" s="285"/>
      <c r="C27" s="52" t="s">
        <v>541</v>
      </c>
      <c r="D27" s="52" t="s">
        <v>65</v>
      </c>
      <c r="E27" s="55" t="s">
        <v>537</v>
      </c>
      <c r="F27" s="56"/>
      <c r="G27" s="96"/>
      <c r="H27" s="133" t="s">
        <v>642</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85"/>
      <c r="B28" s="285"/>
      <c r="C28" s="52" t="s">
        <v>542</v>
      </c>
      <c r="D28" s="52" t="s">
        <v>66</v>
      </c>
      <c r="E28" s="55" t="s">
        <v>538</v>
      </c>
      <c r="F28" s="56"/>
      <c r="G28" s="96"/>
      <c r="H28" s="133" t="s">
        <v>642</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85"/>
      <c r="B29" s="285"/>
      <c r="C29" s="62" t="s">
        <v>457</v>
      </c>
      <c r="D29" s="62" t="s">
        <v>390</v>
      </c>
      <c r="E29" s="53" t="s">
        <v>458</v>
      </c>
      <c r="F29" s="54"/>
      <c r="G29" s="98"/>
      <c r="H29" s="133" t="s">
        <v>642</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250"/>
      <c r="T29" s="99"/>
    </row>
    <row r="30" spans="1:20" s="93" customFormat="1" ht="163" thickTop="1" x14ac:dyDescent="0.2">
      <c r="A30" s="286" t="s">
        <v>3</v>
      </c>
      <c r="B30" s="286" t="s">
        <v>4</v>
      </c>
      <c r="C30" s="57" t="s">
        <v>201</v>
      </c>
      <c r="D30" s="57" t="s">
        <v>65</v>
      </c>
      <c r="E30" s="58" t="s">
        <v>299</v>
      </c>
      <c r="F30" s="59" t="s">
        <v>100</v>
      </c>
      <c r="G30" s="96"/>
      <c r="H30" s="130" t="s">
        <v>641</v>
      </c>
      <c r="I30" s="4" t="s">
        <v>838</v>
      </c>
      <c r="J30" s="156" t="s">
        <v>3</v>
      </c>
      <c r="K30" s="156">
        <f t="shared" si="3"/>
        <v>1</v>
      </c>
      <c r="L30" s="156">
        <f t="shared" si="0"/>
        <v>0</v>
      </c>
      <c r="M30" s="156">
        <f t="shared" si="1"/>
        <v>0</v>
      </c>
      <c r="N30" s="156">
        <f t="shared" si="2"/>
        <v>0</v>
      </c>
      <c r="O30" s="158">
        <f t="shared" si="4"/>
        <v>0</v>
      </c>
      <c r="P30" s="158">
        <f t="shared" si="5"/>
        <v>0</v>
      </c>
      <c r="Q30" s="158">
        <f t="shared" si="6"/>
        <v>0</v>
      </c>
      <c r="R30" s="158">
        <f t="shared" si="7"/>
        <v>0</v>
      </c>
      <c r="S30" s="248"/>
    </row>
    <row r="31" spans="1:20" s="93" customFormat="1" ht="126" x14ac:dyDescent="0.2">
      <c r="A31" s="287"/>
      <c r="B31" s="287"/>
      <c r="C31" s="57" t="s">
        <v>202</v>
      </c>
      <c r="D31" s="57" t="s">
        <v>65</v>
      </c>
      <c r="E31" s="58" t="s">
        <v>614</v>
      </c>
      <c r="F31" s="59" t="s">
        <v>613</v>
      </c>
      <c r="G31" s="96"/>
      <c r="H31" s="131" t="s">
        <v>641</v>
      </c>
      <c r="I31" s="3" t="s">
        <v>847</v>
      </c>
      <c r="J31" s="157" t="s">
        <v>3</v>
      </c>
      <c r="K31" s="157">
        <f t="shared" si="3"/>
        <v>1</v>
      </c>
      <c r="L31" s="157">
        <f t="shared" si="0"/>
        <v>0</v>
      </c>
      <c r="M31" s="157">
        <f t="shared" si="1"/>
        <v>0</v>
      </c>
      <c r="N31" s="157">
        <f t="shared" si="2"/>
        <v>0</v>
      </c>
      <c r="O31" s="157">
        <f t="shared" si="4"/>
        <v>0</v>
      </c>
      <c r="P31" s="157">
        <f t="shared" si="5"/>
        <v>0</v>
      </c>
      <c r="Q31" s="157">
        <f t="shared" si="6"/>
        <v>0</v>
      </c>
      <c r="R31" s="157">
        <f t="shared" si="7"/>
        <v>0</v>
      </c>
      <c r="S31" s="249"/>
    </row>
    <row r="32" spans="1:20" s="93" customFormat="1" ht="90" x14ac:dyDescent="0.2">
      <c r="A32" s="287"/>
      <c r="B32" s="287"/>
      <c r="C32" s="57" t="s">
        <v>203</v>
      </c>
      <c r="D32" s="57" t="s">
        <v>65</v>
      </c>
      <c r="E32" s="58" t="s">
        <v>588</v>
      </c>
      <c r="F32" s="59" t="s">
        <v>615</v>
      </c>
      <c r="G32" s="96"/>
      <c r="H32" s="131" t="s">
        <v>642</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126" x14ac:dyDescent="0.2">
      <c r="A33" s="287"/>
      <c r="B33" s="287"/>
      <c r="C33" s="57" t="s">
        <v>204</v>
      </c>
      <c r="D33" s="57" t="s">
        <v>65</v>
      </c>
      <c r="E33" s="58" t="s">
        <v>300</v>
      </c>
      <c r="F33" s="59" t="s">
        <v>101</v>
      </c>
      <c r="G33" s="96"/>
      <c r="H33" s="131" t="s">
        <v>641</v>
      </c>
      <c r="I33" s="3" t="s">
        <v>867</v>
      </c>
      <c r="J33" s="157" t="s">
        <v>3</v>
      </c>
      <c r="K33" s="157">
        <f t="shared" si="3"/>
        <v>1</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87"/>
      <c r="B34" s="287"/>
      <c r="C34" s="215" t="s">
        <v>205</v>
      </c>
      <c r="D34" s="215" t="s">
        <v>65</v>
      </c>
      <c r="E34" s="216" t="s">
        <v>301</v>
      </c>
      <c r="F34" s="217" t="s">
        <v>102</v>
      </c>
      <c r="H34" s="131" t="s">
        <v>642</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180" x14ac:dyDescent="0.2">
      <c r="A35" s="287"/>
      <c r="B35" s="287"/>
      <c r="C35" s="57" t="s">
        <v>206</v>
      </c>
      <c r="D35" s="57" t="s">
        <v>65</v>
      </c>
      <c r="E35" s="63" t="s">
        <v>616</v>
      </c>
      <c r="F35" s="64" t="s">
        <v>103</v>
      </c>
      <c r="G35" s="96"/>
      <c r="H35" s="131" t="s">
        <v>641</v>
      </c>
      <c r="I35" s="3" t="s">
        <v>848</v>
      </c>
      <c r="J35" s="157" t="s">
        <v>3</v>
      </c>
      <c r="K35" s="157">
        <f t="shared" si="3"/>
        <v>1</v>
      </c>
      <c r="L35" s="157">
        <f t="shared" si="0"/>
        <v>0</v>
      </c>
      <c r="M35" s="157">
        <f t="shared" si="1"/>
        <v>0</v>
      </c>
      <c r="N35" s="157">
        <f t="shared" si="2"/>
        <v>0</v>
      </c>
      <c r="O35" s="157">
        <f t="shared" si="4"/>
        <v>0</v>
      </c>
      <c r="P35" s="157">
        <f t="shared" si="5"/>
        <v>0</v>
      </c>
      <c r="Q35" s="157">
        <f t="shared" si="6"/>
        <v>0</v>
      </c>
      <c r="R35" s="157">
        <f t="shared" si="7"/>
        <v>0</v>
      </c>
      <c r="S35" s="6" t="s">
        <v>779</v>
      </c>
    </row>
    <row r="36" spans="1:19" s="93" customFormat="1" ht="36" x14ac:dyDescent="0.2">
      <c r="A36" s="287"/>
      <c r="B36" s="287"/>
      <c r="C36" s="57" t="s">
        <v>207</v>
      </c>
      <c r="D36" s="57" t="s">
        <v>66</v>
      </c>
      <c r="E36" s="60" t="s">
        <v>302</v>
      </c>
      <c r="F36" s="61" t="s">
        <v>104</v>
      </c>
      <c r="G36" s="96"/>
      <c r="H36" s="133" t="s">
        <v>642</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87"/>
      <c r="B37" s="287"/>
      <c r="C37" s="186" t="s">
        <v>543</v>
      </c>
      <c r="D37" s="186" t="s">
        <v>65</v>
      </c>
      <c r="E37" s="58" t="s">
        <v>537</v>
      </c>
      <c r="F37" s="61"/>
      <c r="G37" s="96"/>
      <c r="H37" s="133" t="s">
        <v>642</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87"/>
      <c r="B38" s="287"/>
      <c r="C38" s="186" t="s">
        <v>544</v>
      </c>
      <c r="D38" s="186" t="s">
        <v>66</v>
      </c>
      <c r="E38" s="58" t="s">
        <v>538</v>
      </c>
      <c r="F38" s="61"/>
      <c r="G38" s="96"/>
      <c r="H38" s="133" t="s">
        <v>642</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87"/>
      <c r="B39" s="287"/>
      <c r="C39" s="57" t="s">
        <v>460</v>
      </c>
      <c r="D39" s="57" t="s">
        <v>390</v>
      </c>
      <c r="E39" s="60" t="s">
        <v>458</v>
      </c>
      <c r="F39" s="61"/>
      <c r="G39" s="96"/>
      <c r="H39" s="132" t="s">
        <v>642</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89" t="s">
        <v>5</v>
      </c>
      <c r="B40" s="289"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54" x14ac:dyDescent="0.2">
      <c r="A41" s="285"/>
      <c r="B41" s="285"/>
      <c r="C41" s="62" t="s">
        <v>208</v>
      </c>
      <c r="D41" s="62" t="s">
        <v>65</v>
      </c>
      <c r="E41" s="67" t="s">
        <v>303</v>
      </c>
      <c r="F41" s="290" t="s">
        <v>105</v>
      </c>
      <c r="G41" s="96"/>
      <c r="H41" s="131" t="s">
        <v>641</v>
      </c>
      <c r="I41" s="3" t="s">
        <v>849</v>
      </c>
      <c r="J41" s="162" t="s">
        <v>5</v>
      </c>
      <c r="K41" s="157">
        <f t="shared" si="3"/>
        <v>1</v>
      </c>
      <c r="L41" s="157">
        <f t="shared" si="0"/>
        <v>0</v>
      </c>
      <c r="M41" s="157">
        <f t="shared" si="1"/>
        <v>0</v>
      </c>
      <c r="N41" s="157">
        <f t="shared" si="2"/>
        <v>0</v>
      </c>
      <c r="O41" s="157">
        <f t="shared" si="4"/>
        <v>0</v>
      </c>
      <c r="P41" s="157">
        <f t="shared" si="5"/>
        <v>0</v>
      </c>
      <c r="Q41" s="157">
        <f t="shared" si="6"/>
        <v>0</v>
      </c>
      <c r="R41" s="157">
        <f t="shared" si="7"/>
        <v>0</v>
      </c>
      <c r="S41" s="249"/>
    </row>
    <row r="42" spans="1:19" s="93" customFormat="1" ht="108" x14ac:dyDescent="0.2">
      <c r="A42" s="285"/>
      <c r="B42" s="285"/>
      <c r="C42" s="62" t="s">
        <v>209</v>
      </c>
      <c r="D42" s="62" t="s">
        <v>65</v>
      </c>
      <c r="E42" s="67" t="s">
        <v>304</v>
      </c>
      <c r="F42" s="291"/>
      <c r="G42" s="96"/>
      <c r="H42" s="131" t="s">
        <v>641</v>
      </c>
      <c r="I42" s="3" t="s">
        <v>850</v>
      </c>
      <c r="J42" s="162" t="s">
        <v>5</v>
      </c>
      <c r="K42" s="157">
        <f t="shared" si="3"/>
        <v>1</v>
      </c>
      <c r="L42" s="157">
        <f t="shared" si="0"/>
        <v>0</v>
      </c>
      <c r="M42" s="157">
        <f t="shared" si="1"/>
        <v>0</v>
      </c>
      <c r="N42" s="157">
        <f t="shared" si="2"/>
        <v>0</v>
      </c>
      <c r="O42" s="157">
        <f t="shared" si="4"/>
        <v>0</v>
      </c>
      <c r="P42" s="157">
        <f t="shared" si="5"/>
        <v>0</v>
      </c>
      <c r="Q42" s="157">
        <f t="shared" si="6"/>
        <v>0</v>
      </c>
      <c r="R42" s="157">
        <f t="shared" si="7"/>
        <v>0</v>
      </c>
      <c r="S42" s="249"/>
    </row>
    <row r="43" spans="1:19" s="93" customFormat="1" ht="163" thickBot="1" x14ac:dyDescent="0.25">
      <c r="A43" s="285"/>
      <c r="B43" s="285"/>
      <c r="C43" s="62" t="s">
        <v>210</v>
      </c>
      <c r="D43" s="62" t="s">
        <v>65</v>
      </c>
      <c r="E43" s="67" t="s">
        <v>305</v>
      </c>
      <c r="F43" s="292"/>
      <c r="G43" s="96"/>
      <c r="H43" s="131" t="s">
        <v>641</v>
      </c>
      <c r="I43" s="3" t="s">
        <v>851</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145" thickTop="1" x14ac:dyDescent="0.2">
      <c r="A44" s="285"/>
      <c r="B44" s="285"/>
      <c r="C44" s="65" t="s">
        <v>178</v>
      </c>
      <c r="D44" s="65" t="s">
        <v>65</v>
      </c>
      <c r="E44" s="66" t="s">
        <v>177</v>
      </c>
      <c r="F44" s="68" t="s">
        <v>106</v>
      </c>
      <c r="G44" s="101"/>
      <c r="H44" s="104" t="str">
        <f>IF(ISBLANK(H5),"Waiting",H5)</f>
        <v>Yes</v>
      </c>
      <c r="I44" s="4" t="s">
        <v>840</v>
      </c>
      <c r="J44" s="162" t="s">
        <v>5</v>
      </c>
      <c r="K44" s="157">
        <f t="shared" si="3"/>
        <v>1</v>
      </c>
      <c r="L44" s="157">
        <f t="shared" si="0"/>
        <v>0</v>
      </c>
      <c r="M44" s="157">
        <f t="shared" si="1"/>
        <v>0</v>
      </c>
      <c r="N44" s="157">
        <f t="shared" si="2"/>
        <v>0</v>
      </c>
      <c r="O44" s="157">
        <f t="shared" si="4"/>
        <v>0</v>
      </c>
      <c r="P44" s="157">
        <f t="shared" si="5"/>
        <v>0</v>
      </c>
      <c r="Q44" s="157">
        <f t="shared" si="6"/>
        <v>0</v>
      </c>
      <c r="R44" s="157">
        <f t="shared" si="7"/>
        <v>0</v>
      </c>
      <c r="S44" s="249"/>
    </row>
    <row r="45" spans="1:19" s="93" customFormat="1" ht="20" x14ac:dyDescent="0.2">
      <c r="A45" s="285"/>
      <c r="B45" s="285"/>
      <c r="C45" s="69" t="s">
        <v>211</v>
      </c>
      <c r="D45" s="69" t="s">
        <v>65</v>
      </c>
      <c r="E45" s="53" t="s">
        <v>592</v>
      </c>
      <c r="F45" s="54" t="s">
        <v>107</v>
      </c>
      <c r="G45" s="96"/>
      <c r="H45" s="131" t="s">
        <v>642</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126" x14ac:dyDescent="0.2">
      <c r="A46" s="285"/>
      <c r="B46" s="285"/>
      <c r="C46" s="62" t="s">
        <v>212</v>
      </c>
      <c r="D46" s="62" t="s">
        <v>65</v>
      </c>
      <c r="E46" s="55" t="s">
        <v>602</v>
      </c>
      <c r="F46" s="56" t="s">
        <v>108</v>
      </c>
      <c r="G46" s="96"/>
      <c r="H46" s="131" t="s">
        <v>641</v>
      </c>
      <c r="I46" s="3" t="s">
        <v>852</v>
      </c>
      <c r="J46" s="162" t="s">
        <v>5</v>
      </c>
      <c r="K46" s="157">
        <f t="shared" si="3"/>
        <v>1</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85"/>
      <c r="B47" s="285"/>
      <c r="C47" s="62" t="s">
        <v>213</v>
      </c>
      <c r="D47" s="62" t="s">
        <v>66</v>
      </c>
      <c r="E47" s="53" t="s">
        <v>306</v>
      </c>
      <c r="F47" s="54" t="s">
        <v>109</v>
      </c>
      <c r="G47" s="96"/>
      <c r="H47" s="131" t="s">
        <v>642</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85"/>
      <c r="B48" s="285"/>
      <c r="C48" s="52" t="s">
        <v>214</v>
      </c>
      <c r="D48" s="52" t="s">
        <v>66</v>
      </c>
      <c r="E48" s="53" t="s">
        <v>307</v>
      </c>
      <c r="F48" s="54" t="s">
        <v>110</v>
      </c>
      <c r="G48" s="96"/>
      <c r="H48" s="131" t="s">
        <v>642</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85"/>
      <c r="B49" s="285"/>
      <c r="C49" s="52" t="s">
        <v>215</v>
      </c>
      <c r="D49" s="52" t="s">
        <v>66</v>
      </c>
      <c r="E49" s="53" t="s">
        <v>308</v>
      </c>
      <c r="F49" s="54" t="s">
        <v>102</v>
      </c>
      <c r="G49" s="96"/>
      <c r="H49" s="133" t="s">
        <v>642</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85"/>
      <c r="B50" s="285"/>
      <c r="C50" s="52" t="s">
        <v>545</v>
      </c>
      <c r="D50" s="52" t="s">
        <v>65</v>
      </c>
      <c r="E50" s="55" t="s">
        <v>537</v>
      </c>
      <c r="F50" s="54"/>
      <c r="G50" s="96"/>
      <c r="H50" s="133" t="s">
        <v>642</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85"/>
      <c r="B51" s="285"/>
      <c r="C51" s="52" t="s">
        <v>546</v>
      </c>
      <c r="D51" s="52" t="s">
        <v>66</v>
      </c>
      <c r="E51" s="55" t="s">
        <v>538</v>
      </c>
      <c r="F51" s="54"/>
      <c r="G51" s="96"/>
      <c r="H51" s="133" t="s">
        <v>642</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85"/>
      <c r="B52" s="285"/>
      <c r="C52" s="52" t="s">
        <v>461</v>
      </c>
      <c r="D52" s="52" t="s">
        <v>390</v>
      </c>
      <c r="E52" s="53" t="s">
        <v>458</v>
      </c>
      <c r="F52" s="54"/>
      <c r="G52" s="96"/>
      <c r="H52" s="132" t="s">
        <v>642</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200" thickTop="1" thickBot="1" x14ac:dyDescent="0.25">
      <c r="A53" s="286" t="s">
        <v>6</v>
      </c>
      <c r="B53" s="286" t="s">
        <v>7</v>
      </c>
      <c r="C53" s="70" t="s">
        <v>179</v>
      </c>
      <c r="D53" s="70" t="s">
        <v>65</v>
      </c>
      <c r="E53" s="71" t="s">
        <v>184</v>
      </c>
      <c r="F53" s="72" t="s">
        <v>91</v>
      </c>
      <c r="G53" s="105"/>
      <c r="H53" s="106" t="str">
        <f>IF(ISBLANK(H6),"Waiting",H6)</f>
        <v>Yes</v>
      </c>
      <c r="I53" s="3" t="s">
        <v>841</v>
      </c>
      <c r="J53" s="156" t="s">
        <v>6</v>
      </c>
      <c r="K53" s="156">
        <f t="shared" si="3"/>
        <v>1</v>
      </c>
      <c r="L53" s="156">
        <f t="shared" si="0"/>
        <v>0</v>
      </c>
      <c r="M53" s="156">
        <f t="shared" si="1"/>
        <v>0</v>
      </c>
      <c r="N53" s="156">
        <f t="shared" si="2"/>
        <v>0</v>
      </c>
      <c r="O53" s="158">
        <f t="shared" si="4"/>
        <v>0</v>
      </c>
      <c r="P53" s="158">
        <f t="shared" si="5"/>
        <v>0</v>
      </c>
      <c r="Q53" s="158">
        <f t="shared" si="6"/>
        <v>0</v>
      </c>
      <c r="R53" s="158">
        <f t="shared" si="7"/>
        <v>0</v>
      </c>
      <c r="S53" s="248"/>
    </row>
    <row r="54" spans="1:19" s="107" customFormat="1" ht="91" thickTop="1" x14ac:dyDescent="0.2">
      <c r="A54" s="287"/>
      <c r="B54" s="287"/>
      <c r="C54" s="70" t="s">
        <v>180</v>
      </c>
      <c r="D54" s="70" t="s">
        <v>65</v>
      </c>
      <c r="E54" s="73" t="s">
        <v>185</v>
      </c>
      <c r="F54" s="74" t="s">
        <v>517</v>
      </c>
      <c r="G54" s="105"/>
      <c r="H54" s="108" t="str">
        <f>IF(ISBLANK(H7),"Waiting",H7)</f>
        <v>Yes</v>
      </c>
      <c r="I54" s="3" t="s">
        <v>842</v>
      </c>
      <c r="J54" s="157" t="s">
        <v>6</v>
      </c>
      <c r="K54" s="157">
        <f t="shared" si="3"/>
        <v>1</v>
      </c>
      <c r="L54" s="157">
        <f t="shared" si="0"/>
        <v>0</v>
      </c>
      <c r="M54" s="157">
        <f t="shared" si="1"/>
        <v>0</v>
      </c>
      <c r="N54" s="157">
        <f t="shared" si="2"/>
        <v>0</v>
      </c>
      <c r="O54" s="157">
        <f t="shared" si="4"/>
        <v>0</v>
      </c>
      <c r="P54" s="157">
        <f t="shared" si="5"/>
        <v>0</v>
      </c>
      <c r="Q54" s="157">
        <f t="shared" si="6"/>
        <v>0</v>
      </c>
      <c r="R54" s="157">
        <f t="shared" si="7"/>
        <v>0</v>
      </c>
      <c r="S54" s="248"/>
    </row>
    <row r="55" spans="1:19" s="107" customFormat="1" ht="36" x14ac:dyDescent="0.2">
      <c r="A55" s="287"/>
      <c r="B55" s="287"/>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5" thickBot="1" x14ac:dyDescent="0.25">
      <c r="A56" s="287"/>
      <c r="B56" s="287"/>
      <c r="C56" s="218" t="s">
        <v>182</v>
      </c>
      <c r="D56" s="218" t="s">
        <v>65</v>
      </c>
      <c r="E56" s="219" t="s">
        <v>612</v>
      </c>
      <c r="F56" s="220"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37" thickTop="1" x14ac:dyDescent="0.2">
      <c r="A57" s="287"/>
      <c r="B57" s="287"/>
      <c r="C57" s="70" t="s">
        <v>183</v>
      </c>
      <c r="D57" s="70" t="s">
        <v>65</v>
      </c>
      <c r="E57" s="75" t="s">
        <v>309</v>
      </c>
      <c r="F57" s="76" t="s">
        <v>111</v>
      </c>
      <c r="G57" s="105"/>
      <c r="H57" s="108" t="str">
        <f>IF(ISBLANK(H10),"Waiting",H10)</f>
        <v>No</v>
      </c>
      <c r="I57" s="128"/>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248"/>
    </row>
    <row r="58" spans="1:19" s="93" customFormat="1" ht="37" thickBot="1" x14ac:dyDescent="0.25">
      <c r="A58" s="287"/>
      <c r="B58" s="287"/>
      <c r="C58" s="77" t="s">
        <v>216</v>
      </c>
      <c r="D58" s="77" t="s">
        <v>65</v>
      </c>
      <c r="E58" s="78" t="s">
        <v>310</v>
      </c>
      <c r="F58" s="79" t="s">
        <v>523</v>
      </c>
      <c r="G58" s="96"/>
      <c r="H58" s="131" t="s">
        <v>642</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145" thickTop="1" x14ac:dyDescent="0.2">
      <c r="A59" s="287"/>
      <c r="B59" s="287"/>
      <c r="C59" s="80" t="s">
        <v>178</v>
      </c>
      <c r="D59" s="80" t="s">
        <v>65</v>
      </c>
      <c r="E59" s="73" t="s">
        <v>177</v>
      </c>
      <c r="F59" s="74" t="s">
        <v>106</v>
      </c>
      <c r="G59" s="109"/>
      <c r="H59" s="108" t="str">
        <f>IF(ISBLANK(H5),"Waiting",H5)</f>
        <v>Yes</v>
      </c>
      <c r="I59" s="4" t="s">
        <v>875</v>
      </c>
      <c r="J59" s="157" t="s">
        <v>6</v>
      </c>
      <c r="K59" s="157">
        <f t="shared" si="3"/>
        <v>1</v>
      </c>
      <c r="L59" s="157">
        <f t="shared" si="0"/>
        <v>0</v>
      </c>
      <c r="M59" s="157">
        <f t="shared" si="1"/>
        <v>0</v>
      </c>
      <c r="N59" s="157">
        <f t="shared" si="2"/>
        <v>0</v>
      </c>
      <c r="O59" s="157">
        <f t="shared" si="4"/>
        <v>0</v>
      </c>
      <c r="P59" s="157">
        <f t="shared" si="5"/>
        <v>0</v>
      </c>
      <c r="Q59" s="157">
        <f t="shared" si="6"/>
        <v>0</v>
      </c>
      <c r="R59" s="157">
        <f t="shared" si="7"/>
        <v>0</v>
      </c>
      <c r="S59" s="248"/>
    </row>
    <row r="60" spans="1:19" s="107" customFormat="1" ht="126" x14ac:dyDescent="0.2">
      <c r="A60" s="287"/>
      <c r="B60" s="287"/>
      <c r="C60" s="57" t="s">
        <v>217</v>
      </c>
      <c r="D60" s="57" t="s">
        <v>65</v>
      </c>
      <c r="E60" s="78" t="s">
        <v>595</v>
      </c>
      <c r="F60" s="79" t="s">
        <v>112</v>
      </c>
      <c r="G60" s="109"/>
      <c r="H60" s="131" t="s">
        <v>641</v>
      </c>
      <c r="I60" s="138" t="s">
        <v>853</v>
      </c>
      <c r="J60" s="157" t="s">
        <v>6</v>
      </c>
      <c r="K60" s="157">
        <f t="shared" si="3"/>
        <v>1</v>
      </c>
      <c r="L60" s="157">
        <f t="shared" si="0"/>
        <v>0</v>
      </c>
      <c r="M60" s="157">
        <f t="shared" si="1"/>
        <v>0</v>
      </c>
      <c r="N60" s="157">
        <f t="shared" si="2"/>
        <v>0</v>
      </c>
      <c r="O60" s="157">
        <f t="shared" si="4"/>
        <v>0</v>
      </c>
      <c r="P60" s="157">
        <f t="shared" si="5"/>
        <v>0</v>
      </c>
      <c r="Q60" s="157">
        <f t="shared" si="6"/>
        <v>0</v>
      </c>
      <c r="R60" s="157">
        <f t="shared" si="7"/>
        <v>0</v>
      </c>
      <c r="S60" s="251"/>
    </row>
    <row r="61" spans="1:19" s="107" customFormat="1" ht="36" x14ac:dyDescent="0.2">
      <c r="A61" s="287"/>
      <c r="B61" s="287"/>
      <c r="C61" s="186" t="s">
        <v>547</v>
      </c>
      <c r="D61" s="186" t="s">
        <v>65</v>
      </c>
      <c r="E61" s="58" t="s">
        <v>537</v>
      </c>
      <c r="F61" s="79"/>
      <c r="G61" s="109"/>
      <c r="H61" s="133" t="s">
        <v>642</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87"/>
      <c r="B62" s="287"/>
      <c r="C62" s="186" t="s">
        <v>548</v>
      </c>
      <c r="D62" s="186" t="s">
        <v>66</v>
      </c>
      <c r="E62" s="58" t="s">
        <v>538</v>
      </c>
      <c r="F62" s="79"/>
      <c r="G62" s="109"/>
      <c r="H62" s="133" t="s">
        <v>642</v>
      </c>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21" thickBot="1" x14ac:dyDescent="0.25">
      <c r="A63" s="287"/>
      <c r="B63" s="287"/>
      <c r="C63" s="77" t="s">
        <v>462</v>
      </c>
      <c r="D63" s="77" t="s">
        <v>390</v>
      </c>
      <c r="E63" s="78" t="s">
        <v>458</v>
      </c>
      <c r="F63" s="79"/>
      <c r="G63" s="96"/>
      <c r="H63" s="132" t="s">
        <v>642</v>
      </c>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89" t="s">
        <v>8</v>
      </c>
      <c r="B64" s="289" t="s">
        <v>37</v>
      </c>
      <c r="C64" s="62" t="s">
        <v>218</v>
      </c>
      <c r="D64" s="62" t="s">
        <v>65</v>
      </c>
      <c r="E64" s="67" t="s">
        <v>311</v>
      </c>
      <c r="F64" s="81" t="s">
        <v>524</v>
      </c>
      <c r="G64" s="96"/>
      <c r="H64" s="130" t="s">
        <v>642</v>
      </c>
      <c r="I64" s="4" t="s">
        <v>854</v>
      </c>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248"/>
    </row>
    <row r="65" spans="1:19" s="93" customFormat="1" ht="126" x14ac:dyDescent="0.2">
      <c r="A65" s="285"/>
      <c r="B65" s="285"/>
      <c r="C65" s="62" t="s">
        <v>219</v>
      </c>
      <c r="D65" s="62" t="s">
        <v>65</v>
      </c>
      <c r="E65" s="67" t="s">
        <v>312</v>
      </c>
      <c r="F65" s="81" t="s">
        <v>113</v>
      </c>
      <c r="G65" s="96"/>
      <c r="H65" s="131" t="s">
        <v>641</v>
      </c>
      <c r="I65" s="3" t="s">
        <v>744</v>
      </c>
      <c r="J65" s="157" t="s">
        <v>8</v>
      </c>
      <c r="K65" s="157">
        <f t="shared" si="3"/>
        <v>1</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85"/>
      <c r="B66" s="285"/>
      <c r="C66" s="62" t="s">
        <v>220</v>
      </c>
      <c r="D66" s="62" t="s">
        <v>65</v>
      </c>
      <c r="E66" s="67" t="s">
        <v>313</v>
      </c>
      <c r="F66" s="81" t="s">
        <v>114</v>
      </c>
      <c r="G66" s="96"/>
      <c r="H66" s="131" t="s">
        <v>642</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85"/>
      <c r="B67" s="285"/>
      <c r="C67" s="62" t="s">
        <v>221</v>
      </c>
      <c r="D67" s="62" t="s">
        <v>65</v>
      </c>
      <c r="E67" s="67" t="s">
        <v>314</v>
      </c>
      <c r="F67" s="81" t="s">
        <v>115</v>
      </c>
      <c r="G67" s="96"/>
      <c r="H67" s="131" t="s">
        <v>642</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85"/>
      <c r="B68" s="285"/>
      <c r="C68" s="62" t="s">
        <v>222</v>
      </c>
      <c r="D68" s="62" t="s">
        <v>66</v>
      </c>
      <c r="E68" s="67" t="s">
        <v>315</v>
      </c>
      <c r="F68" s="81" t="s">
        <v>116</v>
      </c>
      <c r="G68" s="96"/>
      <c r="H68" s="131" t="s">
        <v>642</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85"/>
      <c r="B69" s="285"/>
      <c r="C69" s="62" t="s">
        <v>223</v>
      </c>
      <c r="D69" s="62" t="s">
        <v>66</v>
      </c>
      <c r="E69" s="82" t="s">
        <v>316</v>
      </c>
      <c r="F69" s="83" t="s">
        <v>117</v>
      </c>
      <c r="G69" s="96"/>
      <c r="H69" s="133" t="s">
        <v>642</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85"/>
      <c r="B70" s="285"/>
      <c r="C70" s="52" t="s">
        <v>549</v>
      </c>
      <c r="D70" s="52" t="s">
        <v>65</v>
      </c>
      <c r="E70" s="55" t="s">
        <v>537</v>
      </c>
      <c r="F70" s="83"/>
      <c r="G70" s="96"/>
      <c r="H70" s="133" t="s">
        <v>642</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85"/>
      <c r="B71" s="285"/>
      <c r="C71" s="52" t="s">
        <v>550</v>
      </c>
      <c r="D71" s="52" t="s">
        <v>66</v>
      </c>
      <c r="E71" s="55" t="s">
        <v>538</v>
      </c>
      <c r="F71" s="83"/>
      <c r="G71" s="96"/>
      <c r="H71" s="133" t="s">
        <v>642</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85"/>
      <c r="B72" s="285"/>
      <c r="C72" s="62" t="s">
        <v>463</v>
      </c>
      <c r="D72" s="62" t="s">
        <v>390</v>
      </c>
      <c r="E72" s="82" t="s">
        <v>458</v>
      </c>
      <c r="F72" s="83"/>
      <c r="G72" s="96"/>
      <c r="H72" s="132" t="s">
        <v>642</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86" t="s">
        <v>9</v>
      </c>
      <c r="B73" s="286"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87"/>
      <c r="B74" s="287"/>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87"/>
      <c r="B75" s="287"/>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54" x14ac:dyDescent="0.2">
      <c r="A76" s="287"/>
      <c r="B76" s="287"/>
      <c r="C76" s="80" t="s">
        <v>198</v>
      </c>
      <c r="D76" s="80" t="s">
        <v>65</v>
      </c>
      <c r="E76" s="71" t="s">
        <v>296</v>
      </c>
      <c r="F76" s="72" t="s">
        <v>98</v>
      </c>
      <c r="G76" s="109"/>
      <c r="H76" s="108" t="str">
        <f>IF(ISBLANK(H24),"Waiting",H24)</f>
        <v>No</v>
      </c>
      <c r="I76" s="128" t="s">
        <v>790</v>
      </c>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252"/>
    </row>
    <row r="77" spans="1:19" s="107" customFormat="1" ht="20" x14ac:dyDescent="0.2">
      <c r="A77" s="287"/>
      <c r="B77" s="287"/>
      <c r="C77" s="221" t="s">
        <v>211</v>
      </c>
      <c r="D77" s="221" t="s">
        <v>65</v>
      </c>
      <c r="E77" s="222" t="s">
        <v>592</v>
      </c>
      <c r="F77" s="223"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54" x14ac:dyDescent="0.2">
      <c r="A78" s="287"/>
      <c r="B78" s="287"/>
      <c r="C78" s="84" t="s">
        <v>224</v>
      </c>
      <c r="D78" s="84" t="s">
        <v>65</v>
      </c>
      <c r="E78" s="85" t="s">
        <v>317</v>
      </c>
      <c r="F78" s="86" t="s">
        <v>525</v>
      </c>
      <c r="G78" s="110"/>
      <c r="H78" s="131" t="s">
        <v>642</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249" t="s">
        <v>855</v>
      </c>
    </row>
    <row r="79" spans="1:19" s="93" customFormat="1" ht="36" x14ac:dyDescent="0.2">
      <c r="A79" s="287"/>
      <c r="B79" s="287"/>
      <c r="C79" s="57" t="s">
        <v>225</v>
      </c>
      <c r="D79" s="57" t="s">
        <v>65</v>
      </c>
      <c r="E79" s="85" t="s">
        <v>318</v>
      </c>
      <c r="F79" s="86" t="s">
        <v>118</v>
      </c>
      <c r="G79" s="96"/>
      <c r="H79" s="131" t="s">
        <v>642</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87"/>
      <c r="B80" s="287"/>
      <c r="C80" s="57" t="s">
        <v>226</v>
      </c>
      <c r="D80" s="57" t="s">
        <v>66</v>
      </c>
      <c r="E80" s="85" t="s">
        <v>319</v>
      </c>
      <c r="F80" s="86" t="s">
        <v>119</v>
      </c>
      <c r="G80" s="96"/>
      <c r="H80" s="133" t="s">
        <v>642</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87"/>
      <c r="B81" s="287"/>
      <c r="C81" s="187" t="s">
        <v>551</v>
      </c>
      <c r="D81" s="188" t="s">
        <v>65</v>
      </c>
      <c r="E81" s="189" t="s">
        <v>537</v>
      </c>
      <c r="F81" s="86"/>
      <c r="G81" s="96"/>
      <c r="H81" s="133" t="s">
        <v>642</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87"/>
      <c r="B82" s="287"/>
      <c r="C82" s="190" t="s">
        <v>552</v>
      </c>
      <c r="D82" s="191" t="s">
        <v>66</v>
      </c>
      <c r="E82" s="192" t="s">
        <v>538</v>
      </c>
      <c r="F82" s="86"/>
      <c r="G82" s="96"/>
      <c r="H82" s="133" t="s">
        <v>642</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127" thickBot="1" x14ac:dyDescent="0.25">
      <c r="A83" s="287"/>
      <c r="B83" s="287"/>
      <c r="C83" s="57" t="s">
        <v>464</v>
      </c>
      <c r="D83" s="57" t="s">
        <v>390</v>
      </c>
      <c r="E83" s="85" t="s">
        <v>458</v>
      </c>
      <c r="F83" s="86"/>
      <c r="G83" s="96"/>
      <c r="H83" s="132" t="s">
        <v>641</v>
      </c>
      <c r="I83" s="7" t="s">
        <v>832</v>
      </c>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89" t="s">
        <v>10</v>
      </c>
      <c r="B84" s="294" t="s">
        <v>41</v>
      </c>
      <c r="C84" s="62" t="s">
        <v>227</v>
      </c>
      <c r="D84" s="62" t="s">
        <v>65</v>
      </c>
      <c r="E84" s="67" t="s">
        <v>331</v>
      </c>
      <c r="F84" s="81" t="s">
        <v>120</v>
      </c>
      <c r="G84" s="96"/>
      <c r="H84" s="131" t="s">
        <v>642</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249"/>
    </row>
    <row r="85" spans="1:19" s="93" customFormat="1" ht="54" x14ac:dyDescent="0.2">
      <c r="A85" s="285"/>
      <c r="B85" s="295"/>
      <c r="C85" s="62" t="s">
        <v>228</v>
      </c>
      <c r="D85" s="62" t="s">
        <v>65</v>
      </c>
      <c r="E85" s="67" t="s">
        <v>332</v>
      </c>
      <c r="F85" s="81" t="s">
        <v>121</v>
      </c>
      <c r="G85" s="96"/>
      <c r="H85" s="131" t="s">
        <v>642</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85"/>
      <c r="B86" s="295"/>
      <c r="C86" s="221" t="s">
        <v>211</v>
      </c>
      <c r="D86" s="221" t="s">
        <v>65</v>
      </c>
      <c r="E86" s="219" t="s">
        <v>592</v>
      </c>
      <c r="F86" s="220"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85"/>
      <c r="B87" s="295"/>
      <c r="C87" s="62" t="s">
        <v>229</v>
      </c>
      <c r="D87" s="62" t="s">
        <v>65</v>
      </c>
      <c r="E87" s="87" t="s">
        <v>320</v>
      </c>
      <c r="F87" s="88" t="s">
        <v>122</v>
      </c>
      <c r="G87" s="96"/>
      <c r="H87" s="131" t="s">
        <v>642</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85"/>
      <c r="B88" s="295"/>
      <c r="C88" s="80" t="s">
        <v>224</v>
      </c>
      <c r="D88" s="80" t="s">
        <v>65</v>
      </c>
      <c r="E88" s="75" t="s">
        <v>317</v>
      </c>
      <c r="F88" s="76" t="s">
        <v>525</v>
      </c>
      <c r="G88" s="109"/>
      <c r="H88" s="108" t="str">
        <f>IF(ISBLANK(H78),"Waiting",H78)</f>
        <v>No</v>
      </c>
      <c r="I88" s="128"/>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2" x14ac:dyDescent="0.2">
      <c r="A89" s="285"/>
      <c r="B89" s="295"/>
      <c r="C89" s="62" t="s">
        <v>230</v>
      </c>
      <c r="D89" s="62" t="s">
        <v>65</v>
      </c>
      <c r="E89" s="67" t="s">
        <v>333</v>
      </c>
      <c r="F89" s="81" t="s">
        <v>123</v>
      </c>
      <c r="G89" s="96"/>
      <c r="H89" s="131" t="s">
        <v>642</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126" x14ac:dyDescent="0.2">
      <c r="A90" s="285"/>
      <c r="B90" s="295"/>
      <c r="C90" s="221" t="s">
        <v>212</v>
      </c>
      <c r="D90" s="221" t="s">
        <v>65</v>
      </c>
      <c r="E90" s="219" t="s">
        <v>602</v>
      </c>
      <c r="F90" s="219" t="s">
        <v>108</v>
      </c>
      <c r="G90" s="96"/>
      <c r="H90" s="108" t="str">
        <f>IF(ISBLANK(H46),"Waiting",H46)</f>
        <v>Yes</v>
      </c>
      <c r="I90" s="3" t="s">
        <v>852</v>
      </c>
      <c r="J90" s="157" t="s">
        <v>10</v>
      </c>
      <c r="K90" s="157">
        <f t="shared" si="11"/>
        <v>1</v>
      </c>
      <c r="L90" s="157">
        <f t="shared" si="8"/>
        <v>0</v>
      </c>
      <c r="M90" s="157">
        <f t="shared" si="9"/>
        <v>0</v>
      </c>
      <c r="N90" s="157">
        <f t="shared" si="10"/>
        <v>0</v>
      </c>
      <c r="O90" s="157">
        <f t="shared" si="12"/>
        <v>0</v>
      </c>
      <c r="P90" s="157">
        <f t="shared" si="13"/>
        <v>0</v>
      </c>
      <c r="Q90" s="157">
        <f t="shared" si="14"/>
        <v>0</v>
      </c>
      <c r="R90" s="157">
        <f t="shared" si="15"/>
        <v>0</v>
      </c>
      <c r="S90" s="249"/>
    </row>
    <row r="91" spans="1:19" s="93" customFormat="1" ht="216" x14ac:dyDescent="0.2">
      <c r="A91" s="285"/>
      <c r="B91" s="295"/>
      <c r="C91" s="52" t="s">
        <v>603</v>
      </c>
      <c r="D91" s="52" t="s">
        <v>65</v>
      </c>
      <c r="E91" s="87" t="s">
        <v>604</v>
      </c>
      <c r="F91" s="87" t="s">
        <v>605</v>
      </c>
      <c r="G91" s="96"/>
      <c r="H91" s="131" t="s">
        <v>641</v>
      </c>
      <c r="I91" s="3" t="s">
        <v>856</v>
      </c>
      <c r="J91" s="157" t="s">
        <v>10</v>
      </c>
      <c r="K91" s="157">
        <f t="shared" si="11"/>
        <v>1</v>
      </c>
      <c r="L91" s="157">
        <f t="shared" si="8"/>
        <v>0</v>
      </c>
      <c r="M91" s="157">
        <f t="shared" si="9"/>
        <v>0</v>
      </c>
      <c r="N91" s="157">
        <f t="shared" si="10"/>
        <v>0</v>
      </c>
      <c r="O91" s="157">
        <f t="shared" si="12"/>
        <v>0</v>
      </c>
      <c r="P91" s="157">
        <f t="shared" si="13"/>
        <v>0</v>
      </c>
      <c r="Q91" s="157">
        <f t="shared" si="14"/>
        <v>0</v>
      </c>
      <c r="R91" s="157">
        <f t="shared" si="15"/>
        <v>0</v>
      </c>
      <c r="S91" s="249"/>
    </row>
    <row r="92" spans="1:19" s="93" customFormat="1" ht="54" x14ac:dyDescent="0.2">
      <c r="A92" s="285"/>
      <c r="B92" s="295"/>
      <c r="C92" s="62" t="s">
        <v>231</v>
      </c>
      <c r="D92" s="62" t="s">
        <v>66</v>
      </c>
      <c r="E92" s="87" t="s">
        <v>334</v>
      </c>
      <c r="F92" s="88" t="s">
        <v>124</v>
      </c>
      <c r="G92" s="96"/>
      <c r="H92" s="131" t="s">
        <v>642</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85"/>
      <c r="B93" s="295"/>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85"/>
      <c r="B94" s="295"/>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85"/>
      <c r="B95" s="295"/>
      <c r="C95" s="194" t="s">
        <v>553</v>
      </c>
      <c r="D95" s="195" t="s">
        <v>65</v>
      </c>
      <c r="E95" s="196" t="s">
        <v>537</v>
      </c>
      <c r="F95" s="193"/>
      <c r="G95" s="101"/>
      <c r="H95" s="131" t="s">
        <v>642</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85"/>
      <c r="B96" s="295"/>
      <c r="C96" s="197" t="s">
        <v>554</v>
      </c>
      <c r="D96" s="198" t="s">
        <v>66</v>
      </c>
      <c r="E96" s="199" t="s">
        <v>538</v>
      </c>
      <c r="F96" s="193"/>
      <c r="G96" s="101"/>
      <c r="H96" s="131" t="s">
        <v>642</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93"/>
      <c r="B97" s="296"/>
      <c r="C97" s="62" t="s">
        <v>465</v>
      </c>
      <c r="D97" s="62" t="s">
        <v>390</v>
      </c>
      <c r="E97" s="87" t="s">
        <v>458</v>
      </c>
      <c r="F97" s="88"/>
      <c r="G97" s="101"/>
      <c r="H97" s="131" t="s">
        <v>642</v>
      </c>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7"/>
    </row>
    <row r="98" spans="1:20" s="93" customFormat="1" ht="127" thickTop="1" x14ac:dyDescent="0.2">
      <c r="A98" s="286" t="s">
        <v>11</v>
      </c>
      <c r="B98" s="286" t="s">
        <v>42</v>
      </c>
      <c r="C98" s="57" t="s">
        <v>232</v>
      </c>
      <c r="D98" s="57" t="s">
        <v>65</v>
      </c>
      <c r="E98" s="78" t="s">
        <v>335</v>
      </c>
      <c r="F98" s="79" t="s">
        <v>125</v>
      </c>
      <c r="G98" s="111"/>
      <c r="H98" s="130" t="s">
        <v>641</v>
      </c>
      <c r="I98" s="4" t="s">
        <v>805</v>
      </c>
      <c r="J98" s="156" t="s">
        <v>11</v>
      </c>
      <c r="K98" s="156">
        <f t="shared" si="11"/>
        <v>1</v>
      </c>
      <c r="L98" s="156">
        <f t="shared" si="8"/>
        <v>0</v>
      </c>
      <c r="M98" s="156">
        <f t="shared" si="9"/>
        <v>0</v>
      </c>
      <c r="N98" s="156">
        <f t="shared" si="10"/>
        <v>0</v>
      </c>
      <c r="O98" s="158">
        <f t="shared" si="12"/>
        <v>0</v>
      </c>
      <c r="P98" s="158">
        <f t="shared" si="13"/>
        <v>0</v>
      </c>
      <c r="Q98" s="158">
        <f t="shared" si="14"/>
        <v>0</v>
      </c>
      <c r="R98" s="158">
        <f t="shared" si="15"/>
        <v>0</v>
      </c>
      <c r="S98" s="248"/>
    </row>
    <row r="99" spans="1:20" s="93" customFormat="1" ht="126" x14ac:dyDescent="0.2">
      <c r="A99" s="287"/>
      <c r="B99" s="287"/>
      <c r="C99" s="57" t="s">
        <v>233</v>
      </c>
      <c r="D99" s="57" t="s">
        <v>65</v>
      </c>
      <c r="E99" s="78" t="s">
        <v>336</v>
      </c>
      <c r="F99" s="79" t="s">
        <v>584</v>
      </c>
      <c r="G99" s="111"/>
      <c r="H99" s="131" t="s">
        <v>641</v>
      </c>
      <c r="I99" s="3" t="s">
        <v>806</v>
      </c>
      <c r="J99" s="157" t="s">
        <v>11</v>
      </c>
      <c r="K99" s="157">
        <f t="shared" si="11"/>
        <v>1</v>
      </c>
      <c r="L99" s="157">
        <f t="shared" si="8"/>
        <v>0</v>
      </c>
      <c r="M99" s="157">
        <f t="shared" si="9"/>
        <v>0</v>
      </c>
      <c r="N99" s="157">
        <f t="shared" si="10"/>
        <v>0</v>
      </c>
      <c r="O99" s="157">
        <f t="shared" si="12"/>
        <v>0</v>
      </c>
      <c r="P99" s="157">
        <f t="shared" si="13"/>
        <v>0</v>
      </c>
      <c r="Q99" s="157">
        <f t="shared" si="14"/>
        <v>0</v>
      </c>
      <c r="R99" s="157">
        <f t="shared" si="15"/>
        <v>0</v>
      </c>
      <c r="S99" s="249"/>
    </row>
    <row r="100" spans="1:20" s="93" customFormat="1" ht="90" x14ac:dyDescent="0.2">
      <c r="A100" s="287"/>
      <c r="B100" s="287"/>
      <c r="C100" s="57" t="s">
        <v>234</v>
      </c>
      <c r="D100" s="57" t="s">
        <v>65</v>
      </c>
      <c r="E100" s="78" t="s">
        <v>337</v>
      </c>
      <c r="F100" s="79" t="s">
        <v>127</v>
      </c>
      <c r="G100" s="111"/>
      <c r="H100" s="131" t="s">
        <v>641</v>
      </c>
      <c r="I100" s="3" t="s">
        <v>857</v>
      </c>
      <c r="J100" s="157" t="s">
        <v>11</v>
      </c>
      <c r="K100" s="157">
        <f t="shared" si="11"/>
        <v>1</v>
      </c>
      <c r="L100" s="157">
        <f t="shared" si="8"/>
        <v>0</v>
      </c>
      <c r="M100" s="157">
        <f t="shared" si="9"/>
        <v>0</v>
      </c>
      <c r="N100" s="157">
        <f t="shared" si="10"/>
        <v>0</v>
      </c>
      <c r="O100" s="157">
        <f t="shared" si="12"/>
        <v>0</v>
      </c>
      <c r="P100" s="157">
        <f t="shared" si="13"/>
        <v>0</v>
      </c>
      <c r="Q100" s="157">
        <f t="shared" si="14"/>
        <v>0</v>
      </c>
      <c r="R100" s="157">
        <f t="shared" si="15"/>
        <v>0</v>
      </c>
      <c r="S100" s="249"/>
    </row>
    <row r="101" spans="1:20" s="93" customFormat="1" ht="20" x14ac:dyDescent="0.2">
      <c r="A101" s="287"/>
      <c r="B101" s="287"/>
      <c r="C101" s="57" t="s">
        <v>235</v>
      </c>
      <c r="D101" s="57" t="s">
        <v>65</v>
      </c>
      <c r="E101" s="78" t="s">
        <v>338</v>
      </c>
      <c r="F101" s="79" t="s">
        <v>128</v>
      </c>
      <c r="G101" s="111"/>
      <c r="H101" s="131" t="s">
        <v>642</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87"/>
      <c r="B102" s="287"/>
      <c r="C102" s="57" t="s">
        <v>236</v>
      </c>
      <c r="D102" s="57" t="s">
        <v>65</v>
      </c>
      <c r="E102" s="78" t="s">
        <v>339</v>
      </c>
      <c r="F102" s="79" t="s">
        <v>129</v>
      </c>
      <c r="G102" s="111"/>
      <c r="H102" s="131" t="s">
        <v>642</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87"/>
      <c r="B103" s="287"/>
      <c r="C103" s="57" t="s">
        <v>237</v>
      </c>
      <c r="D103" s="57" t="s">
        <v>65</v>
      </c>
      <c r="E103" s="78" t="s">
        <v>340</v>
      </c>
      <c r="F103" s="79" t="s">
        <v>130</v>
      </c>
      <c r="G103" s="111"/>
      <c r="H103" s="131" t="s">
        <v>642</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87"/>
      <c r="B104" s="287"/>
      <c r="C104" s="57" t="s">
        <v>238</v>
      </c>
      <c r="D104" s="57" t="s">
        <v>65</v>
      </c>
      <c r="E104" s="78" t="s">
        <v>341</v>
      </c>
      <c r="F104" s="79" t="s">
        <v>131</v>
      </c>
      <c r="G104" s="111"/>
      <c r="H104" s="133" t="s">
        <v>642</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87"/>
      <c r="B105" s="287"/>
      <c r="C105" s="226" t="s">
        <v>583</v>
      </c>
      <c r="D105" s="226" t="s">
        <v>65</v>
      </c>
      <c r="E105" s="227" t="s">
        <v>617</v>
      </c>
      <c r="F105" s="79" t="s">
        <v>585</v>
      </c>
      <c r="G105" s="111"/>
      <c r="H105" s="133" t="s">
        <v>642</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87"/>
      <c r="B106" s="287"/>
      <c r="C106" s="187" t="s">
        <v>555</v>
      </c>
      <c r="D106" s="188" t="s">
        <v>65</v>
      </c>
      <c r="E106" s="189" t="s">
        <v>537</v>
      </c>
      <c r="F106" s="79"/>
      <c r="G106" s="111"/>
      <c r="H106" s="133" t="s">
        <v>642</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87"/>
      <c r="B107" s="287"/>
      <c r="C107" s="206" t="s">
        <v>574</v>
      </c>
      <c r="D107" s="207" t="s">
        <v>66</v>
      </c>
      <c r="E107" s="208" t="s">
        <v>538</v>
      </c>
      <c r="F107" s="79"/>
      <c r="G107" s="111"/>
      <c r="H107" s="133" t="s">
        <v>642</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21" thickBot="1" x14ac:dyDescent="0.25">
      <c r="A108" s="287"/>
      <c r="B108" s="287"/>
      <c r="C108" s="57" t="s">
        <v>466</v>
      </c>
      <c r="D108" s="57" t="s">
        <v>390</v>
      </c>
      <c r="E108" s="78" t="s">
        <v>458</v>
      </c>
      <c r="F108" s="79"/>
      <c r="G108" s="111"/>
      <c r="H108" s="132" t="s">
        <v>642</v>
      </c>
      <c r="I108" s="7"/>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89" t="s">
        <v>12</v>
      </c>
      <c r="B109" s="289" t="s">
        <v>43</v>
      </c>
      <c r="C109" s="69" t="s">
        <v>239</v>
      </c>
      <c r="D109" s="69" t="s">
        <v>65</v>
      </c>
      <c r="E109" s="53" t="s">
        <v>321</v>
      </c>
      <c r="F109" s="54" t="s">
        <v>526</v>
      </c>
      <c r="G109" s="111"/>
      <c r="H109" s="130" t="s">
        <v>642</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85"/>
      <c r="B110" s="285"/>
      <c r="C110" s="69" t="s">
        <v>240</v>
      </c>
      <c r="D110" s="69" t="s">
        <v>65</v>
      </c>
      <c r="E110" s="53" t="s">
        <v>322</v>
      </c>
      <c r="F110" s="54" t="s">
        <v>132</v>
      </c>
      <c r="G110" s="96"/>
      <c r="H110" s="131" t="s">
        <v>642</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249"/>
    </row>
    <row r="111" spans="1:20" s="93" customFormat="1" ht="90" x14ac:dyDescent="0.2">
      <c r="A111" s="285"/>
      <c r="B111" s="285"/>
      <c r="C111" s="69" t="s">
        <v>241</v>
      </c>
      <c r="D111" s="69" t="s">
        <v>65</v>
      </c>
      <c r="E111" s="53" t="s">
        <v>323</v>
      </c>
      <c r="F111" s="54" t="s">
        <v>527</v>
      </c>
      <c r="G111" s="96"/>
      <c r="H111" s="131" t="s">
        <v>642</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249"/>
    </row>
    <row r="112" spans="1:20" s="93" customFormat="1" ht="36" x14ac:dyDescent="0.2">
      <c r="A112" s="285"/>
      <c r="B112" s="285"/>
      <c r="C112" s="69" t="s">
        <v>242</v>
      </c>
      <c r="D112" s="69" t="s">
        <v>65</v>
      </c>
      <c r="E112" s="53" t="s">
        <v>342</v>
      </c>
      <c r="F112" s="54" t="s">
        <v>133</v>
      </c>
      <c r="G112" s="96"/>
      <c r="H112" s="131" t="s">
        <v>642</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85"/>
      <c r="B113" s="285"/>
      <c r="C113" s="69" t="s">
        <v>243</v>
      </c>
      <c r="D113" s="69" t="s">
        <v>65</v>
      </c>
      <c r="E113" s="53" t="s">
        <v>343</v>
      </c>
      <c r="F113" s="54" t="s">
        <v>134</v>
      </c>
      <c r="G113" s="96"/>
      <c r="H113" s="131" t="s">
        <v>642</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85"/>
      <c r="B114" s="285"/>
      <c r="C114" s="69" t="s">
        <v>244</v>
      </c>
      <c r="D114" s="69" t="s">
        <v>65</v>
      </c>
      <c r="E114" s="53" t="s">
        <v>324</v>
      </c>
      <c r="F114" s="54" t="s">
        <v>135</v>
      </c>
      <c r="G114" s="96"/>
      <c r="H114" s="131" t="s">
        <v>642</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85"/>
      <c r="B115" s="285"/>
      <c r="C115" s="62" t="s">
        <v>245</v>
      </c>
      <c r="D115" s="62" t="s">
        <v>65</v>
      </c>
      <c r="E115" s="67" t="s">
        <v>344</v>
      </c>
      <c r="F115" s="81" t="s">
        <v>136</v>
      </c>
      <c r="G115" s="96"/>
      <c r="H115" s="131" t="s">
        <v>642</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253"/>
    </row>
    <row r="116" spans="1:19" s="93" customFormat="1" ht="36" x14ac:dyDescent="0.2">
      <c r="A116" s="285"/>
      <c r="B116" s="285"/>
      <c r="C116" s="52" t="s">
        <v>246</v>
      </c>
      <c r="D116" s="52" t="s">
        <v>66</v>
      </c>
      <c r="E116" s="87" t="s">
        <v>345</v>
      </c>
      <c r="F116" s="88" t="s">
        <v>137</v>
      </c>
      <c r="G116" s="96"/>
      <c r="H116" s="133" t="s">
        <v>641</v>
      </c>
      <c r="I116" s="9"/>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85"/>
      <c r="B117" s="285"/>
      <c r="C117" s="194" t="s">
        <v>556</v>
      </c>
      <c r="D117" s="195" t="s">
        <v>65</v>
      </c>
      <c r="E117" s="196" t="s">
        <v>537</v>
      </c>
      <c r="F117" s="88"/>
      <c r="G117" s="96"/>
      <c r="H117" s="133" t="s">
        <v>642</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85"/>
      <c r="B118" s="285"/>
      <c r="C118" s="197" t="s">
        <v>557</v>
      </c>
      <c r="D118" s="198" t="s">
        <v>66</v>
      </c>
      <c r="E118" s="199" t="s">
        <v>538</v>
      </c>
      <c r="F118" s="88"/>
      <c r="G118" s="96"/>
      <c r="H118" s="133" t="s">
        <v>642</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109" thickBot="1" x14ac:dyDescent="0.25">
      <c r="A119" s="285"/>
      <c r="B119" s="285"/>
      <c r="C119" s="52" t="s">
        <v>467</v>
      </c>
      <c r="D119" s="52" t="s">
        <v>390</v>
      </c>
      <c r="E119" s="87" t="s">
        <v>458</v>
      </c>
      <c r="F119" s="88"/>
      <c r="G119" s="96"/>
      <c r="H119" s="132" t="s">
        <v>641</v>
      </c>
      <c r="I119" s="7" t="s">
        <v>873</v>
      </c>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262" t="s">
        <v>876</v>
      </c>
    </row>
    <row r="120" spans="1:19" s="103" customFormat="1" ht="41" customHeight="1" thickTop="1" x14ac:dyDescent="0.2">
      <c r="A120" s="286" t="s">
        <v>13</v>
      </c>
      <c r="B120" s="297" t="s">
        <v>44</v>
      </c>
      <c r="C120" s="65" t="s">
        <v>240</v>
      </c>
      <c r="D120" s="65" t="s">
        <v>65</v>
      </c>
      <c r="E120" s="66" t="s">
        <v>322</v>
      </c>
      <c r="F120" s="68" t="s">
        <v>132</v>
      </c>
      <c r="G120" s="101"/>
      <c r="H120" s="228" t="str">
        <f>IF(ISBLANK(H110),"Waiting",H110)</f>
        <v>No</v>
      </c>
      <c r="I120" s="3"/>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54"/>
    </row>
    <row r="121" spans="1:19" s="103" customFormat="1" ht="90" x14ac:dyDescent="0.2">
      <c r="A121" s="287"/>
      <c r="B121" s="298"/>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254"/>
    </row>
    <row r="122" spans="1:19" s="103" customFormat="1" ht="36" x14ac:dyDescent="0.2">
      <c r="A122" s="287"/>
      <c r="B122" s="298"/>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249"/>
    </row>
    <row r="123" spans="1:19" s="93" customFormat="1" ht="36" x14ac:dyDescent="0.2">
      <c r="A123" s="287"/>
      <c r="B123" s="298"/>
      <c r="C123" s="57" t="s">
        <v>247</v>
      </c>
      <c r="D123" s="57" t="s">
        <v>65</v>
      </c>
      <c r="E123" s="78" t="s">
        <v>618</v>
      </c>
      <c r="F123" s="79" t="s">
        <v>138</v>
      </c>
      <c r="G123" s="96"/>
      <c r="H123" s="131" t="s">
        <v>642</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249"/>
    </row>
    <row r="124" spans="1:19" s="93" customFormat="1" ht="36" x14ac:dyDescent="0.2">
      <c r="A124" s="287"/>
      <c r="B124" s="298"/>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249"/>
    </row>
    <row r="125" spans="1:19" s="93" customFormat="1" ht="36" x14ac:dyDescent="0.2">
      <c r="A125" s="287"/>
      <c r="B125" s="298"/>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254"/>
    </row>
    <row r="126" spans="1:19" s="93" customFormat="1" ht="54" x14ac:dyDescent="0.2">
      <c r="A126" s="287"/>
      <c r="B126" s="298"/>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249"/>
    </row>
    <row r="127" spans="1:19" s="93" customFormat="1" ht="36" x14ac:dyDescent="0.2">
      <c r="A127" s="287"/>
      <c r="B127" s="298"/>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254"/>
    </row>
    <row r="128" spans="1:19" s="93" customFormat="1" ht="36" x14ac:dyDescent="0.2">
      <c r="A128" s="287"/>
      <c r="B128" s="298"/>
      <c r="C128" s="200" t="s">
        <v>558</v>
      </c>
      <c r="D128" s="201" t="s">
        <v>65</v>
      </c>
      <c r="E128" s="202" t="s">
        <v>537</v>
      </c>
      <c r="F128" s="203"/>
      <c r="G128" s="101"/>
      <c r="H128" s="131" t="s">
        <v>642</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87"/>
      <c r="B129" s="298"/>
      <c r="C129" s="206" t="s">
        <v>575</v>
      </c>
      <c r="D129" s="207" t="s">
        <v>66</v>
      </c>
      <c r="E129" s="208" t="s">
        <v>538</v>
      </c>
      <c r="F129" s="203"/>
      <c r="G129" s="101"/>
      <c r="H129" s="133" t="s">
        <v>642</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109" thickBot="1" x14ac:dyDescent="0.25">
      <c r="A130" s="288"/>
      <c r="B130" s="299"/>
      <c r="C130" s="57" t="s">
        <v>468</v>
      </c>
      <c r="D130" s="57" t="s">
        <v>390</v>
      </c>
      <c r="E130" s="78" t="s">
        <v>458</v>
      </c>
      <c r="F130" s="79"/>
      <c r="G130" s="101"/>
      <c r="H130" s="133" t="s">
        <v>641</v>
      </c>
      <c r="I130" s="7" t="s">
        <v>874</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89" t="s">
        <v>14</v>
      </c>
      <c r="B131" s="289" t="s">
        <v>45</v>
      </c>
      <c r="C131" s="62" t="s">
        <v>248</v>
      </c>
      <c r="D131" s="62" t="s">
        <v>65</v>
      </c>
      <c r="E131" s="67" t="s">
        <v>346</v>
      </c>
      <c r="F131" s="81" t="s">
        <v>139</v>
      </c>
      <c r="G131" s="96"/>
      <c r="H131" s="130" t="s">
        <v>642</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85"/>
      <c r="B132" s="285"/>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255"/>
    </row>
    <row r="133" spans="1:19" s="93" customFormat="1" ht="36" x14ac:dyDescent="0.2">
      <c r="A133" s="285"/>
      <c r="B133" s="285"/>
      <c r="C133" s="194" t="s">
        <v>559</v>
      </c>
      <c r="D133" s="195" t="s">
        <v>65</v>
      </c>
      <c r="E133" s="196" t="s">
        <v>537</v>
      </c>
      <c r="F133" s="204"/>
      <c r="G133" s="109"/>
      <c r="H133" s="131" t="s">
        <v>642</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6" x14ac:dyDescent="0.2">
      <c r="A134" s="285"/>
      <c r="B134" s="285"/>
      <c r="C134" s="197" t="s">
        <v>576</v>
      </c>
      <c r="D134" s="198" t="s">
        <v>66</v>
      </c>
      <c r="E134" s="199" t="s">
        <v>538</v>
      </c>
      <c r="F134" s="204"/>
      <c r="G134" s="109"/>
      <c r="H134" s="131" t="s">
        <v>642</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55" thickBot="1" x14ac:dyDescent="0.25">
      <c r="A135" s="293"/>
      <c r="B135" s="293"/>
      <c r="C135" s="62" t="s">
        <v>469</v>
      </c>
      <c r="D135" s="62" t="s">
        <v>390</v>
      </c>
      <c r="E135" s="67" t="s">
        <v>458</v>
      </c>
      <c r="F135" s="81"/>
      <c r="G135" s="109"/>
      <c r="H135" s="131" t="s">
        <v>641</v>
      </c>
      <c r="I135" s="140" t="s">
        <v>877</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263" t="s">
        <v>878</v>
      </c>
    </row>
    <row r="136" spans="1:19" s="103" customFormat="1" ht="127" thickTop="1" x14ac:dyDescent="0.2">
      <c r="A136" s="286" t="s">
        <v>15</v>
      </c>
      <c r="B136" s="286" t="s">
        <v>46</v>
      </c>
      <c r="C136" s="65" t="s">
        <v>232</v>
      </c>
      <c r="D136" s="65" t="s">
        <v>65</v>
      </c>
      <c r="E136" s="66" t="s">
        <v>347</v>
      </c>
      <c r="F136" s="68" t="s">
        <v>125</v>
      </c>
      <c r="G136" s="101"/>
      <c r="H136" s="106" t="str">
        <f t="shared" ref="H136:H142" si="24">IF(ISBLANK(H98),"Waiting",H98)</f>
        <v>Yes</v>
      </c>
      <c r="I136" s="4" t="s">
        <v>805</v>
      </c>
      <c r="J136" s="156" t="s">
        <v>15</v>
      </c>
      <c r="K136" s="156">
        <f t="shared" si="19"/>
        <v>1</v>
      </c>
      <c r="L136" s="156">
        <f t="shared" si="16"/>
        <v>0</v>
      </c>
      <c r="M136" s="156">
        <f t="shared" si="17"/>
        <v>0</v>
      </c>
      <c r="N136" s="156">
        <f t="shared" si="18"/>
        <v>0</v>
      </c>
      <c r="O136" s="158">
        <f t="shared" si="20"/>
        <v>0</v>
      </c>
      <c r="P136" s="158">
        <f t="shared" si="21"/>
        <v>0</v>
      </c>
      <c r="Q136" s="158">
        <f t="shared" si="22"/>
        <v>0</v>
      </c>
      <c r="R136" s="158">
        <f t="shared" si="23"/>
        <v>0</v>
      </c>
      <c r="S136" s="254"/>
    </row>
    <row r="137" spans="1:19" s="103" customFormat="1" ht="126" x14ac:dyDescent="0.2">
      <c r="A137" s="287"/>
      <c r="B137" s="287"/>
      <c r="C137" s="65" t="s">
        <v>233</v>
      </c>
      <c r="D137" s="65" t="s">
        <v>65</v>
      </c>
      <c r="E137" s="66" t="s">
        <v>336</v>
      </c>
      <c r="F137" s="68" t="s">
        <v>126</v>
      </c>
      <c r="G137" s="101"/>
      <c r="H137" s="104" t="str">
        <f t="shared" si="24"/>
        <v>Yes</v>
      </c>
      <c r="I137" s="3" t="s">
        <v>806</v>
      </c>
      <c r="J137" s="157" t="s">
        <v>15</v>
      </c>
      <c r="K137" s="157">
        <f t="shared" si="19"/>
        <v>1</v>
      </c>
      <c r="L137" s="157">
        <f t="shared" si="16"/>
        <v>0</v>
      </c>
      <c r="M137" s="157">
        <f t="shared" si="17"/>
        <v>0</v>
      </c>
      <c r="N137" s="157">
        <f t="shared" si="18"/>
        <v>0</v>
      </c>
      <c r="O137" s="157">
        <f t="shared" si="20"/>
        <v>0</v>
      </c>
      <c r="P137" s="157">
        <f t="shared" si="21"/>
        <v>0</v>
      </c>
      <c r="Q137" s="157">
        <f t="shared" si="22"/>
        <v>0</v>
      </c>
      <c r="R137" s="157">
        <f t="shared" si="23"/>
        <v>0</v>
      </c>
      <c r="S137" s="254"/>
    </row>
    <row r="138" spans="1:19" s="103" customFormat="1" ht="90" x14ac:dyDescent="0.2">
      <c r="A138" s="287"/>
      <c r="B138" s="287"/>
      <c r="C138" s="65" t="s">
        <v>234</v>
      </c>
      <c r="D138" s="65" t="s">
        <v>65</v>
      </c>
      <c r="E138" s="66" t="s">
        <v>337</v>
      </c>
      <c r="F138" s="68" t="s">
        <v>127</v>
      </c>
      <c r="G138" s="101"/>
      <c r="H138" s="104" t="str">
        <f t="shared" si="24"/>
        <v>Yes</v>
      </c>
      <c r="I138" s="3" t="s">
        <v>857</v>
      </c>
      <c r="J138" s="157" t="s">
        <v>15</v>
      </c>
      <c r="K138" s="157">
        <f t="shared" si="19"/>
        <v>1</v>
      </c>
      <c r="L138" s="157">
        <f t="shared" si="16"/>
        <v>0</v>
      </c>
      <c r="M138" s="157">
        <f t="shared" si="17"/>
        <v>0</v>
      </c>
      <c r="N138" s="157">
        <f t="shared" si="18"/>
        <v>0</v>
      </c>
      <c r="O138" s="157">
        <f t="shared" si="20"/>
        <v>0</v>
      </c>
      <c r="P138" s="157">
        <f t="shared" si="21"/>
        <v>0</v>
      </c>
      <c r="Q138" s="157">
        <f t="shared" si="22"/>
        <v>0</v>
      </c>
      <c r="R138" s="157">
        <f t="shared" si="23"/>
        <v>0</v>
      </c>
      <c r="S138" s="254"/>
    </row>
    <row r="139" spans="1:19" s="103" customFormat="1" ht="20" x14ac:dyDescent="0.2">
      <c r="A139" s="287"/>
      <c r="B139" s="287"/>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87"/>
      <c r="B140" s="287"/>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87"/>
      <c r="B141" s="287"/>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87"/>
      <c r="B142" s="287"/>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87"/>
      <c r="B143" s="287"/>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144" x14ac:dyDescent="0.2">
      <c r="A144" s="287"/>
      <c r="B144" s="287"/>
      <c r="C144" s="65" t="s">
        <v>240</v>
      </c>
      <c r="D144" s="65" t="s">
        <v>65</v>
      </c>
      <c r="E144" s="66" t="s">
        <v>322</v>
      </c>
      <c r="F144" s="68" t="s">
        <v>132</v>
      </c>
      <c r="G144" s="101"/>
      <c r="H144" s="104" t="str">
        <f>IF(ISBLANK(H110),"Waiting",H110)</f>
        <v>No</v>
      </c>
      <c r="I144" s="3" t="s">
        <v>839</v>
      </c>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254"/>
    </row>
    <row r="145" spans="1:19" s="103" customFormat="1" ht="72" x14ac:dyDescent="0.2">
      <c r="A145" s="287"/>
      <c r="B145" s="287"/>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254"/>
    </row>
    <row r="146" spans="1:19" s="103" customFormat="1" ht="36" x14ac:dyDescent="0.2">
      <c r="A146" s="287"/>
      <c r="B146" s="287"/>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87"/>
      <c r="B147" s="287"/>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87"/>
      <c r="B148" s="287"/>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87"/>
      <c r="B149" s="287"/>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254"/>
    </row>
    <row r="150" spans="1:19" s="103" customFormat="1" ht="54" x14ac:dyDescent="0.2">
      <c r="A150" s="287"/>
      <c r="B150" s="287"/>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87"/>
      <c r="B151" s="287"/>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87"/>
      <c r="B152" s="287"/>
      <c r="C152" s="57" t="s">
        <v>249</v>
      </c>
      <c r="D152" s="57" t="s">
        <v>65</v>
      </c>
      <c r="E152" s="78" t="s">
        <v>325</v>
      </c>
      <c r="F152" s="79" t="s">
        <v>521</v>
      </c>
      <c r="G152" s="101"/>
      <c r="H152" s="131" t="s">
        <v>642</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87"/>
      <c r="B153" s="287"/>
      <c r="C153" s="200" t="s">
        <v>560</v>
      </c>
      <c r="D153" s="201" t="s">
        <v>65</v>
      </c>
      <c r="E153" s="202" t="s">
        <v>537</v>
      </c>
      <c r="F153" s="79"/>
      <c r="G153" s="101"/>
      <c r="H153" s="131" t="s">
        <v>642</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87"/>
      <c r="B154" s="287"/>
      <c r="C154" s="206" t="s">
        <v>577</v>
      </c>
      <c r="D154" s="207" t="s">
        <v>66</v>
      </c>
      <c r="E154" s="208" t="s">
        <v>538</v>
      </c>
      <c r="F154" s="79"/>
      <c r="G154" s="101"/>
      <c r="H154" s="135" t="s">
        <v>642</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87"/>
      <c r="B155" s="287"/>
      <c r="C155" s="57" t="s">
        <v>470</v>
      </c>
      <c r="D155" s="57" t="s">
        <v>390</v>
      </c>
      <c r="E155" s="78" t="s">
        <v>458</v>
      </c>
      <c r="F155" s="79"/>
      <c r="G155" s="101"/>
      <c r="H155" s="141" t="s">
        <v>642</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89" t="s">
        <v>16</v>
      </c>
      <c r="B156" s="289" t="s">
        <v>47</v>
      </c>
      <c r="C156" s="62" t="s">
        <v>250</v>
      </c>
      <c r="D156" s="62" t="s">
        <v>65</v>
      </c>
      <c r="E156" s="67" t="s">
        <v>348</v>
      </c>
      <c r="F156" s="81" t="s">
        <v>141</v>
      </c>
      <c r="G156" s="96"/>
      <c r="H156" s="130" t="s">
        <v>642</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248"/>
    </row>
    <row r="157" spans="1:19" s="93" customFormat="1" ht="216" x14ac:dyDescent="0.2">
      <c r="A157" s="285"/>
      <c r="B157" s="285"/>
      <c r="C157" s="62" t="s">
        <v>251</v>
      </c>
      <c r="D157" s="62" t="s">
        <v>65</v>
      </c>
      <c r="E157" s="67" t="s">
        <v>349</v>
      </c>
      <c r="F157" s="81" t="s">
        <v>142</v>
      </c>
      <c r="G157" s="96"/>
      <c r="H157" s="131" t="s">
        <v>641</v>
      </c>
      <c r="I157" s="3" t="s">
        <v>858</v>
      </c>
      <c r="J157" s="157" t="s">
        <v>16</v>
      </c>
      <c r="K157" s="157">
        <f t="shared" si="19"/>
        <v>1</v>
      </c>
      <c r="L157" s="157">
        <f t="shared" si="16"/>
        <v>0</v>
      </c>
      <c r="M157" s="157">
        <f t="shared" si="17"/>
        <v>0</v>
      </c>
      <c r="N157" s="157">
        <f t="shared" si="18"/>
        <v>0</v>
      </c>
      <c r="O157" s="157">
        <f t="shared" si="20"/>
        <v>0</v>
      </c>
      <c r="P157" s="157">
        <f t="shared" si="21"/>
        <v>0</v>
      </c>
      <c r="Q157" s="157">
        <f t="shared" si="22"/>
        <v>0</v>
      </c>
      <c r="R157" s="157">
        <f t="shared" si="23"/>
        <v>0</v>
      </c>
      <c r="S157" s="249" t="s">
        <v>879</v>
      </c>
    </row>
    <row r="158" spans="1:19" s="93" customFormat="1" ht="36" x14ac:dyDescent="0.2">
      <c r="A158" s="285"/>
      <c r="B158" s="285"/>
      <c r="C158" s="62" t="s">
        <v>252</v>
      </c>
      <c r="D158" s="62" t="s">
        <v>65</v>
      </c>
      <c r="E158" s="67" t="s">
        <v>606</v>
      </c>
      <c r="F158" s="81" t="s">
        <v>143</v>
      </c>
      <c r="G158" s="96"/>
      <c r="H158" s="131" t="s">
        <v>642</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249"/>
    </row>
    <row r="159" spans="1:19" s="93" customFormat="1" ht="36" x14ac:dyDescent="0.2">
      <c r="A159" s="285"/>
      <c r="B159" s="285"/>
      <c r="C159" s="62" t="s">
        <v>253</v>
      </c>
      <c r="D159" s="62" t="s">
        <v>65</v>
      </c>
      <c r="E159" s="67" t="s">
        <v>608</v>
      </c>
      <c r="F159" s="81" t="s">
        <v>609</v>
      </c>
      <c r="G159" s="96"/>
      <c r="H159" s="131" t="s">
        <v>642</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85"/>
      <c r="B160" s="285"/>
      <c r="C160" s="62" t="s">
        <v>254</v>
      </c>
      <c r="D160" s="62" t="s">
        <v>65</v>
      </c>
      <c r="E160" s="67" t="s">
        <v>326</v>
      </c>
      <c r="F160" s="81" t="s">
        <v>144</v>
      </c>
      <c r="G160" s="96"/>
      <c r="H160" s="131" t="s">
        <v>642</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54" x14ac:dyDescent="0.2">
      <c r="A161" s="285"/>
      <c r="B161" s="285"/>
      <c r="C161" s="62" t="s">
        <v>255</v>
      </c>
      <c r="D161" s="62" t="s">
        <v>65</v>
      </c>
      <c r="E161" s="67" t="s">
        <v>351</v>
      </c>
      <c r="F161" s="81" t="s">
        <v>148</v>
      </c>
      <c r="G161" s="96"/>
      <c r="H161" s="131" t="s">
        <v>642</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249" t="s">
        <v>859</v>
      </c>
    </row>
    <row r="162" spans="1:19" s="93" customFormat="1" ht="36" x14ac:dyDescent="0.2">
      <c r="A162" s="285"/>
      <c r="B162" s="285"/>
      <c r="C162" s="62" t="s">
        <v>607</v>
      </c>
      <c r="D162" s="62" t="s">
        <v>65</v>
      </c>
      <c r="E162" s="67" t="s">
        <v>622</v>
      </c>
      <c r="F162" s="81" t="s">
        <v>610</v>
      </c>
      <c r="G162" s="96"/>
      <c r="H162" s="131" t="s">
        <v>642</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85"/>
      <c r="B163" s="285"/>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36" x14ac:dyDescent="0.2">
      <c r="A164" s="285"/>
      <c r="B164" s="285"/>
      <c r="C164" s="229" t="s">
        <v>257</v>
      </c>
      <c r="D164" s="229" t="s">
        <v>66</v>
      </c>
      <c r="E164" s="231" t="s">
        <v>353</v>
      </c>
      <c r="F164" s="230"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85"/>
      <c r="B165" s="285"/>
      <c r="C165" s="62" t="s">
        <v>258</v>
      </c>
      <c r="D165" s="62" t="s">
        <v>66</v>
      </c>
      <c r="E165" s="87" t="s">
        <v>594</v>
      </c>
      <c r="F165" s="88" t="s">
        <v>146</v>
      </c>
      <c r="G165" s="101"/>
      <c r="H165" s="131" t="s">
        <v>642</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85"/>
      <c r="B166" s="285"/>
      <c r="C166" s="194" t="s">
        <v>561</v>
      </c>
      <c r="D166" s="195" t="s">
        <v>65</v>
      </c>
      <c r="E166" s="196" t="s">
        <v>537</v>
      </c>
      <c r="F166" s="88"/>
      <c r="G166" s="101"/>
      <c r="H166" s="133" t="s">
        <v>642</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85"/>
      <c r="B167" s="285"/>
      <c r="C167" s="197" t="s">
        <v>562</v>
      </c>
      <c r="D167" s="198" t="s">
        <v>66</v>
      </c>
      <c r="E167" s="199" t="s">
        <v>538</v>
      </c>
      <c r="F167" s="88"/>
      <c r="G167" s="101"/>
      <c r="H167" s="133" t="s">
        <v>642</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85"/>
      <c r="B168" s="285"/>
      <c r="C168" s="62" t="s">
        <v>471</v>
      </c>
      <c r="D168" s="62" t="s">
        <v>390</v>
      </c>
      <c r="E168" s="87" t="s">
        <v>458</v>
      </c>
      <c r="F168" s="88"/>
      <c r="G168" s="96"/>
      <c r="H168" s="132" t="s">
        <v>642</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86" t="s">
        <v>17</v>
      </c>
      <c r="B169" s="286"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254"/>
    </row>
    <row r="170" spans="1:19" s="103" customFormat="1" ht="216" x14ac:dyDescent="0.2">
      <c r="A170" s="287"/>
      <c r="B170" s="287"/>
      <c r="C170" s="65" t="s">
        <v>251</v>
      </c>
      <c r="D170" s="65" t="s">
        <v>65</v>
      </c>
      <c r="E170" s="66" t="s">
        <v>349</v>
      </c>
      <c r="F170" s="68" t="s">
        <v>147</v>
      </c>
      <c r="G170" s="101"/>
      <c r="H170" s="104" t="str">
        <f t="shared" si="25"/>
        <v>Yes</v>
      </c>
      <c r="I170" s="3" t="s">
        <v>858</v>
      </c>
      <c r="J170" s="157" t="s">
        <v>17</v>
      </c>
      <c r="K170" s="157">
        <f t="shared" si="19"/>
        <v>1</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87"/>
      <c r="B171" s="287"/>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254"/>
    </row>
    <row r="172" spans="1:19" s="103" customFormat="1" ht="36" x14ac:dyDescent="0.2">
      <c r="A172" s="287"/>
      <c r="B172" s="287"/>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87"/>
      <c r="B173" s="287"/>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87"/>
      <c r="B174" s="287"/>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254"/>
    </row>
    <row r="175" spans="1:19" s="103" customFormat="1" ht="37" thickBot="1" x14ac:dyDescent="0.25">
      <c r="A175" s="287"/>
      <c r="B175" s="287"/>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181" thickTop="1" x14ac:dyDescent="0.2">
      <c r="A176" s="287"/>
      <c r="B176" s="287"/>
      <c r="C176" s="65" t="s">
        <v>259</v>
      </c>
      <c r="D176" s="65" t="s">
        <v>65</v>
      </c>
      <c r="E176" s="66" t="s">
        <v>355</v>
      </c>
      <c r="F176" s="68" t="s">
        <v>155</v>
      </c>
      <c r="G176" s="101"/>
      <c r="H176" s="104" t="str">
        <f t="shared" ref="H176:H183" si="26">IF(ISBLANK(H188),"Waiting",H188)</f>
        <v>Yes</v>
      </c>
      <c r="I176" s="4" t="s">
        <v>862</v>
      </c>
      <c r="J176" s="157" t="s">
        <v>17</v>
      </c>
      <c r="K176" s="157">
        <f t="shared" si="19"/>
        <v>1</v>
      </c>
      <c r="L176" s="157">
        <f t="shared" si="16"/>
        <v>0</v>
      </c>
      <c r="M176" s="157">
        <f t="shared" si="17"/>
        <v>0</v>
      </c>
      <c r="N176" s="157">
        <f t="shared" si="18"/>
        <v>0</v>
      </c>
      <c r="O176" s="157">
        <f t="shared" si="20"/>
        <v>0</v>
      </c>
      <c r="P176" s="157">
        <f t="shared" si="21"/>
        <v>0</v>
      </c>
      <c r="Q176" s="157">
        <f t="shared" si="22"/>
        <v>0</v>
      </c>
      <c r="R176" s="157">
        <f t="shared" si="23"/>
        <v>0</v>
      </c>
      <c r="S176" s="254"/>
    </row>
    <row r="177" spans="1:19" s="103" customFormat="1" ht="36" x14ac:dyDescent="0.2">
      <c r="A177" s="287"/>
      <c r="B177" s="287"/>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87"/>
      <c r="B178" s="287"/>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126" x14ac:dyDescent="0.2">
      <c r="A179" s="287"/>
      <c r="B179" s="287"/>
      <c r="C179" s="65" t="s">
        <v>262</v>
      </c>
      <c r="D179" s="65" t="s">
        <v>65</v>
      </c>
      <c r="E179" s="66" t="s">
        <v>357</v>
      </c>
      <c r="F179" s="68" t="s">
        <v>151</v>
      </c>
      <c r="G179" s="101"/>
      <c r="H179" s="104" t="str">
        <f t="shared" si="26"/>
        <v>Yes</v>
      </c>
      <c r="I179" s="3" t="s">
        <v>860</v>
      </c>
      <c r="J179" s="157" t="s">
        <v>17</v>
      </c>
      <c r="K179" s="157">
        <f t="shared" si="19"/>
        <v>1</v>
      </c>
      <c r="L179" s="157">
        <f t="shared" si="16"/>
        <v>0</v>
      </c>
      <c r="M179" s="157">
        <f t="shared" si="17"/>
        <v>0</v>
      </c>
      <c r="N179" s="157">
        <f t="shared" si="18"/>
        <v>0</v>
      </c>
      <c r="O179" s="157">
        <f t="shared" si="20"/>
        <v>0</v>
      </c>
      <c r="P179" s="157">
        <f t="shared" si="21"/>
        <v>0</v>
      </c>
      <c r="Q179" s="157">
        <f t="shared" si="22"/>
        <v>0</v>
      </c>
      <c r="R179" s="157">
        <f t="shared" si="23"/>
        <v>0</v>
      </c>
      <c r="S179" s="254"/>
    </row>
    <row r="180" spans="1:19" s="103" customFormat="1" ht="36" x14ac:dyDescent="0.2">
      <c r="A180" s="287"/>
      <c r="B180" s="287"/>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126" x14ac:dyDescent="0.2">
      <c r="A181" s="287"/>
      <c r="B181" s="287"/>
      <c r="C181" s="65" t="s">
        <v>264</v>
      </c>
      <c r="D181" s="65" t="s">
        <v>65</v>
      </c>
      <c r="E181" s="66" t="s">
        <v>359</v>
      </c>
      <c r="F181" s="68" t="s">
        <v>153</v>
      </c>
      <c r="G181" s="101"/>
      <c r="H181" s="104" t="str">
        <f t="shared" si="26"/>
        <v>Yes</v>
      </c>
      <c r="I181" s="3" t="s">
        <v>861</v>
      </c>
      <c r="J181" s="157" t="s">
        <v>17</v>
      </c>
      <c r="K181" s="157">
        <f t="shared" si="19"/>
        <v>1</v>
      </c>
      <c r="L181" s="157">
        <f t="shared" si="16"/>
        <v>0</v>
      </c>
      <c r="M181" s="157">
        <f t="shared" si="17"/>
        <v>0</v>
      </c>
      <c r="N181" s="157">
        <f t="shared" si="18"/>
        <v>0</v>
      </c>
      <c r="O181" s="157">
        <f t="shared" si="20"/>
        <v>0</v>
      </c>
      <c r="P181" s="157">
        <f t="shared" si="21"/>
        <v>0</v>
      </c>
      <c r="Q181" s="157">
        <f t="shared" si="22"/>
        <v>0</v>
      </c>
      <c r="R181" s="157">
        <f t="shared" si="23"/>
        <v>0</v>
      </c>
      <c r="S181" s="254"/>
    </row>
    <row r="182" spans="1:19" s="103" customFormat="1" ht="36" x14ac:dyDescent="0.2">
      <c r="A182" s="287"/>
      <c r="B182" s="287"/>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87"/>
      <c r="B183" s="287"/>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36" x14ac:dyDescent="0.2">
      <c r="A184" s="287"/>
      <c r="B184" s="287"/>
      <c r="C184" s="221" t="s">
        <v>257</v>
      </c>
      <c r="D184" s="221" t="s">
        <v>66</v>
      </c>
      <c r="E184" s="219" t="s">
        <v>353</v>
      </c>
      <c r="F184" s="230"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3" t="s">
        <v>642</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3" t="s">
        <v>642</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1" t="s">
        <v>642</v>
      </c>
      <c r="I187" s="136"/>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7"/>
    </row>
    <row r="188" spans="1:19" s="93" customFormat="1" ht="181" thickTop="1" x14ac:dyDescent="0.2">
      <c r="A188" s="289" t="s">
        <v>18</v>
      </c>
      <c r="B188" s="289" t="s">
        <v>49</v>
      </c>
      <c r="C188" s="62" t="s">
        <v>259</v>
      </c>
      <c r="D188" s="62" t="s">
        <v>65</v>
      </c>
      <c r="E188" s="67" t="s">
        <v>631</v>
      </c>
      <c r="F188" s="81" t="s">
        <v>155</v>
      </c>
      <c r="G188" s="96"/>
      <c r="H188" s="130" t="s">
        <v>641</v>
      </c>
      <c r="I188" s="4" t="s">
        <v>862</v>
      </c>
      <c r="J188" s="156" t="s">
        <v>18</v>
      </c>
      <c r="K188" s="156">
        <f t="shared" si="19"/>
        <v>1</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85"/>
      <c r="B189" s="285"/>
      <c r="C189" s="62" t="s">
        <v>260</v>
      </c>
      <c r="D189" s="62" t="s">
        <v>65</v>
      </c>
      <c r="E189" s="67" t="s">
        <v>621</v>
      </c>
      <c r="F189" s="81" t="s">
        <v>149</v>
      </c>
      <c r="G189" s="96"/>
      <c r="H189" s="131" t="s">
        <v>642</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85"/>
      <c r="B190" s="285"/>
      <c r="C190" s="62" t="s">
        <v>261</v>
      </c>
      <c r="D190" s="62" t="s">
        <v>65</v>
      </c>
      <c r="E190" s="67" t="s">
        <v>356</v>
      </c>
      <c r="F190" s="81" t="s">
        <v>150</v>
      </c>
      <c r="G190" s="96"/>
      <c r="H190" s="131" t="s">
        <v>642</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126" x14ac:dyDescent="0.2">
      <c r="A191" s="285"/>
      <c r="B191" s="285"/>
      <c r="C191" s="62" t="s">
        <v>262</v>
      </c>
      <c r="D191" s="62" t="s">
        <v>65</v>
      </c>
      <c r="E191" s="67" t="s">
        <v>357</v>
      </c>
      <c r="F191" s="81" t="s">
        <v>151</v>
      </c>
      <c r="G191" s="96"/>
      <c r="H191" s="131" t="s">
        <v>641</v>
      </c>
      <c r="I191" s="3" t="s">
        <v>860</v>
      </c>
      <c r="J191" s="157" t="s">
        <v>18</v>
      </c>
      <c r="K191" s="157">
        <f t="shared" si="19"/>
        <v>1</v>
      </c>
      <c r="L191" s="157">
        <f t="shared" si="16"/>
        <v>0</v>
      </c>
      <c r="M191" s="157">
        <f t="shared" si="17"/>
        <v>0</v>
      </c>
      <c r="N191" s="157">
        <f t="shared" si="18"/>
        <v>0</v>
      </c>
      <c r="O191" s="157">
        <f t="shared" si="20"/>
        <v>0</v>
      </c>
      <c r="P191" s="157">
        <f t="shared" si="21"/>
        <v>0</v>
      </c>
      <c r="Q191" s="157">
        <f t="shared" si="22"/>
        <v>0</v>
      </c>
      <c r="R191" s="157">
        <f t="shared" si="23"/>
        <v>0</v>
      </c>
      <c r="S191" s="249"/>
    </row>
    <row r="192" spans="1:19" s="93" customFormat="1" ht="36" x14ac:dyDescent="0.2">
      <c r="A192" s="285"/>
      <c r="B192" s="285"/>
      <c r="C192" s="62" t="s">
        <v>263</v>
      </c>
      <c r="D192" s="62" t="s">
        <v>65</v>
      </c>
      <c r="E192" s="67" t="s">
        <v>358</v>
      </c>
      <c r="F192" s="81" t="s">
        <v>152</v>
      </c>
      <c r="G192" s="96"/>
      <c r="H192" s="131" t="s">
        <v>642</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126" x14ac:dyDescent="0.2">
      <c r="A193" s="285"/>
      <c r="B193" s="285"/>
      <c r="C193" s="62" t="s">
        <v>264</v>
      </c>
      <c r="D193" s="62" t="s">
        <v>65</v>
      </c>
      <c r="E193" s="67" t="s">
        <v>359</v>
      </c>
      <c r="F193" s="81" t="s">
        <v>153</v>
      </c>
      <c r="G193" s="96"/>
      <c r="H193" s="131" t="s">
        <v>641</v>
      </c>
      <c r="I193" s="3" t="s">
        <v>861</v>
      </c>
      <c r="J193" s="157" t="s">
        <v>18</v>
      </c>
      <c r="K193" s="157">
        <f t="shared" si="19"/>
        <v>1</v>
      </c>
      <c r="L193" s="157">
        <f t="shared" si="16"/>
        <v>0</v>
      </c>
      <c r="M193" s="157">
        <f t="shared" si="17"/>
        <v>0</v>
      </c>
      <c r="N193" s="157">
        <f t="shared" si="18"/>
        <v>0</v>
      </c>
      <c r="O193" s="157">
        <f t="shared" si="20"/>
        <v>0</v>
      </c>
      <c r="P193" s="157">
        <f t="shared" si="21"/>
        <v>0</v>
      </c>
      <c r="Q193" s="157">
        <f t="shared" si="22"/>
        <v>0</v>
      </c>
      <c r="R193" s="157">
        <f t="shared" si="23"/>
        <v>0</v>
      </c>
      <c r="S193" s="249"/>
    </row>
    <row r="194" spans="1:19" s="93" customFormat="1" ht="36" x14ac:dyDescent="0.2">
      <c r="A194" s="285"/>
      <c r="B194" s="285"/>
      <c r="C194" s="62" t="s">
        <v>265</v>
      </c>
      <c r="D194" s="62" t="s">
        <v>65</v>
      </c>
      <c r="E194" s="67" t="s">
        <v>327</v>
      </c>
      <c r="F194" s="81" t="s">
        <v>154</v>
      </c>
      <c r="G194" s="96"/>
      <c r="H194" s="131" t="s">
        <v>642</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85"/>
      <c r="B195" s="285"/>
      <c r="C195" s="62" t="s">
        <v>256</v>
      </c>
      <c r="D195" s="62" t="s">
        <v>65</v>
      </c>
      <c r="E195" s="67" t="s">
        <v>352</v>
      </c>
      <c r="F195" s="81" t="s">
        <v>145</v>
      </c>
      <c r="G195" s="96"/>
      <c r="H195" s="131" t="s">
        <v>642</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85"/>
      <c r="B196" s="285"/>
      <c r="C196" s="62" t="s">
        <v>266</v>
      </c>
      <c r="D196" s="62" t="s">
        <v>66</v>
      </c>
      <c r="E196" s="87" t="s">
        <v>360</v>
      </c>
      <c r="F196" s="88" t="s">
        <v>156</v>
      </c>
      <c r="G196" s="96"/>
      <c r="H196" s="131" t="s">
        <v>642</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85"/>
      <c r="B197" s="285"/>
      <c r="C197" s="62" t="s">
        <v>267</v>
      </c>
      <c r="D197" s="62" t="s">
        <v>66</v>
      </c>
      <c r="E197" s="87" t="s">
        <v>361</v>
      </c>
      <c r="F197" s="88" t="s">
        <v>530</v>
      </c>
      <c r="G197" s="96"/>
      <c r="H197" s="131" t="s">
        <v>642</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36" x14ac:dyDescent="0.2">
      <c r="A198" s="285"/>
      <c r="B198" s="285"/>
      <c r="C198" s="69" t="s">
        <v>257</v>
      </c>
      <c r="D198" s="69" t="s">
        <v>66</v>
      </c>
      <c r="E198" s="87" t="s">
        <v>353</v>
      </c>
      <c r="F198" s="88" t="s">
        <v>598</v>
      </c>
      <c r="G198" s="96"/>
      <c r="H198" s="133" t="s">
        <v>642</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85"/>
      <c r="B199" s="285"/>
      <c r="C199" s="194" t="s">
        <v>564</v>
      </c>
      <c r="D199" s="195" t="s">
        <v>65</v>
      </c>
      <c r="E199" s="196" t="s">
        <v>537</v>
      </c>
      <c r="F199" s="88"/>
      <c r="G199" s="96"/>
      <c r="H199" s="133" t="s">
        <v>642</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85"/>
      <c r="B200" s="285"/>
      <c r="C200" s="197" t="s">
        <v>565</v>
      </c>
      <c r="D200" s="198" t="s">
        <v>66</v>
      </c>
      <c r="E200" s="199" t="s">
        <v>538</v>
      </c>
      <c r="F200" s="88"/>
      <c r="G200" s="96"/>
      <c r="H200" s="133" t="s">
        <v>642</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85"/>
      <c r="B201" s="285"/>
      <c r="C201" s="69" t="s">
        <v>472</v>
      </c>
      <c r="D201" s="69" t="s">
        <v>390</v>
      </c>
      <c r="E201" s="87" t="s">
        <v>458</v>
      </c>
      <c r="F201" s="88"/>
      <c r="G201" s="96"/>
      <c r="H201" s="132" t="s">
        <v>642</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thickTop="1" x14ac:dyDescent="0.2">
      <c r="A202" s="286" t="s">
        <v>19</v>
      </c>
      <c r="B202" s="297" t="s">
        <v>50</v>
      </c>
      <c r="C202" s="57" t="s">
        <v>268</v>
      </c>
      <c r="D202" s="57" t="s">
        <v>65</v>
      </c>
      <c r="E202" s="78" t="s">
        <v>362</v>
      </c>
      <c r="F202" s="79" t="s">
        <v>157</v>
      </c>
      <c r="G202" s="96"/>
      <c r="H202" s="130" t="s">
        <v>642</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248"/>
    </row>
    <row r="203" spans="1:19" s="93" customFormat="1" ht="36" x14ac:dyDescent="0.2">
      <c r="A203" s="287"/>
      <c r="B203" s="298"/>
      <c r="C203" s="57" t="s">
        <v>269</v>
      </c>
      <c r="D203" s="57" t="s">
        <v>65</v>
      </c>
      <c r="E203" s="78" t="s">
        <v>363</v>
      </c>
      <c r="F203" s="79" t="s">
        <v>158</v>
      </c>
      <c r="G203" s="96"/>
      <c r="H203" s="131" t="s">
        <v>642</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87"/>
      <c r="B204" s="298"/>
      <c r="C204" s="57" t="s">
        <v>270</v>
      </c>
      <c r="D204" s="57" t="s">
        <v>65</v>
      </c>
      <c r="E204" s="78" t="s">
        <v>364</v>
      </c>
      <c r="F204" s="79" t="s">
        <v>159</v>
      </c>
      <c r="G204" s="96"/>
      <c r="H204" s="131" t="s">
        <v>642</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180" x14ac:dyDescent="0.2">
      <c r="A205" s="287"/>
      <c r="B205" s="298"/>
      <c r="C205" s="57" t="s">
        <v>271</v>
      </c>
      <c r="D205" s="57" t="s">
        <v>65</v>
      </c>
      <c r="E205" s="78" t="s">
        <v>365</v>
      </c>
      <c r="F205" s="79" t="s">
        <v>160</v>
      </c>
      <c r="G205" s="96"/>
      <c r="H205" s="131" t="s">
        <v>641</v>
      </c>
      <c r="I205" s="3" t="s">
        <v>863</v>
      </c>
      <c r="J205" s="157" t="s">
        <v>19</v>
      </c>
      <c r="K205" s="157">
        <f t="shared" si="30"/>
        <v>1</v>
      </c>
      <c r="L205" s="157">
        <f t="shared" si="27"/>
        <v>0</v>
      </c>
      <c r="M205" s="157">
        <f t="shared" si="28"/>
        <v>0</v>
      </c>
      <c r="N205" s="157">
        <f t="shared" si="29"/>
        <v>0</v>
      </c>
      <c r="O205" s="157">
        <f t="shared" si="31"/>
        <v>0</v>
      </c>
      <c r="P205" s="157">
        <f t="shared" si="32"/>
        <v>0</v>
      </c>
      <c r="Q205" s="157">
        <f t="shared" si="33"/>
        <v>0</v>
      </c>
      <c r="R205" s="157">
        <f t="shared" si="34"/>
        <v>0</v>
      </c>
      <c r="S205" s="249"/>
    </row>
    <row r="206" spans="1:19" s="93" customFormat="1" ht="36" x14ac:dyDescent="0.2">
      <c r="A206" s="287"/>
      <c r="B206" s="298"/>
      <c r="C206" s="57" t="s">
        <v>272</v>
      </c>
      <c r="D206" s="57" t="s">
        <v>65</v>
      </c>
      <c r="E206" s="78" t="s">
        <v>366</v>
      </c>
      <c r="F206" s="79" t="s">
        <v>161</v>
      </c>
      <c r="G206" s="96"/>
      <c r="H206" s="131" t="s">
        <v>642</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87"/>
      <c r="B207" s="298"/>
      <c r="C207" s="89" t="s">
        <v>273</v>
      </c>
      <c r="D207" s="57" t="s">
        <v>66</v>
      </c>
      <c r="E207" s="85" t="s">
        <v>367</v>
      </c>
      <c r="F207" s="86" t="s">
        <v>162</v>
      </c>
      <c r="G207" s="96"/>
      <c r="H207" s="131" t="s">
        <v>642</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87"/>
      <c r="B208" s="298"/>
      <c r="C208" s="89" t="s">
        <v>382</v>
      </c>
      <c r="D208" s="57" t="s">
        <v>67</v>
      </c>
      <c r="E208" s="85" t="s">
        <v>381</v>
      </c>
      <c r="F208" s="86" t="s">
        <v>383</v>
      </c>
      <c r="G208" s="96"/>
      <c r="H208" s="133" t="s">
        <v>642</v>
      </c>
      <c r="I208" s="9"/>
      <c r="J208" s="157" t="s">
        <v>19</v>
      </c>
      <c r="K208" s="157">
        <f t="shared" si="30"/>
        <v>0</v>
      </c>
      <c r="L208" s="157">
        <f t="shared" si="27"/>
        <v>0</v>
      </c>
      <c r="M208" s="157">
        <f t="shared" si="28"/>
        <v>0</v>
      </c>
      <c r="N208" s="157">
        <f t="shared" si="29"/>
        <v>0</v>
      </c>
      <c r="O208" s="157">
        <f t="shared" si="31"/>
        <v>0</v>
      </c>
      <c r="P208" s="157">
        <f t="shared" si="32"/>
        <v>0</v>
      </c>
      <c r="Q208" s="157">
        <f t="shared" si="33"/>
        <v>0</v>
      </c>
      <c r="R208" s="157">
        <f t="shared" si="34"/>
        <v>0</v>
      </c>
      <c r="S208" s="10"/>
    </row>
    <row r="209" spans="1:19" s="93" customFormat="1" ht="36" x14ac:dyDescent="0.2">
      <c r="A209" s="287"/>
      <c r="B209" s="298"/>
      <c r="C209" s="200" t="s">
        <v>566</v>
      </c>
      <c r="D209" s="201" t="s">
        <v>65</v>
      </c>
      <c r="E209" s="202" t="s">
        <v>537</v>
      </c>
      <c r="F209" s="86"/>
      <c r="G209" s="96"/>
      <c r="H209" s="133" t="s">
        <v>642</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87"/>
      <c r="B210" s="298"/>
      <c r="C210" s="206" t="s">
        <v>567</v>
      </c>
      <c r="D210" s="207" t="s">
        <v>66</v>
      </c>
      <c r="E210" s="208" t="s">
        <v>538</v>
      </c>
      <c r="F210" s="86"/>
      <c r="G210" s="96"/>
      <c r="H210" s="133" t="s">
        <v>642</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88"/>
      <c r="B211" s="299"/>
      <c r="C211" s="89" t="s">
        <v>474</v>
      </c>
      <c r="D211" s="57" t="s">
        <v>390</v>
      </c>
      <c r="E211" s="85" t="s">
        <v>458</v>
      </c>
      <c r="F211" s="86"/>
      <c r="G211" s="96"/>
      <c r="H211" s="132" t="s">
        <v>642</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89" t="s">
        <v>20</v>
      </c>
      <c r="B212" s="289" t="s">
        <v>51</v>
      </c>
      <c r="C212" s="62" t="s">
        <v>274</v>
      </c>
      <c r="D212" s="62" t="s">
        <v>65</v>
      </c>
      <c r="E212" s="67" t="s">
        <v>368</v>
      </c>
      <c r="F212" s="81" t="s">
        <v>163</v>
      </c>
      <c r="G212" s="96"/>
      <c r="H212" s="130" t="s">
        <v>642</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85"/>
      <c r="B213" s="285"/>
      <c r="C213" s="62" t="s">
        <v>275</v>
      </c>
      <c r="D213" s="62" t="s">
        <v>65</v>
      </c>
      <c r="E213" s="87" t="s">
        <v>369</v>
      </c>
      <c r="F213" s="88" t="s">
        <v>164</v>
      </c>
      <c r="G213" s="96"/>
      <c r="H213" s="131" t="s">
        <v>642</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85"/>
      <c r="B214" s="285"/>
      <c r="C214" s="62" t="s">
        <v>276</v>
      </c>
      <c r="D214" s="62" t="s">
        <v>65</v>
      </c>
      <c r="E214" s="67" t="s">
        <v>370</v>
      </c>
      <c r="F214" s="81" t="s">
        <v>165</v>
      </c>
      <c r="G214" s="96"/>
      <c r="H214" s="131" t="s">
        <v>642</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20" x14ac:dyDescent="0.2">
      <c r="A215" s="285"/>
      <c r="B215" s="285"/>
      <c r="C215" s="62" t="s">
        <v>277</v>
      </c>
      <c r="D215" s="62" t="s">
        <v>66</v>
      </c>
      <c r="E215" s="87" t="s">
        <v>328</v>
      </c>
      <c r="F215" s="88" t="s">
        <v>166</v>
      </c>
      <c r="G215" s="96"/>
      <c r="H215" s="131" t="s">
        <v>642</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85"/>
      <c r="B216" s="285"/>
      <c r="C216" s="62" t="s">
        <v>278</v>
      </c>
      <c r="D216" s="62" t="s">
        <v>66</v>
      </c>
      <c r="E216" s="87" t="s">
        <v>371</v>
      </c>
      <c r="F216" s="88" t="s">
        <v>167</v>
      </c>
      <c r="G216" s="96"/>
      <c r="H216" s="131" t="s">
        <v>642</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85"/>
      <c r="B217" s="285"/>
      <c r="C217" s="62" t="s">
        <v>279</v>
      </c>
      <c r="D217" s="62" t="s">
        <v>66</v>
      </c>
      <c r="E217" s="67" t="s">
        <v>372</v>
      </c>
      <c r="F217" s="81" t="s">
        <v>168</v>
      </c>
      <c r="G217" s="96"/>
      <c r="H217" s="133" t="s">
        <v>642</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85"/>
      <c r="B218" s="285"/>
      <c r="C218" s="194" t="s">
        <v>568</v>
      </c>
      <c r="D218" s="195" t="s">
        <v>65</v>
      </c>
      <c r="E218" s="196" t="s">
        <v>537</v>
      </c>
      <c r="F218" s="81"/>
      <c r="G218" s="96"/>
      <c r="H218" s="133" t="s">
        <v>642</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85"/>
      <c r="B219" s="285"/>
      <c r="C219" s="197" t="s">
        <v>569</v>
      </c>
      <c r="D219" s="198" t="s">
        <v>66</v>
      </c>
      <c r="E219" s="199" t="s">
        <v>538</v>
      </c>
      <c r="F219" s="81"/>
      <c r="G219" s="96"/>
      <c r="H219" s="133" t="s">
        <v>642</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55" thickBot="1" x14ac:dyDescent="0.25">
      <c r="A220" s="285"/>
      <c r="B220" s="285"/>
      <c r="C220" s="62" t="s">
        <v>475</v>
      </c>
      <c r="D220" s="62" t="s">
        <v>390</v>
      </c>
      <c r="E220" s="67" t="s">
        <v>458</v>
      </c>
      <c r="F220" s="81"/>
      <c r="G220" s="96"/>
      <c r="H220" s="132" t="s">
        <v>641</v>
      </c>
      <c r="I220" s="7" t="s">
        <v>864</v>
      </c>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256"/>
    </row>
    <row r="221" spans="1:19" s="93" customFormat="1" ht="127" thickTop="1" x14ac:dyDescent="0.2">
      <c r="A221" s="287"/>
      <c r="B221" s="287"/>
      <c r="C221" s="57" t="s">
        <v>280</v>
      </c>
      <c r="D221" s="57" t="s">
        <v>65</v>
      </c>
      <c r="E221" s="78" t="s">
        <v>619</v>
      </c>
      <c r="F221" s="79" t="s">
        <v>169</v>
      </c>
      <c r="G221" s="96"/>
      <c r="H221" s="131" t="s">
        <v>641</v>
      </c>
      <c r="I221" s="3" t="s">
        <v>865</v>
      </c>
      <c r="J221" s="157" t="s">
        <v>21</v>
      </c>
      <c r="K221" s="157">
        <f t="shared" si="30"/>
        <v>1</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87"/>
      <c r="B222" s="287"/>
      <c r="C222" s="89" t="s">
        <v>281</v>
      </c>
      <c r="D222" s="57" t="s">
        <v>65</v>
      </c>
      <c r="E222" s="78" t="s">
        <v>373</v>
      </c>
      <c r="F222" s="79" t="s">
        <v>170</v>
      </c>
      <c r="G222" s="96"/>
      <c r="H222" s="131" t="s">
        <v>642</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87"/>
      <c r="B223" s="287"/>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87"/>
      <c r="B224" s="287"/>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87"/>
      <c r="B225" s="287"/>
      <c r="C225" s="57" t="s">
        <v>284</v>
      </c>
      <c r="D225" s="57" t="s">
        <v>65</v>
      </c>
      <c r="E225" s="78" t="s">
        <v>375</v>
      </c>
      <c r="F225" s="79" t="s">
        <v>531</v>
      </c>
      <c r="G225" s="96"/>
      <c r="H225" s="131" t="s">
        <v>642</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87"/>
      <c r="B226" s="287"/>
      <c r="C226" s="57" t="s">
        <v>285</v>
      </c>
      <c r="D226" s="57" t="s">
        <v>65</v>
      </c>
      <c r="E226" s="78" t="s">
        <v>620</v>
      </c>
      <c r="F226" s="79" t="s">
        <v>173</v>
      </c>
      <c r="G226" s="96"/>
      <c r="H226" s="131" t="s">
        <v>642</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4"/>
    </row>
    <row r="227" spans="1:19" s="103" customFormat="1" ht="20" x14ac:dyDescent="0.2">
      <c r="A227" s="287"/>
      <c r="B227" s="287"/>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87"/>
      <c r="B228" s="287"/>
      <c r="C228" s="57" t="s">
        <v>286</v>
      </c>
      <c r="D228" s="57" t="s">
        <v>65</v>
      </c>
      <c r="E228" s="78" t="s">
        <v>376</v>
      </c>
      <c r="F228" s="79" t="s">
        <v>174</v>
      </c>
      <c r="G228" s="96"/>
      <c r="H228" s="131" t="s">
        <v>642</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87"/>
      <c r="B229" s="287"/>
      <c r="C229" s="57" t="s">
        <v>287</v>
      </c>
      <c r="D229" s="57" t="s">
        <v>65</v>
      </c>
      <c r="E229" s="78" t="s">
        <v>377</v>
      </c>
      <c r="F229" s="79" t="s">
        <v>175</v>
      </c>
      <c r="G229" s="96"/>
      <c r="H229" s="133" t="s">
        <v>642</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87"/>
      <c r="B230" s="287"/>
      <c r="C230" s="200" t="s">
        <v>570</v>
      </c>
      <c r="D230" s="201" t="s">
        <v>65</v>
      </c>
      <c r="E230" s="202" t="s">
        <v>537</v>
      </c>
      <c r="F230" s="79"/>
      <c r="G230" s="96"/>
      <c r="H230" s="133" t="s">
        <v>642</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87"/>
      <c r="B231" s="287"/>
      <c r="C231" s="206" t="s">
        <v>579</v>
      </c>
      <c r="D231" s="207" t="s">
        <v>66</v>
      </c>
      <c r="E231" s="208" t="s">
        <v>538</v>
      </c>
      <c r="F231" s="79"/>
      <c r="G231" s="96"/>
      <c r="H231" s="133" t="s">
        <v>642</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21" thickBot="1" x14ac:dyDescent="0.25">
      <c r="A232" s="287"/>
      <c r="B232" s="287"/>
      <c r="C232" s="57" t="s">
        <v>476</v>
      </c>
      <c r="D232" s="57" t="s">
        <v>390</v>
      </c>
      <c r="E232" s="78" t="s">
        <v>458</v>
      </c>
      <c r="F232" s="79"/>
      <c r="G232" s="96"/>
      <c r="H232" s="132" t="s">
        <v>642</v>
      </c>
      <c r="I232" s="7"/>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37" thickTop="1" x14ac:dyDescent="0.2">
      <c r="A233" s="289" t="s">
        <v>22</v>
      </c>
      <c r="B233" s="289" t="s">
        <v>23</v>
      </c>
      <c r="C233" s="62" t="s">
        <v>288</v>
      </c>
      <c r="D233" s="62" t="s">
        <v>65</v>
      </c>
      <c r="E233" s="67" t="s">
        <v>589</v>
      </c>
      <c r="F233" s="81" t="s">
        <v>599</v>
      </c>
      <c r="G233" s="96"/>
      <c r="H233" s="130" t="s">
        <v>642</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85"/>
      <c r="B234" s="285"/>
      <c r="C234" s="224" t="s">
        <v>587</v>
      </c>
      <c r="D234" s="224" t="s">
        <v>65</v>
      </c>
      <c r="E234" s="225" t="s">
        <v>590</v>
      </c>
      <c r="F234" s="81" t="s">
        <v>591</v>
      </c>
      <c r="G234" s="96"/>
      <c r="H234" s="211" t="s">
        <v>642</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36" x14ac:dyDescent="0.2">
      <c r="A235" s="285"/>
      <c r="B235" s="285"/>
      <c r="C235" s="194" t="s">
        <v>586</v>
      </c>
      <c r="D235" s="195" t="s">
        <v>65</v>
      </c>
      <c r="E235" s="196" t="s">
        <v>537</v>
      </c>
      <c r="F235" s="81"/>
      <c r="G235" s="96"/>
      <c r="H235" s="131" t="s">
        <v>642</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85"/>
      <c r="B236" s="285"/>
      <c r="C236" s="197" t="s">
        <v>580</v>
      </c>
      <c r="D236" s="198" t="s">
        <v>66</v>
      </c>
      <c r="E236" s="199" t="s">
        <v>538</v>
      </c>
      <c r="F236" s="81"/>
      <c r="G236" s="96"/>
      <c r="H236" s="131" t="s">
        <v>642</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93"/>
      <c r="B237" s="293"/>
      <c r="C237" s="62" t="s">
        <v>477</v>
      </c>
      <c r="D237" s="62" t="s">
        <v>390</v>
      </c>
      <c r="E237" s="67" t="s">
        <v>458</v>
      </c>
      <c r="F237" s="81"/>
      <c r="G237" s="96"/>
      <c r="H237" s="135" t="s">
        <v>641</v>
      </c>
      <c r="I237" s="136" t="s">
        <v>739</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7"/>
    </row>
    <row r="238" spans="1:19" s="93" customFormat="1" ht="37" customHeight="1" thickTop="1" x14ac:dyDescent="0.2">
      <c r="A238" s="286" t="s">
        <v>24</v>
      </c>
      <c r="B238" s="286" t="s">
        <v>53</v>
      </c>
      <c r="C238" s="57" t="s">
        <v>289</v>
      </c>
      <c r="D238" s="57" t="s">
        <v>65</v>
      </c>
      <c r="E238" s="78" t="s">
        <v>378</v>
      </c>
      <c r="F238" s="79" t="s">
        <v>532</v>
      </c>
      <c r="G238" s="96"/>
      <c r="H238" s="130" t="s">
        <v>641</v>
      </c>
      <c r="I238" s="4" t="s">
        <v>893</v>
      </c>
      <c r="J238" s="156" t="s">
        <v>24</v>
      </c>
      <c r="K238" s="156">
        <f t="shared" si="30"/>
        <v>1</v>
      </c>
      <c r="L238" s="156">
        <f t="shared" si="27"/>
        <v>0</v>
      </c>
      <c r="M238" s="156">
        <f t="shared" si="28"/>
        <v>0</v>
      </c>
      <c r="N238" s="156">
        <f t="shared" si="29"/>
        <v>0</v>
      </c>
      <c r="O238" s="158">
        <f t="shared" si="31"/>
        <v>0</v>
      </c>
      <c r="P238" s="158">
        <f t="shared" si="32"/>
        <v>0</v>
      </c>
      <c r="Q238" s="158">
        <f t="shared" si="33"/>
        <v>0</v>
      </c>
      <c r="R238" s="158">
        <f t="shared" si="34"/>
        <v>0</v>
      </c>
      <c r="S238" s="267" t="s">
        <v>895</v>
      </c>
    </row>
    <row r="239" spans="1:19" s="103" customFormat="1" ht="54" x14ac:dyDescent="0.2">
      <c r="A239" s="287"/>
      <c r="B239" s="287"/>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87"/>
      <c r="B240" s="287"/>
      <c r="C240" s="57" t="s">
        <v>290</v>
      </c>
      <c r="D240" s="57" t="s">
        <v>65</v>
      </c>
      <c r="E240" s="78" t="s">
        <v>330</v>
      </c>
      <c r="F240" s="79" t="s">
        <v>176</v>
      </c>
      <c r="G240" s="96"/>
      <c r="H240" s="131" t="s">
        <v>642</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87"/>
      <c r="B241" s="287"/>
      <c r="C241" s="57" t="s">
        <v>291</v>
      </c>
      <c r="D241" s="57" t="s">
        <v>65</v>
      </c>
      <c r="E241" s="78" t="s">
        <v>611</v>
      </c>
      <c r="F241" s="79" t="s">
        <v>601</v>
      </c>
      <c r="G241" s="96"/>
      <c r="H241" s="131" t="s">
        <v>642</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53"/>
    </row>
    <row r="242" spans="1:19" s="93" customFormat="1" ht="36" x14ac:dyDescent="0.2">
      <c r="A242" s="287"/>
      <c r="B242" s="287"/>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0" x14ac:dyDescent="0.2">
      <c r="A243" s="287"/>
      <c r="B243" s="287"/>
      <c r="C243" s="57" t="s">
        <v>596</v>
      </c>
      <c r="D243" s="57" t="s">
        <v>65</v>
      </c>
      <c r="E243" s="78" t="s">
        <v>600</v>
      </c>
      <c r="F243" s="79" t="s">
        <v>597</v>
      </c>
      <c r="G243" s="101"/>
      <c r="H243" s="131" t="s">
        <v>641</v>
      </c>
      <c r="I243" s="3" t="s">
        <v>892</v>
      </c>
      <c r="J243" s="157" t="s">
        <v>24</v>
      </c>
      <c r="K243" s="157">
        <f t="shared" si="30"/>
        <v>1</v>
      </c>
      <c r="L243" s="157">
        <f t="shared" si="27"/>
        <v>0</v>
      </c>
      <c r="M243" s="157">
        <f t="shared" si="28"/>
        <v>0</v>
      </c>
      <c r="N243" s="157">
        <f t="shared" si="29"/>
        <v>0</v>
      </c>
      <c r="O243" s="157">
        <f t="shared" si="31"/>
        <v>0</v>
      </c>
      <c r="P243" s="157">
        <f t="shared" si="32"/>
        <v>0</v>
      </c>
      <c r="Q243" s="157">
        <f t="shared" si="33"/>
        <v>0</v>
      </c>
      <c r="R243" s="157">
        <f t="shared" si="34"/>
        <v>0</v>
      </c>
      <c r="S243" s="266" t="s">
        <v>894</v>
      </c>
    </row>
    <row r="244" spans="1:19" s="93" customFormat="1" ht="36" x14ac:dyDescent="0.2">
      <c r="A244" s="287"/>
      <c r="B244" s="287"/>
      <c r="C244" s="200" t="s">
        <v>571</v>
      </c>
      <c r="D244" s="201" t="s">
        <v>65</v>
      </c>
      <c r="E244" s="202" t="s">
        <v>537</v>
      </c>
      <c r="F244" s="203"/>
      <c r="G244" s="101"/>
      <c r="H244" s="131" t="s">
        <v>642</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87"/>
      <c r="B245" s="287"/>
      <c r="C245" s="206" t="s">
        <v>581</v>
      </c>
      <c r="D245" s="207" t="s">
        <v>66</v>
      </c>
      <c r="E245" s="208" t="s">
        <v>538</v>
      </c>
      <c r="F245" s="203"/>
      <c r="G245" s="101"/>
      <c r="H245" s="131" t="s">
        <v>642</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88"/>
      <c r="B246" s="288"/>
      <c r="C246" s="57" t="s">
        <v>478</v>
      </c>
      <c r="D246" s="57" t="s">
        <v>390</v>
      </c>
      <c r="E246" s="78" t="s">
        <v>458</v>
      </c>
      <c r="F246" s="79"/>
      <c r="G246" s="101"/>
      <c r="H246" s="131" t="s">
        <v>642</v>
      </c>
      <c r="I246" s="136"/>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7"/>
    </row>
    <row r="247" spans="1:19" s="93" customFormat="1" ht="37" thickTop="1" x14ac:dyDescent="0.2">
      <c r="A247" s="289" t="s">
        <v>25</v>
      </c>
      <c r="B247" s="289" t="s">
        <v>54</v>
      </c>
      <c r="C247" s="62" t="s">
        <v>282</v>
      </c>
      <c r="D247" s="62" t="s">
        <v>65</v>
      </c>
      <c r="E247" s="67" t="s">
        <v>329</v>
      </c>
      <c r="F247" s="81" t="s">
        <v>171</v>
      </c>
      <c r="G247" s="96"/>
      <c r="H247" s="130" t="s">
        <v>642</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85"/>
      <c r="B248" s="285"/>
      <c r="C248" s="62" t="s">
        <v>283</v>
      </c>
      <c r="D248" s="62" t="s">
        <v>65</v>
      </c>
      <c r="E248" s="67" t="s">
        <v>374</v>
      </c>
      <c r="F248" s="81" t="s">
        <v>172</v>
      </c>
      <c r="G248" s="96"/>
      <c r="H248" s="131" t="s">
        <v>642</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54" x14ac:dyDescent="0.2">
      <c r="A249" s="285"/>
      <c r="B249" s="285"/>
      <c r="C249" s="62" t="s">
        <v>292</v>
      </c>
      <c r="D249" s="62" t="s">
        <v>66</v>
      </c>
      <c r="E249" s="87" t="s">
        <v>379</v>
      </c>
      <c r="F249" s="88" t="s">
        <v>533</v>
      </c>
      <c r="G249" s="96"/>
      <c r="H249" s="133" t="s">
        <v>641</v>
      </c>
      <c r="I249" s="9" t="s">
        <v>738</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85"/>
      <c r="B250" s="285"/>
      <c r="C250" s="194" t="s">
        <v>572</v>
      </c>
      <c r="D250" s="195" t="s">
        <v>65</v>
      </c>
      <c r="E250" s="196" t="s">
        <v>537</v>
      </c>
      <c r="F250" s="88"/>
      <c r="G250" s="96"/>
      <c r="H250" s="133" t="s">
        <v>642</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85"/>
      <c r="B251" s="285"/>
      <c r="C251" s="197" t="s">
        <v>573</v>
      </c>
      <c r="D251" s="198" t="s">
        <v>66</v>
      </c>
      <c r="E251" s="199" t="s">
        <v>538</v>
      </c>
      <c r="F251" s="88"/>
      <c r="G251" s="96"/>
      <c r="H251" s="133" t="s">
        <v>642</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85"/>
      <c r="B252" s="285"/>
      <c r="C252" s="62" t="s">
        <v>479</v>
      </c>
      <c r="D252" s="62" t="s">
        <v>390</v>
      </c>
      <c r="E252" s="87" t="s">
        <v>458</v>
      </c>
      <c r="F252" s="88"/>
      <c r="G252" s="96"/>
      <c r="H252" s="132" t="s">
        <v>642</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dFyoOSGuwozvXNIOFxR65HAIbrDSJ5kTNWfwUkHZ70jCw+vMMLDem+ps9PP5927YnCPJTx3f/MrFGHVvRoJ9NQ==" saltValue="ITd8RNd3ibOlZIk5PUmh/w=="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A29" zoomScale="80" zoomScaleNormal="80" workbookViewId="0">
      <selection activeCell="B63" sqref="B63:I63"/>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agricultural chemicals and products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1" t="s">
        <v>397</v>
      </c>
      <c r="B3" s="281"/>
      <c r="C3" s="281"/>
      <c r="D3" s="281"/>
      <c r="E3" s="281"/>
      <c r="F3" s="281"/>
      <c r="G3" s="281"/>
      <c r="H3" s="281"/>
      <c r="I3" s="28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643</v>
      </c>
      <c r="C5" s="246" t="s">
        <v>645</v>
      </c>
      <c r="D5" s="246" t="s">
        <v>646</v>
      </c>
      <c r="E5" s="120">
        <v>20</v>
      </c>
      <c r="F5" s="246" t="s">
        <v>647</v>
      </c>
      <c r="G5" s="121">
        <v>2015</v>
      </c>
      <c r="H5" s="123">
        <v>44192</v>
      </c>
      <c r="I5" s="245" t="s">
        <v>644</v>
      </c>
    </row>
    <row r="6" spans="1:9" s="116" customFormat="1" ht="51" x14ac:dyDescent="0.2">
      <c r="A6" s="33" t="s">
        <v>403</v>
      </c>
      <c r="B6" s="120" t="s">
        <v>648</v>
      </c>
      <c r="C6" s="246" t="s">
        <v>650</v>
      </c>
      <c r="D6" s="246" t="s">
        <v>651</v>
      </c>
      <c r="E6" s="120">
        <v>3</v>
      </c>
      <c r="F6" s="246" t="s">
        <v>652</v>
      </c>
      <c r="G6" s="121">
        <v>2015</v>
      </c>
      <c r="H6" s="123">
        <v>44192</v>
      </c>
      <c r="I6" s="124" t="s">
        <v>649</v>
      </c>
    </row>
    <row r="7" spans="1:9" s="116" customFormat="1" ht="17" x14ac:dyDescent="0.2">
      <c r="A7" s="31" t="s">
        <v>404</v>
      </c>
      <c r="B7" s="120" t="s">
        <v>653</v>
      </c>
      <c r="C7" s="246" t="s">
        <v>655</v>
      </c>
      <c r="D7" s="246" t="s">
        <v>656</v>
      </c>
      <c r="E7" s="120"/>
      <c r="F7" s="246" t="s">
        <v>656</v>
      </c>
      <c r="G7" s="121"/>
      <c r="H7" s="123">
        <v>44192</v>
      </c>
      <c r="I7" s="245" t="s">
        <v>654</v>
      </c>
    </row>
    <row r="8" spans="1:9" s="116" customFormat="1" ht="34" x14ac:dyDescent="0.2">
      <c r="A8" s="33" t="s">
        <v>405</v>
      </c>
      <c r="B8" s="120" t="s">
        <v>643</v>
      </c>
      <c r="C8" s="246" t="s">
        <v>659</v>
      </c>
      <c r="D8" s="246" t="s">
        <v>660</v>
      </c>
      <c r="E8" s="120"/>
      <c r="F8" s="246" t="s">
        <v>658</v>
      </c>
      <c r="G8" s="121"/>
      <c r="H8" s="123">
        <v>44192</v>
      </c>
      <c r="I8" s="245" t="s">
        <v>657</v>
      </c>
    </row>
    <row r="9" spans="1:9" s="116" customFormat="1" ht="34" x14ac:dyDescent="0.2">
      <c r="A9" s="31" t="s">
        <v>406</v>
      </c>
      <c r="B9" s="120" t="s">
        <v>643</v>
      </c>
      <c r="C9" s="246" t="s">
        <v>661</v>
      </c>
      <c r="D9" s="246" t="s">
        <v>662</v>
      </c>
      <c r="E9" s="120"/>
      <c r="F9" s="246" t="s">
        <v>663</v>
      </c>
      <c r="G9" s="121"/>
      <c r="H9" s="123">
        <v>44192</v>
      </c>
      <c r="I9" s="245" t="s">
        <v>769</v>
      </c>
    </row>
    <row r="10" spans="1:9" s="116" customFormat="1" ht="34" x14ac:dyDescent="0.2">
      <c r="A10" s="33" t="s">
        <v>407</v>
      </c>
      <c r="B10" s="120" t="s">
        <v>653</v>
      </c>
      <c r="C10" s="246" t="s">
        <v>665</v>
      </c>
      <c r="D10" s="246" t="s">
        <v>666</v>
      </c>
      <c r="E10" s="120"/>
      <c r="F10" s="246" t="s">
        <v>667</v>
      </c>
      <c r="G10" s="121">
        <v>2016</v>
      </c>
      <c r="H10" s="123">
        <v>44192</v>
      </c>
      <c r="I10" s="122" t="s">
        <v>664</v>
      </c>
    </row>
    <row r="11" spans="1:9" s="116" customFormat="1" ht="34" x14ac:dyDescent="0.2">
      <c r="A11" s="31" t="s">
        <v>408</v>
      </c>
      <c r="B11" s="120" t="s">
        <v>648</v>
      </c>
      <c r="C11" s="246" t="s">
        <v>670</v>
      </c>
      <c r="D11" s="246" t="s">
        <v>669</v>
      </c>
      <c r="E11" s="120"/>
      <c r="F11" s="246" t="s">
        <v>671</v>
      </c>
      <c r="G11" s="121">
        <v>2019</v>
      </c>
      <c r="H11" s="123">
        <v>44192</v>
      </c>
      <c r="I11" s="245" t="s">
        <v>668</v>
      </c>
    </row>
    <row r="12" spans="1:9" s="116" customFormat="1" ht="17" x14ac:dyDescent="0.2">
      <c r="A12" s="33" t="s">
        <v>409</v>
      </c>
      <c r="B12" s="120" t="s">
        <v>653</v>
      </c>
      <c r="C12" s="246" t="s">
        <v>672</v>
      </c>
      <c r="D12" s="246" t="s">
        <v>673</v>
      </c>
      <c r="E12" s="120"/>
      <c r="F12" s="246" t="s">
        <v>673</v>
      </c>
      <c r="G12" s="121"/>
      <c r="H12" s="123">
        <v>44192</v>
      </c>
      <c r="I12" s="122" t="s">
        <v>674</v>
      </c>
    </row>
    <row r="13" spans="1:9" s="116" customFormat="1" ht="68" x14ac:dyDescent="0.2">
      <c r="A13" s="31" t="s">
        <v>410</v>
      </c>
      <c r="B13" s="120" t="s">
        <v>643</v>
      </c>
      <c r="C13" s="246" t="s">
        <v>675</v>
      </c>
      <c r="D13" s="246" t="s">
        <v>676</v>
      </c>
      <c r="E13" s="120"/>
      <c r="F13" s="246" t="s">
        <v>677</v>
      </c>
      <c r="G13" s="121">
        <v>2007</v>
      </c>
      <c r="H13" s="123">
        <v>44192</v>
      </c>
      <c r="I13" s="122"/>
    </row>
    <row r="14" spans="1:9" s="116" customFormat="1" ht="34" x14ac:dyDescent="0.2">
      <c r="A14" s="33" t="s">
        <v>411</v>
      </c>
      <c r="B14" s="120" t="s">
        <v>643</v>
      </c>
      <c r="C14" s="246" t="s">
        <v>678</v>
      </c>
      <c r="D14" s="246" t="s">
        <v>679</v>
      </c>
      <c r="E14" s="120"/>
      <c r="F14" s="246" t="s">
        <v>679</v>
      </c>
      <c r="G14" s="121">
        <v>2001</v>
      </c>
      <c r="H14" s="123">
        <v>44192</v>
      </c>
      <c r="I14" s="122"/>
    </row>
    <row r="15" spans="1:9" s="116" customFormat="1" ht="34" x14ac:dyDescent="0.2">
      <c r="A15" s="31" t="s">
        <v>412</v>
      </c>
      <c r="B15" s="120" t="s">
        <v>653</v>
      </c>
      <c r="C15" s="246" t="s">
        <v>682</v>
      </c>
      <c r="D15" s="246" t="s">
        <v>683</v>
      </c>
      <c r="E15" s="120"/>
      <c r="F15" s="246" t="s">
        <v>681</v>
      </c>
      <c r="G15" s="121"/>
      <c r="H15" s="123">
        <v>44192</v>
      </c>
      <c r="I15" s="245" t="s">
        <v>680</v>
      </c>
    </row>
    <row r="16" spans="1:9" s="116" customFormat="1" ht="34" x14ac:dyDescent="0.2">
      <c r="A16" s="33" t="s">
        <v>413</v>
      </c>
      <c r="B16" s="120" t="s">
        <v>643</v>
      </c>
      <c r="C16" s="246" t="s">
        <v>684</v>
      </c>
      <c r="D16" s="246" t="s">
        <v>685</v>
      </c>
      <c r="E16" s="120"/>
      <c r="F16" s="246" t="s">
        <v>686</v>
      </c>
      <c r="G16" s="121">
        <v>2013</v>
      </c>
      <c r="H16" s="123">
        <v>44192</v>
      </c>
      <c r="I16" s="245" t="s">
        <v>687</v>
      </c>
    </row>
    <row r="17" spans="1:9" s="116" customFormat="1" ht="17" x14ac:dyDescent="0.2">
      <c r="A17" s="31" t="s">
        <v>414</v>
      </c>
      <c r="B17" s="120"/>
      <c r="C17" s="120"/>
      <c r="D17" s="120"/>
      <c r="E17" s="120"/>
      <c r="F17" s="120"/>
      <c r="G17" s="121"/>
      <c r="H17" s="121"/>
      <c r="I17" s="122"/>
    </row>
    <row r="18" spans="1:9" s="116" customFormat="1" ht="51" x14ac:dyDescent="0.2">
      <c r="A18" s="33" t="s">
        <v>415</v>
      </c>
      <c r="B18" s="120" t="s">
        <v>643</v>
      </c>
      <c r="C18" s="246" t="s">
        <v>688</v>
      </c>
      <c r="D18" s="246" t="s">
        <v>676</v>
      </c>
      <c r="E18" s="120"/>
      <c r="F18" s="246" t="s">
        <v>677</v>
      </c>
      <c r="G18" s="121">
        <v>2007</v>
      </c>
      <c r="H18" s="123">
        <v>44193</v>
      </c>
      <c r="I18" s="122"/>
    </row>
    <row r="19" spans="1:9" s="116" customFormat="1" ht="34" x14ac:dyDescent="0.2">
      <c r="A19" s="31" t="s">
        <v>416</v>
      </c>
      <c r="B19" s="120" t="s">
        <v>648</v>
      </c>
      <c r="C19" s="246" t="s">
        <v>691</v>
      </c>
      <c r="D19" s="246" t="s">
        <v>692</v>
      </c>
      <c r="E19" s="120"/>
      <c r="F19" s="246" t="s">
        <v>690</v>
      </c>
      <c r="G19" s="121">
        <v>2019</v>
      </c>
      <c r="H19" s="123">
        <v>44193</v>
      </c>
      <c r="I19" s="245" t="s">
        <v>689</v>
      </c>
    </row>
    <row r="20" spans="1:9" s="116" customFormat="1" ht="34" x14ac:dyDescent="0.2">
      <c r="A20" s="33" t="s">
        <v>417</v>
      </c>
      <c r="B20" s="120" t="s">
        <v>696</v>
      </c>
      <c r="C20" s="246" t="s">
        <v>693</v>
      </c>
      <c r="D20" s="246" t="s">
        <v>697</v>
      </c>
      <c r="E20" s="120"/>
      <c r="F20" s="246" t="s">
        <v>694</v>
      </c>
      <c r="G20" s="121">
        <v>2019</v>
      </c>
      <c r="H20" s="123">
        <v>44193</v>
      </c>
      <c r="I20" s="245" t="s">
        <v>695</v>
      </c>
    </row>
    <row r="21" spans="1:9" s="116" customFormat="1" ht="17" x14ac:dyDescent="0.2">
      <c r="A21" s="31" t="s">
        <v>418</v>
      </c>
      <c r="B21" s="120" t="s">
        <v>653</v>
      </c>
      <c r="C21" s="246" t="s">
        <v>701</v>
      </c>
      <c r="D21" s="246" t="s">
        <v>700</v>
      </c>
      <c r="E21" s="120"/>
      <c r="F21" s="246" t="s">
        <v>699</v>
      </c>
      <c r="G21" s="121"/>
      <c r="H21" s="123">
        <v>44193</v>
      </c>
      <c r="I21" s="245" t="s">
        <v>698</v>
      </c>
    </row>
    <row r="22" spans="1:9" s="116" customFormat="1" ht="34" x14ac:dyDescent="0.2">
      <c r="A22" s="33" t="s">
        <v>419</v>
      </c>
      <c r="B22" s="120" t="s">
        <v>643</v>
      </c>
      <c r="C22" s="246" t="s">
        <v>702</v>
      </c>
      <c r="D22" s="246" t="s">
        <v>705</v>
      </c>
      <c r="E22" s="120"/>
      <c r="F22" s="246" t="s">
        <v>703</v>
      </c>
      <c r="G22" s="121">
        <v>2017</v>
      </c>
      <c r="H22" s="123">
        <v>44193</v>
      </c>
      <c r="I22" s="122" t="s">
        <v>704</v>
      </c>
    </row>
    <row r="23" spans="1:9" s="116" customFormat="1" ht="34" x14ac:dyDescent="0.2">
      <c r="A23" s="31" t="s">
        <v>420</v>
      </c>
      <c r="B23" s="120" t="s">
        <v>643</v>
      </c>
      <c r="C23" s="246" t="s">
        <v>706</v>
      </c>
      <c r="D23" s="246" t="s">
        <v>676</v>
      </c>
      <c r="E23" s="120"/>
      <c r="F23" s="246" t="s">
        <v>677</v>
      </c>
      <c r="G23" s="121">
        <v>2007</v>
      </c>
      <c r="H23" s="123">
        <v>44194</v>
      </c>
      <c r="I23" s="122"/>
    </row>
    <row r="24" spans="1:9" s="116" customFormat="1" ht="34" x14ac:dyDescent="0.2">
      <c r="A24" s="33" t="s">
        <v>421</v>
      </c>
      <c r="B24" s="120" t="s">
        <v>653</v>
      </c>
      <c r="C24" s="246" t="s">
        <v>684</v>
      </c>
      <c r="D24" s="246" t="s">
        <v>676</v>
      </c>
      <c r="E24" s="120"/>
      <c r="F24" s="246" t="s">
        <v>686</v>
      </c>
      <c r="G24" s="121">
        <v>2013</v>
      </c>
      <c r="H24" s="123">
        <v>44194</v>
      </c>
      <c r="I24" s="245" t="s">
        <v>687</v>
      </c>
    </row>
    <row r="25" spans="1:9" s="116" customFormat="1" ht="17" x14ac:dyDescent="0.2">
      <c r="A25" s="31" t="s">
        <v>422</v>
      </c>
      <c r="B25" s="120" t="s">
        <v>653</v>
      </c>
      <c r="C25" s="246" t="s">
        <v>708</v>
      </c>
      <c r="D25" s="246" t="s">
        <v>710</v>
      </c>
      <c r="E25" s="120"/>
      <c r="F25" s="246" t="s">
        <v>709</v>
      </c>
      <c r="G25" s="121">
        <v>2018</v>
      </c>
      <c r="H25" s="123">
        <v>44194</v>
      </c>
      <c r="I25" s="245" t="s">
        <v>707</v>
      </c>
    </row>
    <row r="26" spans="1:9" s="116" customFormat="1" ht="51" x14ac:dyDescent="0.2">
      <c r="A26" s="33" t="s">
        <v>423</v>
      </c>
      <c r="B26" s="120" t="s">
        <v>648</v>
      </c>
      <c r="C26" s="246" t="s">
        <v>711</v>
      </c>
      <c r="D26" s="246" t="s">
        <v>713</v>
      </c>
      <c r="E26" s="120"/>
      <c r="F26" s="246" t="s">
        <v>714</v>
      </c>
      <c r="G26" s="121">
        <v>2010</v>
      </c>
      <c r="H26" s="123">
        <v>44194</v>
      </c>
      <c r="I26" s="245" t="s">
        <v>712</v>
      </c>
    </row>
    <row r="27" spans="1:9" s="116" customFormat="1" ht="34" x14ac:dyDescent="0.2">
      <c r="A27" s="31" t="s">
        <v>424</v>
      </c>
      <c r="B27" s="120" t="s">
        <v>643</v>
      </c>
      <c r="C27" s="246" t="s">
        <v>715</v>
      </c>
      <c r="D27" s="246" t="s">
        <v>717</v>
      </c>
      <c r="E27" s="120"/>
      <c r="F27" s="246" t="s">
        <v>716</v>
      </c>
      <c r="G27" s="121">
        <v>2018</v>
      </c>
      <c r="H27" s="123">
        <v>44194</v>
      </c>
      <c r="I27" s="245" t="s">
        <v>718</v>
      </c>
    </row>
    <row r="28" spans="1:9" s="116" customFormat="1" ht="34" x14ac:dyDescent="0.2">
      <c r="A28" s="33" t="s">
        <v>425</v>
      </c>
      <c r="B28" s="120" t="s">
        <v>648</v>
      </c>
      <c r="C28" s="246" t="s">
        <v>720</v>
      </c>
      <c r="D28" s="246" t="s">
        <v>721</v>
      </c>
      <c r="E28" s="120"/>
      <c r="F28" s="246" t="s">
        <v>722</v>
      </c>
      <c r="G28" s="121">
        <v>2008</v>
      </c>
      <c r="H28" s="123">
        <v>44194</v>
      </c>
      <c r="I28" s="245" t="s">
        <v>719</v>
      </c>
    </row>
    <row r="29" spans="1:9" s="116" customFormat="1" ht="34" x14ac:dyDescent="0.2">
      <c r="A29" s="31" t="s">
        <v>426</v>
      </c>
      <c r="B29" s="120" t="s">
        <v>653</v>
      </c>
      <c r="C29" s="246" t="s">
        <v>724</v>
      </c>
      <c r="D29" s="246" t="s">
        <v>725</v>
      </c>
      <c r="E29" s="120"/>
      <c r="F29" s="246" t="s">
        <v>726</v>
      </c>
      <c r="G29" s="121"/>
      <c r="H29" s="123">
        <v>44195</v>
      </c>
      <c r="I29" s="245" t="s">
        <v>723</v>
      </c>
    </row>
    <row r="30" spans="1:9" s="116" customFormat="1" ht="17" x14ac:dyDescent="0.2">
      <c r="A30" s="33" t="s">
        <v>427</v>
      </c>
      <c r="B30" s="120" t="s">
        <v>653</v>
      </c>
      <c r="C30" s="246" t="s">
        <v>728</v>
      </c>
      <c r="D30" s="246" t="s">
        <v>729</v>
      </c>
      <c r="E30" s="120"/>
      <c r="F30" s="246" t="s">
        <v>730</v>
      </c>
      <c r="G30" s="121"/>
      <c r="H30" s="123">
        <v>44195</v>
      </c>
      <c r="I30" s="122" t="s">
        <v>727</v>
      </c>
    </row>
    <row r="31" spans="1:9" s="116" customFormat="1" ht="34" x14ac:dyDescent="0.2">
      <c r="A31" s="31" t="s">
        <v>428</v>
      </c>
      <c r="B31" s="120" t="s">
        <v>653</v>
      </c>
      <c r="C31" s="246" t="s">
        <v>734</v>
      </c>
      <c r="D31" s="246" t="s">
        <v>733</v>
      </c>
      <c r="E31" s="120"/>
      <c r="F31" s="246" t="s">
        <v>732</v>
      </c>
      <c r="G31" s="121">
        <v>2019</v>
      </c>
      <c r="H31" s="123">
        <v>44195</v>
      </c>
      <c r="I31" s="245" t="s">
        <v>731</v>
      </c>
    </row>
    <row r="32" spans="1:9" s="116" customFormat="1" ht="34" x14ac:dyDescent="0.2">
      <c r="A32" s="33" t="s">
        <v>429</v>
      </c>
      <c r="B32" s="120" t="s">
        <v>648</v>
      </c>
      <c r="C32" s="246" t="s">
        <v>736</v>
      </c>
      <c r="D32" s="246" t="s">
        <v>737</v>
      </c>
      <c r="E32" s="120"/>
      <c r="F32" s="246" t="s">
        <v>735</v>
      </c>
      <c r="G32" s="121">
        <v>2020</v>
      </c>
      <c r="H32" s="123">
        <v>44195</v>
      </c>
      <c r="I32" s="122"/>
    </row>
    <row r="33" spans="1:9" s="116" customFormat="1" ht="34" x14ac:dyDescent="0.2">
      <c r="A33" s="31" t="s">
        <v>430</v>
      </c>
      <c r="B33" s="120" t="s">
        <v>648</v>
      </c>
      <c r="C33" s="246" t="s">
        <v>742</v>
      </c>
      <c r="D33" s="246" t="s">
        <v>741</v>
      </c>
      <c r="E33" s="120"/>
      <c r="F33" s="246" t="s">
        <v>743</v>
      </c>
      <c r="G33" s="121">
        <v>2020</v>
      </c>
      <c r="H33" s="123">
        <v>44195</v>
      </c>
      <c r="I33" s="245" t="s">
        <v>740</v>
      </c>
    </row>
    <row r="34" spans="1:9" s="116" customFormat="1" ht="34" x14ac:dyDescent="0.2">
      <c r="A34" s="33" t="s">
        <v>431</v>
      </c>
      <c r="B34" s="120" t="s">
        <v>653</v>
      </c>
      <c r="C34" s="246" t="s">
        <v>746</v>
      </c>
      <c r="D34" s="246" t="s">
        <v>747</v>
      </c>
      <c r="E34" s="120"/>
      <c r="F34" s="246" t="s">
        <v>748</v>
      </c>
      <c r="G34" s="121">
        <v>2020</v>
      </c>
      <c r="H34" s="123">
        <v>44204</v>
      </c>
      <c r="I34" s="122" t="s">
        <v>745</v>
      </c>
    </row>
    <row r="35" spans="1:9" ht="17" x14ac:dyDescent="0.2">
      <c r="A35" s="17" t="s">
        <v>432</v>
      </c>
      <c r="B35" s="120" t="s">
        <v>653</v>
      </c>
      <c r="C35" s="245" t="s">
        <v>750</v>
      </c>
      <c r="D35" s="122"/>
      <c r="E35" s="122"/>
      <c r="F35" s="122"/>
      <c r="G35" s="125">
        <v>2020</v>
      </c>
      <c r="H35" s="247">
        <v>44204</v>
      </c>
      <c r="I35" s="245" t="s">
        <v>749</v>
      </c>
    </row>
    <row r="36" spans="1:9" ht="17" x14ac:dyDescent="0.2">
      <c r="A36" s="20" t="s">
        <v>433</v>
      </c>
      <c r="B36" s="120" t="s">
        <v>643</v>
      </c>
      <c r="C36" s="245" t="s">
        <v>752</v>
      </c>
      <c r="D36" s="245" t="s">
        <v>753</v>
      </c>
      <c r="E36" s="122"/>
      <c r="F36" s="245" t="s">
        <v>753</v>
      </c>
      <c r="G36" s="125">
        <v>2014</v>
      </c>
      <c r="H36" s="247">
        <v>44204</v>
      </c>
      <c r="I36" s="245" t="s">
        <v>751</v>
      </c>
    </row>
    <row r="37" spans="1:9" ht="17" x14ac:dyDescent="0.2">
      <c r="A37" s="17" t="s">
        <v>434</v>
      </c>
      <c r="B37" s="120" t="s">
        <v>643</v>
      </c>
      <c r="C37" s="245" t="s">
        <v>757</v>
      </c>
      <c r="D37" s="245" t="s">
        <v>755</v>
      </c>
      <c r="E37" s="122"/>
      <c r="F37" s="245" t="s">
        <v>756</v>
      </c>
      <c r="G37" s="125">
        <v>2018</v>
      </c>
      <c r="H37" s="247">
        <v>44210</v>
      </c>
      <c r="I37" s="245" t="s">
        <v>754</v>
      </c>
    </row>
    <row r="38" spans="1:9" ht="17" x14ac:dyDescent="0.2">
      <c r="A38" s="20" t="s">
        <v>435</v>
      </c>
      <c r="B38" s="120" t="s">
        <v>643</v>
      </c>
      <c r="C38" s="245" t="s">
        <v>758</v>
      </c>
      <c r="D38" s="245" t="s">
        <v>761</v>
      </c>
      <c r="E38" s="122"/>
      <c r="F38" s="245" t="s">
        <v>760</v>
      </c>
      <c r="G38" s="125">
        <v>2020</v>
      </c>
      <c r="H38" s="247">
        <v>44210</v>
      </c>
      <c r="I38" s="245" t="s">
        <v>759</v>
      </c>
    </row>
    <row r="39" spans="1:9" ht="17" x14ac:dyDescent="0.2">
      <c r="A39" s="17" t="s">
        <v>436</v>
      </c>
      <c r="B39" s="120" t="s">
        <v>643</v>
      </c>
      <c r="C39" s="245" t="s">
        <v>665</v>
      </c>
      <c r="D39" s="245" t="s">
        <v>763</v>
      </c>
      <c r="E39" s="122"/>
      <c r="F39" s="245" t="s">
        <v>764</v>
      </c>
      <c r="G39" s="125">
        <v>2020</v>
      </c>
      <c r="H39" s="247">
        <v>44210</v>
      </c>
      <c r="I39" s="245" t="s">
        <v>762</v>
      </c>
    </row>
    <row r="40" spans="1:9" ht="17" x14ac:dyDescent="0.2">
      <c r="A40" s="20" t="s">
        <v>437</v>
      </c>
      <c r="B40" s="120" t="s">
        <v>648</v>
      </c>
      <c r="C40" s="245" t="s">
        <v>767</v>
      </c>
      <c r="D40" s="122"/>
      <c r="E40" s="122"/>
      <c r="F40" s="245" t="s">
        <v>768</v>
      </c>
      <c r="G40" s="125">
        <v>2007</v>
      </c>
      <c r="H40" s="247">
        <v>44210</v>
      </c>
      <c r="I40" s="245" t="s">
        <v>766</v>
      </c>
    </row>
    <row r="41" spans="1:9" ht="17" x14ac:dyDescent="0.2">
      <c r="A41" s="17" t="s">
        <v>438</v>
      </c>
      <c r="B41" s="120" t="s">
        <v>653</v>
      </c>
      <c r="C41" s="245" t="s">
        <v>772</v>
      </c>
      <c r="D41" s="122"/>
      <c r="E41" s="122"/>
      <c r="F41" s="245" t="s">
        <v>771</v>
      </c>
      <c r="G41" s="125"/>
      <c r="H41" s="247">
        <v>44210</v>
      </c>
      <c r="I41" s="245" t="s">
        <v>770</v>
      </c>
    </row>
    <row r="42" spans="1:9" ht="17" x14ac:dyDescent="0.2">
      <c r="A42" s="20" t="s">
        <v>439</v>
      </c>
      <c r="B42" s="120" t="s">
        <v>653</v>
      </c>
      <c r="C42" s="245" t="s">
        <v>774</v>
      </c>
      <c r="D42" s="245" t="s">
        <v>775</v>
      </c>
      <c r="E42" s="122"/>
      <c r="F42" s="122"/>
      <c r="G42" s="125"/>
      <c r="H42" s="247">
        <v>44210</v>
      </c>
      <c r="I42" s="245" t="s">
        <v>773</v>
      </c>
    </row>
    <row r="43" spans="1:9" ht="51" x14ac:dyDescent="0.2">
      <c r="A43" s="17" t="s">
        <v>440</v>
      </c>
      <c r="B43" s="120" t="s">
        <v>643</v>
      </c>
      <c r="C43" s="245" t="s">
        <v>778</v>
      </c>
      <c r="D43" s="245" t="s">
        <v>777</v>
      </c>
      <c r="E43" s="122"/>
      <c r="F43" s="245" t="s">
        <v>777</v>
      </c>
      <c r="G43" s="125"/>
      <c r="H43" s="247">
        <v>44211</v>
      </c>
      <c r="I43" s="246" t="s">
        <v>776</v>
      </c>
    </row>
    <row r="44" spans="1:9" ht="17" x14ac:dyDescent="0.2">
      <c r="A44" s="20" t="s">
        <v>441</v>
      </c>
      <c r="B44" s="120" t="s">
        <v>643</v>
      </c>
      <c r="C44" s="245" t="s">
        <v>780</v>
      </c>
      <c r="D44" s="122"/>
      <c r="E44" s="122"/>
      <c r="F44" s="245" t="s">
        <v>782</v>
      </c>
      <c r="G44" s="122">
        <v>2004</v>
      </c>
      <c r="H44" s="257">
        <v>44211</v>
      </c>
      <c r="I44" s="245" t="s">
        <v>781</v>
      </c>
    </row>
    <row r="45" spans="1:9" ht="17" x14ac:dyDescent="0.2">
      <c r="A45" s="181" t="s">
        <v>495</v>
      </c>
      <c r="B45" s="246" t="s">
        <v>653</v>
      </c>
      <c r="C45" s="245" t="s">
        <v>784</v>
      </c>
      <c r="D45" s="122"/>
      <c r="E45" s="122"/>
      <c r="F45" s="245" t="s">
        <v>785</v>
      </c>
      <c r="G45" s="122"/>
      <c r="H45" s="257">
        <v>44212</v>
      </c>
      <c r="I45" s="245" t="s">
        <v>783</v>
      </c>
    </row>
    <row r="46" spans="1:9" ht="51" x14ac:dyDescent="0.2">
      <c r="A46" s="180" t="s">
        <v>496</v>
      </c>
      <c r="B46" s="246" t="s">
        <v>648</v>
      </c>
      <c r="C46" s="122" t="s">
        <v>786</v>
      </c>
      <c r="D46" s="245" t="s">
        <v>788</v>
      </c>
      <c r="E46" s="122"/>
      <c r="F46" s="246" t="s">
        <v>787</v>
      </c>
      <c r="G46" s="122">
        <v>2012</v>
      </c>
      <c r="H46" s="257">
        <v>44212</v>
      </c>
      <c r="I46" s="245" t="s">
        <v>789</v>
      </c>
    </row>
    <row r="47" spans="1:9" ht="17" x14ac:dyDescent="0.2">
      <c r="A47" s="181" t="s">
        <v>497</v>
      </c>
      <c r="B47" s="246" t="s">
        <v>643</v>
      </c>
      <c r="C47" s="245" t="s">
        <v>792</v>
      </c>
      <c r="D47" s="245" t="s">
        <v>793</v>
      </c>
      <c r="E47" s="122"/>
      <c r="F47" s="245" t="s">
        <v>794</v>
      </c>
      <c r="G47" s="122">
        <v>2015</v>
      </c>
      <c r="H47" s="257">
        <v>44212</v>
      </c>
      <c r="I47" s="245" t="s">
        <v>791</v>
      </c>
    </row>
    <row r="48" spans="1:9" ht="17" x14ac:dyDescent="0.2">
      <c r="A48" s="180" t="s">
        <v>498</v>
      </c>
      <c r="B48" s="246" t="s">
        <v>653</v>
      </c>
      <c r="C48" s="245" t="s">
        <v>795</v>
      </c>
      <c r="D48" s="245" t="s">
        <v>782</v>
      </c>
      <c r="E48" s="122"/>
      <c r="F48" s="245" t="s">
        <v>782</v>
      </c>
      <c r="G48" s="122"/>
      <c r="H48" s="257">
        <v>44212</v>
      </c>
      <c r="I48" s="245" t="s">
        <v>796</v>
      </c>
    </row>
    <row r="49" spans="1:9" ht="17" x14ac:dyDescent="0.2">
      <c r="A49" s="181" t="s">
        <v>499</v>
      </c>
      <c r="B49" s="246" t="s">
        <v>648</v>
      </c>
      <c r="C49" s="245" t="s">
        <v>798</v>
      </c>
      <c r="D49" s="245" t="s">
        <v>799</v>
      </c>
      <c r="E49" s="122"/>
      <c r="F49" s="245" t="s">
        <v>800</v>
      </c>
      <c r="G49" s="122">
        <v>2009</v>
      </c>
      <c r="H49" s="257">
        <v>44212</v>
      </c>
      <c r="I49" s="245" t="s">
        <v>797</v>
      </c>
    </row>
    <row r="50" spans="1:9" ht="17" x14ac:dyDescent="0.2">
      <c r="A50" s="180" t="s">
        <v>500</v>
      </c>
      <c r="B50" s="246" t="s">
        <v>648</v>
      </c>
      <c r="C50" s="245" t="s">
        <v>802</v>
      </c>
      <c r="D50" s="245" t="s">
        <v>803</v>
      </c>
      <c r="E50" s="122"/>
      <c r="F50" s="245" t="s">
        <v>804</v>
      </c>
      <c r="G50" s="122">
        <v>2014</v>
      </c>
      <c r="H50" s="257">
        <v>44212</v>
      </c>
      <c r="I50" s="245" t="s">
        <v>801</v>
      </c>
    </row>
    <row r="51" spans="1:9" ht="17" x14ac:dyDescent="0.2">
      <c r="A51" s="181" t="s">
        <v>501</v>
      </c>
      <c r="B51" s="246" t="s">
        <v>643</v>
      </c>
      <c r="C51" s="245" t="s">
        <v>807</v>
      </c>
      <c r="D51" s="122"/>
      <c r="E51" s="122"/>
      <c r="F51" s="245" t="s">
        <v>809</v>
      </c>
      <c r="G51" s="122">
        <v>2008</v>
      </c>
      <c r="H51" s="257">
        <v>44212</v>
      </c>
      <c r="I51" s="245" t="s">
        <v>808</v>
      </c>
    </row>
    <row r="52" spans="1:9" ht="17" x14ac:dyDescent="0.2">
      <c r="A52" s="180" t="s">
        <v>502</v>
      </c>
      <c r="B52" s="246" t="s">
        <v>653</v>
      </c>
      <c r="C52" s="245" t="s">
        <v>811</v>
      </c>
      <c r="D52" s="245" t="s">
        <v>813</v>
      </c>
      <c r="E52" s="122"/>
      <c r="F52" s="245" t="s">
        <v>812</v>
      </c>
      <c r="G52" s="122">
        <v>2012</v>
      </c>
      <c r="H52" s="257">
        <v>44212</v>
      </c>
      <c r="I52" s="245" t="s">
        <v>810</v>
      </c>
    </row>
    <row r="53" spans="1:9" ht="17" x14ac:dyDescent="0.2">
      <c r="A53" s="181" t="s">
        <v>503</v>
      </c>
      <c r="B53" s="246" t="s">
        <v>653</v>
      </c>
      <c r="C53" s="245" t="s">
        <v>815</v>
      </c>
      <c r="D53" s="245" t="s">
        <v>814</v>
      </c>
      <c r="E53" s="122"/>
      <c r="F53" s="245" t="s">
        <v>816</v>
      </c>
      <c r="G53" s="122">
        <v>2019</v>
      </c>
      <c r="H53" s="257">
        <v>44212</v>
      </c>
      <c r="I53" s="245" t="s">
        <v>817</v>
      </c>
    </row>
    <row r="54" spans="1:9" ht="17" x14ac:dyDescent="0.2">
      <c r="A54" s="180" t="s">
        <v>504</v>
      </c>
      <c r="B54" s="246" t="s">
        <v>653</v>
      </c>
      <c r="C54" s="245" t="s">
        <v>820</v>
      </c>
      <c r="D54" s="245" t="s">
        <v>819</v>
      </c>
      <c r="E54" s="122"/>
      <c r="F54" s="245" t="s">
        <v>821</v>
      </c>
      <c r="G54" s="122"/>
      <c r="H54" s="257">
        <v>44212</v>
      </c>
      <c r="I54" s="245" t="s">
        <v>818</v>
      </c>
    </row>
    <row r="55" spans="1:9" ht="17" x14ac:dyDescent="0.2">
      <c r="A55" s="181" t="s">
        <v>505</v>
      </c>
      <c r="B55" s="246" t="s">
        <v>653</v>
      </c>
      <c r="C55" s="245" t="s">
        <v>823</v>
      </c>
      <c r="D55" s="245" t="s">
        <v>824</v>
      </c>
      <c r="E55" s="122"/>
      <c r="F55" s="245" t="s">
        <v>825</v>
      </c>
      <c r="G55" s="122">
        <v>2017</v>
      </c>
      <c r="H55" s="257">
        <v>44212</v>
      </c>
      <c r="I55" s="245" t="s">
        <v>822</v>
      </c>
    </row>
    <row r="56" spans="1:9" ht="17" x14ac:dyDescent="0.15">
      <c r="A56" s="180" t="s">
        <v>506</v>
      </c>
      <c r="B56" s="246" t="s">
        <v>643</v>
      </c>
      <c r="C56" s="245" t="s">
        <v>826</v>
      </c>
      <c r="D56" s="245" t="s">
        <v>827</v>
      </c>
      <c r="E56" s="122"/>
      <c r="F56" s="258" t="s">
        <v>827</v>
      </c>
      <c r="G56" s="122">
        <v>2016</v>
      </c>
      <c r="H56" s="257">
        <v>44212</v>
      </c>
      <c r="I56" s="245" t="s">
        <v>828</v>
      </c>
    </row>
    <row r="57" spans="1:9" ht="17" x14ac:dyDescent="0.2">
      <c r="A57" s="181" t="s">
        <v>507</v>
      </c>
      <c r="B57" s="246" t="s">
        <v>643</v>
      </c>
      <c r="C57" s="245" t="s">
        <v>829</v>
      </c>
      <c r="D57" s="122"/>
      <c r="E57" s="122"/>
      <c r="F57" s="245" t="s">
        <v>830</v>
      </c>
      <c r="G57" s="122">
        <v>2019</v>
      </c>
      <c r="H57" s="257">
        <v>44212</v>
      </c>
      <c r="I57" s="245" t="s">
        <v>831</v>
      </c>
    </row>
    <row r="58" spans="1:9" ht="17" x14ac:dyDescent="0.2">
      <c r="A58" s="180" t="s">
        <v>508</v>
      </c>
      <c r="B58" s="246" t="s">
        <v>643</v>
      </c>
      <c r="C58" s="245" t="s">
        <v>833</v>
      </c>
      <c r="D58" s="245" t="s">
        <v>836</v>
      </c>
      <c r="E58" s="122"/>
      <c r="F58" s="245" t="s">
        <v>835</v>
      </c>
      <c r="G58" s="122">
        <v>1993</v>
      </c>
      <c r="H58" s="257">
        <v>44212</v>
      </c>
      <c r="I58" s="245" t="s">
        <v>834</v>
      </c>
    </row>
    <row r="59" spans="1:9" ht="34" x14ac:dyDescent="0.2">
      <c r="A59" s="181" t="s">
        <v>509</v>
      </c>
      <c r="B59" s="259" t="s">
        <v>643</v>
      </c>
      <c r="C59" s="259" t="s">
        <v>869</v>
      </c>
      <c r="D59" s="259" t="s">
        <v>868</v>
      </c>
      <c r="E59" s="259"/>
      <c r="F59" s="259" t="s">
        <v>870</v>
      </c>
      <c r="G59" s="260">
        <v>2015</v>
      </c>
      <c r="H59" s="260" t="s">
        <v>871</v>
      </c>
      <c r="I59" s="261" t="s">
        <v>872</v>
      </c>
    </row>
    <row r="60" spans="1:9" ht="17" x14ac:dyDescent="0.2">
      <c r="A60" s="180" t="s">
        <v>510</v>
      </c>
      <c r="B60" s="246" t="s">
        <v>653</v>
      </c>
      <c r="C60" s="122" t="s">
        <v>881</v>
      </c>
      <c r="D60" s="122"/>
      <c r="E60" s="122"/>
      <c r="F60" s="122" t="s">
        <v>782</v>
      </c>
      <c r="G60" s="122"/>
      <c r="H60" s="264">
        <v>44249</v>
      </c>
      <c r="I60" s="122" t="s">
        <v>880</v>
      </c>
    </row>
    <row r="61" spans="1:9" ht="68" x14ac:dyDescent="0.2">
      <c r="A61" s="181" t="s">
        <v>511</v>
      </c>
      <c r="B61" s="259" t="s">
        <v>643</v>
      </c>
      <c r="C61" s="259" t="s">
        <v>882</v>
      </c>
      <c r="D61" s="259" t="s">
        <v>883</v>
      </c>
      <c r="E61" s="259" t="s">
        <v>884</v>
      </c>
      <c r="F61" s="259" t="s">
        <v>885</v>
      </c>
      <c r="G61" s="260">
        <v>2014</v>
      </c>
      <c r="H61" s="260" t="s">
        <v>871</v>
      </c>
      <c r="I61" s="261" t="s">
        <v>886</v>
      </c>
    </row>
    <row r="62" spans="1:9" ht="34" x14ac:dyDescent="0.2">
      <c r="A62" s="180" t="s">
        <v>512</v>
      </c>
      <c r="B62" s="259" t="s">
        <v>643</v>
      </c>
      <c r="C62" s="259" t="s">
        <v>869</v>
      </c>
      <c r="D62" s="259" t="s">
        <v>887</v>
      </c>
      <c r="E62" s="259"/>
      <c r="F62" s="259" t="s">
        <v>870</v>
      </c>
      <c r="G62" s="260">
        <v>2015</v>
      </c>
      <c r="H62" s="260" t="s">
        <v>871</v>
      </c>
      <c r="I62" s="261" t="s">
        <v>872</v>
      </c>
    </row>
    <row r="63" spans="1:9" ht="34" x14ac:dyDescent="0.2">
      <c r="A63" s="181" t="s">
        <v>513</v>
      </c>
      <c r="B63" s="259" t="s">
        <v>643</v>
      </c>
      <c r="C63" s="259" t="s">
        <v>888</v>
      </c>
      <c r="D63" s="259" t="s">
        <v>889</v>
      </c>
      <c r="E63" s="259"/>
      <c r="F63" s="259"/>
      <c r="G63" s="260">
        <v>2014</v>
      </c>
      <c r="H63" s="260" t="s">
        <v>890</v>
      </c>
      <c r="I63" s="265" t="s">
        <v>891</v>
      </c>
    </row>
    <row r="64" spans="1:9" x14ac:dyDescent="0.2">
      <c r="A64" s="180" t="s">
        <v>514</v>
      </c>
      <c r="B64" s="120"/>
      <c r="C64" s="122"/>
      <c r="D64" s="122"/>
      <c r="E64" s="122"/>
      <c r="F64" s="122"/>
      <c r="G64" s="122"/>
      <c r="H64" s="122"/>
      <c r="I64" s="122"/>
    </row>
  </sheetData>
  <sheetProtection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13" activePane="bottomRight" state="frozenSplit"/>
      <selection activeCell="I2" sqref="I1:O1048576"/>
      <selection pane="topRight" activeCell="I2" sqref="I1:O1048576"/>
      <selection pane="bottomLeft" activeCell="I2" sqref="I1:O1048576"/>
      <selection pane="bottomRight" activeCell="C36" sqref="C36:C38"/>
    </sheetView>
  </sheetViews>
  <sheetFormatPr baseColWidth="10" defaultColWidth="10.83203125" defaultRowHeight="16" x14ac:dyDescent="0.2"/>
  <cols>
    <col min="1" max="1" width="10.83203125" style="146"/>
    <col min="2" max="2" width="25.5" style="145" customWidth="1"/>
    <col min="3" max="9" width="8.5" style="145" customWidth="1"/>
    <col min="10" max="10" width="14.6640625" style="145" customWidth="1"/>
    <col min="11" max="11" width="11" style="146" customWidth="1"/>
    <col min="12" max="16384" width="10.83203125" style="146"/>
  </cols>
  <sheetData>
    <row r="1" spans="1:10" ht="60" x14ac:dyDescent="0.2">
      <c r="A1" s="44" t="s">
        <v>384</v>
      </c>
      <c r="B1" s="45" t="str">
        <f>IF(Introduction!B1&lt;&gt;"",Introduction!B1,"")</f>
        <v>Manufacture of agricultural chemicals and products</v>
      </c>
    </row>
    <row r="3" spans="1:10" s="147" customFormat="1" ht="31" customHeight="1" x14ac:dyDescent="0.2">
      <c r="A3" s="300" t="s">
        <v>87</v>
      </c>
      <c r="B3" s="301"/>
      <c r="C3" s="301"/>
      <c r="D3" s="301"/>
      <c r="E3" s="301"/>
      <c r="F3" s="301"/>
      <c r="G3" s="301"/>
      <c r="H3" s="301"/>
      <c r="I3" s="301"/>
      <c r="J3" s="301"/>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3</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4" t="s">
        <v>60</v>
      </c>
      <c r="C6" s="232">
        <f>SUMIF('Goal Risk Assessment'!$J$5:$J$252,$A6,'Goal Risk Assessment'!K$5:K$252)</f>
        <v>3</v>
      </c>
      <c r="D6" s="232">
        <f>SUMIF('Goal Risk Assessment'!$J$5:$J$252,$A6,'Goal Risk Assessment'!L$5:L$252)</f>
        <v>0</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4</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2" t="s">
        <v>76</v>
      </c>
      <c r="C9" s="153">
        <f>SUMIF('Goal Risk Assessment'!$J$5:$J$252,$A9,'Goal Risk Assessment'!K$5:K$252)</f>
        <v>5</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 customHeight="1" x14ac:dyDescent="0.2">
      <c r="A10" s="57" t="s">
        <v>6</v>
      </c>
      <c r="B10" s="154" t="s">
        <v>7</v>
      </c>
      <c r="C10" s="233">
        <f>SUMIF('Goal Risk Assessment'!$J$5:$J$252,$A10,'Goal Risk Assessment'!K$5:K$252)</f>
        <v>4</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High</v>
      </c>
    </row>
    <row r="11" spans="1:10" ht="22" customHeight="1" x14ac:dyDescent="0.2">
      <c r="A11" s="62" t="s">
        <v>8</v>
      </c>
      <c r="B11" s="152" t="s">
        <v>77</v>
      </c>
      <c r="C11" s="153">
        <f>SUMIF('Goal Risk Assessment'!$J$5:$J$252,$A11,'Goal Risk Assessment'!K$5:K$252)</f>
        <v>1</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High</v>
      </c>
    </row>
    <row r="12" spans="1:10" ht="22" customHeight="1" x14ac:dyDescent="0.2">
      <c r="A12" s="57" t="s">
        <v>9</v>
      </c>
      <c r="B12" s="154" t="s">
        <v>78</v>
      </c>
      <c r="C12" s="233">
        <f>SUMIF('Goal Risk Assessment'!$J$5:$J$252,$A12,'Goal Risk Assessment'!K$5:K$252)</f>
        <v>0</v>
      </c>
      <c r="D12" s="233">
        <f>SUMIF('Goal Risk Assessment'!$J$5:$J$252,$A12,'Goal Risk Assessment'!L$5:L$252)</f>
        <v>0</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Moderate</v>
      </c>
    </row>
    <row r="13" spans="1:10" ht="22" customHeight="1" x14ac:dyDescent="0.2">
      <c r="A13" s="62" t="s">
        <v>10</v>
      </c>
      <c r="B13" s="152" t="s">
        <v>75</v>
      </c>
      <c r="C13" s="153">
        <f>SUMIF('Goal Risk Assessment'!$J$5:$J$252,$A13,'Goal Risk Assessment'!K$5:K$252)</f>
        <v>2</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High</v>
      </c>
    </row>
    <row r="14" spans="1:10" ht="22" customHeight="1" x14ac:dyDescent="0.2">
      <c r="A14" s="57" t="s">
        <v>11</v>
      </c>
      <c r="B14" s="154" t="s">
        <v>74</v>
      </c>
      <c r="C14" s="233">
        <f>SUMIF('Goal Risk Assessment'!$J$5:$J$252,$A14,'Goal Risk Assessment'!K$5:K$252)</f>
        <v>3</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 customHeight="1" x14ac:dyDescent="0.2">
      <c r="A16" s="57" t="s">
        <v>13</v>
      </c>
      <c r="B16" s="154" t="s">
        <v>73</v>
      </c>
      <c r="C16" s="233">
        <f>SUMIF('Goal Risk Assessment'!$J$5:$J$252,$A16,'Goal Risk Assessment'!K$5:K$252)</f>
        <v>0</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3</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1</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High</v>
      </c>
    </row>
    <row r="20" spans="1:10" ht="22" customHeight="1" x14ac:dyDescent="0.2">
      <c r="A20" s="57" t="s">
        <v>17</v>
      </c>
      <c r="B20" s="154" t="s">
        <v>81</v>
      </c>
      <c r="C20" s="233">
        <f>SUMIF('Goal Risk Assessment'!$J$5:$J$252,$A20,'Goal Risk Assessment'!K$5:K$252)</f>
        <v>4</v>
      </c>
      <c r="D20" s="233">
        <f>SUMIF('Goal Risk Assessment'!$J$5:$J$252,$A20,'Goal Risk Assessment'!L$5:L$252)</f>
        <v>0</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3</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3">
        <f>SUMIF('Goal Risk Assessment'!$J$5:$J$252,$A22,'Goal Risk Assessment'!K$5:K$252)</f>
        <v>1</v>
      </c>
      <c r="D22" s="233">
        <f>SUMIF('Goal Risk Assessment'!$J$5:$J$252,$A22,'Goal Risk Assessment'!L$5:L$252)</f>
        <v>0</v>
      </c>
      <c r="E22" s="233">
        <f>SUMIF('Goal Risk Assessment'!$J$5:$J$252,$A22,'Goal Risk Assessment'!M$5:M$252)</f>
        <v>0</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High</v>
      </c>
    </row>
    <row r="23" spans="1:10" ht="22" customHeight="1" x14ac:dyDescent="0.2">
      <c r="A23" s="62" t="s">
        <v>20</v>
      </c>
      <c r="B23" s="152" t="s">
        <v>51</v>
      </c>
      <c r="C23" s="153">
        <f>SUMIF('Goal Risk Assessment'!$J$5:$J$252,$A23,'Goal Risk Assessment'!K$5:K$252)</f>
        <v>0</v>
      </c>
      <c r="D23" s="153">
        <f>SUMIF('Goal Risk Assessment'!$J$5:$J$252,$A23,'Goal Risk Assessment'!L$5:L$252)</f>
        <v>0</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Moderate</v>
      </c>
    </row>
    <row r="24" spans="1:10" ht="22" customHeight="1" x14ac:dyDescent="0.2">
      <c r="A24" s="57" t="s">
        <v>21</v>
      </c>
      <c r="B24" s="154" t="s">
        <v>52</v>
      </c>
      <c r="C24" s="233">
        <f>SUMIF('Goal Risk Assessment'!$J$5:$J$252,$A24,'Goal Risk Assessment'!K$5:K$252)</f>
        <v>1</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2</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2021-02-26T18:08:27Z</dcterms:modified>
</cp:coreProperties>
</file>