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6E95274B-D036-274C-8DEC-1EAB6ADC21C1}"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4" i="9"/>
  <c r="P74" i="9"/>
  <c r="Q74" i="9"/>
  <c r="R74" i="9"/>
  <c r="O75" i="9"/>
  <c r="P75" i="9"/>
  <c r="Q75" i="9"/>
  <c r="R75"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8" i="9"/>
  <c r="P88" i="9"/>
  <c r="Q88" i="9"/>
  <c r="R88" i="9"/>
  <c r="O89" i="9"/>
  <c r="P89" i="9"/>
  <c r="Q89" i="9"/>
  <c r="R89" i="9"/>
  <c r="O91" i="9"/>
  <c r="P91" i="9"/>
  <c r="Q91" i="9"/>
  <c r="R91" i="9"/>
  <c r="O92" i="9"/>
  <c r="P92" i="9"/>
  <c r="Q92" i="9"/>
  <c r="R92" i="9"/>
  <c r="O93" i="9"/>
  <c r="P93" i="9"/>
  <c r="Q93" i="9"/>
  <c r="R93" i="9"/>
  <c r="O94" i="9"/>
  <c r="P94" i="9"/>
  <c r="Q94" i="9"/>
  <c r="R94"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0" i="9"/>
  <c r="P120" i="9"/>
  <c r="Q120" i="9"/>
  <c r="R120" i="9"/>
  <c r="O121" i="9"/>
  <c r="P121" i="9"/>
  <c r="Q121" i="9"/>
  <c r="R121" i="9"/>
  <c r="O122" i="9"/>
  <c r="P122" i="9"/>
  <c r="Q122" i="9"/>
  <c r="R122" i="9"/>
  <c r="O123" i="9"/>
  <c r="P123" i="9"/>
  <c r="Q123" i="9"/>
  <c r="R123" i="9"/>
  <c r="O124" i="9"/>
  <c r="P124" i="9"/>
  <c r="Q124" i="9"/>
  <c r="R124" i="9"/>
  <c r="O125" i="9"/>
  <c r="P125" i="9"/>
  <c r="Q125" i="9"/>
  <c r="R125" i="9"/>
  <c r="O126" i="9"/>
  <c r="P126" i="9"/>
  <c r="Q126" i="9"/>
  <c r="R126" i="9"/>
  <c r="O127" i="9"/>
  <c r="P127" i="9"/>
  <c r="Q127" i="9"/>
  <c r="R127" i="9"/>
  <c r="O128" i="9"/>
  <c r="P128" i="9"/>
  <c r="Q128" i="9"/>
  <c r="R128" i="9"/>
  <c r="O129" i="9"/>
  <c r="P129" i="9"/>
  <c r="Q129" i="9"/>
  <c r="R129" i="9"/>
  <c r="O130" i="9"/>
  <c r="P130" i="9"/>
  <c r="Q130" i="9"/>
  <c r="R130" i="9"/>
  <c r="O131" i="9"/>
  <c r="P131" i="9"/>
  <c r="Q131" i="9"/>
  <c r="R131" i="9"/>
  <c r="O132" i="9"/>
  <c r="P132" i="9"/>
  <c r="Q132" i="9"/>
  <c r="R132" i="9"/>
  <c r="O133" i="9"/>
  <c r="P133" i="9"/>
  <c r="Q133" i="9"/>
  <c r="R133" i="9"/>
  <c r="O134" i="9"/>
  <c r="P134" i="9"/>
  <c r="Q134" i="9"/>
  <c r="R134" i="9"/>
  <c r="O135" i="9"/>
  <c r="P135" i="9"/>
  <c r="Q135" i="9"/>
  <c r="R135" i="9"/>
  <c r="O137" i="9"/>
  <c r="P137" i="9"/>
  <c r="Q137" i="9"/>
  <c r="R137" i="9"/>
  <c r="O140" i="9"/>
  <c r="P140" i="9"/>
  <c r="Q140" i="9"/>
  <c r="R140" i="9"/>
  <c r="O141" i="9"/>
  <c r="P141" i="9"/>
  <c r="Q141" i="9"/>
  <c r="R141" i="9"/>
  <c r="O142" i="9"/>
  <c r="P142" i="9"/>
  <c r="Q142" i="9"/>
  <c r="R142" i="9"/>
  <c r="O143" i="9"/>
  <c r="P143" i="9"/>
  <c r="Q143" i="9"/>
  <c r="R143" i="9"/>
  <c r="O144" i="9"/>
  <c r="P144" i="9"/>
  <c r="Q144" i="9"/>
  <c r="R144" i="9"/>
  <c r="O145" i="9"/>
  <c r="P145" i="9"/>
  <c r="Q145" i="9"/>
  <c r="R145" i="9"/>
  <c r="O146" i="9"/>
  <c r="P146" i="9"/>
  <c r="Q146" i="9"/>
  <c r="R146" i="9"/>
  <c r="O147" i="9"/>
  <c r="P147" i="9"/>
  <c r="Q147" i="9"/>
  <c r="R147" i="9"/>
  <c r="O148" i="9"/>
  <c r="P148" i="9"/>
  <c r="Q148" i="9"/>
  <c r="R148" i="9"/>
  <c r="O151" i="9"/>
  <c r="P151" i="9"/>
  <c r="Q151" i="9"/>
  <c r="R151"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3" i="9"/>
  <c r="P163" i="9"/>
  <c r="Q163" i="9"/>
  <c r="R163" i="9"/>
  <c r="O164" i="9"/>
  <c r="P164" i="9"/>
  <c r="Q164" i="9"/>
  <c r="R164" i="9"/>
  <c r="O165" i="9"/>
  <c r="P165" i="9"/>
  <c r="Q165" i="9"/>
  <c r="R165" i="9"/>
  <c r="O166" i="9"/>
  <c r="P166" i="9"/>
  <c r="Q166" i="9"/>
  <c r="R166" i="9"/>
  <c r="O167" i="9"/>
  <c r="P167" i="9"/>
  <c r="Q167" i="9"/>
  <c r="R167" i="9"/>
  <c r="O168" i="9"/>
  <c r="P168" i="9"/>
  <c r="Q168" i="9"/>
  <c r="R168" i="9"/>
  <c r="O169" i="9"/>
  <c r="P169" i="9"/>
  <c r="Q169" i="9"/>
  <c r="R169" i="9"/>
  <c r="O170" i="9"/>
  <c r="P170" i="9"/>
  <c r="Q170" i="9"/>
  <c r="R170" i="9"/>
  <c r="O171" i="9"/>
  <c r="P171" i="9"/>
  <c r="Q171" i="9"/>
  <c r="R171" i="9"/>
  <c r="O172" i="9"/>
  <c r="P172" i="9"/>
  <c r="Q172" i="9"/>
  <c r="R172" i="9"/>
  <c r="O173" i="9"/>
  <c r="P173" i="9"/>
  <c r="Q173" i="9"/>
  <c r="R173" i="9"/>
  <c r="O174" i="9"/>
  <c r="P174" i="9"/>
  <c r="Q174" i="9"/>
  <c r="R174" i="9"/>
  <c r="O175" i="9"/>
  <c r="P175" i="9"/>
  <c r="Q175" i="9"/>
  <c r="R175" i="9"/>
  <c r="O177" i="9"/>
  <c r="P177" i="9"/>
  <c r="Q177" i="9"/>
  <c r="R177" i="9"/>
  <c r="O178" i="9"/>
  <c r="P178" i="9"/>
  <c r="Q178" i="9"/>
  <c r="R178" i="9"/>
  <c r="O179" i="9"/>
  <c r="P179" i="9"/>
  <c r="Q179" i="9"/>
  <c r="R179" i="9"/>
  <c r="O183" i="9"/>
  <c r="P183" i="9"/>
  <c r="Q183" i="9"/>
  <c r="R183" i="9"/>
  <c r="O184" i="9"/>
  <c r="P184" i="9"/>
  <c r="Q184" i="9"/>
  <c r="R184"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3" i="9"/>
  <c r="P223" i="9"/>
  <c r="Q223" i="9"/>
  <c r="R223" i="9"/>
  <c r="O224" i="9"/>
  <c r="P224" i="9"/>
  <c r="Q224" i="9"/>
  <c r="R224" i="9"/>
  <c r="O225" i="9"/>
  <c r="P225" i="9"/>
  <c r="Q225" i="9"/>
  <c r="R225" i="9"/>
  <c r="O226" i="9"/>
  <c r="P226" i="9"/>
  <c r="Q226" i="9"/>
  <c r="R226" i="9"/>
  <c r="O227" i="9"/>
  <c r="P227" i="9"/>
  <c r="Q227" i="9"/>
  <c r="R227"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39" i="9"/>
  <c r="P239" i="9"/>
  <c r="Q239" i="9"/>
  <c r="R239" i="9"/>
  <c r="O240" i="9"/>
  <c r="P240" i="9"/>
  <c r="Q240" i="9"/>
  <c r="R240" i="9"/>
  <c r="O241" i="9"/>
  <c r="P241" i="9"/>
  <c r="Q241" i="9"/>
  <c r="R241" i="9"/>
  <c r="O242" i="9"/>
  <c r="P242" i="9"/>
  <c r="Q242" i="9"/>
  <c r="R242"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K175" i="9"/>
  <c r="F6" i="6" l="1"/>
  <c r="G6" i="6"/>
  <c r="H27" i="6"/>
  <c r="I27" i="6"/>
  <c r="I23" i="6"/>
  <c r="I17" i="6"/>
  <c r="I15" i="6"/>
  <c r="I11" i="6"/>
  <c r="I8" i="6"/>
  <c r="H25" i="6"/>
  <c r="H24" i="6"/>
  <c r="H23" i="6"/>
  <c r="H17" i="6"/>
  <c r="H16" i="6"/>
  <c r="H15" i="6"/>
  <c r="H11" i="6"/>
  <c r="H8" i="6"/>
  <c r="G27" i="6"/>
  <c r="G23" i="6"/>
  <c r="G17" i="6"/>
  <c r="G11" i="6"/>
  <c r="G8" i="6"/>
  <c r="F27" i="6"/>
  <c r="F23" i="6"/>
  <c r="F17" i="6"/>
  <c r="F16" i="6"/>
  <c r="F15" i="6"/>
  <c r="F11" i="6"/>
  <c r="F8" i="6"/>
  <c r="I25" i="6"/>
  <c r="G25" i="6"/>
  <c r="F25" i="6"/>
  <c r="I22" i="6"/>
  <c r="G16" i="6"/>
  <c r="G15" i="6"/>
  <c r="H22" i="6"/>
  <c r="G22" i="6"/>
  <c r="F22" i="6"/>
  <c r="F21" i="6"/>
  <c r="I21" i="6"/>
  <c r="H21" i="6"/>
  <c r="G21" i="6"/>
  <c r="I16" i="6"/>
  <c r="H19" i="6"/>
  <c r="G19" i="6"/>
  <c r="F19" i="6"/>
  <c r="I19" i="6"/>
  <c r="F24" i="6"/>
  <c r="I24" i="6"/>
  <c r="G24" i="6"/>
  <c r="H14" i="6"/>
  <c r="G14" i="6"/>
  <c r="I14" i="6"/>
  <c r="F14" i="6"/>
  <c r="I26" i="6"/>
  <c r="H26" i="6"/>
  <c r="G26" i="6"/>
  <c r="F2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L242" i="9"/>
  <c r="N241" i="9"/>
  <c r="M241" i="9"/>
  <c r="L241" i="9"/>
  <c r="K241" i="9"/>
  <c r="N240" i="9"/>
  <c r="M240" i="9"/>
  <c r="L240" i="9"/>
  <c r="K240" i="9"/>
  <c r="L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N227" i="9"/>
  <c r="N226" i="9"/>
  <c r="M226" i="9"/>
  <c r="L226" i="9"/>
  <c r="K226" i="9"/>
  <c r="N225" i="9"/>
  <c r="M225" i="9"/>
  <c r="L225" i="9"/>
  <c r="K225" i="9"/>
  <c r="N224" i="9"/>
  <c r="N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M184" i="9"/>
  <c r="H180" i="9"/>
  <c r="M178" i="9"/>
  <c r="H176" i="9"/>
  <c r="M173" i="9"/>
  <c r="N171" i="9"/>
  <c r="N169" i="9"/>
  <c r="N168" i="9"/>
  <c r="M168" i="9"/>
  <c r="L168" i="9"/>
  <c r="K168" i="9"/>
  <c r="N167" i="9"/>
  <c r="M167" i="9"/>
  <c r="L167" i="9"/>
  <c r="K167" i="9"/>
  <c r="N166" i="9"/>
  <c r="M166" i="9"/>
  <c r="L166" i="9"/>
  <c r="K166" i="9"/>
  <c r="N165" i="9"/>
  <c r="M165" i="9"/>
  <c r="L165" i="9"/>
  <c r="K165" i="9"/>
  <c r="K163" i="9"/>
  <c r="N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N151" i="9"/>
  <c r="N147" i="9"/>
  <c r="M146" i="9"/>
  <c r="N145" i="9"/>
  <c r="M144" i="9"/>
  <c r="M143" i="9"/>
  <c r="N142" i="9"/>
  <c r="M141" i="9"/>
  <c r="N140" i="9"/>
  <c r="H139" i="9"/>
  <c r="H138" i="9"/>
  <c r="M137" i="9"/>
  <c r="H136" i="9"/>
  <c r="N135" i="9"/>
  <c r="M135" i="9"/>
  <c r="L135" i="9"/>
  <c r="K135" i="9"/>
  <c r="N134" i="9"/>
  <c r="M134" i="9"/>
  <c r="L134" i="9"/>
  <c r="K134" i="9"/>
  <c r="N133" i="9"/>
  <c r="M133" i="9"/>
  <c r="L133" i="9"/>
  <c r="K133" i="9"/>
  <c r="N132" i="9"/>
  <c r="N131" i="9"/>
  <c r="M131" i="9"/>
  <c r="L131" i="9"/>
  <c r="K131" i="9"/>
  <c r="N130" i="9"/>
  <c r="M130" i="9"/>
  <c r="L130" i="9"/>
  <c r="K130" i="9"/>
  <c r="N129" i="9"/>
  <c r="M129" i="9"/>
  <c r="L129" i="9"/>
  <c r="K129" i="9"/>
  <c r="N128" i="9"/>
  <c r="M128" i="9"/>
  <c r="L128" i="9"/>
  <c r="K128" i="9"/>
  <c r="N126" i="9"/>
  <c r="N124" i="9"/>
  <c r="N123" i="9"/>
  <c r="M123" i="9"/>
  <c r="L123" i="9"/>
  <c r="K123" i="9"/>
  <c r="N122" i="9"/>
  <c r="N121" i="9"/>
  <c r="N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N93" i="9"/>
  <c r="N92" i="9"/>
  <c r="M92" i="9"/>
  <c r="L92" i="9"/>
  <c r="K92" i="9"/>
  <c r="N89" i="9"/>
  <c r="M89" i="9"/>
  <c r="L89" i="9"/>
  <c r="K89" i="9"/>
  <c r="N88" i="9"/>
  <c r="N87" i="9"/>
  <c r="M87" i="9"/>
  <c r="L87" i="9"/>
  <c r="K87"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N75" i="9"/>
  <c r="N74"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3" i="6" l="1"/>
  <c r="J23" i="6" s="1"/>
  <c r="D6" i="6"/>
  <c r="E6" i="6"/>
  <c r="C6" i="6"/>
  <c r="J6" i="6" s="1"/>
  <c r="E8" i="6"/>
  <c r="C11" i="6"/>
  <c r="J11" i="6" s="1"/>
  <c r="D27" i="6"/>
  <c r="D11" i="6"/>
  <c r="C25" i="6"/>
  <c r="E27" i="6"/>
  <c r="C8" i="6"/>
  <c r="E11" i="6"/>
  <c r="E15" i="6"/>
  <c r="D25" i="6"/>
  <c r="D8" i="6"/>
  <c r="E25" i="6"/>
  <c r="C27" i="6"/>
  <c r="E21" i="6"/>
  <c r="C21" i="6"/>
  <c r="J21" i="6" s="1"/>
  <c r="C15" i="6"/>
  <c r="D15" i="6"/>
  <c r="C22" i="6"/>
  <c r="D22" i="6"/>
  <c r="E22" i="6"/>
  <c r="M182" i="9"/>
  <c r="O182" i="9"/>
  <c r="P182" i="9"/>
  <c r="Q182" i="9"/>
  <c r="R182" i="9"/>
  <c r="R181" i="9"/>
  <c r="O181" i="9"/>
  <c r="P181" i="9"/>
  <c r="Q181" i="9"/>
  <c r="D21" i="6"/>
  <c r="M180" i="9"/>
  <c r="O180" i="9"/>
  <c r="P180" i="9"/>
  <c r="Q180" i="9"/>
  <c r="R180" i="9"/>
  <c r="M176" i="9"/>
  <c r="O176" i="9"/>
  <c r="P176" i="9"/>
  <c r="Q176" i="9"/>
  <c r="R176" i="9"/>
  <c r="D26" i="6"/>
  <c r="N77" i="9"/>
  <c r="O77" i="9"/>
  <c r="P77" i="9"/>
  <c r="Q77" i="9"/>
  <c r="R77" i="9"/>
  <c r="N86" i="9"/>
  <c r="O86" i="9"/>
  <c r="P86" i="9"/>
  <c r="Q86" i="9"/>
  <c r="R86" i="9"/>
  <c r="C14" i="6"/>
  <c r="J14" i="6" s="1"/>
  <c r="D14" i="6"/>
  <c r="M139" i="9"/>
  <c r="Q139" i="9"/>
  <c r="R139" i="9"/>
  <c r="O139" i="9"/>
  <c r="P139" i="9"/>
  <c r="E14" i="6"/>
  <c r="N138" i="9"/>
  <c r="O138" i="9"/>
  <c r="R138" i="9"/>
  <c r="P138" i="9"/>
  <c r="Q138" i="9"/>
  <c r="N136" i="9"/>
  <c r="Q136" i="9"/>
  <c r="R136" i="9"/>
  <c r="P136" i="9"/>
  <c r="O136" i="9"/>
  <c r="L90" i="9"/>
  <c r="M90" i="9"/>
  <c r="O90" i="9"/>
  <c r="F13" i="6" s="1"/>
  <c r="K90" i="9"/>
  <c r="P90" i="9"/>
  <c r="N90" i="9"/>
  <c r="Q90" i="9"/>
  <c r="H13" i="6" s="1"/>
  <c r="R90" i="9"/>
  <c r="C7" i="6"/>
  <c r="N76" i="9"/>
  <c r="P76" i="9"/>
  <c r="Q76" i="9"/>
  <c r="R76" i="9"/>
  <c r="O76" i="9"/>
  <c r="D7" i="6"/>
  <c r="E7" i="6"/>
  <c r="N73" i="9"/>
  <c r="O73" i="9"/>
  <c r="P73" i="9"/>
  <c r="G12" i="6" s="1"/>
  <c r="Q73" i="9"/>
  <c r="H12" i="6" s="1"/>
  <c r="R73" i="9"/>
  <c r="M40" i="9"/>
  <c r="R40" i="9"/>
  <c r="O40" i="9"/>
  <c r="P40" i="9"/>
  <c r="Q40" i="9"/>
  <c r="N55" i="9"/>
  <c r="R55" i="9"/>
  <c r="O55" i="9"/>
  <c r="P55" i="9"/>
  <c r="Q55" i="9"/>
  <c r="N57" i="9"/>
  <c r="O57" i="9"/>
  <c r="P57" i="9"/>
  <c r="Q57" i="9"/>
  <c r="R57" i="9"/>
  <c r="L57" i="9"/>
  <c r="N56" i="9"/>
  <c r="O56" i="9"/>
  <c r="R56" i="9"/>
  <c r="P56" i="9"/>
  <c r="Q56" i="9"/>
  <c r="D5" i="6"/>
  <c r="E5" i="6"/>
  <c r="N53" i="9"/>
  <c r="R53" i="9"/>
  <c r="O53" i="9"/>
  <c r="P53" i="9"/>
  <c r="Q53" i="9"/>
  <c r="L54" i="9"/>
  <c r="R54" i="9"/>
  <c r="O54" i="9"/>
  <c r="P54" i="9"/>
  <c r="Q54" i="9"/>
  <c r="C5" i="6"/>
  <c r="J5" i="6" s="1"/>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M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D24" i="6" s="1"/>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E9" i="6" l="1"/>
  <c r="J17" i="6"/>
  <c r="J15" i="6"/>
  <c r="J22" i="6"/>
  <c r="D19" i="6"/>
  <c r="I13" i="6"/>
  <c r="F9" i="6"/>
  <c r="C9" i="6"/>
  <c r="J9" i="6" s="1"/>
  <c r="I9" i="6"/>
  <c r="J25" i="6"/>
  <c r="J8" i="6"/>
  <c r="J27" i="6"/>
  <c r="E19" i="6"/>
  <c r="J19" i="6" s="1"/>
  <c r="I20" i="6"/>
  <c r="E26" i="6"/>
  <c r="C26" i="6"/>
  <c r="J26" i="6" s="1"/>
  <c r="J7" i="6"/>
  <c r="H20" i="6"/>
  <c r="F20" i="6"/>
  <c r="G20" i="6"/>
  <c r="R149" i="9"/>
  <c r="O149" i="9"/>
  <c r="P149" i="9"/>
  <c r="Q149" i="9"/>
  <c r="H18" i="6" s="1"/>
  <c r="D16" i="6"/>
  <c r="D20" i="6"/>
  <c r="E20" i="6"/>
  <c r="C20" i="6"/>
  <c r="E24" i="6"/>
  <c r="C24" i="6"/>
  <c r="C16" i="6"/>
  <c r="J16" i="6" s="1"/>
  <c r="K150" i="9"/>
  <c r="E16" i="6"/>
  <c r="R150" i="9"/>
  <c r="I18" i="6" s="1"/>
  <c r="P150" i="9"/>
  <c r="O150" i="9"/>
  <c r="F18" i="6" s="1"/>
  <c r="Q150" i="9"/>
  <c r="N150" i="9"/>
  <c r="G18" i="6"/>
  <c r="C13" i="6"/>
  <c r="J13" i="6" s="1"/>
  <c r="D12" i="6"/>
  <c r="E13" i="6"/>
  <c r="D13" i="6"/>
  <c r="I12" i="6"/>
  <c r="G13" i="6"/>
  <c r="C12" i="6"/>
  <c r="E12" i="6"/>
  <c r="F12" i="6"/>
  <c r="G9" i="6"/>
  <c r="D9" i="6"/>
  <c r="H10" i="6"/>
  <c r="D10" i="6"/>
  <c r="F10" i="6"/>
  <c r="G10" i="6"/>
  <c r="C10" i="6"/>
  <c r="E10" i="6"/>
  <c r="I10" i="6"/>
  <c r="L148" i="9"/>
  <c r="M150" i="9"/>
  <c r="E18" i="6" s="1"/>
  <c r="M149" i="9"/>
  <c r="N149" i="9"/>
  <c r="K149" i="9"/>
  <c r="L149" i="9"/>
  <c r="D18" i="6" s="1"/>
  <c r="C18" i="6" l="1"/>
  <c r="J18" i="6" s="1"/>
  <c r="J12" i="6"/>
  <c r="J20" i="6"/>
  <c r="J24" i="6"/>
  <c r="J10" i="6"/>
  <c r="B1" i="6" l="1"/>
  <c r="B1" i="8"/>
  <c r="R6" i="7"/>
</calcChain>
</file>

<file path=xl/sharedStrings.xml><?xml version="1.0" encoding="utf-8"?>
<sst xmlns="http://schemas.openxmlformats.org/spreadsheetml/2006/main" count="2162" uniqueCount="926">
  <si>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</si>
  <si>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</si>
  <si>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</si>
  <si>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</si>
  <si>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</si>
  <si>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</si>
  <si>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</si>
  <si>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</si>
  <si>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</si>
  <si>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</si>
  <si>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</si>
  <si>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</si>
  <si>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</si>
  <si>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</si>
  <si>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</si>
  <si>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</si>
  <si>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</si>
  <si>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</si>
  <si>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</si>
  <si>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</si>
  <si>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</si>
  <si>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</si>
  <si>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</si>
  <si>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</si>
  <si>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</si>
  <si>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</si>
  <si>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</si>
  <si>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</si>
  <si>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</si>
  <si>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</si>
  <si>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</si>
  <si>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</si>
  <si>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</si>
  <si>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</si>
  <si>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</si>
  <si>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</si>
  <si>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</si>
  <si>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</si>
  <si>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</si>
  <si>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</si>
  <si>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</si>
  <si>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</si>
  <si>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</si>
  <si>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</si>
  <si>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</si>
  <si>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</si>
  <si>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</si>
  <si>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</si>
  <si>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</si>
  <si>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</si>
  <si>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</si>
  <si>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</si>
  <si>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</si>
  <si>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</si>
  <si>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</si>
  <si>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</si>
  <si>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</si>
  <si>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</si>
  <si>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</si>
  <si>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</si>
  <si>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</si>
  <si>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</si>
  <si>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</si>
  <si>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</si>
  <si>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</si>
  <si>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</si>
  <si>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</si>
  <si>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</si>
  <si>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</si>
  <si>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</si>
  <si>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</si>
  <si>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</si>
  <si>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</si>
  <si>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</si>
  <si>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</si>
  <si>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</si>
  <si>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</si>
  <si>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</si>
  <si>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</si>
  <si>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</si>
  <si>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</si>
  <si>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</si>
  <si>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</si>
  <si>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</si>
  <si>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</si>
  <si>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</si>
  <si>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</si>
  <si>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</si>
  <si>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</si>
  <si>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</si>
  <si>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</si>
  <si>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</si>
  <si>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</si>
  <si>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</si>
  <si>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</si>
  <si>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</si>
  <si>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</si>
  <si>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</si>
  <si>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</si>
  <si>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</si>
  <si>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</si>
  <si>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</si>
  <si>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</si>
  <si>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</si>
  <si>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</si>
  <si>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</si>
  <si>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</si>
  <si>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</si>
  <si>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</si>
  <si>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</si>
  <si>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</si>
  <si>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</si>
  <si>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</si>
  <si>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</si>
  <si>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</si>
  <si>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</si>
  <si>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</si>
  <si>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</si>
  <si>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</si>
  <si>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</si>
  <si>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</si>
  <si>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</si>
  <si>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</si>
  <si>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</si>
  <si>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</si>
  <si>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</si>
  <si>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</si>
  <si>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</si>
  <si>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</si>
  <si>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</si>
  <si>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</si>
  <si>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</si>
  <si>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</si>
  <si>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</si>
  <si>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</si>
  <si>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</si>
  <si>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</si>
  <si>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</si>
  <si>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</si>
  <si>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</si>
  <si>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</si>
  <si>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</si>
  <si>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</si>
  <si>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</si>
  <si>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</si>
  <si>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</si>
  <si>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</si>
  <si>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</si>
  <si>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</si>
  <si>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</si>
  <si>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</si>
  <si>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</si>
  <si>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</si>
  <si>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</si>
  <si>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</si>
  <si>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</si>
  <si>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</si>
  <si>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</si>
  <si>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</si>
  <si>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</si>
  <si>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</si>
  <si>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</si>
  <si>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</si>
  <si>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</si>
  <si>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</si>
  <si>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</si>
  <si>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</si>
  <si>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</si>
  <si>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</si>
  <si>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</si>
  <si>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</si>
  <si>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</si>
  <si>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</si>
  <si>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</si>
  <si>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</si>
  <si>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</si>
  <si>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</si>
  <si>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</si>
  <si>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</si>
  <si>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</si>
  <si>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</si>
  <si>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</si>
  <si>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</si>
  <si>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</si>
  <si>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</si>
  <si>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</si>
  <si>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</si>
  <si>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</si>
  <si>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</si>
  <si>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</si>
  <si>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</si>
  <si>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</si>
  <si>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</si>
  <si>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</si>
  <si>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</si>
  <si>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</si>
  <si>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</si>
  <si>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</si>
  <si>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</si>
  <si>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</si>
  <si>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</si>
  <si>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</si>
  <si>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</si>
  <si>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</si>
  <si>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</si>
  <si>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</si>
  <si>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</si>
  <si>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</si>
  <si>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</si>
  <si>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</si>
  <si>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</si>
  <si>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</si>
  <si>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</si>
  <si>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</si>
  <si>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</si>
  <si>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</si>
  <si>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</si>
  <si>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</si>
  <si>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</si>
  <si>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</si>
  <si>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</si>
  <si>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</si>
  <si>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</si>
  <si>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</si>
  <si>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</si>
  <si>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</si>
  <si>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</si>
  <si>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</si>
  <si>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</si>
  <si>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</si>
  <si>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</si>
  <si>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</si>
  <si>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</si>
  <si>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</si>
  <si>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</si>
  <si>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</si>
  <si>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</si>
  <si>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</si>
  <si>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</si>
  <si>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</si>
  <si>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</si>
  <si>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</si>
  <si>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</si>
  <si>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</si>
  <si>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</si>
  <si>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</si>
  <si>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</si>
  <si>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</si>
  <si>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</si>
  <si>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</si>
  <si>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</si>
  <si>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</si>
  <si>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</si>
  <si>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</si>
  <si>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</si>
  <si>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</si>
  <si>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</si>
  <si>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</si>
  <si>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</si>
  <si>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</si>
  <si>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</si>
  <si>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</si>
  <si>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</si>
  <si>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</si>
  <si>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</si>
  <si>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</si>
  <si>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</si>
  <si>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</si>
  <si>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</si>
  <si>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</si>
  <si>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</si>
  <si>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</si>
  <si>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</si>
  <si>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</si>
  <si>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</si>
  <si>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</si>
  <si>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</si>
  <si>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</si>
  <si>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</si>
  <si>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</si>
  <si>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</si>
  <si>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</si>
  <si>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</si>
  <si>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</si>
  <si>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</si>
  <si>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</si>
  <si>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</si>
  <si>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</si>
  <si>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</si>
  <si>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</si>
  <si>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</si>
  <si>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</si>
  <si>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</si>
  <si>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</si>
  <si>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</si>
  <si>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</si>
  <si>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</si>
  <si>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</si>
  <si>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</si>
  <si>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</si>
  <si>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</si>
  <si>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</si>
  <si>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</si>
  <si>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</si>
  <si>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</si>
  <si>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</si>
  <si>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</si>
  <si>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</si>
  <si>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</si>
  <si>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</si>
  <si>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</si>
  <si>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</si>
  <si>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</si>
  <si>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</si>
  <si>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</si>
  <si>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</si>
  <si>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</si>
  <si>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</si>
  <si>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</si>
  <si>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</si>
  <si>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</si>
  <si>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</si>
  <si>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</si>
  <si>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</si>
  <si>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</si>
  <si>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</si>
  <si>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</si>
  <si>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</si>
  <si>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</si>
  <si>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</si>
  <si>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</si>
  <si>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</si>
  <si>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</si>
  <si>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</si>
  <si>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</si>
  <si>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</si>
  <si>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</si>
  <si>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</si>
  <si>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</si>
  <si>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</si>
  <si>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</si>
  <si>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</si>
  <si>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</si>
  <si>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</si>
  <si>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</si>
  <si>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</si>
  <si>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</si>
  <si>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</si>
  <si>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</si>
  <si>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</si>
  <si>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</si>
  <si>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</si>
  <si>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</si>
  <si>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</si>
  <si>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</si>
  <si>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</si>
  <si>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</si>
  <si>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</si>
  <si>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</si>
  <si>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</si>
  <si>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</si>
  <si>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</si>
  <si>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</si>
  <si>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</si>
  <si>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</si>
  <si>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</si>
  <si>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</si>
  <si>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</si>
  <si>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</si>
  <si>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</si>
  <si>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</si>
  <si>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</si>
  <si>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</si>
  <si>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</si>
  <si>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</si>
  <si>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</si>
  <si>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</si>
  <si>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</si>
  <si>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</si>
  <si>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</si>
  <si>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</si>
  <si>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</si>
  <si>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</si>
  <si>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</si>
  <si>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</si>
  <si>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</si>
  <si>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</si>
  <si>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</si>
  <si>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</si>
  <si>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</si>
  <si>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</si>
  <si>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</si>
  <si>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</si>
  <si>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</si>
  <si>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</si>
  <si>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</si>
  <si>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</si>
  <si>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</si>
  <si>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</si>
  <si>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</si>
  <si>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</si>
  <si>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</si>
  <si>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</si>
  <si>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</si>
  <si>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</si>
  <si>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</si>
  <si>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</si>
  <si>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</si>
  <si>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</si>
  <si>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</si>
  <si>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</si>
  <si>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</si>
  <si>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</si>
  <si>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</si>
  <si>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</si>
  <si>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</si>
  <si>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</si>
  <si>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</si>
  <si>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</si>
  <si>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</si>
  <si>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</si>
  <si>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</si>
  <si>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</si>
  <si>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</si>
  <si>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</si>
  <si>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</si>
  <si>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</si>
  <si>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</si>
  <si>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</si>
  <si>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</si>
  <si>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</si>
  <si>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</si>
  <si>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</si>
  <si>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</si>
  <si>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</si>
  <si>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</si>
  <si>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</si>
  <si>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</si>
  <si>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</si>
  <si>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</si>
  <si>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</si>
  <si>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</si>
  <si>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</si>
  <si>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</si>
  <si>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</si>
  <si>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</si>
  <si>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</si>
  <si>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</si>
  <si>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</si>
  <si>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</si>
  <si>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</si>
  <si>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</si>
  <si>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</si>
  <si>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</si>
  <si>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</si>
  <si>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</si>
  <si>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</si>
  <si>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</si>
  <si>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</si>
  <si>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</si>
  <si>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</si>
  <si>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</si>
  <si>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</si>
  <si>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</si>
  <si>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</si>
  <si>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</si>
  <si>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</si>
  <si>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</si>
  <si>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</si>
  <si>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</si>
  <si>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</si>
  <si>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</si>
  <si>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</si>
  <si>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</si>
  <si>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</si>
  <si>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</si>
  <si>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</si>
  <si>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</si>
  <si>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</si>
  <si>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</si>
  <si>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</si>
  <si>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</si>
  <si>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</si>
  <si>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</si>
  <si>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</si>
  <si>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</si>
  <si>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</si>
  <si>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</si>
  <si>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</si>
  <si>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</si>
  <si>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</si>
  <si>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</si>
  <si>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</si>
  <si>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</si>
  <si>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</si>
  <si>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</si>
  <si>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</si>
  <si>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</si>
  <si>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</si>
  <si>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</si>
  <si>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</si>
  <si>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</si>
  <si>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</si>
  <si>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</si>
  <si>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</si>
  <si>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</si>
  <si>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</si>
  <si>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</si>
  <si>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</si>
  <si>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</si>
  <si>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</si>
  <si>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</si>
  <si>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</si>
  <si>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</si>
  <si>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</si>
  <si>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</si>
  <si>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</si>
  <si>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</si>
  <si>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</si>
  <si>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</si>
  <si>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</si>
  <si>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</si>
  <si>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</si>
  <si>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</si>
  <si>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</si>
  <si>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</si>
  <si>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</si>
  <si>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</si>
  <si>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</si>
  <si>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</si>
  <si>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</si>
  <si>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</si>
  <si>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</si>
  <si>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</si>
  <si>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</si>
  <si>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</si>
  <si>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</si>
  <si>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</si>
  <si>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</si>
  <si>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</si>
  <si>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</si>
  <si>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</si>
  <si>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</si>
  <si>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</si>
  <si>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</si>
  <si>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</si>
  <si>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</si>
  <si>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</si>
  <si>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</si>
  <si>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</si>
  <si>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</si>
  <si>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</si>
  <si>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</si>
  <si>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</si>
  <si>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</si>
  <si>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</si>
  <si>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</si>
  <si>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</si>
  <si>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</si>
  <si>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</si>
  <si>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</si>
  <si>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</si>
  <si>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</si>
  <si>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</si>
  <si>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</si>
  <si>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</si>
  <si>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</si>
  <si>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</si>
  <si>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</si>
  <si>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</si>
  <si>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</si>
  <si>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</si>
  <si>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</si>
  <si>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</si>
  <si>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</si>
  <si>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</si>
  <si>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</si>
  <si>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</si>
  <si>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</si>
  <si>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</si>
  <si>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</si>
  <si>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</si>
  <si>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</si>
  <si>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</si>
  <si>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</si>
  <si>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</si>
  <si>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</si>
  <si>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</si>
  <si>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</si>
  <si>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</si>
  <si>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</si>
  <si>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</si>
  <si>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</si>
  <si>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</si>
  <si>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</si>
  <si>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</si>
  <si>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</si>
  <si>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</si>
  <si>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</si>
  <si>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</si>
  <si>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</si>
  <si>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</si>
  <si>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</si>
  <si>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</si>
  <si>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</si>
  <si>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</si>
  <si>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</si>
  <si>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</si>
  <si>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</si>
  <si>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</si>
  <si>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</si>
  <si>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</si>
  <si>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</si>
  <si>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</si>
  <si>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</si>
  <si>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</si>
  <si>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</si>
  <si>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</si>
  <si>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</si>
  <si>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</si>
  <si>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</si>
  <si>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</si>
  <si>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</si>
  <si>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</si>
  <si>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</si>
  <si>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</si>
  <si>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</si>
  <si>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</si>
  <si>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</si>
  <si>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</si>
  <si>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</si>
  <si>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</si>
  <si>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Manufacture of plastics and plastic products</t>
  </si>
  <si>
    <t>Shredding, recycling or disposal of plastic products</t>
  </si>
  <si>
    <t>Material recovery</t>
  </si>
  <si>
    <t>Manufacture of some specific plastic products covered by other ISIC classes, such as furniture, luggage footwear, games and toys</t>
  </si>
  <si>
    <t>Manufacture of furniture, Manufacture of textiles and apparel, Manufacture of consumer durables</t>
  </si>
  <si>
    <t>2013</t>
  </si>
  <si>
    <t>Manufacture of plastics and synthetic rubber in primary forms</t>
  </si>
  <si>
    <t>All</t>
  </si>
  <si>
    <t>N/A</t>
  </si>
  <si>
    <t>2030</t>
  </si>
  <si>
    <t>Manufacture of man-made fibres</t>
  </si>
  <si>
    <t>2220</t>
  </si>
  <si>
    <t>https://www.plasticseurope.org/en/about-plastics/what-are-plastics/how-plastics-are-made#:~:text=The%20production%20of%20plastics%20begins,of%20lighter%20components%2C%20called%20fractions.&amp;text=One%20of%20these%20fractions%2C%20naphtha,for%20the%20production%20of%20plastics.</t>
  </si>
  <si>
    <t>https://www.statista.com/statistics/1134796/plastic-production-by-industrial-sector-worldwide/</t>
  </si>
  <si>
    <t>Yes</t>
  </si>
  <si>
    <t>https://www.emerson.com/documents/automation/manuals-guides-chemical-sourcebook-chapter-1-2-ethylene-production-polysilicone-production-fisher-en-138242.pdf</t>
  </si>
  <si>
    <t>No</t>
  </si>
  <si>
    <t>https://www.unpri.org/plastics/the-plastics-landscape-regulations-policies-and-influencers/4953.article</t>
  </si>
  <si>
    <t>https://responsiblewaterscientists.wordpress.com/2017/06/16/the-water-footprint-of-plastics/#:~:text=It%20takes%20180%20L%20of%20water%20to%20produce%201%20kg%20of%20plastic!</t>
  </si>
  <si>
    <t>https://foodprint.org/blog/plastic-water-bottle/</t>
  </si>
  <si>
    <t>https://ecologycenter.org/plastics/ptf/report3/</t>
  </si>
  <si>
    <t>https://www.unpri.org/download?ac=10258</t>
  </si>
  <si>
    <t>https://www.oko-tech.de/en/industries-served/plastics-processing.html</t>
  </si>
  <si>
    <t>http://www3.weforum.org/docs/WEF_The_New_Plastics_Economy.pdf</t>
  </si>
  <si>
    <t>https://www.open.edu.au/your-career/manufacturing/factory-worker-plastics-rubber</t>
  </si>
  <si>
    <t>https://www.nationalgeographic.com/news/2017/07/plastic-produced-recycling-waste-ocean-trash-debris-environment/</t>
  </si>
  <si>
    <t>https://stats.oecd.org/Index.aspx?DataSetCode=DIOC_SECTOR</t>
  </si>
  <si>
    <t>https://www.ncbi.nlm.nih.gov/pmc/articles/PMC2873021/</t>
  </si>
  <si>
    <t>https://www.nationalgeographic.org/encyclopedia/great-pacific-garbage-patch/</t>
  </si>
  <si>
    <t>https://ourworldindata.org/faq-on-plastics#what-are-the-environmental-impacts-of-landfills</t>
  </si>
  <si>
    <t>http://www.industriall-union.org/mozambique-union-shocked-by-appalling-conditions-at-plastics-factory</t>
  </si>
  <si>
    <t>https://www.rnz.co.nz/news/national/366238/sistema-workers-accuse-company-of-exploitation-we-are-not-treated-equally</t>
  </si>
  <si>
    <t>https://www.iloencyclopaedia.org/part-xii-57503/chemical-processing/item/381-plastics-industry</t>
  </si>
  <si>
    <t>https://www.osha.gov/plastic-industry/hazards-solutions</t>
  </si>
  <si>
    <t>https://www.hse.gov.uk/pubns/ppis1.pdf</t>
  </si>
  <si>
    <t>https://polymerdatabase.com/polymer%20classes/Plastics%20Industry%20Facts.html</t>
  </si>
  <si>
    <t>https://www.unpri.org/download?ac=9630</t>
  </si>
  <si>
    <t>p.6</t>
  </si>
  <si>
    <t>Document from website</t>
  </si>
  <si>
    <t>United Nations Principles for Responsible Investment</t>
  </si>
  <si>
    <t>An investor initiative  in partnership with UNEP Finance Initiative and United Nations Global Compact</t>
  </si>
  <si>
    <t>Website</t>
  </si>
  <si>
    <t>How plastics are made</t>
  </si>
  <si>
    <t>The plastic landscape: Regulations, policies and influencers</t>
  </si>
  <si>
    <t>Plastics Europe. Association of Plastics Manufacturers</t>
  </si>
  <si>
    <t>Copyright 2021</t>
  </si>
  <si>
    <t>Plastic production worldwide in 2017  by industrial sector</t>
  </si>
  <si>
    <t>Statistica</t>
  </si>
  <si>
    <t>Garside, M.</t>
  </si>
  <si>
    <t>p.p. 2-6</t>
  </si>
  <si>
    <t>Ethylene production</t>
  </si>
  <si>
    <t>Emerson Process Management</t>
  </si>
  <si>
    <t>Fisher Controls International</t>
  </si>
  <si>
    <t>Copyright 2010</t>
  </si>
  <si>
    <t>Journal article</t>
  </si>
  <si>
    <t>Science Direct</t>
  </si>
  <si>
    <t>p.4</t>
  </si>
  <si>
    <t>Responsible Water Scientist</t>
  </si>
  <si>
    <t>The water footprint of plastics</t>
  </si>
  <si>
    <t>Sousa, Raquel</t>
  </si>
  <si>
    <t>The water footprint of your plastic bottle</t>
  </si>
  <si>
    <t>Food Print</t>
  </si>
  <si>
    <t>Olson-Sawyer, Kai, et al</t>
  </si>
  <si>
    <t>Plastics processing</t>
  </si>
  <si>
    <t>OKO-tech</t>
  </si>
  <si>
    <t>Our World in Data</t>
  </si>
  <si>
    <t>Ritchie, Hannah</t>
  </si>
  <si>
    <t>https://www.unenvironment.org/news-and-stories/press-release/governments-agree-landmark-decisions-protect-people-and-planet</t>
  </si>
  <si>
    <t>UN Environment Programme</t>
  </si>
  <si>
    <t>Press release: Chemicals and waste</t>
  </si>
  <si>
    <t>https://www.sciencedirect.com/science/article/pii/S0048969718338828</t>
  </si>
  <si>
    <t>Groh, Ksenia J. et al</t>
  </si>
  <si>
    <t>Ecology Center</t>
  </si>
  <si>
    <t>Pollution and hazards from manufacturing</t>
  </si>
  <si>
    <t>Copyright 2020</t>
  </si>
  <si>
    <t>p. 7</t>
  </si>
  <si>
    <t>The new plastics economy: Rethinking the future of plastics</t>
  </si>
  <si>
    <t>World Economic Forum</t>
  </si>
  <si>
    <t>[61]</t>
  </si>
  <si>
    <t>[62]</t>
  </si>
  <si>
    <t>[63]</t>
  </si>
  <si>
    <t>[64]</t>
  </si>
  <si>
    <t>[65]</t>
  </si>
  <si>
    <t>[66]</t>
  </si>
  <si>
    <t>Open Universities Australia</t>
  </si>
  <si>
    <t>Factory worker: Plastics and rubber</t>
  </si>
  <si>
    <t>United States Department of Labor</t>
  </si>
  <si>
    <t>Occupational safety and health administration: Plastics industry</t>
  </si>
  <si>
    <t>[67]</t>
  </si>
  <si>
    <t>[68]</t>
  </si>
  <si>
    <t>International Labour Office</t>
  </si>
  <si>
    <t>[69]</t>
  </si>
  <si>
    <t>[70]</t>
  </si>
  <si>
    <t>[71]</t>
  </si>
  <si>
    <t>[72]</t>
  </si>
  <si>
    <t>[73]</t>
  </si>
  <si>
    <t>Sistema workers accuse company of exploitation: "We are not treated equally"</t>
  </si>
  <si>
    <t>Radio New Zealand RNZ</t>
  </si>
  <si>
    <t>Stewart, Indira</t>
  </si>
  <si>
    <t>[74]</t>
  </si>
  <si>
    <t>Mozambique: Union shocked by appalling conditions at plastics factory</t>
  </si>
  <si>
    <t>IndustriALL Global Union</t>
  </si>
  <si>
    <t>Copyright 2018</t>
  </si>
  <si>
    <t>[75]</t>
  </si>
  <si>
    <t>OECD (Organisation for Economic Co-operation and Development</t>
  </si>
  <si>
    <t>OECD Stat: Immigrants by sector</t>
  </si>
  <si>
    <t>Supply Chain Management Outsource</t>
  </si>
  <si>
    <t>[76]</t>
  </si>
  <si>
    <t>https://www.scmo.net/faq/2019/8/9/how-many-factories-is-there-in-the-world#:~:text=In%202019%2C%20there%20are%20an,million%20factories%20in%20the%20world.</t>
  </si>
  <si>
    <t>How many factories are there in the world? FAQ</t>
  </si>
  <si>
    <t>[77]</t>
  </si>
  <si>
    <t>Polymer Properties Database</t>
  </si>
  <si>
    <t>Plastic industry facts</t>
  </si>
  <si>
    <t>[78]</t>
  </si>
  <si>
    <t>Encyclopedia of occupational health &amp; safety: Plastics industry</t>
  </si>
  <si>
    <t>ILO content manager</t>
  </si>
  <si>
    <t>Health and Safety Executive</t>
  </si>
  <si>
    <t>Fire and explosion risks from pentane in expandable polystyrene (EPS)</t>
  </si>
  <si>
    <t>p.p 1-4</t>
  </si>
  <si>
    <t>Plastics, the environment and human health: current consensus &amp; future trends</t>
  </si>
  <si>
    <t>Thompson, Richard C. et al</t>
  </si>
  <si>
    <t>U.S National Library of Medicine National Institutes of Health</t>
  </si>
  <si>
    <t>National Geographic</t>
  </si>
  <si>
    <t>Great Pacific garbage patch</t>
  </si>
  <si>
    <t>What are the environmental impacts of landfills?</t>
  </si>
  <si>
    <t>The New Plastics Economy : Rethinking the future of plastics</t>
  </si>
  <si>
    <t>p.7</t>
  </si>
  <si>
    <t>Copyright 2016</t>
  </si>
  <si>
    <t>Planet or plastic?</t>
  </si>
  <si>
    <t>Parker, Laura</t>
  </si>
  <si>
    <t>https://chemtrust.org/hazardous-chemicals-plastic-list/#:~:text=We%20reported%20that%20over%204000,health%20and%2For%20the%20environment.</t>
  </si>
  <si>
    <t>Watson, Anna</t>
  </si>
  <si>
    <t>The plastics landscape: Regulations, policies and influencers</t>
  </si>
  <si>
    <t>UN Principles for Responsible Investment</t>
  </si>
  <si>
    <t>https://www.darrinqualman.com/global-plastics-production/</t>
  </si>
  <si>
    <t>https://www.starrapid.com/blog/the-top-7-ways-of-forming-plastics/</t>
  </si>
  <si>
    <t>https://plasticsbusinessmag.com/articles/2013/cleanroom-considerations/</t>
  </si>
  <si>
    <t>https://www.industrialinfo.com/database/niche_markets/ethylene_database.jsp</t>
  </si>
  <si>
    <t>https://plastics.americanchemistry.com/How-Plastics-Are-Made/</t>
  </si>
  <si>
    <t>American Chemistry Council</t>
  </si>
  <si>
    <t>https://study.com/academy/lesson/what-is-a-textile-factory-mill.html</t>
  </si>
  <si>
    <t>http://cwhn.ca/sites/default/files/resources/cancer/short%20lit%20review-%20EN%20-%20formatted.pdf</t>
  </si>
  <si>
    <t>Chemical exposure and plastics production: Issues for women's health</t>
  </si>
  <si>
    <t>DeMatteo, Robert</t>
  </si>
  <si>
    <t>National Network on Environments and Women’s Health</t>
  </si>
  <si>
    <t>https://www.eunomia.co.uk/eunomia-study-provides-estimate-of-uk-plastic-pellet-loss/</t>
  </si>
  <si>
    <t>Study Shows Up to 53 Billion Plastic Pellets Could Be Lost in the UK Each Year</t>
  </si>
  <si>
    <t>Eunomia</t>
  </si>
  <si>
    <t>http://large.stanford.edu/courses/2010/ph240/hamman1/#:~:text=In%202006%2C%20approximately%20349%20trillion,plastic%20products%20(NAICS%20326).</t>
  </si>
  <si>
    <t>https://www.greenfacts.org/en/pfoa-cookware-waterproofing/index.htm#:~:text=PFOA%20has%20been%20linked%20to,studies%20indicated%20adverse%20developmental%20effects.</t>
  </si>
  <si>
    <t xml:space="preserve"> </t>
  </si>
  <si>
    <t>https://joboutlook.gov.au/occupations/factory-workers-plastics-and-rubber?occupationCode=8392</t>
  </si>
  <si>
    <t>https://www.careers.govt.nz/jobs-database/manufacturing/manufacturing/plastics-worker/</t>
  </si>
  <si>
    <t>https://www.medicalnewstoday.com/articles/221205#:~:text=Research%20has%20linked%20even%20low,atherosclerosis%2C%20and%20blood%20pressure%20changes.</t>
  </si>
  <si>
    <t>Global plastics production, 1917 to 2050</t>
  </si>
  <si>
    <t>Qualman, Darrin</t>
  </si>
  <si>
    <t>Energy for plastic</t>
  </si>
  <si>
    <t>University of Stanford</t>
  </si>
  <si>
    <t>Hamman, Curtis W.</t>
  </si>
  <si>
    <t>The Plastic Forming &amp; Manufacturing Process: Top 7 Techniques</t>
  </si>
  <si>
    <t>Star Rapid</t>
  </si>
  <si>
    <t>Williams, Chris</t>
  </si>
  <si>
    <t>Cleanroom Considerations</t>
  </si>
  <si>
    <t>Plastics Business</t>
  </si>
  <si>
    <t>Kosmalski, Ron</t>
  </si>
  <si>
    <t>p.26</t>
  </si>
  <si>
    <t>Hazardous chemicals and plastic packaging: what are the concerns?</t>
  </si>
  <si>
    <t>ChemTrust</t>
  </si>
  <si>
    <t>Global ethylene platform</t>
  </si>
  <si>
    <t>Industrial Info Resources</t>
  </si>
  <si>
    <t>p.9</t>
  </si>
  <si>
    <t xml:space="preserve">The Plastics landscape: Risks and opportunities along the value chain
</t>
  </si>
  <si>
    <t>James, Gemma</t>
  </si>
  <si>
    <t xml:space="preserve">The Basics of Plastic Manufacturing
</t>
  </si>
  <si>
    <t>2005-2021</t>
  </si>
  <si>
    <t>What is a textile factory &amp; mill?</t>
  </si>
  <si>
    <t>Study.com</t>
  </si>
  <si>
    <t>Hendricks, Beth</t>
  </si>
  <si>
    <t>2003-2021</t>
  </si>
  <si>
    <t>Hazards and risk associated to Perfluorooctanoic acid (PFOA), its salts and PFOA-related substances</t>
  </si>
  <si>
    <t>Green Facts</t>
  </si>
  <si>
    <t>https://www.biologicaldiversity.org/campaigns/plastic-production/index.html</t>
  </si>
  <si>
    <t>The plastic production problem</t>
  </si>
  <si>
    <t>Center for Biological Diversity</t>
  </si>
  <si>
    <t>p.p. 1-4</t>
  </si>
  <si>
    <t>Extracted  21 Jan 2021</t>
  </si>
  <si>
    <t>Plastic and rubber factory workers</t>
  </si>
  <si>
    <t>Australia job outlook</t>
  </si>
  <si>
    <t>Plastics worker</t>
  </si>
  <si>
    <t>Careers portal</t>
  </si>
  <si>
    <t>Portal by Australian government</t>
  </si>
  <si>
    <t>Portal by New Zealand government</t>
  </si>
  <si>
    <t>https://www.wecf.org/wp-content/uploads/2018/11/PlasticsgenderandtheenvironmentHighRes-min.pdf</t>
  </si>
  <si>
    <t>p.20</t>
  </si>
  <si>
    <t>Plastics, gender and the environment</t>
  </si>
  <si>
    <t>WECF (Women Engage for a Common Future)</t>
  </si>
  <si>
    <t>Lynn, Helen et al</t>
  </si>
  <si>
    <t>Medical News Today</t>
  </si>
  <si>
    <t>How does bisphenol A affect health?</t>
  </si>
  <si>
    <t>2004-2021</t>
  </si>
  <si>
    <t>https://www.unenvironment.org/news-and-stories/story/double-trouble-plastics-found-emit-potent-greenhouse-gases</t>
  </si>
  <si>
    <t>Double trouble: plastics found to emit potent greenhouse gases</t>
  </si>
  <si>
    <t>Ferguson, Sgt. Brian</t>
  </si>
  <si>
    <t>Overview of known plastic packaging-associated chemicals and their hazards</t>
  </si>
  <si>
    <t xml:space="preserve">Carcinogenic and highly toxic substances are released into the air when producing resins and additives. More than 100 chemicals are traced in the polluted air around plastic factories which could expose communities to health risks. [36] </t>
  </si>
  <si>
    <t xml:space="preserve">Plastic products for 'sensitive' industries - pharmaceuticals, hospitals, aerospace, biotech, electronics, food - must meet ISO air cleanliness standards. Some plastic products can be 'terminally sterilised' post manufacturing. However, some products are not able to withstand vigorous sterilization methods, and must be produced in clean environments. Polysilicon, for example, is packaged in a clean room environment which requires industrial heating, ventilation, air conditioning system (HVAC) to meet requirements for air cleanliness. [10] [11]       </t>
  </si>
  <si>
    <t xml:space="preserve">  </t>
  </si>
  <si>
    <t>This business activity does not have any
characteristics that would make it more susceptible to breaching the ‘spirit or the letter’ of tax regulation.</t>
  </si>
  <si>
    <t>This business activity does not rely on the ownership or management of financial assets except to support day-to-day operations.</t>
  </si>
  <si>
    <t>https://www.theguardian.com/us-news/2019/may/24/bisphenols-bpa-everyday-toxics-guide#:~:text=The%20FDA%20has%20banned%20BPA,it%20safe%20for%20other%20uses.&amp;text=While%20it%20still%20bans%20the,not%20a%20human%20health%20risk.</t>
  </si>
  <si>
    <t>[79]</t>
  </si>
  <si>
    <t>The Guardian</t>
  </si>
  <si>
    <t>Bisphenol: what to know about the chemicals in water bottles and cans</t>
  </si>
  <si>
    <t>Zanolli, Lauren</t>
  </si>
  <si>
    <t>https://www.tradeandindustrydev.com/industry/plastics/strategies-today%E2%80%99s-us-plastics-industry-site-selec-12336</t>
  </si>
  <si>
    <t>[80]</t>
  </si>
  <si>
    <t>Strategies for Today’s U.S. Plastics Industry Site Selection</t>
  </si>
  <si>
    <t>Trade and Industry Development</t>
  </si>
  <si>
    <t>Hickney, David</t>
  </si>
  <si>
    <t>[81]</t>
  </si>
  <si>
    <t>The Plastic-production problem</t>
  </si>
  <si>
    <t xml:space="preserve">While statistics are not available on a global basis, in OECD countries significant numbers of migrants are employed in plastic product manufacturing, heightening risks of low pay. [46]  </t>
  </si>
  <si>
    <t>https://www.npr.org/2019/07/09/735848489/plastic-has-a-big-carbon-footprint-but-that-isnt-the-whole-story</t>
  </si>
  <si>
    <t>Plastic Has A Big Carbon Footprint — But That Isn't The Whole Story</t>
  </si>
  <si>
    <t>NPR</t>
  </si>
  <si>
    <t>Joyce, Christopher</t>
  </si>
  <si>
    <t xml:space="preserve">Large amounts of water are required to manufacture, process, and convert plastic mixture to final products - from heating, dilution and 'quench' water,  to water for tooling fabrication, and water for cleaning and washing. When converting plastic to end products, both packaging and synthetic fiber operations are very water intensive - water use 'from oil to PET' was estimated at 10 litres per kilogram' and water use to produce synthetic fibres can reach as high as 84 litres per kilogram. [12] [13] [14]      </t>
  </si>
  <si>
    <t>The business model for this activity does not depend on the ownership or management of natural resources.</t>
  </si>
  <si>
    <t>Although ethics-related issues will inevitably arise this Business Activity does not have any high intensity ethical hotspots tied to its specific business activities.</t>
  </si>
  <si>
    <t>https://www.blastic.eu/knowledge-bank/impacts/toxicity-plastics/</t>
  </si>
  <si>
    <t>https://gefmarineplastics.org/files/2018%20Mapping%20of%20global%20plastics%20value%20chain%20and%20hotspots%20-%20final%20version%20r181023.pdf</t>
  </si>
  <si>
    <t>https://publicintegrity.org/environment/pollution/pushing-plastic/inside-the-long-war-to-protect-plastic/</t>
  </si>
  <si>
    <t xml:space="preserve">This Business Activity is composed of two principal activities: the creation of primary plastics and the transformation of primary plastics into final products.  The production of primary plastic involves the chemical processing of organic and inorganic raw materials to create materials such as polymers, silicones, synthetic rubber and other man-made fibres. The formation of plastic products, such as plastic packaging, is characterised by compression, molding and casting rather than chemical transformation.           
                                                                                                                                                                                                                                                                                                                                                                                                                                                                                                                                                                                                                                                                                   According to United Nations Principles for Responsible Investment (UNPRI), 99% of plastic is sourced from fossil fuel. There are four broad areas involved in plastic production - acquisition of raw materials (oil and natural gas), producing monomers and polymers from the raw materials, processing the monomers and polymers into plastic, converting the plastic into final products. [1]     
While there are many different types of plastics, most fall into two 'polymer families' - thermoplastics (plastic that softens with high heat, and solidifies when cooled) and thermosets (which remain non-reversibly solid once molded). [2] Plastic is used across all industry sectors . However, the most intensive uses are in the global manufacturing of Packaging at 35%, followed by Building and Constuction at 15%, and Textiles and Consumer, and Industrial products at 11% and 10% respectively. [3]                                                                                                                                                                                                                                                                                                A notable point: The plastics industry employs a sizable portion of the global workforce.  Plastics is the third largest manufacturing sector in the U.S. and employs over 1.4 million people. In Europe, the industry employs over 1.4 million people. In 2019, there are approximately 10 million factories worldwide. [4] [5]                                                                                                                                                                                                        </t>
  </si>
  <si>
    <t>Plastics production, processing and manufacturing require large amounts of energy, a substantial amount of which is provided as a direct fossil fuel such as diesel or natural gas. An estimated 4% of global oil resources are used by plastic factories to run furnaces, power industrial machinery, fuel various types for molds/injection molding processes, and for finishing products. [6]</t>
  </si>
  <si>
    <t xml:space="preserve">Extreme temperatures, ranging from over 500C to -162C, are core to the production of plastic. Ethylene, for example, the raw material used for most plastic packaging, is created by cracking, a process requiring temperatures up to 875C and refrigeration down to -162C for combustion, condensation and separation processes. Such processes are highly energy intensive and are powered both by fossil fuel directly and electricity. [7]
The manufacture of final plastic products is also energy-intensive, requiring substantial energy input for melting and moulding processes. </t>
  </si>
  <si>
    <t>Plastic processing and manufacturing rely heavily on industrial equipment to perform and regulate mechanical processes. Furnaces and equipment are connected with hundreds of valves which are automated for temperature, pressure and time control, and contain process fluids, cooling water and gases. Different molding machines are used to produce final plastic products - where resins (pellets, powder, molten, sheets) are heated, injected, compressed into its required form and shapes. [8] [9]</t>
  </si>
  <si>
    <t>Contaminated wastewater is produced at all stages of this business activity. When manufacturing plastic polymers, process water is contaminated by starting agents and requires treatment. [15]</t>
  </si>
  <si>
    <t xml:space="preserve">
According to World Economic Forum, over 90% of plastics produced are made from virgin fossil fuel. It uses 6% of global oil consumption annually. Ethylene is major material input for primary plastics. Ethylene is extracted from natural gas and processed into 4 major compounds - polyethylene for packaging and other plastics-based products, ethylene oxide used for polyester textiles and as anti-freeze for planes, ethylene dichloride used for vinyl products like PVC pipes, clothing, medical devices and so on. During processing and manufacturing stages, ethylene polymers become thousands of material types when used in combination with constituent chemicals. [16] [17] [18]</t>
  </si>
  <si>
    <t xml:space="preserve">Besides virgin fossil fuels, there are many other inputs when processing and converting plastics for its functional properties, adding to the complexity - for example - plasticizers for flexibility, fire-proofing with flame retardants, colorants, biocides for mold-resistance and so on. Potentially, there could be a combination of over 4000 chemicals present in plastic packaging of which 148 have been identified as hazardous to human health. [19] </t>
  </si>
  <si>
    <r>
      <rPr>
        <sz val="13"/>
        <color theme="1"/>
        <rFont val="Calibri"/>
        <family val="2"/>
      </rPr>
      <t xml:space="preserve">Plastics activities are prone to problematic supply chains across its lifecycle.  Oil, a key product input, is supported by mining and extraction activities which deplete the natural environment, and harm ecosystems. There are many other inputs when processing and converting plastics for its functional properties, adding to the complexity - for example - plasticizers for flexibility, fire-proofing with flame retardants, colorants, biocides for mold-resistance and so on. Potentially, there could be a combination of over 4000 chemicals present in plastic packaging of which 148 have been identified as hazardous to human health. [20] [21]
</t>
    </r>
    <r>
      <rPr>
        <sz val="13"/>
        <color rgb="FFC00000"/>
        <rFont val="Calibri"/>
        <family val="2"/>
      </rPr>
      <t xml:space="preserve">
</t>
    </r>
  </si>
  <si>
    <t>The Stockholm Convention's Annex A has recommended to eliminate two groups of toxic chemicals which account for 4000 individual chemicals used in plastics - 'Dicofol and Perfluorooctanoic Acid (PFOA), and its salts and related compounds'. PFOA is used in many household and industrial plastic products. PFOA is classified as a PBT substance (Persistent, Bio-accumulative, and Toxic), and is linked to health problems like ulcerative colitis, thyroid disease, testicular cancer, kidney cancer, and pregnancy-induced hypertension. [22] [23]</t>
  </si>
  <si>
    <t xml:space="preserve">Plastic resin melts and releases fumes and smells when processed under extreme heat and pressure. Plastic materials also release contaminants when heat-treated - e.g. 'hydrogen chloride from PVC, styrene from polystyrene, nitrogen compounds from nylon and acrylonitrile, and cyanide from urethanes'. Manufacturing and production facilities are frequently contaminated with these emissions and fumes, which are linked to high health risks. [24] </t>
  </si>
  <si>
    <t>Plastics production, processing and manufacturing require large amounts of energy, a substantial amount of which is provided as a direct fossil fuel such as diesel or natural gas. An estimated 4% of global oil resources are used by plastic factories to run furnaces, power industrial machinery, fuel various types for molds/injection molding processes, and for finishing products. [25]</t>
  </si>
  <si>
    <t xml:space="preserve">Throughout the activity chain, polymer dust, smoke, gases, fumes and vapours from solvents, heated resins, and cleaning agents during molding, extrusion, venting, finishing and purging processes may be released into nature. Spillage and fugitive emissions often pollute the surrounding air,and are left in environment.
Some of these materials are highly toxic and have been identified as both breast carcinogens and endocrine disrupters. Furthermore, plastic material spills can occur during loading, transport, storage and cleaning: an estimated 53 billion plastic pellets is likely to have been spilled in the U.K. annually. [26] [27] </t>
  </si>
  <si>
    <t>Extreme temperatures, ranging from over 500C to -162C, are core to the production of plastic. Ethylene, for example, the raw material used for most plastic packaging, is created by cracking, a process requiring temperatures up to 875C and refrigeration down to -162C for combustion, condensation and separation processes. Such processes are highly energy intensive and are powered both by fossil fuel directly and electricity. [28] [29]
The manufacture of final plastic products is also energy-intensive, requiring substantial energy input for melting and moulding processes.</t>
  </si>
  <si>
    <t>Plastic processing and manufacturing rely heavily on industrial equipment to perform and regulate mechanical processes. Furnaces and equipment are connected with hundreds of valves which are automated for temperature, pressure and time control, and contain process fluids, cooling water and gases. Different molding machines are used to produce final plastic products - where resins (pellets, powder, molten, sheets) are heated, injected, compressed into its required form and shapes. [30] [31]</t>
  </si>
  <si>
    <t>Plastics production, processing and manufacturing require large amounts of energy, a substantial amount of which is provided as a direct fossil fuel such as diesel or natural gas. An estimated 4% of global oil resources are used by plastic factories to run furnaces, power industrial machinery, fuel various types for molds/injection molding processes, and for finishing products. [32]</t>
  </si>
  <si>
    <t>Toxicity of plastics</t>
  </si>
  <si>
    <t>Blastic - European Regional Development Fund</t>
  </si>
  <si>
    <t>2016 - 2018</t>
  </si>
  <si>
    <t>Plastics facilities are sited based on proximity to infrastructure and transportation, access to raw materials, access to energy and where there is a thriving work force. There is no incentive for plastics facilities to be in areas of high biodiversity. [34]</t>
  </si>
  <si>
    <t>Ethylene cracking plants can pollute waterways with toxic chemicals (benzene, toluene, ethylbenzene and xylene) and accumulate in our foodchain. Plastic resins that are spilled in waterways near plastic factories are eaten by birds and fish, which also accumulate in our foodchain. [35]</t>
  </si>
  <si>
    <t xml:space="preserve">Carcinogenic and highly toxic substances are released into the air when producing resins and additives. More than 100 chemicals are traced in the polluted air around plastic factories which could expose communities to health risks. Furthermore, plastic material spills can occur during loading, transport, storage and cleaning: an estimated 53 billion plastic pellets is likely to have been spilled in the U.K. annually. [37] [38] </t>
  </si>
  <si>
    <t xml:space="preserve">In plastic processing, the work environment is frequently contaminated with a mix of emissions and fumes from residual additives like plasticizers, colorants and dyes, flame retardents, fillers, lubricants, and many more. These are carcinogenic and toxic, and are associated with high health risks like cancers, and lead and mercury poisoning. [39] </t>
  </si>
  <si>
    <t>Workers at plastic processing plants are exposed to a complex mix of emissions when plastic is heated, however workplace exposure limits are measured one chemical at a time. This disconnect will continue to expose workers to high health risks. Other common hazards when working in factories involved in plastic activities (processing, conversion and manufacturing) include exposure to high noise levels and airborne particulates like PVC and styrene depending on the product being manufactured. [40]</t>
  </si>
  <si>
    <t xml:space="preserve">Plastic processing uses many hazardous and combustible chemicals which increases the risks of workplace accidents. This could range from chemical spills and fires, explosions, toxic vapour inhalation, risk of severe dermatitis from 'reactive chemicals', accidental inhalation of fumes while cleaning machinery, exposure to hydrochloric acid gas and many more. [41] [42]      </t>
  </si>
  <si>
    <t>The production and manufacture of plastics and plastic products rely heavily on large scale industrial machinery - furnaces,  gas processing separators, extruders and extrusion lines, mixers and blenders, granulators, hydraulic presses, injection blow molders, screens, shredders. Accidents from crushing, amputations, severe burns and injuries can happen while operating, cleaning, setting and maintaining these equipment. [43]</t>
  </si>
  <si>
    <t>Factory and production line workers perform repetitive tasks to monitor automated processes, read meters, add materials to processes, check and maintain equipment, package final products, clean equipment and facilities. Across the plastic lifecycle, factory and production workers are exposed to the risk of musculoskeletal disorders from repetitive heavy lifting, reaching overhead, and pushing and pulling of heavy loads. [44]</t>
  </si>
  <si>
    <t>https://www.stuff.co.nz/business/industries/105851352/staff-at-sistema-sweatshop-demand-better-work-conditions-and-more-than-minimum-wage</t>
  </si>
  <si>
    <t>Staff at Sistema factory demand better work conditions and more than minimum wage</t>
  </si>
  <si>
    <t>Stuff New Zealand</t>
  </si>
  <si>
    <t>Anthony, John</t>
  </si>
  <si>
    <t>Many plastic factory workers work 60-hours week on rotational shifts, on minimum wage. Overtime is common when there is increased production, and workers are expected to work weekend shifts. [45]</t>
  </si>
  <si>
    <t>In plastic processing, the work environment is frequently contaminated with a mix of emissions and fumes from residual additives like plasticizers, colorants and dyes, flame retardents, fillers, lubricants, and many more. These are carcinogenic and toxic, and are associated with high health risks like cancers, and lead and mercury poisoning. [55]</t>
  </si>
  <si>
    <t>Workers at plastic processing plants are exposed to a complex mix of emissions when plastic is heated, however workplace exposure limits are measured one chemical at a time. This disconnect will continue to expose workers to high health risks. Other common hazards when working in factories involved in plastic activities (processing, conversion and manufacturing) include exposure to high noise levels and airborne particulates like PVC and styrene depending on the product being manufactured. Stray radiofrequency (RF) electric and magnetic fields from RF heaters and sealers used in the manufacture of plastic products  can increase body temperature by 1 degree Celcius or more, leading to cardiovascular health diseases. [56] [57] [58]</t>
  </si>
  <si>
    <t>Plastic processing uses many hazardous and combustible chemicals which increases the risks of workplace accidents. This could range from chemical spills and fires, explosions, toxic vapour inhalation, risk of severe dermatitis from 'reactive chemicals', accidental inhalation of fumes while cleaning machinery, exposure to hydrochloric acid gas and many more. [59] [60] [61]</t>
  </si>
  <si>
    <t>The production and manufacture of plastics and plastic products rely heavily on large scale industrial machinery - furnaces,  gas processing separators, extruders and extrusion lines, mixers and blenders, granulators, hydraulic presses, injection blow molders, screens, shredders. Accidents from crushing, amputations, severe burns and injuries can happen while operating, cleaning, setting and maintaining these equipment. [62]</t>
  </si>
  <si>
    <t>Factory and production line workers perform repetitive tasks to monitor automated processes, read meters, add materials to processes, check and maintain equipment, package final products, clean equipment and facilities. Across the plastic lifecycle, factory and production workers are exposed to the risk of musculoskeletal disorders from repetitive heavy lifting, reaching overhead, and pushing and pulling of heavy loads. [42] [44]</t>
  </si>
  <si>
    <t xml:space="preserve">Much of plastic processing and manufacturing takes place in plants and factories. Formal qualifications are not required for plastic and rubber factory workers. Most roles require manual and physical skills to check for quality, maintain and repair, monitor for process, and operate machinery that 'makes, assembles, and repairs' plastic, rubber and composite products. [63] [64]   </t>
  </si>
  <si>
    <t>A large percentage of women work in the plastic industry - in U.S., almost 30% are involved in manufacturing plastic products, 33% work in rubber production plants, 25% work in resin, synthetic fiber and rubber industries. In Canada, women account for 37% of total plastics workforce. [65]</t>
  </si>
  <si>
    <t xml:space="preserve">Plastic inputs frequently include toxic substances - at least 148 of the 4000 chemicals that are potentially in plastic packaging are hazardous for health, and to the environment. ChemTrust, a collaboration of academic scientists and NGOs, have identified and prioritized chemical groups which should be substituted in plastics production - hazardous metals, bisphenols, phthalates and per- and polyfluoroalkyl substances (PFAS). [66] </t>
  </si>
  <si>
    <t>Some chemicals found in plastics are not inert, and may be found in final products, triggering issues such as skin reactions. Bisphenol-A (BPA) used in plastic packaging is an 'endocrine disruptor' and can leach into food from canned goods, water bottles, or food storage units. BPA is linked to reproductive and cardiac disorders, cancers, fetal brain development. While the U.S. FDA has banned BPA in selected infant products, it is declared safe for use in most countries. [67] [68]</t>
  </si>
  <si>
    <t xml:space="preserve">Virgin plastic polymers' are mixed with additives to create specific performance properties - e.g. phthalates in plasticizers to improve pliability, carbon and silica for reinforced performance, lead and tributyltin in PVC,  bromine flame retardants, anti-microbial agents, colours and dye. These chemicals are toxic if released, leaked or leached to the environment. [69] </t>
  </si>
  <si>
    <t>Information on chemicals used to manufacture plastic, and chemicals present in final plastic products, are not fully identified, and is not publicly available. Many of these chemicals are not bound to the plastic polymer, and as such are prone to leaching during use. [70]</t>
  </si>
  <si>
    <t>Mismanaged plastic products are harmful to the environment. 79% of the 8.3 billion metric tons of plastics that has ever been produced are in landfills where polyvinyl chloride plastics (PVC) leach chemical additives and 'plasticizer compounds' into soil and water. Every year, approximately 10 million metric tons of plastics end in oceans. The Great Pacific Plastic Patch also known as the 'Trash Vortex', extends from North America's west coast to nearly all the way to Japan. Close to 70% of plastic marine debris will sink to the ocean's bottom. Most marine and terrestrial plastic will disintegrate into microplastics and nanoplastics where it disrupt ecosytems with its toxic effects, or when ingested. [71] [72]</t>
  </si>
  <si>
    <t>Mapping of global plastics value chain and plastics losses to the environment</t>
  </si>
  <si>
    <t xml:space="preserve">According to World Economic Forum, 95% of the annual material value of plastic packaging, estimated at USD$80-120 billion, is lost after a 'short first use'. Approximately 6.3 of the 8.3 billion metric tonnes of virgin plastics produced in the past six decades have become plastic waste. Only 9% of it has been recycled. [76] [77]   </t>
  </si>
  <si>
    <t>The Centre for Public Integrity</t>
  </si>
  <si>
    <t>Inside the long war to protect plastic</t>
  </si>
  <si>
    <t>Root, Tik</t>
  </si>
  <si>
    <t>Information on chemicals used and chemicals present in final products are not fully identified, and is not publicly available. CPPdb (database of Chemicals Associated with Plastic Packaging) has identified 906 'likely' chemicals, and 3337 chemicals 'possibly associated' with plastic packaging. While 34 of the 906 'likely' chemicals have been recognized as endocrine disrupting chemicals (EDC) in UN Environment Programme's EDC report, there are no mandated disclosures on the complete basket of chemicals used in plastic production. [79] [80]</t>
  </si>
  <si>
    <t>Over 60 countries have bans and levies in place on plastic packaging and single-use plastics. NGOs, industry non-profits and lobby groups like the Center for International Environmental Law, Ellen MacArthur Foundation's New Plastic Economy, Plastic Pollution Coalition, Greenpeace and many more are promoting awareness and consumer action to drive change. [81]</t>
  </si>
  <si>
    <t>Trade bodies representing big manufacturers have been active for decades - for example - in 1937 the Society of Plastics Industry was formed in the U.S. Today it is known as Plastics Industry Association whose sole mission is to protect and promote the use of Plastics. Many global oil companies who own interests in plastic manufacturing are also members of these associations. [78]</t>
  </si>
  <si>
    <t>There is no accessible published data on the volume of industrial waste generated by plastic activities. However, the Blastic Project (European Regional Development Fund) has identified that approximately 78% of US EPA's 'priority pollutants',  and 61% by EU, are linked to plastic litter - either deriving from manufacturing, or from the environment (referring to the ability of plastics to absorb hazardous chemicals and act as a mode of transport). [33]</t>
  </si>
  <si>
    <t xml:space="preserve">Most commonly used plastics produce two types of GHGs when exposed to 'ambient solar radiation' - methane and ethylene. Polyethylene which is the 'most produced and discarded' plastic, emits both gases. That said, it takes a long time for plastics to break-down, so the overall impact is considered low. </t>
  </si>
  <si>
    <t xml:space="preserve">Instances of discrimination arise in all industries, and basic chemical manufacturing is no exception. Manufacturing as a sector is likely to increase the risk of low-skilled and migrant labour, increasing risk of discrimatory practices. However, evidence does not suggest that the Manufacture of plastics and plastic products has a heightened risk. </t>
  </si>
  <si>
    <t>This might need some more research - struggled to find anything concrete about this industry demonstrating that it should be High.</t>
  </si>
  <si>
    <t>There appear to be a wide range of employment types in this business activity, ranging from highly skilled technicians to low-skilled assembly line workers. While there have been individual scandals related to low pay in plastic products factories, evidence does not suggest that it is the norm across the business activity. [47] [48]</t>
  </si>
  <si>
    <t>Changed from High to Moderate during calibration: sources insufficiently convincing to upgrade to high for a 'typical business'.</t>
  </si>
  <si>
    <t xml:space="preserve">Changed to No during calibration - source is a one case scandal. </t>
  </si>
  <si>
    <t>There appear to be a wide range of employment types in this business activity, ranging from highly skilled technicians to low-skilled assembly line workers. While there have been individual scandals related to low pay and poor employment terms in plastic products factories, evidence does not suggest that it is the norm across the business activity. [47] [48]</t>
  </si>
  <si>
    <t>Change to Moderate during calibration.</t>
  </si>
  <si>
    <t>Many businesses within this business activity will sell plastics on to other businesses, presenting little risk of misleading communication. 
Plastic waste for end-use customers is harmful for the environment, especially at its end of use phase. It does not, however, present immediate harmful impacts on those who use plastic products. Communication about proper disposal (recycling) should be clear.</t>
  </si>
  <si>
    <t>Rationale moved from here to 'Unlikely' characteristic: everything creates carbon when it biodegrades - not a reason to not make unlikely.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</si>
</sst>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4"/>
      <name val="Calibri"/>
      <family val="2"/>
    </font>
    <font>
      <b/>
      <sz val="14"/>
      <color theme="3" tint="-0.499984740745262"/>
      <name val="Calibri"/>
      <family val="2"/>
      <scheme val="minor"/>
    </font>
    <font>
      <sz val="13"/>
      <color theme="2" tint="-0.249977111117893"/>
      <name val="Calibri"/>
      <family val="2"/>
    </font>
    <font>
      <sz val="13"/>
      <color theme="2" tint="-0.249977111117893"/>
      <name val="Calibri (Body)"/>
    </font>
    <font>
      <sz val="13"/>
      <color rgb="FFFF0000"/>
      <name val="Calibri (Body)"/>
    </font>
    <font>
      <sz val="13"/>
      <color rgb="FFC00000"/>
      <name val="Calibri"/>
      <family val="2"/>
    </font>
    <font>
      <sz val="13"/>
      <color theme="3" tint="-0.249977111117893"/>
      <name val="Calibri"/>
      <family val="2"/>
    </font>
    <font>
      <sz val="13"/>
      <color theme="9" tint="-0.249977111117893"/>
      <name val="Calibri"/>
      <family val="2"/>
    </font>
    <font>
      <sz val="13"/>
      <color theme="4"/>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28" fillId="0" borderId="0" applyNumberFormat="0" applyFill="0" applyBorder="0" applyAlignment="0" applyProtection="0"/>
  </cellStyleXfs>
  <cellXfs count="321">
    <xf numFmtId="0" fontId="0" fillId="0" borderId="0" xfId="0"/>
    <xf numFmtId="0" fontId="5" fillId="0" borderId="0" xfId="0" applyFont="1"/>
    <xf numFmtId="0" fontId="0" fillId="0" borderId="0" xfId="0" applyFont="1"/>
    <xf numFmtId="0" fontId="24" fillId="15" borderId="5" xfId="0" applyFont="1" applyFill="1" applyBorder="1" applyAlignment="1" applyProtection="1">
      <alignment horizontal="left" vertical="center" wrapText="1"/>
      <protection locked="0"/>
    </xf>
    <xf numFmtId="0" fontId="24" fillId="15" borderId="11" xfId="0" applyFont="1" applyFill="1" applyBorder="1" applyAlignment="1" applyProtection="1">
      <alignment horizontal="left" vertical="center" wrapText="1"/>
      <protection locked="0"/>
    </xf>
    <xf numFmtId="0" fontId="24" fillId="15" borderId="12" xfId="0" applyFont="1" applyFill="1" applyBorder="1" applyAlignment="1" applyProtection="1">
      <alignment horizontal="left" vertical="center" wrapText="1"/>
      <protection locked="0"/>
    </xf>
    <xf numFmtId="0" fontId="24" fillId="15" borderId="14" xfId="0" applyFont="1" applyFill="1" applyBorder="1" applyAlignment="1" applyProtection="1">
      <alignment horizontal="left" vertical="center" wrapText="1"/>
      <protection locked="0"/>
    </xf>
    <xf numFmtId="0" fontId="24" fillId="15" borderId="16" xfId="0" applyFont="1" applyFill="1" applyBorder="1" applyAlignment="1" applyProtection="1">
      <alignment horizontal="left" vertical="center" wrapText="1"/>
      <protection locked="0"/>
    </xf>
    <xf numFmtId="0" fontId="24" fillId="15" borderId="17" xfId="0" applyFont="1" applyFill="1" applyBorder="1" applyAlignment="1" applyProtection="1">
      <alignment horizontal="left" vertical="center" wrapText="1"/>
      <protection locked="0"/>
    </xf>
    <xf numFmtId="0" fontId="24" fillId="15" borderId="1" xfId="0" applyFont="1" applyFill="1" applyBorder="1" applyAlignment="1" applyProtection="1">
      <alignment horizontal="left" vertical="center" wrapText="1"/>
      <protection locked="0"/>
    </xf>
    <xf numFmtId="0" fontId="24"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5" fillId="0" borderId="0" xfId="0" applyFont="1" applyFill="1" applyBorder="1" applyAlignment="1" applyProtection="1">
      <alignment horizontal="center" vertical="center"/>
    </xf>
    <xf numFmtId="0" fontId="25" fillId="0" borderId="0" xfId="0" applyFont="1" applyFill="1" applyBorder="1" applyAlignment="1" applyProtection="1">
      <alignment vertical="center"/>
    </xf>
    <xf numFmtId="0" fontId="9" fillId="13" borderId="5" xfId="0" applyFont="1" applyFill="1" applyBorder="1" applyAlignment="1" applyProtection="1">
      <alignment horizontal="center" vertical="center"/>
    </xf>
    <xf numFmtId="0" fontId="9"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0" fillId="10" borderId="7" xfId="0" applyFont="1" applyFill="1" applyBorder="1" applyAlignment="1" applyProtection="1">
      <alignment vertical="center"/>
    </xf>
    <xf numFmtId="0" fontId="9"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0" fillId="0" borderId="0" xfId="0" applyFont="1" applyFill="1" applyBorder="1" applyProtection="1"/>
    <xf numFmtId="0" fontId="27"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28"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28" fillId="10" borderId="5" xfId="1" applyFill="1" applyBorder="1" applyAlignment="1" applyProtection="1">
      <alignment horizontal="center" vertical="center"/>
    </xf>
    <xf numFmtId="0" fontId="9"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3" fillId="0" borderId="0" xfId="0" applyFont="1" applyFill="1" applyBorder="1" applyProtection="1"/>
    <xf numFmtId="49" fontId="16" fillId="0" borderId="0" xfId="0" applyNumberFormat="1" applyFont="1" applyFill="1" applyBorder="1" applyAlignment="1" applyProtection="1">
      <alignment horizontal="center" vertical="center" wrapText="1"/>
    </xf>
    <xf numFmtId="0" fontId="14" fillId="10" borderId="4" xfId="0" applyFont="1" applyFill="1" applyBorder="1" applyAlignment="1" applyProtection="1">
      <alignment horizontal="center" vertical="center" wrapText="1"/>
    </xf>
    <xf numFmtId="0" fontId="18" fillId="9" borderId="4" xfId="0" applyFont="1" applyFill="1" applyBorder="1" applyAlignment="1" applyProtection="1">
      <alignment horizontal="left" vertical="center" wrapText="1"/>
    </xf>
    <xf numFmtId="0" fontId="14" fillId="10" borderId="5" xfId="0" applyFont="1" applyFill="1" applyBorder="1" applyAlignment="1" applyProtection="1">
      <alignment horizontal="center" vertical="center" wrapText="1"/>
    </xf>
    <xf numFmtId="0" fontId="18" fillId="9" borderId="5" xfId="0" applyFont="1" applyFill="1" applyBorder="1" applyAlignment="1" applyProtection="1">
      <alignment horizontal="left" vertical="center" wrapText="1"/>
    </xf>
    <xf numFmtId="0" fontId="11" fillId="4" borderId="5" xfId="0" applyFont="1" applyFill="1" applyBorder="1" applyAlignment="1" applyProtection="1">
      <alignment horizontal="center" vertical="center" wrapText="1"/>
    </xf>
    <xf numFmtId="0" fontId="18" fillId="4" borderId="5" xfId="0" applyFont="1" applyFill="1" applyBorder="1" applyAlignment="1" applyProtection="1">
      <alignment horizontal="left" vertical="center" wrapText="1"/>
    </xf>
    <xf numFmtId="0" fontId="18" fillId="12" borderId="5" xfId="0" applyFont="1" applyFill="1" applyBorder="1" applyAlignment="1" applyProtection="1">
      <alignment horizontal="left" vertical="center" wrapText="1"/>
    </xf>
    <xf numFmtId="0" fontId="11" fillId="10" borderId="5" xfId="0" applyFont="1" applyFill="1" applyBorder="1" applyAlignment="1" applyProtection="1">
      <alignment horizontal="center" vertical="center" wrapText="1"/>
    </xf>
    <xf numFmtId="0" fontId="15" fillId="4" borderId="7" xfId="0" applyFont="1" applyFill="1" applyBorder="1" applyAlignment="1" applyProtection="1">
      <alignment horizontal="left" vertical="center" wrapText="1"/>
    </xf>
    <xf numFmtId="0" fontId="15" fillId="4" borderId="5" xfId="0" applyFont="1" applyFill="1" applyBorder="1" applyAlignment="1" applyProtection="1">
      <alignment horizontal="left" vertical="center" wrapText="1"/>
    </xf>
    <xf numFmtId="0" fontId="21" fillId="7" borderId="5" xfId="0" applyFont="1" applyFill="1" applyBorder="1" applyAlignment="1" applyProtection="1">
      <alignment horizontal="left" vertical="center" wrapText="1"/>
    </xf>
    <xf numFmtId="0" fontId="17" fillId="7" borderId="5" xfId="0" applyFont="1" applyFill="1" applyBorder="1" applyAlignment="1" applyProtection="1">
      <alignment horizontal="center"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20" fillId="4" borderId="5" xfId="0" applyFont="1" applyFill="1" applyBorder="1" applyAlignment="1" applyProtection="1">
      <alignment horizontal="left" vertical="center" wrapText="1"/>
    </xf>
    <xf numFmtId="0" fontId="20" fillId="10" borderId="5" xfId="0" applyFont="1" applyFill="1" applyBorder="1" applyAlignment="1" applyProtection="1">
      <alignment horizontal="left" vertical="center" wrapText="1"/>
    </xf>
    <xf numFmtId="0" fontId="20" fillId="10" borderId="5" xfId="0" applyFont="1" applyFill="1" applyBorder="1" applyAlignment="1" applyProtection="1">
      <alignment vertical="center" wrapText="1"/>
    </xf>
    <xf numFmtId="0" fontId="15" fillId="12" borderId="7" xfId="0" applyFont="1" applyFill="1" applyBorder="1" applyAlignment="1" applyProtection="1">
      <alignment horizontal="left" vertical="center" wrapText="1"/>
    </xf>
    <xf numFmtId="0" fontId="15" fillId="12" borderId="5" xfId="0" applyFont="1" applyFill="1" applyBorder="1" applyAlignment="1" applyProtection="1">
      <alignment horizontal="left" vertical="center" wrapText="1"/>
    </xf>
    <xf numFmtId="0" fontId="15" fillId="9" borderId="7" xfId="0" applyFont="1" applyFill="1" applyBorder="1" applyAlignment="1" applyProtection="1">
      <alignment horizontal="left" vertical="center" wrapText="1"/>
    </xf>
    <xf numFmtId="0" fontId="15" fillId="9" borderId="5" xfId="0" applyFont="1" applyFill="1" applyBorder="1" applyAlignment="1" applyProtection="1">
      <alignment horizontal="left"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3" fillId="0" borderId="0" xfId="0" applyFont="1" applyAlignment="1" applyProtection="1">
      <alignment wrapText="1"/>
      <protection locked="0"/>
    </xf>
    <xf numFmtId="0" fontId="1" fillId="0" borderId="0" xfId="0" applyFont="1" applyFill="1" applyAlignment="1" applyProtection="1">
      <alignment wrapText="1"/>
      <protection locked="0"/>
    </xf>
    <xf numFmtId="0" fontId="8"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Alignment="1" applyProtection="1">
      <alignment wrapText="1"/>
      <protection locked="0"/>
    </xf>
    <xf numFmtId="0" fontId="12" fillId="16" borderId="13" xfId="0" applyFont="1" applyFill="1" applyBorder="1" applyAlignment="1" applyProtection="1">
      <alignment horizontal="center" vertical="center" wrapText="1"/>
      <protection locked="0"/>
    </xf>
    <xf numFmtId="0" fontId="7" fillId="0" borderId="0" xfId="0" applyFont="1" applyFill="1" applyBorder="1" applyAlignment="1" applyProtection="1">
      <alignment wrapText="1"/>
      <protection locked="0"/>
    </xf>
    <xf numFmtId="0" fontId="12"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7"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1" fillId="15" borderId="5" xfId="0" applyFont="1" applyFill="1" applyBorder="1" applyAlignment="1" applyProtection="1">
      <alignment horizontal="left" vertical="center" wrapText="1"/>
      <protection locked="0"/>
    </xf>
    <xf numFmtId="0" fontId="31" fillId="15" borderId="14" xfId="0" applyFont="1" applyFill="1" applyBorder="1" applyAlignment="1" applyProtection="1">
      <alignment horizontal="left" vertical="center" wrapText="1"/>
      <protection locked="0"/>
    </xf>
    <xf numFmtId="0" fontId="33" fillId="15" borderId="10" xfId="0" applyFont="1" applyFill="1" applyBorder="1" applyAlignment="1" applyProtection="1">
      <alignment horizontal="center" vertical="center" wrapText="1"/>
      <protection locked="0"/>
    </xf>
    <xf numFmtId="0" fontId="33" fillId="15" borderId="13" xfId="0" applyFont="1" applyFill="1" applyBorder="1" applyAlignment="1" applyProtection="1">
      <alignment horizontal="center" vertical="center" wrapText="1"/>
      <protection locked="0"/>
    </xf>
    <xf numFmtId="0" fontId="33" fillId="15" borderId="15" xfId="0" applyFont="1" applyFill="1" applyBorder="1" applyAlignment="1" applyProtection="1">
      <alignment horizontal="center" vertical="center" wrapText="1"/>
      <protection locked="0"/>
    </xf>
    <xf numFmtId="0" fontId="33" fillId="15" borderId="21" xfId="0" applyFont="1" applyFill="1" applyBorder="1" applyAlignment="1" applyProtection="1">
      <alignment horizontal="center" vertical="center" wrapText="1"/>
      <protection locked="0"/>
    </xf>
    <xf numFmtId="49" fontId="33" fillId="15" borderId="10" xfId="0" applyNumberFormat="1" applyFont="1" applyFill="1" applyBorder="1" applyAlignment="1" applyProtection="1">
      <alignment horizontal="center" vertical="center" wrapText="1"/>
      <protection locked="0"/>
    </xf>
    <xf numFmtId="0" fontId="33" fillId="15" borderId="24" xfId="0" applyFont="1" applyFill="1" applyBorder="1" applyAlignment="1" applyProtection="1">
      <alignment horizontal="center" vertical="center" wrapText="1"/>
      <protection locked="0"/>
    </xf>
    <xf numFmtId="0" fontId="24" fillId="15" borderId="6" xfId="0" applyFont="1" applyFill="1" applyBorder="1" applyAlignment="1" applyProtection="1">
      <alignment horizontal="left" vertical="center" wrapText="1"/>
      <protection locked="0"/>
    </xf>
    <xf numFmtId="0" fontId="24" fillId="15" borderId="25" xfId="0" applyFont="1" applyFill="1" applyBorder="1" applyAlignment="1" applyProtection="1">
      <alignment horizontal="left" vertical="center" wrapText="1"/>
      <protection locked="0"/>
    </xf>
    <xf numFmtId="0" fontId="31" fillId="15" borderId="1" xfId="0" applyFont="1" applyFill="1" applyBorder="1" applyAlignment="1" applyProtection="1">
      <alignment horizontal="left" vertical="center" wrapText="1"/>
      <protection locked="0"/>
    </xf>
    <xf numFmtId="0" fontId="31" fillId="15" borderId="22" xfId="0" applyFont="1" applyFill="1" applyBorder="1" applyAlignment="1" applyProtection="1">
      <alignment horizontal="left" vertical="center" wrapText="1"/>
      <protection locked="0"/>
    </xf>
    <xf numFmtId="0" fontId="31" fillId="15" borderId="6" xfId="0" applyFont="1" applyFill="1" applyBorder="1" applyAlignment="1" applyProtection="1">
      <alignment horizontal="left" vertical="center" wrapText="1"/>
      <protection locked="0"/>
    </xf>
    <xf numFmtId="0" fontId="33"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9" fillId="3" borderId="5" xfId="0" applyFont="1" applyFill="1" applyBorder="1" applyAlignment="1" applyProtection="1">
      <alignment horizontal="center" vertical="center" wrapText="1"/>
    </xf>
    <xf numFmtId="0" fontId="10" fillId="0" borderId="5" xfId="0" applyFont="1" applyBorder="1" applyAlignment="1" applyProtection="1">
      <alignment horizontal="center" vertical="center" wrapText="1"/>
    </xf>
    <xf numFmtId="0" fontId="9" fillId="13" borderId="5" xfId="0" applyFont="1" applyFill="1" applyBorder="1" applyAlignment="1" applyProtection="1">
      <alignment horizontal="center" vertical="center" wrapText="1"/>
    </xf>
    <xf numFmtId="0" fontId="10" fillId="0" borderId="0" xfId="0" applyFont="1" applyBorder="1" applyAlignment="1" applyProtection="1">
      <alignment horizontal="left" vertical="center" wrapText="1"/>
    </xf>
    <xf numFmtId="0" fontId="11"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1" fillId="4" borderId="5" xfId="0" applyFont="1" applyFill="1" applyBorder="1" applyAlignment="1" applyProtection="1">
      <alignment vertical="center" wrapText="1"/>
    </xf>
    <xf numFmtId="0" fontId="23"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2" fillId="16" borderId="11" xfId="0" applyFont="1" applyFill="1" applyBorder="1" applyAlignment="1" applyProtection="1">
      <alignment horizontal="center" vertical="center" wrapText="1"/>
    </xf>
    <xf numFmtId="0" fontId="32" fillId="16" borderId="5" xfId="0" applyFont="1" applyFill="1" applyBorder="1" applyAlignment="1" applyProtection="1">
      <alignment horizontal="center" vertical="center" wrapText="1"/>
    </xf>
    <xf numFmtId="0" fontId="32" fillId="16" borderId="16" xfId="0" applyFont="1" applyFill="1" applyBorder="1" applyAlignment="1" applyProtection="1">
      <alignment horizontal="center" vertical="center" wrapText="1"/>
    </xf>
    <xf numFmtId="0" fontId="29" fillId="0" borderId="0" xfId="0" applyFont="1" applyProtection="1"/>
    <xf numFmtId="0" fontId="0" fillId="0" borderId="0" xfId="0" applyFill="1" applyBorder="1" applyAlignment="1" applyProtection="1">
      <alignment vertical="center" wrapText="1"/>
    </xf>
    <xf numFmtId="0" fontId="9"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1" fillId="0" borderId="0" xfId="0" applyFont="1" applyFill="1" applyBorder="1" applyAlignment="1" applyProtection="1">
      <alignment horizontal="center" vertical="center" wrapText="1"/>
    </xf>
    <xf numFmtId="0" fontId="20"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4" fillId="10" borderId="5" xfId="0" applyFont="1" applyFill="1" applyBorder="1" applyAlignment="1" applyProtection="1">
      <alignment horizontal="center" vertical="center" wrapText="1"/>
    </xf>
    <xf numFmtId="0" fontId="34" fillId="4" borderId="5" xfId="0" applyFont="1" applyFill="1" applyBorder="1" applyAlignment="1" applyProtection="1">
      <alignment horizontal="center" vertical="center" wrapText="1"/>
    </xf>
    <xf numFmtId="0" fontId="35" fillId="14" borderId="1" xfId="0" applyFont="1" applyFill="1" applyBorder="1" applyAlignment="1" applyProtection="1">
      <alignment horizontal="center" vertical="center" wrapText="1"/>
    </xf>
    <xf numFmtId="0" fontId="25" fillId="0" borderId="0" xfId="0" applyFont="1" applyFill="1" applyBorder="1" applyAlignment="1" applyProtection="1">
      <alignment vertical="center" wrapText="1"/>
      <protection locked="0"/>
    </xf>
    <xf numFmtId="0" fontId="23"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4" fillId="4" borderId="5" xfId="0" applyFont="1" applyFill="1" applyBorder="1" applyAlignment="1" applyProtection="1">
      <alignment horizontal="center" vertical="center" wrapText="1"/>
    </xf>
    <xf numFmtId="0" fontId="36" fillId="17" borderId="30" xfId="0" applyFont="1" applyFill="1" applyBorder="1" applyAlignment="1">
      <alignment horizontal="center" vertical="center" wrapText="1"/>
    </xf>
    <xf numFmtId="0" fontId="36" fillId="17" borderId="31" xfId="0" applyFont="1" applyFill="1" applyBorder="1" applyAlignment="1">
      <alignment horizontal="center" vertical="center" wrapText="1"/>
    </xf>
    <xf numFmtId="0" fontId="37" fillId="17" borderId="32" xfId="0" applyFont="1" applyFill="1" applyBorder="1" applyAlignment="1">
      <alignment horizontal="left" vertical="center" wrapText="1"/>
    </xf>
    <xf numFmtId="0" fontId="36" fillId="17" borderId="33" xfId="0" applyFont="1" applyFill="1" applyBorder="1" applyAlignment="1">
      <alignment horizontal="center" vertical="center" wrapText="1"/>
    </xf>
    <xf numFmtId="0" fontId="36" fillId="17" borderId="34" xfId="0" applyFont="1" applyFill="1" applyBorder="1" applyAlignment="1">
      <alignment horizontal="center" vertical="center" wrapText="1"/>
    </xf>
    <xf numFmtId="0" fontId="37" fillId="17" borderId="35" xfId="0" applyFont="1" applyFill="1" applyBorder="1" applyAlignment="1">
      <alignment horizontal="left" vertical="center" wrapText="1"/>
    </xf>
    <xf numFmtId="0" fontId="22" fillId="9" borderId="5" xfId="0" applyFont="1" applyFill="1" applyBorder="1" applyAlignment="1" applyProtection="1">
      <alignment horizontal="left" vertical="center" wrapText="1"/>
    </xf>
    <xf numFmtId="0" fontId="36" fillId="9" borderId="30" xfId="0" applyFont="1" applyFill="1" applyBorder="1" applyAlignment="1">
      <alignment horizontal="center" vertical="center" wrapText="1"/>
    </xf>
    <xf numFmtId="0" fontId="36" fillId="9" borderId="31" xfId="0" applyFont="1" applyFill="1" applyBorder="1" applyAlignment="1">
      <alignment horizontal="center" vertical="center" wrapText="1"/>
    </xf>
    <xf numFmtId="0" fontId="37" fillId="9" borderId="32" xfId="0" applyFont="1" applyFill="1" applyBorder="1" applyAlignment="1">
      <alignment horizontal="left" vertical="center" wrapText="1"/>
    </xf>
    <xf numFmtId="0" fontId="36" fillId="9" borderId="33" xfId="0" applyFont="1" applyFill="1" applyBorder="1" applyAlignment="1">
      <alignment horizontal="center" vertical="center" wrapText="1"/>
    </xf>
    <xf numFmtId="0" fontId="36" fillId="9" borderId="34" xfId="0" applyFont="1" applyFill="1" applyBorder="1" applyAlignment="1">
      <alignment horizontal="center" vertical="center" wrapText="1"/>
    </xf>
    <xf numFmtId="0" fontId="37" fillId="9" borderId="35" xfId="0" applyFont="1" applyFill="1" applyBorder="1" applyAlignment="1">
      <alignment horizontal="left" vertical="center" wrapText="1"/>
    </xf>
    <xf numFmtId="0" fontId="36" fillId="12" borderId="30" xfId="0" applyFont="1" applyFill="1" applyBorder="1" applyAlignment="1">
      <alignment horizontal="center" vertical="center" wrapText="1"/>
    </xf>
    <xf numFmtId="0" fontId="36" fillId="12" borderId="31" xfId="0" applyFont="1" applyFill="1" applyBorder="1" applyAlignment="1">
      <alignment horizontal="center" vertical="center" wrapText="1"/>
    </xf>
    <xf numFmtId="0" fontId="37" fillId="12" borderId="32" xfId="0" applyFont="1" applyFill="1" applyBorder="1" applyAlignment="1">
      <alignment horizontal="left" vertical="center" wrapText="1"/>
    </xf>
    <xf numFmtId="0" fontId="21" fillId="4" borderId="5" xfId="0" applyFont="1" applyFill="1" applyBorder="1" applyAlignment="1" applyProtection="1">
      <alignment horizontal="left" vertical="center" wrapText="1"/>
    </xf>
    <xf numFmtId="0" fontId="19" fillId="9" borderId="5" xfId="0" applyFont="1" applyFill="1" applyBorder="1" applyAlignment="1" applyProtection="1">
      <alignment horizontal="left" vertical="center" wrapText="1"/>
    </xf>
    <xf numFmtId="0" fontId="19" fillId="12" borderId="5" xfId="0" applyFont="1" applyFill="1" applyBorder="1" applyAlignment="1" applyProtection="1">
      <alignment horizontal="left" vertical="center" wrapText="1"/>
    </xf>
    <xf numFmtId="0" fontId="36" fillId="12" borderId="33" xfId="0" applyFont="1" applyFill="1" applyBorder="1" applyAlignment="1">
      <alignment horizontal="center" vertical="center" wrapText="1"/>
    </xf>
    <xf numFmtId="0" fontId="36" fillId="12" borderId="34" xfId="0" applyFont="1" applyFill="1" applyBorder="1" applyAlignment="1">
      <alignment horizontal="center" vertical="center" wrapText="1"/>
    </xf>
    <xf numFmtId="0" fontId="37" fillId="12" borderId="35" xfId="0" applyFont="1" applyFill="1" applyBorder="1" applyAlignment="1">
      <alignment horizontal="left" vertical="center" wrapText="1"/>
    </xf>
    <xf numFmtId="0" fontId="24" fillId="15" borderId="36" xfId="0" applyFont="1" applyFill="1" applyBorder="1" applyAlignment="1" applyProtection="1">
      <alignment horizontal="left" vertical="center" wrapText="1"/>
      <protection locked="0"/>
    </xf>
    <xf numFmtId="0" fontId="33" fillId="15" borderId="39" xfId="0" applyFont="1" applyFill="1" applyBorder="1" applyAlignment="1" applyProtection="1">
      <alignment horizontal="center" vertical="center" wrapText="1"/>
      <protection locked="0"/>
    </xf>
    <xf numFmtId="0" fontId="24"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4" fillId="15" borderId="14" xfId="0" quotePrefix="1" applyFont="1" applyFill="1" applyBorder="1" applyAlignment="1" applyProtection="1">
      <alignment horizontal="left" vertical="center" wrapText="1"/>
      <protection locked="0"/>
    </xf>
    <xf numFmtId="0" fontId="17" fillId="16" borderId="5" xfId="0" applyFont="1" applyFill="1" applyBorder="1" applyAlignment="1" applyProtection="1">
      <alignment horizontal="center" vertical="center" wrapText="1"/>
    </xf>
    <xf numFmtId="0" fontId="22" fillId="16" borderId="7" xfId="0" applyFont="1" applyFill="1" applyBorder="1" applyAlignment="1" applyProtection="1">
      <alignment horizontal="left" vertical="center" wrapText="1"/>
    </xf>
    <xf numFmtId="0" fontId="22" fillId="16" borderId="5" xfId="0" applyFont="1" applyFill="1" applyBorder="1" applyAlignment="1" applyProtection="1">
      <alignment horizontal="left" vertical="center" wrapText="1"/>
    </xf>
    <xf numFmtId="0" fontId="12" fillId="16" borderId="39" xfId="0" applyFont="1" applyFill="1" applyBorder="1" applyAlignment="1" applyProtection="1">
      <alignment horizontal="center" vertical="center" wrapText="1"/>
      <protection locked="0"/>
    </xf>
    <xf numFmtId="0" fontId="21" fillId="16" borderId="5"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24" fillId="15" borderId="11" xfId="0" quotePrefix="1" applyFont="1" applyFill="1" applyBorder="1" applyAlignment="1" applyProtection="1">
      <alignment horizontal="left" vertical="center" wrapText="1"/>
      <protection locked="0"/>
    </xf>
    <xf numFmtId="0" fontId="24" fillId="15" borderId="5" xfId="0" quotePrefix="1" applyFont="1" applyFill="1" applyBorder="1" applyAlignment="1" applyProtection="1">
      <alignment horizontal="left" vertical="center" wrapText="1"/>
      <protection locked="0"/>
    </xf>
    <xf numFmtId="15" fontId="0" fillId="15" borderId="5" xfId="0" applyNumberFormat="1" applyFont="1" applyFill="1" applyBorder="1" applyAlignment="1" applyProtection="1">
      <alignment horizontal="center" vertical="center" wrapText="1"/>
      <protection locked="0"/>
    </xf>
    <xf numFmtId="17" fontId="0" fillId="15" borderId="5" xfId="0" applyNumberFormat="1" applyFont="1" applyFill="1" applyBorder="1" applyAlignment="1" applyProtection="1">
      <alignment horizontal="center" vertical="center" wrapText="1"/>
      <protection locked="0"/>
    </xf>
    <xf numFmtId="15" fontId="0" fillId="15" borderId="5" xfId="0" applyNumberFormat="1" applyFont="1" applyFill="1" applyBorder="1" applyAlignment="1" applyProtection="1">
      <alignment horizontal="center" vertical="center"/>
      <protection locked="0"/>
    </xf>
    <xf numFmtId="17" fontId="0" fillId="15" borderId="5" xfId="0" applyNumberFormat="1" applyFont="1" applyFill="1" applyBorder="1" applyAlignment="1" applyProtection="1">
      <alignment horizontal="center" vertical="center"/>
      <protection locked="0"/>
    </xf>
    <xf numFmtId="0" fontId="38" fillId="15" borderId="12" xfId="0" applyFont="1" applyFill="1" applyBorder="1" applyAlignment="1" applyProtection="1">
      <alignment horizontal="left" vertical="center" wrapText="1"/>
      <protection locked="0"/>
    </xf>
    <xf numFmtId="0" fontId="38" fillId="15" borderId="14" xfId="0" applyFont="1" applyFill="1" applyBorder="1" applyAlignment="1" applyProtection="1">
      <alignment horizontal="left" vertical="center" wrapText="1"/>
      <protection locked="0"/>
    </xf>
    <xf numFmtId="0" fontId="23" fillId="15" borderId="11" xfId="0" applyFont="1" applyFill="1" applyBorder="1" applyAlignment="1" applyProtection="1">
      <alignment horizontal="left" vertical="center" wrapText="1"/>
      <protection locked="0"/>
    </xf>
    <xf numFmtId="0" fontId="22" fillId="7" borderId="5" xfId="0" applyFont="1" applyFill="1" applyBorder="1" applyAlignment="1" applyProtection="1">
      <alignment horizontal="left" vertical="center" wrapText="1"/>
    </xf>
    <xf numFmtId="0" fontId="23" fillId="15" borderId="5" xfId="0" applyFont="1" applyFill="1" applyBorder="1" applyAlignment="1" applyProtection="1">
      <alignment horizontal="left" vertical="center" wrapText="1"/>
      <protection locked="0"/>
    </xf>
    <xf numFmtId="0" fontId="17" fillId="16" borderId="13" xfId="0" applyFont="1" applyFill="1" applyBorder="1" applyAlignment="1" applyProtection="1">
      <alignment horizontal="center" vertical="center" wrapText="1"/>
      <protection locked="0"/>
    </xf>
    <xf numFmtId="0" fontId="23" fillId="15" borderId="1" xfId="0" applyFont="1" applyFill="1" applyBorder="1" applyAlignment="1" applyProtection="1">
      <alignment horizontal="left" vertical="center" wrapText="1"/>
      <protection locked="0"/>
    </xf>
    <xf numFmtId="0" fontId="22" fillId="16" borderId="10" xfId="0" applyFont="1" applyFill="1" applyBorder="1" applyAlignment="1" applyProtection="1">
      <alignment horizontal="center" vertical="center" wrapText="1"/>
      <protection locked="0"/>
    </xf>
    <xf numFmtId="0" fontId="22" fillId="16" borderId="13" xfId="0" applyFont="1" applyFill="1" applyBorder="1" applyAlignment="1" applyProtection="1">
      <alignment horizontal="center" vertical="center" wrapText="1"/>
      <protection locked="0"/>
    </xf>
    <xf numFmtId="0" fontId="22" fillId="7" borderId="7" xfId="0" applyFont="1" applyFill="1" applyBorder="1" applyAlignment="1" applyProtection="1">
      <alignment horizontal="left"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5" fillId="10" borderId="7" xfId="0" applyFont="1" applyFill="1" applyBorder="1" applyAlignment="1" applyProtection="1">
      <alignment horizontal="left"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5" fontId="0" fillId="15" borderId="5" xfId="0" applyNumberFormat="1" applyFill="1" applyBorder="1" applyAlignment="1" applyProtection="1">
      <alignment horizontal="center" vertical="center" wrapText="1"/>
      <protection locked="0"/>
    </xf>
    <xf numFmtId="0" fontId="39" fillId="15" borderId="13" xfId="0" applyFont="1" applyFill="1" applyBorder="1" applyAlignment="1" applyProtection="1">
      <alignment horizontal="center" vertical="center" wrapText="1"/>
      <protection locked="0"/>
    </xf>
    <xf numFmtId="0" fontId="15" fillId="10" borderId="5" xfId="0" applyFont="1" applyFill="1" applyBorder="1" applyAlignment="1" applyProtection="1">
      <alignment horizontal="left" vertical="center" wrapText="1"/>
    </xf>
    <xf numFmtId="0" fontId="15" fillId="4" borderId="7" xfId="0" applyFont="1" applyFill="1" applyBorder="1" applyAlignment="1">
      <alignment horizontal="left" vertical="center" wrapText="1"/>
    </xf>
    <xf numFmtId="0" fontId="15" fillId="4" borderId="5" xfId="0" applyFont="1" applyFill="1" applyBorder="1" applyAlignment="1">
      <alignment horizontal="left" vertical="center" wrapText="1"/>
    </xf>
    <xf numFmtId="0" fontId="15" fillId="9" borderId="9" xfId="0" applyFont="1" applyFill="1" applyBorder="1" applyAlignment="1" applyProtection="1">
      <alignment horizontal="left" vertical="center" wrapText="1"/>
    </xf>
    <xf numFmtId="0" fontId="14" fillId="4" borderId="5" xfId="0" applyFont="1" applyFill="1" applyBorder="1" applyAlignment="1">
      <alignment horizontal="center" vertical="center" wrapText="1"/>
    </xf>
    <xf numFmtId="0" fontId="14" fillId="6" borderId="5" xfId="0" applyFont="1" applyFill="1" applyBorder="1" applyAlignment="1" applyProtection="1">
      <alignment horizontal="center" vertical="center" wrapText="1"/>
    </xf>
    <xf numFmtId="0" fontId="15" fillId="10" borderId="7" xfId="0" applyFont="1" applyFill="1" applyBorder="1" applyAlignment="1" applyProtection="1">
      <alignment vertical="center" wrapText="1"/>
    </xf>
    <xf numFmtId="0" fontId="14" fillId="4" borderId="38" xfId="0" applyFont="1" applyFill="1" applyBorder="1" applyAlignment="1" applyProtection="1">
      <alignment horizontal="center" vertical="center" wrapText="1"/>
    </xf>
    <xf numFmtId="0" fontId="15" fillId="4" borderId="0" xfId="0" applyFont="1" applyFill="1" applyBorder="1" applyAlignment="1" applyProtection="1">
      <alignment horizontal="left" vertical="center" wrapText="1"/>
    </xf>
    <xf numFmtId="0" fontId="40" fillId="4" borderId="6" xfId="0" applyFont="1" applyFill="1" applyBorder="1" applyAlignment="1" applyProtection="1">
      <alignment horizontal="center" vertical="center" wrapText="1"/>
    </xf>
    <xf numFmtId="0" fontId="14" fillId="5" borderId="5" xfId="0" applyFont="1" applyFill="1" applyBorder="1" applyAlignment="1" applyProtection="1">
      <alignment horizontal="center" vertical="center" wrapText="1"/>
    </xf>
    <xf numFmtId="0" fontId="14" fillId="10" borderId="38" xfId="0" applyFont="1" applyFill="1" applyBorder="1" applyAlignment="1" applyProtection="1">
      <alignment horizontal="center" vertical="center" wrapText="1"/>
    </xf>
    <xf numFmtId="0" fontId="15" fillId="10" borderId="0" xfId="0" applyFont="1" applyFill="1" applyBorder="1" applyAlignment="1" applyProtection="1">
      <alignment horizontal="left" vertical="center" wrapText="1"/>
    </xf>
    <xf numFmtId="0" fontId="17" fillId="16" borderId="10" xfId="0" applyFont="1" applyFill="1" applyBorder="1" applyAlignment="1" applyProtection="1">
      <alignment horizontal="center" vertical="center" wrapText="1"/>
      <protection locked="0"/>
    </xf>
    <xf numFmtId="0" fontId="10" fillId="15" borderId="13" xfId="0" applyFont="1" applyFill="1" applyBorder="1" applyAlignment="1" applyProtection="1">
      <alignment horizontal="center" vertical="center" wrapText="1"/>
      <protection locked="0"/>
    </xf>
    <xf numFmtId="0" fontId="10" fillId="15" borderId="21" xfId="0" applyFont="1" applyFill="1" applyBorder="1" applyAlignment="1" applyProtection="1">
      <alignment horizontal="center" vertical="center" wrapText="1"/>
      <protection locked="0"/>
    </xf>
    <xf numFmtId="0" fontId="41" fillId="15" borderId="22"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1" fillId="15" borderId="14" xfId="0" applyFont="1" applyFill="1" applyBorder="1" applyAlignment="1" applyProtection="1">
      <alignment horizontal="left" vertical="center" wrapText="1"/>
      <protection locked="0"/>
    </xf>
    <xf numFmtId="0" fontId="41" fillId="15" borderId="12" xfId="0" applyFont="1" applyFill="1" applyBorder="1" applyAlignment="1" applyProtection="1">
      <alignment horizontal="left" vertical="center" wrapText="1"/>
      <protection locked="0"/>
    </xf>
    <xf numFmtId="0" fontId="43" fillId="15" borderId="11"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1" fillId="15" borderId="14" xfId="0" quotePrefix="1" applyFont="1" applyFill="1" applyBorder="1" applyAlignment="1" applyProtection="1">
      <alignment horizontal="left" vertical="center" wrapText="1"/>
      <protection locked="0"/>
    </xf>
    <xf numFmtId="0" fontId="44" fillId="15" borderId="5"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5" fillId="15" borderId="12" xfId="0" applyFont="1" applyFill="1" applyBorder="1" applyAlignment="1" applyProtection="1">
      <alignment horizontal="left" vertical="center" wrapText="1"/>
      <protection locked="0"/>
    </xf>
    <xf numFmtId="15" fontId="0" fillId="15" borderId="5" xfId="0" applyNumberFormat="1" applyFill="1" applyBorder="1" applyAlignment="1" applyProtection="1">
      <alignment horizontal="center" vertical="center"/>
      <protection locked="0"/>
    </xf>
    <xf numFmtId="0" fontId="0" fillId="15" borderId="5" xfId="0" applyFill="1" applyBorder="1" applyAlignment="1" applyProtection="1">
      <alignment horizontal="center" vertical="center"/>
      <protection locked="0"/>
    </xf>
    <xf numFmtId="0" fontId="28" fillId="15" borderId="5" xfId="1" applyFill="1" applyBorder="1" applyAlignment="1" applyProtection="1">
      <alignment vertical="center" wrapText="1"/>
      <protection locked="0"/>
    </xf>
    <xf numFmtId="0" fontId="28" fillId="15" borderId="5" xfId="1" applyFill="1" applyBorder="1" applyAlignment="1" applyProtection="1">
      <alignment vertical="center"/>
      <protection locked="0"/>
    </xf>
    <xf numFmtId="15" fontId="0" fillId="15" borderId="5" xfId="0" quotePrefix="1" applyNumberFormat="1" applyFont="1" applyFill="1" applyBorder="1" applyAlignment="1" applyProtection="1">
      <alignment horizontal="center" vertical="center" wrapText="1"/>
      <protection locked="0"/>
    </xf>
    <xf numFmtId="17" fontId="0" fillId="15" borderId="5" xfId="0" applyNumberFormat="1" applyFill="1" applyBorder="1" applyAlignment="1" applyProtection="1">
      <alignment horizontal="center" vertical="center" wrapText="1"/>
      <protection locked="0"/>
    </xf>
    <xf numFmtId="0" fontId="0" fillId="0" borderId="5" xfId="0" applyFill="1" applyBorder="1" applyAlignment="1" applyProtection="1">
      <alignment horizontal="center" vertical="center" wrapText="1"/>
    </xf>
    <xf numFmtId="0" fontId="0" fillId="0" borderId="5" xfId="0" applyFont="1" applyFill="1" applyBorder="1" applyAlignment="1" applyProtection="1">
      <alignment vertical="center" wrapText="1"/>
      <protection locked="0"/>
    </xf>
    <xf numFmtId="15" fontId="0" fillId="0" borderId="5" xfId="0" applyNumberFormat="1" applyFont="1" applyFill="1" applyBorder="1" applyAlignment="1" applyProtection="1">
      <alignment horizontal="center" vertical="center" wrapText="1"/>
      <protection locked="0"/>
    </xf>
    <xf numFmtId="0" fontId="0" fillId="0" borderId="5" xfId="0" applyFont="1"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0" borderId="5" xfId="0" quotePrefix="1" applyFont="1" applyFill="1" applyBorder="1" applyAlignment="1" applyProtection="1">
      <alignment vertical="center" wrapText="1"/>
      <protection locked="0"/>
    </xf>
    <xf numFmtId="0" fontId="0" fillId="0" borderId="5" xfId="0" applyFont="1" applyFill="1" applyBorder="1" applyAlignment="1" applyProtection="1">
      <alignment vertical="center"/>
      <protection locked="0"/>
    </xf>
    <xf numFmtId="0" fontId="28" fillId="0" borderId="5" xfId="1" applyFill="1" applyBorder="1" applyAlignment="1" applyProtection="1">
      <alignment vertical="center" wrapText="1"/>
      <protection locked="0"/>
    </xf>
    <xf numFmtId="17" fontId="0" fillId="0" borderId="5" xfId="0" applyNumberFormat="1" applyFont="1" applyFill="1" applyBorder="1" applyAlignment="1" applyProtection="1">
      <alignment horizontal="center" vertical="center" wrapText="1"/>
      <protection locked="0"/>
    </xf>
    <xf numFmtId="14" fontId="0" fillId="0" borderId="5" xfId="0" applyNumberFormat="1" applyFont="1" applyFill="1" applyBorder="1" applyAlignment="1" applyProtection="1">
      <alignment horizontal="center" vertical="center" wrapText="1"/>
      <protection locked="0"/>
    </xf>
    <xf numFmtId="17" fontId="0" fillId="0" borderId="5" xfId="0" applyNumberFormat="1" applyFont="1" applyFill="1" applyBorder="1" applyAlignment="1" applyProtection="1">
      <alignment horizontal="center" vertical="center"/>
      <protection locked="0"/>
    </xf>
    <xf numFmtId="0" fontId="0" fillId="0" borderId="5" xfId="0" applyFont="1" applyFill="1" applyBorder="1" applyAlignment="1" applyProtection="1">
      <alignment horizontal="center" vertical="center"/>
      <protection locked="0"/>
    </xf>
    <xf numFmtId="15" fontId="0" fillId="0" borderId="5" xfId="0" applyNumberFormat="1" applyFont="1" applyFill="1" applyBorder="1" applyAlignment="1" applyProtection="1">
      <alignment horizontal="center" vertical="center"/>
      <protection locked="0"/>
    </xf>
    <xf numFmtId="0" fontId="0" fillId="0" borderId="5" xfId="0" applyFill="1" applyBorder="1" applyAlignment="1" applyProtection="1">
      <alignment horizontal="center" vertical="center"/>
    </xf>
    <xf numFmtId="0" fontId="0" fillId="0" borderId="0" xfId="0" applyFill="1" applyAlignment="1" applyProtection="1">
      <alignment vertical="center"/>
      <protection locked="0"/>
    </xf>
    <xf numFmtId="0" fontId="28" fillId="0" borderId="5" xfId="1" applyFill="1" applyBorder="1" applyAlignment="1" applyProtection="1">
      <alignment vertical="center"/>
      <protection locked="0"/>
    </xf>
    <xf numFmtId="0" fontId="0" fillId="0" borderId="5" xfId="0" applyFill="1" applyBorder="1" applyAlignment="1" applyProtection="1">
      <alignment horizontal="center" vertical="center"/>
      <protection locked="0"/>
    </xf>
    <xf numFmtId="0" fontId="0" fillId="0" borderId="5" xfId="0" applyFill="1" applyBorder="1" applyAlignment="1" applyProtection="1">
      <alignment vertical="center" wrapText="1"/>
      <protection locked="0"/>
    </xf>
    <xf numFmtId="0" fontId="0" fillId="0" borderId="5" xfId="0" applyFill="1" applyBorder="1" applyAlignment="1" applyProtection="1">
      <alignment vertical="center"/>
      <protection locked="0"/>
    </xf>
    <xf numFmtId="15" fontId="0" fillId="0" borderId="5" xfId="0" applyNumberFormat="1"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28" fillId="0" borderId="0" xfId="1" applyFill="1" applyAlignment="1" applyProtection="1">
      <alignment vertical="center"/>
      <protection locked="0"/>
    </xf>
    <xf numFmtId="0" fontId="46" fillId="15" borderId="5" xfId="0" applyFont="1" applyFill="1" applyBorder="1" applyAlignment="1" applyProtection="1">
      <alignment horizontal="left" vertical="center" wrapText="1"/>
      <protection locked="0"/>
    </xf>
    <xf numFmtId="0" fontId="38" fillId="15" borderId="17" xfId="0" applyFont="1" applyFill="1" applyBorder="1" applyAlignment="1" applyProtection="1">
      <alignment horizontal="left" vertical="center" wrapText="1"/>
      <protection locked="0"/>
    </xf>
    <xf numFmtId="0" fontId="47" fillId="15" borderId="25" xfId="0" applyFont="1" applyFill="1" applyBorder="1" applyAlignment="1" applyProtection="1">
      <alignment horizontal="left" vertical="center" wrapText="1"/>
      <protection locked="0"/>
    </xf>
    <xf numFmtId="0" fontId="25" fillId="14" borderId="5" xfId="0" applyFont="1" applyFill="1" applyBorder="1" applyAlignment="1" applyProtection="1">
      <alignment horizontal="center" vertical="center"/>
    </xf>
    <xf numFmtId="0" fontId="25" fillId="14" borderId="7" xfId="0" applyFont="1" applyFill="1" applyBorder="1" applyAlignment="1" applyProtection="1">
      <alignment horizontal="center" vertical="center"/>
    </xf>
    <xf numFmtId="0" fontId="25" fillId="14" borderId="9" xfId="0" applyFont="1" applyFill="1" applyBorder="1" applyAlignment="1" applyProtection="1">
      <alignment horizontal="center" vertical="center"/>
    </xf>
    <xf numFmtId="0" fontId="25" fillId="14" borderId="8" xfId="0" applyFont="1" applyFill="1" applyBorder="1" applyAlignment="1" applyProtection="1">
      <alignment horizontal="center" vertical="center"/>
    </xf>
    <xf numFmtId="0" fontId="9" fillId="13" borderId="7" xfId="0" applyFont="1" applyFill="1" applyBorder="1" applyAlignment="1" applyProtection="1">
      <alignment horizontal="left" vertical="center"/>
    </xf>
    <xf numFmtId="0" fontId="9" fillId="13" borderId="3" xfId="0" applyFont="1" applyFill="1" applyBorder="1" applyAlignment="1" applyProtection="1">
      <alignment horizontal="left" vertical="center"/>
    </xf>
    <xf numFmtId="0" fontId="25" fillId="14" borderId="9" xfId="0" applyFont="1" applyFill="1" applyBorder="1" applyAlignment="1" applyProtection="1">
      <alignment horizontal="center" vertical="center" wrapText="1"/>
      <protection locked="0"/>
    </xf>
    <xf numFmtId="0" fontId="25"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5" fillId="11" borderId="7" xfId="0" applyFont="1" applyFill="1" applyBorder="1" applyAlignment="1" applyProtection="1">
      <alignment horizontal="center" vertical="center"/>
    </xf>
    <xf numFmtId="0" fontId="25" fillId="11" borderId="3" xfId="0" applyFont="1" applyFill="1" applyBorder="1" applyAlignment="1" applyProtection="1">
      <alignment horizontal="center" vertical="center"/>
    </xf>
    <xf numFmtId="0" fontId="40" fillId="10" borderId="1" xfId="0" applyFont="1" applyFill="1" applyBorder="1" applyAlignment="1" applyProtection="1">
      <alignment horizontal="center" vertical="center" wrapText="1"/>
    </xf>
    <xf numFmtId="0" fontId="40" fillId="10" borderId="6" xfId="0" applyFont="1" applyFill="1" applyBorder="1" applyAlignment="1" applyProtection="1">
      <alignment horizontal="center" vertical="center" wrapText="1"/>
    </xf>
    <xf numFmtId="0" fontId="40" fillId="10" borderId="4" xfId="0" applyFont="1" applyFill="1" applyBorder="1" applyAlignment="1" applyProtection="1">
      <alignment horizontal="center" vertical="center" wrapText="1"/>
    </xf>
    <xf numFmtId="0" fontId="40" fillId="4" borderId="1" xfId="0" applyFont="1" applyFill="1" applyBorder="1" applyAlignment="1" applyProtection="1">
      <alignment horizontal="center" vertical="center" wrapText="1"/>
    </xf>
    <xf numFmtId="0" fontId="40" fillId="4" borderId="6" xfId="0" applyFont="1" applyFill="1" applyBorder="1" applyAlignment="1" applyProtection="1">
      <alignment horizontal="center" vertical="center" wrapText="1"/>
    </xf>
    <xf numFmtId="0" fontId="40" fillId="4" borderId="4" xfId="0" applyFont="1" applyFill="1" applyBorder="1" applyAlignment="1" applyProtection="1">
      <alignment horizontal="center" vertical="center" wrapText="1"/>
    </xf>
    <xf numFmtId="0" fontId="40" fillId="4" borderId="23" xfId="0" applyFont="1" applyFill="1" applyBorder="1" applyAlignment="1" applyProtection="1">
      <alignment horizontal="center" vertical="center" wrapText="1"/>
    </xf>
    <xf numFmtId="0" fontId="40" fillId="4" borderId="37" xfId="0" applyFont="1" applyFill="1" applyBorder="1" applyAlignment="1" applyProtection="1">
      <alignment horizontal="center" vertical="center" wrapText="1"/>
    </xf>
    <xf numFmtId="0" fontId="40" fillId="4" borderId="9" xfId="0" applyFont="1" applyFill="1" applyBorder="1" applyAlignment="1" applyProtection="1">
      <alignment horizontal="center" vertical="center" wrapText="1"/>
    </xf>
    <xf numFmtId="0" fontId="15" fillId="10" borderId="1" xfId="0" applyFont="1" applyFill="1" applyBorder="1" applyAlignment="1" applyProtection="1">
      <alignment horizontal="left" vertical="center" wrapText="1"/>
    </xf>
    <xf numFmtId="0" fontId="15" fillId="10" borderId="6" xfId="0" applyFont="1" applyFill="1" applyBorder="1" applyAlignment="1" applyProtection="1">
      <alignment horizontal="left" vertical="center" wrapText="1"/>
    </xf>
    <xf numFmtId="0" fontId="15" fillId="10" borderId="4" xfId="0" applyFont="1" applyFill="1" applyBorder="1" applyAlignment="1" applyProtection="1">
      <alignment horizontal="left" vertical="center" wrapText="1"/>
    </xf>
    <xf numFmtId="0" fontId="40" fillId="10" borderId="23" xfId="0" applyFont="1" applyFill="1" applyBorder="1" applyAlignment="1" applyProtection="1">
      <alignment horizontal="center" vertical="center" wrapText="1"/>
    </xf>
    <xf numFmtId="0" fontId="40" fillId="10" borderId="37" xfId="0" applyFont="1" applyFill="1" applyBorder="1" applyAlignment="1" applyProtection="1">
      <alignment horizontal="center" vertical="center" wrapText="1"/>
    </xf>
    <xf numFmtId="0" fontId="40"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plastics.americanchemistry.com/How-Plastics-Are-Made/" TargetMode="External"/><Relationship Id="rId13" Type="http://schemas.openxmlformats.org/officeDocument/2006/relationships/hyperlink" Target="https://www.biologicaldiversity.org/campaigns/plastic-production/index.html" TargetMode="External"/><Relationship Id="rId18" Type="http://schemas.openxmlformats.org/officeDocument/2006/relationships/hyperlink" Target="https://gefmarineplastics.org/files/2018%20Mapping%20of%20global%20plastics%20value%20chain%20and%20hotspots%20-%20final%20version%20r181023.pdf" TargetMode="External"/><Relationship Id="rId3" Type="http://schemas.openxmlformats.org/officeDocument/2006/relationships/hyperlink" Target="http://www3.weforum.org/docs/WEF_The_New_Plastics_Economy.pdf" TargetMode="External"/><Relationship Id="rId21" Type="http://schemas.openxmlformats.org/officeDocument/2006/relationships/hyperlink" Target="http://www.industriall-union.org/mozambique-union-shocked-by-appalling-conditions-at-plastics-factory" TargetMode="External"/><Relationship Id="rId7" Type="http://schemas.openxmlformats.org/officeDocument/2006/relationships/hyperlink" Target="https://www.oko-tech.de/en/industries-served/plastics-processing.html" TargetMode="External"/><Relationship Id="rId12" Type="http://schemas.openxmlformats.org/officeDocument/2006/relationships/hyperlink" Target="https://www.blastic.eu/knowledge-bank/impacts/toxicity-plastics/" TargetMode="External"/><Relationship Id="rId17" Type="http://schemas.openxmlformats.org/officeDocument/2006/relationships/hyperlink" Target="https://www.open.edu.au/your-career/manufacturing/factory-worker-plastics-rubber" TargetMode="External"/><Relationship Id="rId25" Type="http://schemas.openxmlformats.org/officeDocument/2006/relationships/printerSettings" Target="../printerSettings/printerSettings2.bin"/><Relationship Id="rId2" Type="http://schemas.openxmlformats.org/officeDocument/2006/relationships/hyperlink" Target="https://www.emerson.com/documents/automation/manuals-guides-chemical-sourcebook-chapter-1-2-ethylene-production-polysilicone-production-fisher-en-138242.pdf" TargetMode="External"/><Relationship Id="rId16" Type="http://schemas.openxmlformats.org/officeDocument/2006/relationships/hyperlink" Target="https://www.osha.gov/plastic-industry/hazards-solutions" TargetMode="External"/><Relationship Id="rId20" Type="http://schemas.openxmlformats.org/officeDocument/2006/relationships/hyperlink" Target="https://www.rnz.co.nz/news/national/366238/sistema-workers-accuse-company-of-exploitation-we-are-not-treated-equally" TargetMode="External"/><Relationship Id="rId1" Type="http://schemas.openxmlformats.org/officeDocument/2006/relationships/hyperlink" Target="https://www.starrapid.com/blog/the-top-7-ways-of-forming-plastics/" TargetMode="External"/><Relationship Id="rId6" Type="http://schemas.openxmlformats.org/officeDocument/2006/relationships/hyperlink" Target="https://chemtrust.org/hazardous-chemicals-plastic-list/" TargetMode="External"/><Relationship Id="rId11" Type="http://schemas.openxmlformats.org/officeDocument/2006/relationships/hyperlink" Target="https://www.starrapid.com/blog/the-top-7-ways-of-forming-plastics/" TargetMode="External"/><Relationship Id="rId24" Type="http://schemas.openxmlformats.org/officeDocument/2006/relationships/hyperlink" Target="https://www.stuff.co.nz/business/industries/105851352/staff-at-sistema-sweatshop-demand-better-work-conditions-and-more-than-minimum-wage" TargetMode="External"/><Relationship Id="rId5" Type="http://schemas.openxmlformats.org/officeDocument/2006/relationships/hyperlink" Target="https://www.industrialinfo.com/database/niche_markets/ethylene_database.jsp" TargetMode="External"/><Relationship Id="rId15" Type="http://schemas.openxmlformats.org/officeDocument/2006/relationships/hyperlink" Target="https://www.osha.gov/plastic-industry/hazards-solutions" TargetMode="External"/><Relationship Id="rId23" Type="http://schemas.openxmlformats.org/officeDocument/2006/relationships/hyperlink" Target="https://stats.oecd.org/Index.aspx?DataSetCode=DIOC_SECTOR" TargetMode="External"/><Relationship Id="rId10" Type="http://schemas.openxmlformats.org/officeDocument/2006/relationships/hyperlink" Target="http://large.stanford.edu/courses/2010/ph240/hamman1/" TargetMode="External"/><Relationship Id="rId19" Type="http://schemas.openxmlformats.org/officeDocument/2006/relationships/hyperlink" Target="https://publicintegrity.org/environment/pollution/pushing-plastic/inside-the-long-war-to-protect-plastic/" TargetMode="External"/><Relationship Id="rId4" Type="http://schemas.openxmlformats.org/officeDocument/2006/relationships/hyperlink" Target="https://www.unpri.org/download?ac=10258" TargetMode="External"/><Relationship Id="rId9" Type="http://schemas.openxmlformats.org/officeDocument/2006/relationships/hyperlink" Target="https://chemtrust.org/hazardous-chemicals-plastic-list/" TargetMode="External"/><Relationship Id="rId14" Type="http://schemas.openxmlformats.org/officeDocument/2006/relationships/hyperlink" Target="https://www.biologicaldiversity.org/campaigns/plastic-production/index.html" TargetMode="External"/><Relationship Id="rId22" Type="http://schemas.openxmlformats.org/officeDocument/2006/relationships/hyperlink" Target="https://study.com/academy/lesson/what-is-a-textile-factory-mi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1" zoomScale="120" zoomScaleNormal="12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50" t="s">
        <v>384</v>
      </c>
      <c r="B1" s="43" t="s">
        <v>632</v>
      </c>
    </row>
    <row r="4" spans="1:18" ht="31" customHeight="1" x14ac:dyDescent="0.2">
      <c r="A4" s="288" t="s">
        <v>447</v>
      </c>
      <c r="B4" s="288"/>
      <c r="D4" s="288" t="s">
        <v>385</v>
      </c>
      <c r="E4" s="289"/>
      <c r="F4" s="13"/>
      <c r="G4" s="13"/>
      <c r="H4" s="14"/>
    </row>
    <row r="5" spans="1:18" ht="31" customHeight="1" x14ac:dyDescent="0.2">
      <c r="A5" s="292" t="s">
        <v>452</v>
      </c>
      <c r="B5" s="293"/>
      <c r="D5" s="15" t="s">
        <v>386</v>
      </c>
      <c r="E5" s="16" t="s">
        <v>387</v>
      </c>
      <c r="F5" s="13"/>
      <c r="G5" s="13"/>
      <c r="H5" s="14"/>
    </row>
    <row r="6" spans="1:18" ht="44" customHeight="1" x14ac:dyDescent="0.2">
      <c r="A6" s="148">
        <v>1</v>
      </c>
      <c r="B6" s="32" t="s">
        <v>534</v>
      </c>
      <c r="D6" s="17" t="s">
        <v>388</v>
      </c>
      <c r="E6" s="18" t="s">
        <v>389</v>
      </c>
      <c r="F6" s="19"/>
      <c r="G6" s="19"/>
      <c r="H6" s="19"/>
      <c r="R6" s="139" t="str">
        <f>D6</f>
        <v>Highest</v>
      </c>
    </row>
    <row r="7" spans="1:18" ht="89" customHeight="1" x14ac:dyDescent="0.2">
      <c r="A7" s="149">
        <v>2</v>
      </c>
      <c r="B7" s="34" t="s">
        <v>484</v>
      </c>
      <c r="D7" s="20" t="s">
        <v>390</v>
      </c>
      <c r="E7" s="21" t="s">
        <v>391</v>
      </c>
      <c r="F7" s="19"/>
      <c r="G7" s="19"/>
      <c r="H7" s="19"/>
      <c r="R7" s="139"/>
    </row>
    <row r="8" spans="1:18" ht="53" customHeight="1" x14ac:dyDescent="0.2">
      <c r="A8" s="148">
        <v>3</v>
      </c>
      <c r="B8" s="32" t="s">
        <v>485</v>
      </c>
      <c r="D8" s="17" t="s">
        <v>392</v>
      </c>
      <c r="E8" s="22" t="s">
        <v>393</v>
      </c>
      <c r="F8" s="19"/>
      <c r="G8" s="19"/>
      <c r="H8" s="19"/>
      <c r="R8" s="139"/>
    </row>
    <row r="9" spans="1:18" ht="30" customHeight="1" x14ac:dyDescent="0.2">
      <c r="A9" s="292" t="s">
        <v>454</v>
      </c>
      <c r="B9" s="293"/>
      <c r="D9" s="23" t="s">
        <v>67</v>
      </c>
      <c r="E9" s="24" t="s">
        <v>394</v>
      </c>
      <c r="F9" s="19"/>
      <c r="G9" s="19"/>
      <c r="H9" s="19"/>
      <c r="R9" s="139"/>
    </row>
    <row r="10" spans="1:18" ht="30" customHeight="1" x14ac:dyDescent="0.2">
      <c r="A10" s="149">
        <v>1</v>
      </c>
      <c r="B10" s="34" t="s">
        <v>480</v>
      </c>
      <c r="D10" s="27"/>
      <c r="E10" s="28"/>
      <c r="F10" s="19"/>
      <c r="G10" s="19"/>
      <c r="H10" s="19"/>
      <c r="R10" s="139"/>
    </row>
    <row r="11" spans="1:18" ht="68" customHeight="1" x14ac:dyDescent="0.2">
      <c r="A11" s="148">
        <v>2</v>
      </c>
      <c r="B11" s="32" t="s">
        <v>481</v>
      </c>
      <c r="D11" s="143"/>
      <c r="E11" s="143"/>
      <c r="F11" s="25"/>
      <c r="G11" s="25"/>
      <c r="H11" s="26"/>
    </row>
    <row r="12" spans="1:18" ht="64" customHeight="1" x14ac:dyDescent="0.2">
      <c r="A12" s="149">
        <v>3</v>
      </c>
      <c r="B12" s="34" t="s">
        <v>451</v>
      </c>
      <c r="D12" s="144"/>
      <c r="E12" s="144"/>
      <c r="F12" s="145"/>
      <c r="G12" s="28"/>
      <c r="H12" s="28"/>
    </row>
    <row r="13" spans="1:18" s="29" customFormat="1" ht="116" customHeight="1" x14ac:dyDescent="0.2">
      <c r="A13" s="148">
        <v>4</v>
      </c>
      <c r="B13" s="32" t="s">
        <v>450</v>
      </c>
      <c r="D13" s="27"/>
      <c r="E13" s="28"/>
      <c r="F13" s="28"/>
      <c r="G13" s="28"/>
      <c r="H13" s="28"/>
    </row>
    <row r="14" spans="1:18" s="29" customFormat="1" ht="68" x14ac:dyDescent="0.2">
      <c r="A14" s="149">
        <v>5</v>
      </c>
      <c r="B14" s="34" t="s">
        <v>486</v>
      </c>
      <c r="D14" s="27"/>
      <c r="E14" s="28"/>
      <c r="F14" s="28"/>
      <c r="G14" s="28"/>
      <c r="H14" s="28"/>
    </row>
    <row r="15" spans="1:18" s="29" customFormat="1" ht="68" x14ac:dyDescent="0.2">
      <c r="A15" s="148">
        <v>6</v>
      </c>
      <c r="B15" s="32" t="s">
        <v>582</v>
      </c>
      <c r="D15" s="27"/>
      <c r="E15" s="28"/>
      <c r="F15" s="28"/>
      <c r="G15" s="28"/>
      <c r="H15" s="28"/>
    </row>
    <row r="16" spans="1:18" s="29" customFormat="1" ht="170" x14ac:dyDescent="0.2">
      <c r="A16" s="149">
        <v>7</v>
      </c>
      <c r="B16" s="34" t="s">
        <v>487</v>
      </c>
      <c r="D16" s="27"/>
      <c r="E16" s="28"/>
      <c r="F16" s="28"/>
      <c r="G16" s="28"/>
      <c r="H16" s="28"/>
    </row>
    <row r="17" spans="1:9" s="29" customFormat="1" ht="76" customHeight="1" x14ac:dyDescent="0.2">
      <c r="A17" s="148">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98" t="s">
        <v>446</v>
      </c>
      <c r="B20" s="299"/>
      <c r="D20" s="290" t="s">
        <v>445</v>
      </c>
      <c r="E20" s="291"/>
      <c r="F20" s="291"/>
      <c r="G20" s="291"/>
      <c r="H20" s="291"/>
      <c r="I20" s="291"/>
    </row>
    <row r="21" spans="1:9" ht="19" x14ac:dyDescent="0.2">
      <c r="A21" s="296" t="s">
        <v>864</v>
      </c>
      <c r="B21" s="296"/>
      <c r="D21" s="15" t="s">
        <v>488</v>
      </c>
      <c r="E21" s="15" t="s">
        <v>489</v>
      </c>
      <c r="F21" s="42" t="s">
        <v>453</v>
      </c>
      <c r="G21" s="15" t="s">
        <v>491</v>
      </c>
      <c r="H21" s="15" t="s">
        <v>490</v>
      </c>
      <c r="I21" s="15" t="s">
        <v>492</v>
      </c>
    </row>
    <row r="22" spans="1:9" x14ac:dyDescent="0.2">
      <c r="A22" s="297"/>
      <c r="B22" s="297"/>
      <c r="D22" s="198" t="s">
        <v>637</v>
      </c>
      <c r="E22" s="199" t="s">
        <v>638</v>
      </c>
      <c r="F22" s="41" t="str">
        <f>HYPERLINK(CONCATENATE("https://siccode.com/search-isic/",$D22),"Description")</f>
        <v>Description</v>
      </c>
      <c r="G22" s="200" t="s">
        <v>639</v>
      </c>
      <c r="H22" s="201" t="s">
        <v>640</v>
      </c>
      <c r="I22" s="201" t="s">
        <v>640</v>
      </c>
    </row>
    <row r="23" spans="1:9" x14ac:dyDescent="0.2">
      <c r="A23" s="297"/>
      <c r="B23" s="297"/>
      <c r="D23" s="202" t="s">
        <v>641</v>
      </c>
      <c r="E23" s="203" t="s">
        <v>642</v>
      </c>
      <c r="F23" s="38" t="str">
        <f t="shared" ref="F23:F24" si="0">HYPERLINK(CONCATENATE("https://siccode.com/search-isic/",$D23),"Description")</f>
        <v>Description</v>
      </c>
      <c r="G23" s="204" t="s">
        <v>639</v>
      </c>
      <c r="H23" s="205" t="s">
        <v>640</v>
      </c>
      <c r="I23" s="205" t="s">
        <v>640</v>
      </c>
    </row>
    <row r="24" spans="1:9" x14ac:dyDescent="0.2">
      <c r="A24" s="297"/>
      <c r="B24" s="297"/>
      <c r="D24" s="198" t="s">
        <v>643</v>
      </c>
      <c r="E24" s="199" t="s">
        <v>632</v>
      </c>
      <c r="F24" s="41" t="str">
        <f t="shared" si="0"/>
        <v>Description</v>
      </c>
      <c r="G24" s="200" t="s">
        <v>639</v>
      </c>
      <c r="H24" s="201" t="s">
        <v>640</v>
      </c>
      <c r="I24" s="201" t="s">
        <v>640</v>
      </c>
    </row>
    <row r="25" spans="1:9" x14ac:dyDescent="0.2">
      <c r="A25" s="297"/>
      <c r="B25" s="297"/>
      <c r="D25" s="36"/>
      <c r="E25" s="37"/>
      <c r="F25" s="38"/>
      <c r="G25" s="159"/>
      <c r="H25" s="20"/>
      <c r="I25" s="160"/>
    </row>
    <row r="26" spans="1:9" x14ac:dyDescent="0.2">
      <c r="A26" s="297"/>
      <c r="B26" s="297"/>
      <c r="D26" s="39"/>
      <c r="E26" s="40"/>
      <c r="F26" s="41"/>
      <c r="G26" s="157"/>
      <c r="H26" s="17"/>
      <c r="I26" s="158"/>
    </row>
    <row r="27" spans="1:9" ht="16" customHeight="1" x14ac:dyDescent="0.2">
      <c r="A27" s="297"/>
      <c r="B27" s="297"/>
      <c r="D27" s="36"/>
      <c r="E27" s="37"/>
      <c r="F27" s="38"/>
      <c r="G27" s="159"/>
      <c r="H27" s="20"/>
      <c r="I27" s="160"/>
    </row>
    <row r="28" spans="1:9" ht="16" customHeight="1" x14ac:dyDescent="0.2">
      <c r="A28" s="297"/>
      <c r="B28" s="297"/>
      <c r="D28" s="39"/>
      <c r="E28" s="40"/>
      <c r="F28" s="41"/>
      <c r="G28" s="157"/>
      <c r="H28" s="17"/>
      <c r="I28" s="158"/>
    </row>
    <row r="29" spans="1:9" x14ac:dyDescent="0.2">
      <c r="A29" s="297"/>
      <c r="B29" s="297"/>
      <c r="D29" s="36"/>
      <c r="E29" s="37"/>
      <c r="F29" s="38"/>
      <c r="G29" s="159"/>
      <c r="H29" s="20"/>
      <c r="I29" s="160"/>
    </row>
    <row r="30" spans="1:9" x14ac:dyDescent="0.2">
      <c r="A30" s="297"/>
      <c r="B30" s="297"/>
      <c r="D30" s="39"/>
      <c r="E30" s="40"/>
      <c r="F30" s="41"/>
      <c r="G30" s="157"/>
      <c r="H30" s="17"/>
      <c r="I30" s="158"/>
    </row>
    <row r="31" spans="1:9" x14ac:dyDescent="0.2">
      <c r="A31" s="297"/>
      <c r="B31" s="297"/>
      <c r="D31" s="36"/>
      <c r="E31" s="37"/>
      <c r="F31" s="38"/>
      <c r="G31" s="159"/>
      <c r="H31" s="20"/>
      <c r="I31" s="160"/>
    </row>
    <row r="32" spans="1:9" x14ac:dyDescent="0.2">
      <c r="A32" s="297"/>
      <c r="B32" s="297"/>
      <c r="D32" s="39"/>
      <c r="E32" s="40"/>
      <c r="F32" s="41"/>
      <c r="G32" s="157"/>
      <c r="H32" s="17"/>
      <c r="I32" s="158"/>
    </row>
    <row r="33" spans="1:9" x14ac:dyDescent="0.2">
      <c r="A33" s="297"/>
      <c r="B33" s="297"/>
      <c r="D33" s="36"/>
      <c r="E33" s="37"/>
      <c r="F33" s="38"/>
      <c r="G33" s="159"/>
      <c r="H33" s="20"/>
      <c r="I33" s="160"/>
    </row>
    <row r="34" spans="1:9" x14ac:dyDescent="0.2">
      <c r="A34" s="297"/>
      <c r="B34" s="297"/>
      <c r="D34" s="39"/>
      <c r="E34" s="40"/>
      <c r="F34" s="41"/>
      <c r="G34" s="157"/>
      <c r="H34" s="17"/>
      <c r="I34" s="158"/>
    </row>
    <row r="35" spans="1:9" x14ac:dyDescent="0.2">
      <c r="A35" s="297"/>
      <c r="B35" s="297"/>
      <c r="D35" s="36"/>
      <c r="E35" s="37"/>
      <c r="F35" s="38"/>
      <c r="G35" s="159"/>
      <c r="H35" s="20"/>
      <c r="I35" s="160"/>
    </row>
    <row r="36" spans="1:9" ht="17" customHeight="1" x14ac:dyDescent="0.2">
      <c r="A36" s="151"/>
      <c r="B36" s="151"/>
      <c r="D36" s="39"/>
      <c r="E36" s="40"/>
      <c r="F36" s="41"/>
      <c r="G36" s="157"/>
      <c r="H36" s="17"/>
      <c r="I36" s="158"/>
    </row>
    <row r="37" spans="1:9" ht="23" customHeight="1" x14ac:dyDescent="0.2">
      <c r="A37" s="294" t="s">
        <v>483</v>
      </c>
      <c r="B37" s="295"/>
      <c r="D37" s="36"/>
      <c r="E37" s="37"/>
      <c r="F37" s="38"/>
      <c r="G37" s="159"/>
      <c r="H37" s="20"/>
      <c r="I37" s="160"/>
    </row>
    <row r="38" spans="1:9" ht="19" x14ac:dyDescent="0.2">
      <c r="A38" s="15" t="s">
        <v>493</v>
      </c>
      <c r="B38" s="15" t="s">
        <v>494</v>
      </c>
      <c r="D38" s="39"/>
      <c r="E38" s="40"/>
      <c r="F38" s="41"/>
      <c r="G38" s="157"/>
      <c r="H38" s="17"/>
      <c r="I38" s="158"/>
    </row>
    <row r="39" spans="1:9" ht="34" x14ac:dyDescent="0.2">
      <c r="A39" s="196" t="s">
        <v>633</v>
      </c>
      <c r="B39" s="196" t="s">
        <v>634</v>
      </c>
      <c r="D39" s="36"/>
      <c r="E39" s="37"/>
      <c r="F39" s="38"/>
      <c r="G39" s="159"/>
      <c r="H39" s="20"/>
      <c r="I39" s="160"/>
    </row>
    <row r="40" spans="1:9" ht="85" x14ac:dyDescent="0.2">
      <c r="A40" s="197" t="s">
        <v>635</v>
      </c>
      <c r="B40" s="197" t="s">
        <v>636</v>
      </c>
      <c r="D40" s="39"/>
      <c r="E40" s="40"/>
      <c r="F40" s="41"/>
      <c r="G40" s="157"/>
      <c r="H40" s="17"/>
      <c r="I40" s="158"/>
    </row>
    <row r="41" spans="1:9" x14ac:dyDescent="0.2">
      <c r="A41" s="146"/>
      <c r="B41" s="146"/>
      <c r="D41" s="36"/>
      <c r="E41" s="37"/>
      <c r="F41" s="38"/>
      <c r="G41" s="159"/>
      <c r="H41" s="20"/>
      <c r="I41" s="160"/>
    </row>
    <row r="42" spans="1:9" x14ac:dyDescent="0.2">
      <c r="A42" s="147"/>
      <c r="B42" s="147"/>
      <c r="D42" s="39"/>
      <c r="E42" s="40"/>
      <c r="F42" s="41"/>
      <c r="G42" s="157"/>
      <c r="H42" s="17"/>
      <c r="I42" s="158"/>
    </row>
    <row r="43" spans="1:9" x14ac:dyDescent="0.2">
      <c r="A43" s="146"/>
      <c r="B43" s="146"/>
      <c r="D43" s="36"/>
      <c r="E43" s="37"/>
      <c r="F43" s="38"/>
      <c r="G43" s="159"/>
      <c r="H43" s="20"/>
      <c r="I43" s="160"/>
    </row>
    <row r="44" spans="1:9" x14ac:dyDescent="0.2">
      <c r="A44" s="147"/>
      <c r="B44" s="147"/>
      <c r="D44" s="39"/>
      <c r="E44" s="40"/>
      <c r="F44" s="41"/>
      <c r="G44" s="157"/>
      <c r="H44" s="17"/>
      <c r="I44" s="158"/>
    </row>
    <row r="45" spans="1:9" ht="18" customHeight="1" x14ac:dyDescent="0.2">
      <c r="A45" s="140"/>
      <c r="B45" s="140"/>
      <c r="D45" s="14"/>
      <c r="E45" s="14"/>
      <c r="F45" s="14"/>
      <c r="G45" s="14"/>
      <c r="H45" s="14"/>
      <c r="I45" s="14"/>
    </row>
    <row r="46" spans="1:9" ht="19" x14ac:dyDescent="0.2">
      <c r="A46" s="140"/>
      <c r="B46" s="140"/>
      <c r="D46" s="141"/>
      <c r="E46" s="141"/>
      <c r="F46" s="141"/>
      <c r="G46" s="141"/>
      <c r="H46" s="141"/>
      <c r="I46" s="141"/>
    </row>
    <row r="47" spans="1:9" x14ac:dyDescent="0.2">
      <c r="A47" s="140"/>
      <c r="B47" s="140"/>
      <c r="D47" s="142"/>
      <c r="E47" s="142"/>
      <c r="F47" s="142"/>
      <c r="G47" s="142"/>
      <c r="H47" s="142"/>
      <c r="I47" s="142"/>
    </row>
    <row r="48" spans="1:9" x14ac:dyDescent="0.2">
      <c r="A48" s="140"/>
      <c r="B48" s="140"/>
      <c r="D48" s="142"/>
      <c r="E48" s="142"/>
      <c r="F48" s="142"/>
      <c r="G48" s="142"/>
      <c r="H48" s="142"/>
      <c r="I48" s="142"/>
    </row>
    <row r="49" spans="1:9" x14ac:dyDescent="0.2">
      <c r="A49" s="140"/>
      <c r="B49" s="140"/>
      <c r="D49" s="142"/>
      <c r="E49" s="142"/>
      <c r="F49" s="142"/>
      <c r="G49" s="142"/>
      <c r="H49" s="142"/>
      <c r="I49" s="142"/>
    </row>
    <row r="50" spans="1:9" x14ac:dyDescent="0.2">
      <c r="A50" s="140"/>
      <c r="B50" s="140"/>
      <c r="D50" s="142"/>
      <c r="E50" s="142"/>
      <c r="F50" s="142"/>
      <c r="G50" s="142"/>
      <c r="H50" s="142"/>
      <c r="I50" s="142"/>
    </row>
    <row r="51" spans="1:9" x14ac:dyDescent="0.2">
      <c r="A51" s="140"/>
      <c r="B51" s="140"/>
      <c r="D51" s="142"/>
      <c r="E51" s="142"/>
      <c r="F51" s="142"/>
      <c r="G51" s="142"/>
      <c r="H51" s="142"/>
      <c r="I51" s="142"/>
    </row>
    <row r="52" spans="1:9" x14ac:dyDescent="0.2">
      <c r="A52" s="140"/>
      <c r="B52" s="140"/>
      <c r="D52" s="142"/>
      <c r="E52" s="142"/>
      <c r="F52" s="142"/>
      <c r="G52" s="142"/>
      <c r="H52" s="142"/>
      <c r="I52" s="142"/>
    </row>
    <row r="53" spans="1:9" x14ac:dyDescent="0.2">
      <c r="D53" s="142"/>
      <c r="E53" s="142"/>
      <c r="F53" s="142"/>
      <c r="G53" s="142"/>
      <c r="H53" s="142"/>
      <c r="I53" s="142"/>
    </row>
    <row r="54" spans="1:9" x14ac:dyDescent="0.2">
      <c r="D54" s="142"/>
      <c r="E54" s="142"/>
      <c r="F54" s="142"/>
      <c r="G54" s="142"/>
      <c r="H54" s="142"/>
      <c r="I54" s="142"/>
    </row>
    <row r="55" spans="1:9" x14ac:dyDescent="0.2">
      <c r="D55" s="142"/>
      <c r="E55" s="142"/>
      <c r="F55" s="142"/>
      <c r="G55" s="142"/>
      <c r="H55" s="142"/>
      <c r="I55" s="142"/>
    </row>
    <row r="56" spans="1:9" x14ac:dyDescent="0.2">
      <c r="D56" s="142"/>
      <c r="E56" s="142"/>
      <c r="F56" s="142"/>
      <c r="G56" s="142"/>
      <c r="H56" s="142"/>
      <c r="I56" s="142"/>
    </row>
    <row r="57" spans="1:9" x14ac:dyDescent="0.2">
      <c r="D57" s="142"/>
      <c r="E57" s="142"/>
      <c r="F57" s="142"/>
      <c r="G57" s="142"/>
      <c r="H57" s="142"/>
      <c r="I57" s="142"/>
    </row>
    <row r="58" spans="1:9" x14ac:dyDescent="0.2">
      <c r="D58" s="142"/>
      <c r="E58" s="142"/>
      <c r="F58" s="142"/>
      <c r="G58" s="142"/>
      <c r="H58" s="142"/>
      <c r="I58" s="142"/>
    </row>
    <row r="59" spans="1:9" x14ac:dyDescent="0.2">
      <c r="D59" s="142"/>
      <c r="E59" s="142"/>
      <c r="F59" s="142"/>
      <c r="G59" s="142"/>
      <c r="H59" s="142"/>
      <c r="I59" s="142"/>
    </row>
    <row r="60" spans="1:9" x14ac:dyDescent="0.2">
      <c r="D60" s="142"/>
      <c r="E60" s="142"/>
      <c r="F60" s="142"/>
      <c r="G60" s="142"/>
      <c r="H60" s="142"/>
      <c r="I60" s="142"/>
    </row>
    <row r="61" spans="1:9" x14ac:dyDescent="0.2">
      <c r="D61" s="142"/>
      <c r="E61" s="142"/>
      <c r="F61" s="142"/>
      <c r="G61" s="142"/>
      <c r="H61" s="142"/>
      <c r="I61" s="142"/>
    </row>
  </sheetData>
  <sheetProtection algorithmName="SHA-512" hashValue="O8PGLNUzYiBWmpcgM/I7X+TF9hUZn4tIk2x6KfjP4L2T8WOBsQvrfdZ8fxOa3ENrWuWgbzBI8zVYRgu3nNfVcg==" saltValue="Z1bbGLv927184PBMlKVD+w=="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18" priority="15">
      <formula>$G25="All except"</formula>
    </cfRule>
  </conditionalFormatting>
  <conditionalFormatting sqref="E25:F43">
    <cfRule type="expression" dxfId="17" priority="14">
      <formula>$G25="Only"</formula>
    </cfRule>
  </conditionalFormatting>
  <conditionalFormatting sqref="D25:D43">
    <cfRule type="expression" dxfId="16" priority="13">
      <formula>$G25="Only"</formula>
    </cfRule>
  </conditionalFormatting>
  <conditionalFormatting sqref="I25:I43">
    <cfRule type="expression" dxfId="15" priority="11">
      <formula>$G25="Only"</formula>
    </cfRule>
  </conditionalFormatting>
  <conditionalFormatting sqref="I25:I43">
    <cfRule type="expression" dxfId="14" priority="10">
      <formula>$G25="All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4">
    <cfRule type="expression" dxfId="8" priority="4">
      <formula>$G22="All except"</formula>
    </cfRule>
  </conditionalFormatting>
  <conditionalFormatting sqref="E22:F24">
    <cfRule type="expression" dxfId="7" priority="3">
      <formula>$G22="Only"</formula>
    </cfRule>
  </conditionalFormatting>
  <conditionalFormatting sqref="D22:D24">
    <cfRule type="expression" dxfId="6" priority="2">
      <formula>$G22="Only"</formula>
    </cfRule>
  </conditionalFormatting>
  <conditionalFormatting sqref="I22:I24">
    <cfRule type="expression" dxfId="5" priority="1">
      <formula>$G22="All except"</formula>
    </cfRule>
  </conditionalFormatting>
  <dataValidations disablePrompts="1"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72"/>
  <sheetViews>
    <sheetView tabSelected="1" zoomScaleNormal="100" workbookViewId="0">
      <pane xSplit="2" ySplit="4" topLeftCell="H245" activePane="bottomRight" state="frozenSplit"/>
      <selection activeCell="I1" sqref="I1:O1048576"/>
      <selection pane="topRight" activeCell="I1" sqref="I1:O1048576"/>
      <selection pane="bottomLeft" activeCell="I1" sqref="I1:O1048576"/>
      <selection pane="bottomRight" activeCell="S207" sqref="S207"/>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30" customWidth="1"/>
    <col min="7" max="7" width="2" style="71" customWidth="1"/>
    <col min="8" max="8" width="17.5" style="70" customWidth="1"/>
    <col min="9" max="9" width="61.5" style="152" customWidth="1"/>
    <col min="10" max="10" width="7.83203125" style="153" hidden="1" customWidth="1"/>
    <col min="11" max="17" width="4.1640625" style="154" hidden="1" customWidth="1"/>
    <col min="18" max="18" width="5.83203125" style="154" hidden="1" customWidth="1"/>
    <col min="19" max="19" width="70.1640625" style="154" customWidth="1"/>
    <col min="20" max="20" width="41.6640625" style="11" customWidth="1"/>
    <col min="21" max="16384" width="10.83203125" style="11"/>
  </cols>
  <sheetData>
    <row r="1" spans="1:19" ht="60" x14ac:dyDescent="0.2">
      <c r="A1" s="44"/>
      <c r="B1" s="45" t="str">
        <f>IF(Introduction!B1&lt;&gt;"",Introduction!B1,"")</f>
        <v>Manufacture of plastics and plastic products</v>
      </c>
      <c r="E1" s="47"/>
      <c r="F1" s="48"/>
    </row>
    <row r="2" spans="1:19" ht="18" thickBot="1" x14ac:dyDescent="0.25">
      <c r="E2" s="47"/>
      <c r="F2" s="47"/>
    </row>
    <row r="3" spans="1:19" s="73" customFormat="1" ht="27" thickTop="1" x14ac:dyDescent="0.2">
      <c r="A3" s="315" t="s">
        <v>442</v>
      </c>
      <c r="B3" s="315"/>
      <c r="C3" s="315"/>
      <c r="D3" s="315"/>
      <c r="E3" s="315"/>
      <c r="F3" s="315"/>
      <c r="G3" s="118"/>
      <c r="H3" s="316" t="s">
        <v>443</v>
      </c>
      <c r="I3" s="317"/>
      <c r="J3" s="317"/>
      <c r="K3" s="317"/>
      <c r="L3" s="317"/>
      <c r="M3" s="317"/>
      <c r="N3" s="317"/>
      <c r="O3" s="317"/>
      <c r="P3" s="317"/>
      <c r="Q3" s="317"/>
      <c r="R3" s="317"/>
      <c r="S3" s="318"/>
    </row>
    <row r="4" spans="1:19" s="75" customFormat="1" ht="41" thickBot="1" x14ac:dyDescent="0.3">
      <c r="A4" s="119" t="s">
        <v>84</v>
      </c>
      <c r="B4" s="119" t="s">
        <v>85</v>
      </c>
      <c r="C4" s="119" t="s">
        <v>35</v>
      </c>
      <c r="D4" s="119" t="s">
        <v>26</v>
      </c>
      <c r="E4" s="119" t="s">
        <v>380</v>
      </c>
      <c r="F4" s="119" t="s">
        <v>89</v>
      </c>
      <c r="G4" s="74"/>
      <c r="H4" s="90" t="s">
        <v>86</v>
      </c>
      <c r="I4" s="91" t="s">
        <v>396</v>
      </c>
      <c r="J4" s="91" t="s">
        <v>68</v>
      </c>
      <c r="K4" s="91" t="s">
        <v>61</v>
      </c>
      <c r="L4" s="91" t="s">
        <v>62</v>
      </c>
      <c r="M4" s="91" t="s">
        <v>64</v>
      </c>
      <c r="N4" s="91" t="s">
        <v>63</v>
      </c>
      <c r="O4" s="117" t="s">
        <v>623</v>
      </c>
      <c r="P4" s="117" t="s">
        <v>624</v>
      </c>
      <c r="Q4" s="117" t="s">
        <v>625</v>
      </c>
      <c r="R4" s="117" t="s">
        <v>626</v>
      </c>
      <c r="S4" s="92" t="s">
        <v>395</v>
      </c>
    </row>
    <row r="5" spans="1:19" s="73" customFormat="1" ht="109" thickTop="1" x14ac:dyDescent="0.2">
      <c r="A5" s="301" t="s">
        <v>0</v>
      </c>
      <c r="B5" s="301" t="s">
        <v>40</v>
      </c>
      <c r="C5" s="49" t="s">
        <v>178</v>
      </c>
      <c r="D5" s="49" t="s">
        <v>65</v>
      </c>
      <c r="E5" s="234" t="s">
        <v>177</v>
      </c>
      <c r="F5" s="50" t="s">
        <v>90</v>
      </c>
      <c r="G5" s="76"/>
      <c r="H5" s="109" t="s">
        <v>646</v>
      </c>
      <c r="I5" s="4" t="s">
        <v>865</v>
      </c>
      <c r="J5" s="131" t="s">
        <v>0</v>
      </c>
      <c r="K5" s="131">
        <f>IF(AND($H5="Yes",NOT(ISERROR(SEARCH("-H-",$C5)))),1,0)</f>
        <v>1</v>
      </c>
      <c r="L5" s="131">
        <f t="shared" ref="L5:L68" si="0">IF(AND($H5="Yes",NOT(ISERROR(SEARCH("-L-",$C5)))),1,0)</f>
        <v>0</v>
      </c>
      <c r="M5" s="131">
        <f t="shared" ref="M5:M68" si="1">IF(AND($H5="Yes",NOT(ISERROR(SEARCH("-U-",$C5)))),1,0)</f>
        <v>0</v>
      </c>
      <c r="N5" s="131">
        <f t="shared" ref="N5:N68" si="2">IF(AND($H5="Yes",NOT(ISERROR(SEARCH("-P-",$C5)))),1,0)</f>
        <v>0</v>
      </c>
      <c r="O5" s="131">
        <f>IF(AND($H5="Split",$D5="High"),1,0)</f>
        <v>0</v>
      </c>
      <c r="P5" s="131">
        <f>IF(AND($H5="Split",$D5="Low"),1,0)</f>
        <v>0</v>
      </c>
      <c r="Q5" s="131">
        <f>IF(AND($H5="Split",$D5="Unlikely"),1,0)</f>
        <v>0</v>
      </c>
      <c r="R5" s="131">
        <f>IF(AND($H5="Split",$D5="Moderate"),1,0)</f>
        <v>0</v>
      </c>
      <c r="S5" s="212"/>
    </row>
    <row r="6" spans="1:19" s="73" customFormat="1" ht="198" x14ac:dyDescent="0.2">
      <c r="A6" s="301"/>
      <c r="B6" s="301"/>
      <c r="C6" s="51" t="s">
        <v>179</v>
      </c>
      <c r="D6" s="51" t="s">
        <v>65</v>
      </c>
      <c r="E6" s="68" t="s">
        <v>184</v>
      </c>
      <c r="F6" s="52" t="s">
        <v>91</v>
      </c>
      <c r="G6" s="76"/>
      <c r="H6" s="106" t="s">
        <v>646</v>
      </c>
      <c r="I6" s="3" t="s">
        <v>866</v>
      </c>
      <c r="J6" s="132" t="s">
        <v>0</v>
      </c>
      <c r="K6" s="132">
        <f t="shared" ref="K6:K69" si="3">IF(AND($H6="Yes",NOT(ISERROR(SEARCH("-H-",$C6)))),1,0)</f>
        <v>1</v>
      </c>
      <c r="L6" s="132">
        <f t="shared" si="0"/>
        <v>0</v>
      </c>
      <c r="M6" s="132">
        <f t="shared" si="1"/>
        <v>0</v>
      </c>
      <c r="N6" s="132">
        <f t="shared" si="2"/>
        <v>0</v>
      </c>
      <c r="O6" s="132">
        <f>IF(AND($H6="Split",$D6="High"),1,0)</f>
        <v>0</v>
      </c>
      <c r="P6" s="132">
        <f>IF(AND($H6="Split",$D6="Low"),1,0)</f>
        <v>0</v>
      </c>
      <c r="Q6" s="132">
        <f>IF(AND($H6="Split",$D6="Unlikely"),1,0)</f>
        <v>0</v>
      </c>
      <c r="R6" s="132">
        <f>IF(AND($H6="Split",$D6="Moderate"),1,0)</f>
        <v>0</v>
      </c>
      <c r="S6" s="213"/>
    </row>
    <row r="7" spans="1:19" s="73" customFormat="1" ht="144" x14ac:dyDescent="0.2">
      <c r="A7" s="301"/>
      <c r="B7" s="301"/>
      <c r="C7" s="51" t="s">
        <v>180</v>
      </c>
      <c r="D7" s="51" t="s">
        <v>65</v>
      </c>
      <c r="E7" s="68" t="s">
        <v>185</v>
      </c>
      <c r="F7" s="52" t="s">
        <v>517</v>
      </c>
      <c r="G7" s="76"/>
      <c r="H7" s="106" t="s">
        <v>646</v>
      </c>
      <c r="I7" s="3" t="s">
        <v>867</v>
      </c>
      <c r="J7" s="132" t="s">
        <v>0</v>
      </c>
      <c r="K7" s="132">
        <f t="shared" si="3"/>
        <v>1</v>
      </c>
      <c r="L7" s="132">
        <f t="shared" si="0"/>
        <v>0</v>
      </c>
      <c r="M7" s="132">
        <f t="shared" si="1"/>
        <v>0</v>
      </c>
      <c r="N7" s="132">
        <f t="shared" si="2"/>
        <v>0</v>
      </c>
      <c r="O7" s="132">
        <f t="shared" ref="O7:O70" si="4">IF(AND($H7="Split",$D7="High"),1,0)</f>
        <v>0</v>
      </c>
      <c r="P7" s="132">
        <f t="shared" ref="P7:P70" si="5">IF(AND($H7="Split",$D7="Low"),1,0)</f>
        <v>0</v>
      </c>
      <c r="Q7" s="132">
        <f t="shared" ref="Q7:Q70" si="6">IF(AND($H7="Split",$D7="Unlikely"),1,0)</f>
        <v>0</v>
      </c>
      <c r="R7" s="132">
        <f t="shared" ref="R7:R70" si="7">IF(AND($H7="Split",$D7="Moderate"),1,0)</f>
        <v>0</v>
      </c>
      <c r="S7" s="213"/>
    </row>
    <row r="8" spans="1:19" s="73" customFormat="1" ht="36" x14ac:dyDescent="0.2">
      <c r="A8" s="301"/>
      <c r="B8" s="301"/>
      <c r="C8" s="51" t="s">
        <v>181</v>
      </c>
      <c r="D8" s="51" t="s">
        <v>65</v>
      </c>
      <c r="E8" s="68" t="s">
        <v>186</v>
      </c>
      <c r="F8" s="52" t="s">
        <v>92</v>
      </c>
      <c r="G8" s="76"/>
      <c r="H8" s="106" t="s">
        <v>648</v>
      </c>
      <c r="I8" s="3"/>
      <c r="J8" s="132" t="s">
        <v>0</v>
      </c>
      <c r="K8" s="132">
        <f t="shared" si="3"/>
        <v>0</v>
      </c>
      <c r="L8" s="132">
        <f t="shared" si="0"/>
        <v>0</v>
      </c>
      <c r="M8" s="132">
        <f t="shared" si="1"/>
        <v>0</v>
      </c>
      <c r="N8" s="132">
        <f t="shared" si="2"/>
        <v>0</v>
      </c>
      <c r="O8" s="132">
        <f t="shared" si="4"/>
        <v>0</v>
      </c>
      <c r="P8" s="132">
        <f t="shared" si="5"/>
        <v>0</v>
      </c>
      <c r="Q8" s="132">
        <f t="shared" si="6"/>
        <v>0</v>
      </c>
      <c r="R8" s="132">
        <f t="shared" si="7"/>
        <v>0</v>
      </c>
      <c r="S8" s="213"/>
    </row>
    <row r="9" spans="1:19" s="73" customFormat="1" ht="54" x14ac:dyDescent="0.2">
      <c r="A9" s="301"/>
      <c r="B9" s="301"/>
      <c r="C9" s="51" t="s">
        <v>182</v>
      </c>
      <c r="D9" s="51" t="s">
        <v>65</v>
      </c>
      <c r="E9" s="224" t="s">
        <v>612</v>
      </c>
      <c r="F9" s="231" t="s">
        <v>518</v>
      </c>
      <c r="G9" s="76"/>
      <c r="H9" s="106" t="s">
        <v>648</v>
      </c>
      <c r="I9" s="3"/>
      <c r="J9" s="132" t="s">
        <v>0</v>
      </c>
      <c r="K9" s="132">
        <f t="shared" si="3"/>
        <v>0</v>
      </c>
      <c r="L9" s="132">
        <f t="shared" si="0"/>
        <v>0</v>
      </c>
      <c r="M9" s="132">
        <f t="shared" si="1"/>
        <v>0</v>
      </c>
      <c r="N9" s="132">
        <f t="shared" si="2"/>
        <v>0</v>
      </c>
      <c r="O9" s="132">
        <f t="shared" si="4"/>
        <v>0</v>
      </c>
      <c r="P9" s="132">
        <f t="shared" si="5"/>
        <v>0</v>
      </c>
      <c r="Q9" s="132">
        <f t="shared" si="6"/>
        <v>0</v>
      </c>
      <c r="R9" s="132">
        <f t="shared" si="7"/>
        <v>0</v>
      </c>
      <c r="S9" s="213"/>
    </row>
    <row r="10" spans="1:19" s="73" customFormat="1" ht="162" x14ac:dyDescent="0.2">
      <c r="A10" s="301"/>
      <c r="B10" s="301"/>
      <c r="C10" s="51" t="s">
        <v>183</v>
      </c>
      <c r="D10" s="51" t="s">
        <v>65</v>
      </c>
      <c r="E10" s="224" t="s">
        <v>187</v>
      </c>
      <c r="F10" s="231" t="s">
        <v>93</v>
      </c>
      <c r="G10" s="76"/>
      <c r="H10" s="108" t="s">
        <v>646</v>
      </c>
      <c r="I10" s="9" t="s">
        <v>837</v>
      </c>
      <c r="J10" s="132" t="s">
        <v>0</v>
      </c>
      <c r="K10" s="132">
        <f t="shared" si="3"/>
        <v>1</v>
      </c>
      <c r="L10" s="132">
        <f t="shared" si="0"/>
        <v>0</v>
      </c>
      <c r="M10" s="132">
        <f t="shared" si="1"/>
        <v>0</v>
      </c>
      <c r="N10" s="132">
        <f t="shared" si="2"/>
        <v>0</v>
      </c>
      <c r="O10" s="132">
        <f t="shared" si="4"/>
        <v>0</v>
      </c>
      <c r="P10" s="132">
        <f t="shared" si="5"/>
        <v>0</v>
      </c>
      <c r="Q10" s="132">
        <f t="shared" si="6"/>
        <v>0</v>
      </c>
      <c r="R10" s="132">
        <f t="shared" si="7"/>
        <v>0</v>
      </c>
      <c r="S10" s="213"/>
    </row>
    <row r="11" spans="1:19" s="73" customFormat="1" ht="36" x14ac:dyDescent="0.2">
      <c r="A11" s="301"/>
      <c r="B11" s="301"/>
      <c r="C11" s="51" t="s">
        <v>535</v>
      </c>
      <c r="D11" s="51" t="s">
        <v>65</v>
      </c>
      <c r="E11" s="224" t="s">
        <v>537</v>
      </c>
      <c r="F11" s="231"/>
      <c r="G11" s="76"/>
      <c r="H11" s="108" t="s">
        <v>648</v>
      </c>
      <c r="I11" s="9"/>
      <c r="J11" s="132" t="s">
        <v>0</v>
      </c>
      <c r="K11" s="132">
        <f t="shared" si="3"/>
        <v>0</v>
      </c>
      <c r="L11" s="132">
        <f t="shared" si="0"/>
        <v>0</v>
      </c>
      <c r="M11" s="132">
        <f t="shared" si="1"/>
        <v>0</v>
      </c>
      <c r="N11" s="132">
        <f t="shared" si="2"/>
        <v>0</v>
      </c>
      <c r="O11" s="132">
        <f t="shared" si="4"/>
        <v>0</v>
      </c>
      <c r="P11" s="132">
        <f t="shared" si="5"/>
        <v>0</v>
      </c>
      <c r="Q11" s="132">
        <f t="shared" si="6"/>
        <v>0</v>
      </c>
      <c r="R11" s="132">
        <f t="shared" si="7"/>
        <v>0</v>
      </c>
      <c r="S11" s="247"/>
    </row>
    <row r="12" spans="1:19" s="73" customFormat="1" ht="36" x14ac:dyDescent="0.2">
      <c r="A12" s="301"/>
      <c r="B12" s="301"/>
      <c r="C12" s="51" t="s">
        <v>536</v>
      </c>
      <c r="D12" s="51" t="s">
        <v>66</v>
      </c>
      <c r="E12" s="224" t="s">
        <v>538</v>
      </c>
      <c r="F12" s="231"/>
      <c r="G12" s="76"/>
      <c r="H12" s="108" t="s">
        <v>648</v>
      </c>
      <c r="I12" s="9"/>
      <c r="J12" s="132" t="s">
        <v>0</v>
      </c>
      <c r="K12" s="132">
        <f t="shared" si="3"/>
        <v>0</v>
      </c>
      <c r="L12" s="132">
        <f t="shared" si="0"/>
        <v>0</v>
      </c>
      <c r="M12" s="132">
        <f t="shared" si="1"/>
        <v>0</v>
      </c>
      <c r="N12" s="132">
        <f t="shared" si="2"/>
        <v>0</v>
      </c>
      <c r="O12" s="132">
        <f t="shared" si="4"/>
        <v>0</v>
      </c>
      <c r="P12" s="132">
        <f t="shared" si="5"/>
        <v>0</v>
      </c>
      <c r="Q12" s="132">
        <f t="shared" si="6"/>
        <v>0</v>
      </c>
      <c r="R12" s="132">
        <f t="shared" si="7"/>
        <v>0</v>
      </c>
      <c r="S12" s="10"/>
    </row>
    <row r="13" spans="1:19" s="73" customFormat="1" ht="21" thickBot="1" x14ac:dyDescent="0.25">
      <c r="A13" s="301"/>
      <c r="B13" s="301"/>
      <c r="C13" s="51" t="s">
        <v>456</v>
      </c>
      <c r="D13" s="51" t="s">
        <v>390</v>
      </c>
      <c r="E13" s="224" t="s">
        <v>458</v>
      </c>
      <c r="F13" s="231"/>
      <c r="G13" s="76"/>
      <c r="H13" s="107" t="s">
        <v>648</v>
      </c>
      <c r="I13" s="7"/>
      <c r="J13" s="134" t="s">
        <v>0</v>
      </c>
      <c r="K13" s="134">
        <f t="shared" si="3"/>
        <v>0</v>
      </c>
      <c r="L13" s="134">
        <f t="shared" si="0"/>
        <v>0</v>
      </c>
      <c r="M13" s="134">
        <f t="shared" si="1"/>
        <v>0</v>
      </c>
      <c r="N13" s="134">
        <f t="shared" si="2"/>
        <v>0</v>
      </c>
      <c r="O13" s="134">
        <f t="shared" si="4"/>
        <v>0</v>
      </c>
      <c r="P13" s="134">
        <f t="shared" si="5"/>
        <v>0</v>
      </c>
      <c r="Q13" s="134">
        <f t="shared" si="6"/>
        <v>0</v>
      </c>
      <c r="R13" s="134">
        <f t="shared" si="7"/>
        <v>0</v>
      </c>
      <c r="S13" s="8"/>
    </row>
    <row r="14" spans="1:19" s="73" customFormat="1" ht="145" thickTop="1" x14ac:dyDescent="0.2">
      <c r="A14" s="303" t="s">
        <v>1</v>
      </c>
      <c r="B14" s="303" t="s">
        <v>60</v>
      </c>
      <c r="C14" s="161" t="s">
        <v>188</v>
      </c>
      <c r="D14" s="161" t="s">
        <v>65</v>
      </c>
      <c r="E14" s="57" t="s">
        <v>190</v>
      </c>
      <c r="F14" s="58" t="s">
        <v>593</v>
      </c>
      <c r="G14" s="76"/>
      <c r="H14" s="105" t="s">
        <v>646</v>
      </c>
      <c r="I14" s="4" t="s">
        <v>858</v>
      </c>
      <c r="J14" s="131" t="s">
        <v>1</v>
      </c>
      <c r="K14" s="131">
        <f t="shared" si="3"/>
        <v>1</v>
      </c>
      <c r="L14" s="131">
        <f t="shared" si="0"/>
        <v>0</v>
      </c>
      <c r="M14" s="131">
        <f t="shared" si="1"/>
        <v>0</v>
      </c>
      <c r="N14" s="131">
        <f t="shared" si="2"/>
        <v>0</v>
      </c>
      <c r="O14" s="132">
        <f t="shared" si="4"/>
        <v>0</v>
      </c>
      <c r="P14" s="132">
        <f t="shared" si="5"/>
        <v>0</v>
      </c>
      <c r="Q14" s="132">
        <f t="shared" si="6"/>
        <v>0</v>
      </c>
      <c r="R14" s="132">
        <f t="shared" si="7"/>
        <v>0</v>
      </c>
      <c r="S14" s="250"/>
    </row>
    <row r="15" spans="1:19" s="73" customFormat="1" ht="54" x14ac:dyDescent="0.2">
      <c r="A15" s="304"/>
      <c r="B15" s="304"/>
      <c r="C15" s="161" t="s">
        <v>189</v>
      </c>
      <c r="D15" s="161" t="s">
        <v>65</v>
      </c>
      <c r="E15" s="57" t="s">
        <v>191</v>
      </c>
      <c r="F15" s="54" t="s">
        <v>94</v>
      </c>
      <c r="G15" s="76"/>
      <c r="H15" s="106" t="s">
        <v>648</v>
      </c>
      <c r="I15" s="3"/>
      <c r="J15" s="132" t="s">
        <v>1</v>
      </c>
      <c r="K15" s="132">
        <f t="shared" si="3"/>
        <v>0</v>
      </c>
      <c r="L15" s="132">
        <f t="shared" si="0"/>
        <v>0</v>
      </c>
      <c r="M15" s="132">
        <f t="shared" si="1"/>
        <v>0</v>
      </c>
      <c r="N15" s="132">
        <f t="shared" si="2"/>
        <v>0</v>
      </c>
      <c r="O15" s="132">
        <f t="shared" si="4"/>
        <v>0</v>
      </c>
      <c r="P15" s="132">
        <f t="shared" si="5"/>
        <v>0</v>
      </c>
      <c r="Q15" s="132">
        <f t="shared" si="6"/>
        <v>0</v>
      </c>
      <c r="R15" s="132">
        <f t="shared" si="7"/>
        <v>0</v>
      </c>
      <c r="S15" s="213"/>
    </row>
    <row r="16" spans="1:19" s="73" customFormat="1" ht="54" x14ac:dyDescent="0.2">
      <c r="A16" s="304"/>
      <c r="B16" s="304"/>
      <c r="C16" s="161" t="s">
        <v>193</v>
      </c>
      <c r="D16" s="161" t="s">
        <v>65</v>
      </c>
      <c r="E16" s="57" t="s">
        <v>192</v>
      </c>
      <c r="F16" s="58" t="s">
        <v>522</v>
      </c>
      <c r="G16" s="76"/>
      <c r="H16" s="106" t="s">
        <v>646</v>
      </c>
      <c r="I16" s="3" t="s">
        <v>868</v>
      </c>
      <c r="J16" s="132" t="s">
        <v>1</v>
      </c>
      <c r="K16" s="132">
        <f t="shared" si="3"/>
        <v>1</v>
      </c>
      <c r="L16" s="132">
        <f t="shared" si="0"/>
        <v>0</v>
      </c>
      <c r="M16" s="132">
        <f t="shared" si="1"/>
        <v>0</v>
      </c>
      <c r="N16" s="132">
        <f t="shared" si="2"/>
        <v>0</v>
      </c>
      <c r="O16" s="132">
        <f t="shared" si="4"/>
        <v>0</v>
      </c>
      <c r="P16" s="132">
        <f t="shared" si="5"/>
        <v>0</v>
      </c>
      <c r="Q16" s="132">
        <f t="shared" si="6"/>
        <v>0</v>
      </c>
      <c r="R16" s="132">
        <f t="shared" si="7"/>
        <v>0</v>
      </c>
      <c r="S16" s="213"/>
    </row>
    <row r="17" spans="1:20" s="73" customFormat="1" ht="72" x14ac:dyDescent="0.2">
      <c r="A17" s="304"/>
      <c r="B17" s="304"/>
      <c r="C17" s="161" t="s">
        <v>194</v>
      </c>
      <c r="D17" s="161" t="s">
        <v>66</v>
      </c>
      <c r="E17" s="66" t="s">
        <v>482</v>
      </c>
      <c r="F17" s="55" t="s">
        <v>519</v>
      </c>
      <c r="G17" s="76"/>
      <c r="H17" s="106" t="s">
        <v>648</v>
      </c>
      <c r="I17" s="3"/>
      <c r="J17" s="132" t="s">
        <v>1</v>
      </c>
      <c r="K17" s="132">
        <f t="shared" si="3"/>
        <v>0</v>
      </c>
      <c r="L17" s="132">
        <f t="shared" si="0"/>
        <v>0</v>
      </c>
      <c r="M17" s="132">
        <f t="shared" si="1"/>
        <v>0</v>
      </c>
      <c r="N17" s="132">
        <f t="shared" si="2"/>
        <v>0</v>
      </c>
      <c r="O17" s="132">
        <f t="shared" si="4"/>
        <v>0</v>
      </c>
      <c r="P17" s="132">
        <f t="shared" si="5"/>
        <v>0</v>
      </c>
      <c r="Q17" s="132">
        <f t="shared" si="6"/>
        <v>0</v>
      </c>
      <c r="R17" s="132">
        <f t="shared" si="7"/>
        <v>0</v>
      </c>
      <c r="S17" s="6"/>
    </row>
    <row r="18" spans="1:20" s="73" customFormat="1" ht="36" x14ac:dyDescent="0.2">
      <c r="A18" s="304"/>
      <c r="B18" s="304"/>
      <c r="C18" s="161" t="s">
        <v>539</v>
      </c>
      <c r="D18" s="161" t="s">
        <v>65</v>
      </c>
      <c r="E18" s="57" t="s">
        <v>537</v>
      </c>
      <c r="F18" s="54"/>
      <c r="G18" s="76"/>
      <c r="H18" s="108" t="s">
        <v>648</v>
      </c>
      <c r="I18" s="9"/>
      <c r="J18" s="132" t="s">
        <v>1</v>
      </c>
      <c r="K18" s="132">
        <f t="shared" si="3"/>
        <v>0</v>
      </c>
      <c r="L18" s="132">
        <f t="shared" si="0"/>
        <v>0</v>
      </c>
      <c r="M18" s="132">
        <f t="shared" si="1"/>
        <v>0</v>
      </c>
      <c r="N18" s="132">
        <f t="shared" si="2"/>
        <v>0</v>
      </c>
      <c r="O18" s="132">
        <f t="shared" si="4"/>
        <v>0</v>
      </c>
      <c r="P18" s="132">
        <f t="shared" si="5"/>
        <v>0</v>
      </c>
      <c r="Q18" s="132">
        <f t="shared" si="6"/>
        <v>0</v>
      </c>
      <c r="R18" s="132">
        <f t="shared" si="7"/>
        <v>0</v>
      </c>
      <c r="S18" s="10"/>
    </row>
    <row r="19" spans="1:20" s="73" customFormat="1" ht="36" x14ac:dyDescent="0.2">
      <c r="A19" s="304"/>
      <c r="B19" s="304"/>
      <c r="C19" s="161" t="s">
        <v>540</v>
      </c>
      <c r="D19" s="161" t="s">
        <v>66</v>
      </c>
      <c r="E19" s="57" t="s">
        <v>538</v>
      </c>
      <c r="F19" s="54"/>
      <c r="G19" s="76"/>
      <c r="H19" s="106" t="s">
        <v>648</v>
      </c>
      <c r="I19" s="3"/>
      <c r="J19" s="132" t="s">
        <v>1</v>
      </c>
      <c r="K19" s="132">
        <f t="shared" si="3"/>
        <v>0</v>
      </c>
      <c r="L19" s="132">
        <f t="shared" si="0"/>
        <v>0</v>
      </c>
      <c r="M19" s="132">
        <f t="shared" si="1"/>
        <v>0</v>
      </c>
      <c r="N19" s="132">
        <f t="shared" si="2"/>
        <v>0</v>
      </c>
      <c r="O19" s="132">
        <f t="shared" si="4"/>
        <v>0</v>
      </c>
      <c r="P19" s="132">
        <f t="shared" si="5"/>
        <v>0</v>
      </c>
      <c r="Q19" s="132">
        <f t="shared" si="6"/>
        <v>0</v>
      </c>
      <c r="R19" s="132">
        <f t="shared" si="7"/>
        <v>0</v>
      </c>
      <c r="S19" s="6"/>
    </row>
    <row r="20" spans="1:20" s="73" customFormat="1" ht="21" thickBot="1" x14ac:dyDescent="0.25">
      <c r="A20" s="305"/>
      <c r="B20" s="305"/>
      <c r="C20" s="161" t="s">
        <v>459</v>
      </c>
      <c r="D20" s="161" t="s">
        <v>390</v>
      </c>
      <c r="E20" s="66" t="s">
        <v>458</v>
      </c>
      <c r="F20" s="55"/>
      <c r="G20" s="76"/>
      <c r="H20" s="110" t="s">
        <v>648</v>
      </c>
      <c r="I20" s="111"/>
      <c r="J20" s="133" t="s">
        <v>1</v>
      </c>
      <c r="K20" s="133">
        <f t="shared" si="3"/>
        <v>0</v>
      </c>
      <c r="L20" s="133">
        <f t="shared" si="0"/>
        <v>0</v>
      </c>
      <c r="M20" s="133">
        <f t="shared" si="1"/>
        <v>0</v>
      </c>
      <c r="N20" s="133">
        <f t="shared" si="2"/>
        <v>0</v>
      </c>
      <c r="O20" s="134">
        <f t="shared" si="4"/>
        <v>0</v>
      </c>
      <c r="P20" s="134">
        <f t="shared" si="5"/>
        <v>0</v>
      </c>
      <c r="Q20" s="134">
        <f t="shared" si="6"/>
        <v>0</v>
      </c>
      <c r="R20" s="134">
        <f t="shared" si="7"/>
        <v>0</v>
      </c>
      <c r="S20" s="112"/>
    </row>
    <row r="21" spans="1:20" s="73" customFormat="1" ht="21" thickTop="1" x14ac:dyDescent="0.2">
      <c r="A21" s="300" t="s">
        <v>2</v>
      </c>
      <c r="B21" s="300" t="s">
        <v>39</v>
      </c>
      <c r="C21" s="51" t="s">
        <v>195</v>
      </c>
      <c r="D21" s="51" t="s">
        <v>65</v>
      </c>
      <c r="E21" s="224" t="s">
        <v>293</v>
      </c>
      <c r="F21" s="231" t="s">
        <v>95</v>
      </c>
      <c r="G21" s="77"/>
      <c r="H21" s="105" t="s">
        <v>648</v>
      </c>
      <c r="I21" s="4"/>
      <c r="J21" s="131" t="s">
        <v>2</v>
      </c>
      <c r="K21" s="131">
        <f t="shared" si="3"/>
        <v>0</v>
      </c>
      <c r="L21" s="131">
        <f t="shared" si="0"/>
        <v>0</v>
      </c>
      <c r="M21" s="131">
        <f t="shared" si="1"/>
        <v>0</v>
      </c>
      <c r="N21" s="131">
        <f t="shared" si="2"/>
        <v>0</v>
      </c>
      <c r="O21" s="133">
        <f t="shared" si="4"/>
        <v>0</v>
      </c>
      <c r="P21" s="133">
        <f t="shared" si="5"/>
        <v>0</v>
      </c>
      <c r="Q21" s="133">
        <f t="shared" si="6"/>
        <v>0</v>
      </c>
      <c r="R21" s="133">
        <f t="shared" si="7"/>
        <v>0</v>
      </c>
      <c r="S21" s="212"/>
    </row>
    <row r="22" spans="1:20" s="73" customFormat="1" ht="20" x14ac:dyDescent="0.2">
      <c r="A22" s="301"/>
      <c r="B22" s="301"/>
      <c r="C22" s="51" t="s">
        <v>196</v>
      </c>
      <c r="D22" s="51" t="s">
        <v>65</v>
      </c>
      <c r="E22" s="224" t="s">
        <v>294</v>
      </c>
      <c r="F22" s="231" t="s">
        <v>96</v>
      </c>
      <c r="G22" s="76"/>
      <c r="H22" s="106" t="s">
        <v>648</v>
      </c>
      <c r="I22" s="3"/>
      <c r="J22" s="132" t="s">
        <v>2</v>
      </c>
      <c r="K22" s="132">
        <f t="shared" si="3"/>
        <v>0</v>
      </c>
      <c r="L22" s="132">
        <f t="shared" si="0"/>
        <v>0</v>
      </c>
      <c r="M22" s="132">
        <f t="shared" si="1"/>
        <v>0</v>
      </c>
      <c r="N22" s="132">
        <f t="shared" si="2"/>
        <v>0</v>
      </c>
      <c r="O22" s="132">
        <f t="shared" si="4"/>
        <v>0</v>
      </c>
      <c r="P22" s="132">
        <f t="shared" si="5"/>
        <v>0</v>
      </c>
      <c r="Q22" s="132">
        <f t="shared" si="6"/>
        <v>0</v>
      </c>
      <c r="R22" s="132">
        <f t="shared" si="7"/>
        <v>0</v>
      </c>
      <c r="S22" s="6"/>
    </row>
    <row r="23" spans="1:20" s="73" customFormat="1" ht="20" x14ac:dyDescent="0.2">
      <c r="A23" s="301"/>
      <c r="B23" s="301"/>
      <c r="C23" s="51" t="s">
        <v>197</v>
      </c>
      <c r="D23" s="51" t="s">
        <v>65</v>
      </c>
      <c r="E23" s="224" t="s">
        <v>295</v>
      </c>
      <c r="F23" s="231" t="s">
        <v>97</v>
      </c>
      <c r="G23" s="76"/>
      <c r="H23" s="106" t="s">
        <v>648</v>
      </c>
      <c r="I23" s="3"/>
      <c r="J23" s="132" t="s">
        <v>2</v>
      </c>
      <c r="K23" s="132">
        <f t="shared" si="3"/>
        <v>0</v>
      </c>
      <c r="L23" s="132">
        <f t="shared" si="0"/>
        <v>0</v>
      </c>
      <c r="M23" s="132">
        <f t="shared" si="1"/>
        <v>0</v>
      </c>
      <c r="N23" s="132">
        <f t="shared" si="2"/>
        <v>0</v>
      </c>
      <c r="O23" s="132">
        <f t="shared" si="4"/>
        <v>0</v>
      </c>
      <c r="P23" s="132">
        <f t="shared" si="5"/>
        <v>0</v>
      </c>
      <c r="Q23" s="132">
        <f t="shared" si="6"/>
        <v>0</v>
      </c>
      <c r="R23" s="132">
        <f t="shared" si="7"/>
        <v>0</v>
      </c>
      <c r="S23" s="6"/>
    </row>
    <row r="24" spans="1:20" s="73" customFormat="1" ht="54" x14ac:dyDescent="0.2">
      <c r="A24" s="301"/>
      <c r="B24" s="301"/>
      <c r="C24" s="51" t="s">
        <v>198</v>
      </c>
      <c r="D24" s="51" t="s">
        <v>65</v>
      </c>
      <c r="E24" s="224" t="s">
        <v>296</v>
      </c>
      <c r="F24" s="231" t="s">
        <v>98</v>
      </c>
      <c r="G24" s="76"/>
      <c r="H24" s="106" t="s">
        <v>648</v>
      </c>
      <c r="I24" s="3"/>
      <c r="J24" s="132" t="s">
        <v>2</v>
      </c>
      <c r="K24" s="132">
        <f t="shared" si="3"/>
        <v>0</v>
      </c>
      <c r="L24" s="132">
        <f t="shared" si="0"/>
        <v>0</v>
      </c>
      <c r="M24" s="132">
        <f t="shared" si="1"/>
        <v>0</v>
      </c>
      <c r="N24" s="132">
        <f t="shared" si="2"/>
        <v>0</v>
      </c>
      <c r="O24" s="132">
        <f t="shared" si="4"/>
        <v>0</v>
      </c>
      <c r="P24" s="132">
        <f t="shared" si="5"/>
        <v>0</v>
      </c>
      <c r="Q24" s="132">
        <f t="shared" si="6"/>
        <v>0</v>
      </c>
      <c r="R24" s="132">
        <f t="shared" si="7"/>
        <v>0</v>
      </c>
      <c r="S24" s="213"/>
    </row>
    <row r="25" spans="1:20" s="73" customFormat="1" ht="20" x14ac:dyDescent="0.2">
      <c r="A25" s="301"/>
      <c r="B25" s="301"/>
      <c r="C25" s="51" t="s">
        <v>199</v>
      </c>
      <c r="D25" s="51" t="s">
        <v>65</v>
      </c>
      <c r="E25" s="224" t="s">
        <v>297</v>
      </c>
      <c r="F25" s="231" t="s">
        <v>99</v>
      </c>
      <c r="G25" s="76"/>
      <c r="H25" s="106" t="s">
        <v>648</v>
      </c>
      <c r="I25" s="3"/>
      <c r="J25" s="132" t="s">
        <v>2</v>
      </c>
      <c r="K25" s="132">
        <f t="shared" si="3"/>
        <v>0</v>
      </c>
      <c r="L25" s="132">
        <f t="shared" si="0"/>
        <v>0</v>
      </c>
      <c r="M25" s="132">
        <f t="shared" si="1"/>
        <v>0</v>
      </c>
      <c r="N25" s="132">
        <f t="shared" si="2"/>
        <v>0</v>
      </c>
      <c r="O25" s="132">
        <f t="shared" si="4"/>
        <v>0</v>
      </c>
      <c r="P25" s="132">
        <f t="shared" si="5"/>
        <v>0</v>
      </c>
      <c r="Q25" s="132">
        <f t="shared" si="6"/>
        <v>0</v>
      </c>
      <c r="R25" s="132">
        <f t="shared" si="7"/>
        <v>0</v>
      </c>
      <c r="S25" s="6"/>
    </row>
    <row r="26" spans="1:20" s="73" customFormat="1" ht="36" x14ac:dyDescent="0.2">
      <c r="A26" s="301"/>
      <c r="B26" s="301"/>
      <c r="C26" s="51" t="s">
        <v>200</v>
      </c>
      <c r="D26" s="51" t="s">
        <v>67</v>
      </c>
      <c r="E26" s="68" t="s">
        <v>298</v>
      </c>
      <c r="F26" s="231"/>
      <c r="G26" s="76"/>
      <c r="H26" s="108" t="s">
        <v>646</v>
      </c>
      <c r="I26" s="9" t="s">
        <v>859</v>
      </c>
      <c r="J26" s="132" t="s">
        <v>2</v>
      </c>
      <c r="K26" s="132">
        <f t="shared" si="3"/>
        <v>0</v>
      </c>
      <c r="L26" s="132">
        <f t="shared" si="0"/>
        <v>0</v>
      </c>
      <c r="M26" s="132">
        <f t="shared" si="1"/>
        <v>1</v>
      </c>
      <c r="N26" s="132">
        <f t="shared" si="2"/>
        <v>0</v>
      </c>
      <c r="O26" s="132">
        <f t="shared" si="4"/>
        <v>0</v>
      </c>
      <c r="P26" s="132">
        <f t="shared" si="5"/>
        <v>0</v>
      </c>
      <c r="Q26" s="132">
        <f t="shared" si="6"/>
        <v>0</v>
      </c>
      <c r="R26" s="132">
        <f t="shared" si="7"/>
        <v>0</v>
      </c>
      <c r="S26" s="247"/>
    </row>
    <row r="27" spans="1:20" s="73" customFormat="1" ht="36" x14ac:dyDescent="0.2">
      <c r="A27" s="301"/>
      <c r="B27" s="301"/>
      <c r="C27" s="51" t="s">
        <v>541</v>
      </c>
      <c r="D27" s="51" t="s">
        <v>65</v>
      </c>
      <c r="E27" s="224" t="s">
        <v>537</v>
      </c>
      <c r="F27" s="231"/>
      <c r="G27" s="76"/>
      <c r="H27" s="108" t="s">
        <v>648</v>
      </c>
      <c r="I27" s="9"/>
      <c r="J27" s="132" t="s">
        <v>2</v>
      </c>
      <c r="K27" s="132">
        <f t="shared" si="3"/>
        <v>0</v>
      </c>
      <c r="L27" s="132">
        <f t="shared" si="0"/>
        <v>0</v>
      </c>
      <c r="M27" s="132">
        <f t="shared" si="1"/>
        <v>0</v>
      </c>
      <c r="N27" s="132">
        <f t="shared" si="2"/>
        <v>0</v>
      </c>
      <c r="O27" s="132">
        <f t="shared" si="4"/>
        <v>0</v>
      </c>
      <c r="P27" s="132">
        <f t="shared" si="5"/>
        <v>0</v>
      </c>
      <c r="Q27" s="132">
        <f t="shared" si="6"/>
        <v>0</v>
      </c>
      <c r="R27" s="132">
        <f t="shared" si="7"/>
        <v>0</v>
      </c>
      <c r="S27" s="10"/>
    </row>
    <row r="28" spans="1:20" s="73" customFormat="1" ht="36" x14ac:dyDescent="0.2">
      <c r="A28" s="301"/>
      <c r="B28" s="301"/>
      <c r="C28" s="51" t="s">
        <v>542</v>
      </c>
      <c r="D28" s="51" t="s">
        <v>66</v>
      </c>
      <c r="E28" s="224" t="s">
        <v>538</v>
      </c>
      <c r="F28" s="231"/>
      <c r="G28" s="76"/>
      <c r="H28" s="108" t="s">
        <v>648</v>
      </c>
      <c r="I28" s="9"/>
      <c r="J28" s="132" t="s">
        <v>2</v>
      </c>
      <c r="K28" s="132">
        <f t="shared" si="3"/>
        <v>0</v>
      </c>
      <c r="L28" s="132">
        <f t="shared" si="0"/>
        <v>0</v>
      </c>
      <c r="M28" s="132">
        <f t="shared" si="1"/>
        <v>0</v>
      </c>
      <c r="N28" s="132">
        <f t="shared" si="2"/>
        <v>0</v>
      </c>
      <c r="O28" s="132">
        <f t="shared" si="4"/>
        <v>0</v>
      </c>
      <c r="P28" s="132">
        <f t="shared" si="5"/>
        <v>0</v>
      </c>
      <c r="Q28" s="132">
        <f t="shared" si="6"/>
        <v>0</v>
      </c>
      <c r="R28" s="132">
        <f t="shared" si="7"/>
        <v>0</v>
      </c>
      <c r="S28" s="10"/>
    </row>
    <row r="29" spans="1:20" s="80" customFormat="1" ht="21" thickBot="1" x14ac:dyDescent="0.25">
      <c r="A29" s="301"/>
      <c r="B29" s="301"/>
      <c r="C29" s="51" t="s">
        <v>457</v>
      </c>
      <c r="D29" s="51" t="s">
        <v>390</v>
      </c>
      <c r="E29" s="68" t="s">
        <v>458</v>
      </c>
      <c r="F29" s="69"/>
      <c r="G29" s="78"/>
      <c r="H29" s="108" t="s">
        <v>648</v>
      </c>
      <c r="I29" s="9"/>
      <c r="J29" s="135" t="s">
        <v>2</v>
      </c>
      <c r="K29" s="135">
        <f t="shared" si="3"/>
        <v>0</v>
      </c>
      <c r="L29" s="135">
        <f t="shared" si="0"/>
        <v>0</v>
      </c>
      <c r="M29" s="135">
        <f t="shared" si="1"/>
        <v>0</v>
      </c>
      <c r="N29" s="135">
        <f t="shared" si="2"/>
        <v>0</v>
      </c>
      <c r="O29" s="134">
        <f t="shared" si="4"/>
        <v>0</v>
      </c>
      <c r="P29" s="134">
        <f t="shared" si="5"/>
        <v>0</v>
      </c>
      <c r="Q29" s="134">
        <f t="shared" si="6"/>
        <v>0</v>
      </c>
      <c r="R29" s="134">
        <f t="shared" si="7"/>
        <v>0</v>
      </c>
      <c r="S29" s="10"/>
      <c r="T29" s="79"/>
    </row>
    <row r="30" spans="1:20" s="73" customFormat="1" ht="217" thickTop="1" x14ac:dyDescent="0.2">
      <c r="A30" s="303" t="s">
        <v>3</v>
      </c>
      <c r="B30" s="303" t="s">
        <v>4</v>
      </c>
      <c r="C30" s="161" t="s">
        <v>201</v>
      </c>
      <c r="D30" s="161" t="s">
        <v>65</v>
      </c>
      <c r="E30" s="57" t="s">
        <v>299</v>
      </c>
      <c r="F30" s="58" t="s">
        <v>100</v>
      </c>
      <c r="G30" s="76"/>
      <c r="H30" s="105" t="s">
        <v>646</v>
      </c>
      <c r="I30" s="4" t="s">
        <v>869</v>
      </c>
      <c r="J30" s="131" t="s">
        <v>3</v>
      </c>
      <c r="K30" s="131">
        <f t="shared" si="3"/>
        <v>1</v>
      </c>
      <c r="L30" s="131">
        <f t="shared" si="0"/>
        <v>0</v>
      </c>
      <c r="M30" s="131">
        <f t="shared" si="1"/>
        <v>0</v>
      </c>
      <c r="N30" s="131">
        <f t="shared" si="2"/>
        <v>0</v>
      </c>
      <c r="O30" s="133">
        <f t="shared" si="4"/>
        <v>0</v>
      </c>
      <c r="P30" s="133">
        <f t="shared" si="5"/>
        <v>0</v>
      </c>
      <c r="Q30" s="133">
        <f t="shared" si="6"/>
        <v>0</v>
      </c>
      <c r="R30" s="133">
        <f t="shared" si="7"/>
        <v>0</v>
      </c>
      <c r="S30" s="212"/>
    </row>
    <row r="31" spans="1:20" s="73" customFormat="1" ht="126" x14ac:dyDescent="0.2">
      <c r="A31" s="304"/>
      <c r="B31" s="304"/>
      <c r="C31" s="161" t="s">
        <v>202</v>
      </c>
      <c r="D31" s="161" t="s">
        <v>65</v>
      </c>
      <c r="E31" s="57" t="s">
        <v>614</v>
      </c>
      <c r="F31" s="58" t="s">
        <v>613</v>
      </c>
      <c r="G31" s="76"/>
      <c r="H31" s="106" t="s">
        <v>646</v>
      </c>
      <c r="I31" s="3" t="s">
        <v>870</v>
      </c>
      <c r="J31" s="132" t="s">
        <v>3</v>
      </c>
      <c r="K31" s="132">
        <f t="shared" si="3"/>
        <v>1</v>
      </c>
      <c r="L31" s="132">
        <f t="shared" si="0"/>
        <v>0</v>
      </c>
      <c r="M31" s="132">
        <f t="shared" si="1"/>
        <v>0</v>
      </c>
      <c r="N31" s="132">
        <f t="shared" si="2"/>
        <v>0</v>
      </c>
      <c r="O31" s="132">
        <f t="shared" si="4"/>
        <v>0</v>
      </c>
      <c r="P31" s="132">
        <f t="shared" si="5"/>
        <v>0</v>
      </c>
      <c r="Q31" s="132">
        <f t="shared" si="6"/>
        <v>0</v>
      </c>
      <c r="R31" s="132">
        <f t="shared" si="7"/>
        <v>0</v>
      </c>
      <c r="S31" s="213"/>
    </row>
    <row r="32" spans="1:20" s="73" customFormat="1" ht="216" x14ac:dyDescent="0.2">
      <c r="A32" s="304"/>
      <c r="B32" s="304"/>
      <c r="C32" s="161" t="s">
        <v>203</v>
      </c>
      <c r="D32" s="161" t="s">
        <v>65</v>
      </c>
      <c r="E32" s="57" t="s">
        <v>588</v>
      </c>
      <c r="F32" s="58" t="s">
        <v>615</v>
      </c>
      <c r="G32" s="76"/>
      <c r="H32" s="106" t="s">
        <v>646</v>
      </c>
      <c r="I32" s="254" t="s">
        <v>871</v>
      </c>
      <c r="J32" s="132" t="s">
        <v>3</v>
      </c>
      <c r="K32" s="132">
        <f t="shared" si="3"/>
        <v>1</v>
      </c>
      <c r="L32" s="132">
        <f t="shared" si="0"/>
        <v>0</v>
      </c>
      <c r="M32" s="132">
        <f t="shared" si="1"/>
        <v>0</v>
      </c>
      <c r="N32" s="132">
        <f t="shared" si="2"/>
        <v>0</v>
      </c>
      <c r="O32" s="132">
        <f t="shared" si="4"/>
        <v>0</v>
      </c>
      <c r="P32" s="132">
        <f t="shared" si="5"/>
        <v>0</v>
      </c>
      <c r="Q32" s="132">
        <f t="shared" si="6"/>
        <v>0</v>
      </c>
      <c r="R32" s="132">
        <f t="shared" si="7"/>
        <v>0</v>
      </c>
      <c r="S32" s="213"/>
    </row>
    <row r="33" spans="1:19" s="73" customFormat="1" ht="36" x14ac:dyDescent="0.2">
      <c r="A33" s="304"/>
      <c r="B33" s="304"/>
      <c r="C33" s="161" t="s">
        <v>204</v>
      </c>
      <c r="D33" s="161" t="s">
        <v>65</v>
      </c>
      <c r="E33" s="57" t="s">
        <v>300</v>
      </c>
      <c r="F33" s="58" t="s">
        <v>101</v>
      </c>
      <c r="G33" s="76"/>
      <c r="H33" s="106" t="s">
        <v>648</v>
      </c>
      <c r="I33" s="3"/>
      <c r="J33" s="132" t="s">
        <v>3</v>
      </c>
      <c r="K33" s="132">
        <f t="shared" si="3"/>
        <v>0</v>
      </c>
      <c r="L33" s="132">
        <f t="shared" si="0"/>
        <v>0</v>
      </c>
      <c r="M33" s="132">
        <f t="shared" si="1"/>
        <v>0</v>
      </c>
      <c r="N33" s="132">
        <f t="shared" si="2"/>
        <v>0</v>
      </c>
      <c r="O33" s="132">
        <f t="shared" si="4"/>
        <v>0</v>
      </c>
      <c r="P33" s="132">
        <f t="shared" si="5"/>
        <v>0</v>
      </c>
      <c r="Q33" s="132">
        <f t="shared" si="6"/>
        <v>0</v>
      </c>
      <c r="R33" s="132">
        <f t="shared" si="7"/>
        <v>0</v>
      </c>
      <c r="S33" s="6"/>
    </row>
    <row r="34" spans="1:19" s="73" customFormat="1" ht="36" x14ac:dyDescent="0.2">
      <c r="A34" s="304"/>
      <c r="B34" s="304"/>
      <c r="C34" s="235" t="s">
        <v>205</v>
      </c>
      <c r="D34" s="235" t="s">
        <v>65</v>
      </c>
      <c r="E34" s="232" t="s">
        <v>301</v>
      </c>
      <c r="F34" s="233" t="s">
        <v>102</v>
      </c>
      <c r="H34" s="106" t="s">
        <v>648</v>
      </c>
      <c r="I34" s="3"/>
      <c r="J34" s="132" t="s">
        <v>3</v>
      </c>
      <c r="K34" s="132">
        <f t="shared" si="3"/>
        <v>0</v>
      </c>
      <c r="L34" s="132">
        <f t="shared" si="0"/>
        <v>0</v>
      </c>
      <c r="M34" s="132">
        <f t="shared" si="1"/>
        <v>0</v>
      </c>
      <c r="N34" s="132">
        <f t="shared" si="2"/>
        <v>0</v>
      </c>
      <c r="O34" s="132">
        <f t="shared" si="4"/>
        <v>0</v>
      </c>
      <c r="P34" s="132">
        <f t="shared" si="5"/>
        <v>0</v>
      </c>
      <c r="Q34" s="132">
        <f t="shared" si="6"/>
        <v>0</v>
      </c>
      <c r="R34" s="132">
        <f t="shared" si="7"/>
        <v>0</v>
      </c>
      <c r="S34" s="6"/>
    </row>
    <row r="35" spans="1:19" s="73" customFormat="1" ht="54" x14ac:dyDescent="0.2">
      <c r="A35" s="304"/>
      <c r="B35" s="304"/>
      <c r="C35" s="161" t="s">
        <v>206</v>
      </c>
      <c r="D35" s="161" t="s">
        <v>65</v>
      </c>
      <c r="E35" s="57" t="s">
        <v>616</v>
      </c>
      <c r="F35" s="58" t="s">
        <v>103</v>
      </c>
      <c r="G35" s="76"/>
      <c r="H35" s="106" t="s">
        <v>648</v>
      </c>
      <c r="I35" s="3" t="s">
        <v>838</v>
      </c>
      <c r="J35" s="132" t="s">
        <v>3</v>
      </c>
      <c r="K35" s="132">
        <f t="shared" si="3"/>
        <v>0</v>
      </c>
      <c r="L35" s="132">
        <f t="shared" si="0"/>
        <v>0</v>
      </c>
      <c r="M35" s="132">
        <f t="shared" si="1"/>
        <v>0</v>
      </c>
      <c r="N35" s="132">
        <f t="shared" si="2"/>
        <v>0</v>
      </c>
      <c r="O35" s="132">
        <f t="shared" si="4"/>
        <v>0</v>
      </c>
      <c r="P35" s="132">
        <f t="shared" si="5"/>
        <v>0</v>
      </c>
      <c r="Q35" s="132">
        <f t="shared" si="6"/>
        <v>0</v>
      </c>
      <c r="R35" s="132">
        <f t="shared" si="7"/>
        <v>0</v>
      </c>
      <c r="S35" s="213"/>
    </row>
    <row r="36" spans="1:19" s="73" customFormat="1" ht="36" x14ac:dyDescent="0.2">
      <c r="A36" s="304"/>
      <c r="B36" s="304"/>
      <c r="C36" s="161" t="s">
        <v>207</v>
      </c>
      <c r="D36" s="161" t="s">
        <v>66</v>
      </c>
      <c r="E36" s="66" t="s">
        <v>302</v>
      </c>
      <c r="F36" s="67" t="s">
        <v>104</v>
      </c>
      <c r="G36" s="76"/>
      <c r="H36" s="108" t="s">
        <v>648</v>
      </c>
      <c r="I36" s="9"/>
      <c r="J36" s="132" t="s">
        <v>3</v>
      </c>
      <c r="K36" s="132">
        <f t="shared" si="3"/>
        <v>0</v>
      </c>
      <c r="L36" s="132">
        <f t="shared" si="0"/>
        <v>0</v>
      </c>
      <c r="M36" s="132">
        <f t="shared" si="1"/>
        <v>0</v>
      </c>
      <c r="N36" s="132">
        <f t="shared" si="2"/>
        <v>0</v>
      </c>
      <c r="O36" s="132">
        <f t="shared" si="4"/>
        <v>0</v>
      </c>
      <c r="P36" s="132">
        <f t="shared" si="5"/>
        <v>0</v>
      </c>
      <c r="Q36" s="132">
        <f t="shared" si="6"/>
        <v>0</v>
      </c>
      <c r="R36" s="132">
        <f t="shared" si="7"/>
        <v>0</v>
      </c>
      <c r="S36" s="10"/>
    </row>
    <row r="37" spans="1:19" s="73" customFormat="1" ht="36" x14ac:dyDescent="0.2">
      <c r="A37" s="304"/>
      <c r="B37" s="304"/>
      <c r="C37" s="161" t="s">
        <v>543</v>
      </c>
      <c r="D37" s="161" t="s">
        <v>65</v>
      </c>
      <c r="E37" s="57" t="s">
        <v>537</v>
      </c>
      <c r="F37" s="67"/>
      <c r="G37" s="76"/>
      <c r="H37" s="108" t="s">
        <v>648</v>
      </c>
      <c r="I37" s="9"/>
      <c r="J37" s="132" t="s">
        <v>3</v>
      </c>
      <c r="K37" s="132">
        <f t="shared" si="3"/>
        <v>0</v>
      </c>
      <c r="L37" s="132">
        <f t="shared" si="0"/>
        <v>0</v>
      </c>
      <c r="M37" s="132">
        <f t="shared" si="1"/>
        <v>0</v>
      </c>
      <c r="N37" s="132">
        <f t="shared" si="2"/>
        <v>0</v>
      </c>
      <c r="O37" s="132">
        <f t="shared" si="4"/>
        <v>0</v>
      </c>
      <c r="P37" s="132">
        <f t="shared" si="5"/>
        <v>0</v>
      </c>
      <c r="Q37" s="132">
        <f t="shared" si="6"/>
        <v>0</v>
      </c>
      <c r="R37" s="132">
        <f t="shared" si="7"/>
        <v>0</v>
      </c>
      <c r="S37" s="10"/>
    </row>
    <row r="38" spans="1:19" s="73" customFormat="1" ht="36" x14ac:dyDescent="0.2">
      <c r="A38" s="304"/>
      <c r="B38" s="304"/>
      <c r="C38" s="161" t="s">
        <v>544</v>
      </c>
      <c r="D38" s="161" t="s">
        <v>66</v>
      </c>
      <c r="E38" s="57" t="s">
        <v>538</v>
      </c>
      <c r="F38" s="67"/>
      <c r="G38" s="76"/>
      <c r="H38" s="108" t="s">
        <v>648</v>
      </c>
      <c r="I38" s="9"/>
      <c r="J38" s="132" t="s">
        <v>3</v>
      </c>
      <c r="K38" s="132">
        <f t="shared" si="3"/>
        <v>0</v>
      </c>
      <c r="L38" s="132">
        <f t="shared" si="0"/>
        <v>0</v>
      </c>
      <c r="M38" s="132">
        <f t="shared" si="1"/>
        <v>0</v>
      </c>
      <c r="N38" s="132">
        <f t="shared" si="2"/>
        <v>0</v>
      </c>
      <c r="O38" s="132">
        <f t="shared" si="4"/>
        <v>0</v>
      </c>
      <c r="P38" s="132">
        <f t="shared" si="5"/>
        <v>0</v>
      </c>
      <c r="Q38" s="132">
        <f t="shared" si="6"/>
        <v>0</v>
      </c>
      <c r="R38" s="132">
        <f t="shared" si="7"/>
        <v>0</v>
      </c>
      <c r="S38" s="10"/>
    </row>
    <row r="39" spans="1:19" s="73" customFormat="1" ht="21" thickBot="1" x14ac:dyDescent="0.25">
      <c r="A39" s="304"/>
      <c r="B39" s="304"/>
      <c r="C39" s="161" t="s">
        <v>460</v>
      </c>
      <c r="D39" s="161" t="s">
        <v>390</v>
      </c>
      <c r="E39" s="66" t="s">
        <v>458</v>
      </c>
      <c r="F39" s="67"/>
      <c r="G39" s="76"/>
      <c r="H39" s="107" t="s">
        <v>648</v>
      </c>
      <c r="I39" s="7"/>
      <c r="J39" s="134" t="s">
        <v>3</v>
      </c>
      <c r="K39" s="134">
        <f t="shared" si="3"/>
        <v>0</v>
      </c>
      <c r="L39" s="134">
        <f t="shared" si="0"/>
        <v>0</v>
      </c>
      <c r="M39" s="134">
        <f t="shared" si="1"/>
        <v>0</v>
      </c>
      <c r="N39" s="134">
        <f t="shared" si="2"/>
        <v>0</v>
      </c>
      <c r="O39" s="134">
        <f t="shared" si="4"/>
        <v>0</v>
      </c>
      <c r="P39" s="134">
        <f t="shared" si="5"/>
        <v>0</v>
      </c>
      <c r="Q39" s="134">
        <f t="shared" si="6"/>
        <v>0</v>
      </c>
      <c r="R39" s="134">
        <f t="shared" si="7"/>
        <v>0</v>
      </c>
      <c r="S39" s="8"/>
    </row>
    <row r="40" spans="1:19" s="82" customFormat="1" ht="37" thickTop="1" x14ac:dyDescent="0.2">
      <c r="A40" s="300" t="s">
        <v>5</v>
      </c>
      <c r="B40" s="300" t="s">
        <v>36</v>
      </c>
      <c r="C40" s="60" t="s">
        <v>181</v>
      </c>
      <c r="D40" s="60" t="s">
        <v>65</v>
      </c>
      <c r="E40" s="221" t="s">
        <v>186</v>
      </c>
      <c r="F40" s="221" t="s">
        <v>92</v>
      </c>
      <c r="G40" s="81"/>
      <c r="H40" s="244" t="str">
        <f>IF(ISBLANK(H8),"Waiting",H8)</f>
        <v>No</v>
      </c>
      <c r="I40" s="214"/>
      <c r="J40" s="136" t="s">
        <v>5</v>
      </c>
      <c r="K40" s="131">
        <f t="shared" si="3"/>
        <v>0</v>
      </c>
      <c r="L40" s="131">
        <f t="shared" si="0"/>
        <v>0</v>
      </c>
      <c r="M40" s="131">
        <f t="shared" si="1"/>
        <v>0</v>
      </c>
      <c r="N40" s="131">
        <f t="shared" si="2"/>
        <v>0</v>
      </c>
      <c r="O40" s="133">
        <f t="shared" si="4"/>
        <v>0</v>
      </c>
      <c r="P40" s="133">
        <f t="shared" si="5"/>
        <v>0</v>
      </c>
      <c r="Q40" s="133">
        <f t="shared" si="6"/>
        <v>0</v>
      </c>
      <c r="R40" s="133">
        <f t="shared" si="7"/>
        <v>0</v>
      </c>
      <c r="S40" s="248"/>
    </row>
    <row r="41" spans="1:19" s="73" customFormat="1" ht="36" x14ac:dyDescent="0.2">
      <c r="A41" s="301"/>
      <c r="B41" s="301"/>
      <c r="C41" s="51" t="s">
        <v>208</v>
      </c>
      <c r="D41" s="51" t="s">
        <v>65</v>
      </c>
      <c r="E41" s="224" t="s">
        <v>303</v>
      </c>
      <c r="F41" s="309" t="s">
        <v>105</v>
      </c>
      <c r="G41" s="76"/>
      <c r="H41" s="106" t="s">
        <v>648</v>
      </c>
      <c r="I41" s="3" t="s">
        <v>782</v>
      </c>
      <c r="J41" s="137" t="s">
        <v>5</v>
      </c>
      <c r="K41" s="132">
        <f t="shared" si="3"/>
        <v>0</v>
      </c>
      <c r="L41" s="132">
        <f t="shared" si="0"/>
        <v>0</v>
      </c>
      <c r="M41" s="132">
        <f t="shared" si="1"/>
        <v>0</v>
      </c>
      <c r="N41" s="132">
        <f t="shared" si="2"/>
        <v>0</v>
      </c>
      <c r="O41" s="132">
        <f t="shared" si="4"/>
        <v>0</v>
      </c>
      <c r="P41" s="132">
        <f t="shared" si="5"/>
        <v>0</v>
      </c>
      <c r="Q41" s="132">
        <f t="shared" si="6"/>
        <v>0</v>
      </c>
      <c r="R41" s="132">
        <f t="shared" si="7"/>
        <v>0</v>
      </c>
      <c r="S41" s="6"/>
    </row>
    <row r="42" spans="1:19" s="73" customFormat="1" ht="162" x14ac:dyDescent="0.2">
      <c r="A42" s="301"/>
      <c r="B42" s="301"/>
      <c r="C42" s="51" t="s">
        <v>209</v>
      </c>
      <c r="D42" s="51" t="s">
        <v>65</v>
      </c>
      <c r="E42" s="224" t="s">
        <v>304</v>
      </c>
      <c r="F42" s="310"/>
      <c r="G42" s="76"/>
      <c r="H42" s="106" t="s">
        <v>646</v>
      </c>
      <c r="I42" s="3" t="s">
        <v>872</v>
      </c>
      <c r="J42" s="137" t="s">
        <v>5</v>
      </c>
      <c r="K42" s="132">
        <f t="shared" si="3"/>
        <v>1</v>
      </c>
      <c r="L42" s="132">
        <f t="shared" si="0"/>
        <v>0</v>
      </c>
      <c r="M42" s="132">
        <f t="shared" si="1"/>
        <v>0</v>
      </c>
      <c r="N42" s="132">
        <f t="shared" si="2"/>
        <v>0</v>
      </c>
      <c r="O42" s="132">
        <f t="shared" si="4"/>
        <v>0</v>
      </c>
      <c r="P42" s="132">
        <f t="shared" si="5"/>
        <v>0</v>
      </c>
      <c r="Q42" s="132">
        <f t="shared" si="6"/>
        <v>0</v>
      </c>
      <c r="R42" s="132">
        <f t="shared" si="7"/>
        <v>0</v>
      </c>
      <c r="S42" s="249"/>
    </row>
    <row r="43" spans="1:19" s="73" customFormat="1" ht="126" x14ac:dyDescent="0.2">
      <c r="A43" s="301"/>
      <c r="B43" s="301"/>
      <c r="C43" s="51" t="s">
        <v>210</v>
      </c>
      <c r="D43" s="51" t="s">
        <v>65</v>
      </c>
      <c r="E43" s="224" t="s">
        <v>305</v>
      </c>
      <c r="F43" s="311"/>
      <c r="G43" s="76"/>
      <c r="H43" s="106" t="s">
        <v>646</v>
      </c>
      <c r="I43" s="3" t="s">
        <v>873</v>
      </c>
      <c r="J43" s="137" t="s">
        <v>5</v>
      </c>
      <c r="K43" s="132">
        <f t="shared" si="3"/>
        <v>1</v>
      </c>
      <c r="L43" s="132">
        <f t="shared" si="0"/>
        <v>0</v>
      </c>
      <c r="M43" s="132">
        <f t="shared" si="1"/>
        <v>0</v>
      </c>
      <c r="N43" s="132">
        <f t="shared" si="2"/>
        <v>0</v>
      </c>
      <c r="O43" s="132">
        <f t="shared" si="4"/>
        <v>0</v>
      </c>
      <c r="P43" s="132">
        <f t="shared" si="5"/>
        <v>0</v>
      </c>
      <c r="Q43" s="132">
        <f t="shared" si="6"/>
        <v>0</v>
      </c>
      <c r="R43" s="132">
        <f t="shared" si="7"/>
        <v>0</v>
      </c>
      <c r="S43" s="249"/>
    </row>
    <row r="44" spans="1:19" s="82" customFormat="1" ht="108" x14ac:dyDescent="0.2">
      <c r="A44" s="301"/>
      <c r="B44" s="301"/>
      <c r="C44" s="60" t="s">
        <v>178</v>
      </c>
      <c r="D44" s="60" t="s">
        <v>65</v>
      </c>
      <c r="E44" s="221" t="s">
        <v>177</v>
      </c>
      <c r="F44" s="59" t="s">
        <v>106</v>
      </c>
      <c r="G44" s="81"/>
      <c r="H44" s="83" t="str">
        <f>IF(ISBLANK(H5),"Waiting",H5)</f>
        <v>Yes</v>
      </c>
      <c r="I44" s="3" t="s">
        <v>874</v>
      </c>
      <c r="J44" s="137" t="s">
        <v>5</v>
      </c>
      <c r="K44" s="132">
        <f t="shared" si="3"/>
        <v>1</v>
      </c>
      <c r="L44" s="132">
        <f t="shared" si="0"/>
        <v>0</v>
      </c>
      <c r="M44" s="132">
        <f t="shared" si="1"/>
        <v>0</v>
      </c>
      <c r="N44" s="132">
        <f t="shared" si="2"/>
        <v>0</v>
      </c>
      <c r="O44" s="132">
        <f t="shared" si="4"/>
        <v>0</v>
      </c>
      <c r="P44" s="132">
        <f t="shared" si="5"/>
        <v>0</v>
      </c>
      <c r="Q44" s="132">
        <f t="shared" si="6"/>
        <v>0</v>
      </c>
      <c r="R44" s="132">
        <f t="shared" si="7"/>
        <v>0</v>
      </c>
      <c r="S44" s="249"/>
    </row>
    <row r="45" spans="1:19" s="73" customFormat="1" ht="20" x14ac:dyDescent="0.2">
      <c r="A45" s="301"/>
      <c r="B45" s="301"/>
      <c r="C45" s="51" t="s">
        <v>211</v>
      </c>
      <c r="D45" s="51" t="s">
        <v>65</v>
      </c>
      <c r="E45" s="68" t="s">
        <v>592</v>
      </c>
      <c r="F45" s="69" t="s">
        <v>107</v>
      </c>
      <c r="G45" s="76"/>
      <c r="H45" s="106" t="s">
        <v>648</v>
      </c>
      <c r="I45" s="3"/>
      <c r="J45" s="137" t="s">
        <v>5</v>
      </c>
      <c r="K45" s="132">
        <f t="shared" si="3"/>
        <v>0</v>
      </c>
      <c r="L45" s="132">
        <f t="shared" si="0"/>
        <v>0</v>
      </c>
      <c r="M45" s="132">
        <f t="shared" si="1"/>
        <v>0</v>
      </c>
      <c r="N45" s="132">
        <f t="shared" si="2"/>
        <v>0</v>
      </c>
      <c r="O45" s="132">
        <f t="shared" si="4"/>
        <v>0</v>
      </c>
      <c r="P45" s="132">
        <f t="shared" si="5"/>
        <v>0</v>
      </c>
      <c r="Q45" s="132">
        <f t="shared" si="6"/>
        <v>0</v>
      </c>
      <c r="R45" s="132">
        <f t="shared" si="7"/>
        <v>0</v>
      </c>
      <c r="S45" s="6"/>
    </row>
    <row r="46" spans="1:19" s="73" customFormat="1" ht="216" x14ac:dyDescent="0.2">
      <c r="A46" s="301"/>
      <c r="B46" s="301"/>
      <c r="C46" s="51" t="s">
        <v>212</v>
      </c>
      <c r="D46" s="51" t="s">
        <v>65</v>
      </c>
      <c r="E46" s="224" t="s">
        <v>602</v>
      </c>
      <c r="F46" s="231" t="s">
        <v>108</v>
      </c>
      <c r="G46" s="76"/>
      <c r="H46" s="106" t="s">
        <v>646</v>
      </c>
      <c r="I46" s="3" t="s">
        <v>875</v>
      </c>
      <c r="J46" s="137" t="s">
        <v>5</v>
      </c>
      <c r="K46" s="132">
        <f t="shared" si="3"/>
        <v>1</v>
      </c>
      <c r="L46" s="132">
        <f t="shared" si="0"/>
        <v>0</v>
      </c>
      <c r="M46" s="132">
        <f t="shared" si="1"/>
        <v>0</v>
      </c>
      <c r="N46" s="132">
        <f t="shared" si="2"/>
        <v>0</v>
      </c>
      <c r="O46" s="132">
        <f t="shared" si="4"/>
        <v>0</v>
      </c>
      <c r="P46" s="132">
        <f t="shared" si="5"/>
        <v>0</v>
      </c>
      <c r="Q46" s="132">
        <f t="shared" si="6"/>
        <v>0</v>
      </c>
      <c r="R46" s="132">
        <f t="shared" si="7"/>
        <v>0</v>
      </c>
      <c r="S46" s="249"/>
    </row>
    <row r="47" spans="1:19" s="73" customFormat="1" ht="36" x14ac:dyDescent="0.2">
      <c r="A47" s="301"/>
      <c r="B47" s="301"/>
      <c r="C47" s="51" t="s">
        <v>213</v>
      </c>
      <c r="D47" s="51" t="s">
        <v>66</v>
      </c>
      <c r="E47" s="68" t="s">
        <v>306</v>
      </c>
      <c r="F47" s="69" t="s">
        <v>109</v>
      </c>
      <c r="G47" s="76"/>
      <c r="H47" s="106" t="s">
        <v>648</v>
      </c>
      <c r="I47" s="3"/>
      <c r="J47" s="137" t="s">
        <v>5</v>
      </c>
      <c r="K47" s="132">
        <f t="shared" si="3"/>
        <v>0</v>
      </c>
      <c r="L47" s="132">
        <f t="shared" si="0"/>
        <v>0</v>
      </c>
      <c r="M47" s="132">
        <f t="shared" si="1"/>
        <v>0</v>
      </c>
      <c r="N47" s="132">
        <f t="shared" si="2"/>
        <v>0</v>
      </c>
      <c r="O47" s="132">
        <f t="shared" si="4"/>
        <v>0</v>
      </c>
      <c r="P47" s="132">
        <f t="shared" si="5"/>
        <v>0</v>
      </c>
      <c r="Q47" s="132">
        <f t="shared" si="6"/>
        <v>0</v>
      </c>
      <c r="R47" s="132">
        <f t="shared" si="7"/>
        <v>0</v>
      </c>
      <c r="S47" s="6"/>
    </row>
    <row r="48" spans="1:19" s="73" customFormat="1" ht="36" x14ac:dyDescent="0.2">
      <c r="A48" s="301"/>
      <c r="B48" s="301"/>
      <c r="C48" s="51" t="s">
        <v>214</v>
      </c>
      <c r="D48" s="51" t="s">
        <v>66</v>
      </c>
      <c r="E48" s="68" t="s">
        <v>307</v>
      </c>
      <c r="F48" s="69" t="s">
        <v>110</v>
      </c>
      <c r="G48" s="76"/>
      <c r="H48" s="106" t="s">
        <v>648</v>
      </c>
      <c r="I48" s="3"/>
      <c r="J48" s="137" t="s">
        <v>5</v>
      </c>
      <c r="K48" s="132">
        <f t="shared" si="3"/>
        <v>0</v>
      </c>
      <c r="L48" s="132">
        <f t="shared" si="0"/>
        <v>0</v>
      </c>
      <c r="M48" s="132">
        <f t="shared" si="1"/>
        <v>0</v>
      </c>
      <c r="N48" s="132">
        <f t="shared" si="2"/>
        <v>0</v>
      </c>
      <c r="O48" s="132">
        <f t="shared" si="4"/>
        <v>0</v>
      </c>
      <c r="P48" s="132">
        <f t="shared" si="5"/>
        <v>0</v>
      </c>
      <c r="Q48" s="132">
        <f t="shared" si="6"/>
        <v>0</v>
      </c>
      <c r="R48" s="132">
        <f t="shared" si="7"/>
        <v>0</v>
      </c>
      <c r="S48" s="6"/>
    </row>
    <row r="49" spans="1:19" s="73" customFormat="1" ht="36" x14ac:dyDescent="0.2">
      <c r="A49" s="301"/>
      <c r="B49" s="301"/>
      <c r="C49" s="51" t="s">
        <v>215</v>
      </c>
      <c r="D49" s="51" t="s">
        <v>66</v>
      </c>
      <c r="E49" s="68" t="s">
        <v>308</v>
      </c>
      <c r="F49" s="69" t="s">
        <v>102</v>
      </c>
      <c r="G49" s="76"/>
      <c r="H49" s="108" t="s">
        <v>648</v>
      </c>
      <c r="I49" s="9"/>
      <c r="J49" s="137" t="s">
        <v>5</v>
      </c>
      <c r="K49" s="132">
        <f t="shared" si="3"/>
        <v>0</v>
      </c>
      <c r="L49" s="132">
        <f t="shared" si="0"/>
        <v>0</v>
      </c>
      <c r="M49" s="132">
        <f t="shared" si="1"/>
        <v>0</v>
      </c>
      <c r="N49" s="132">
        <f t="shared" si="2"/>
        <v>0</v>
      </c>
      <c r="O49" s="132">
        <f t="shared" si="4"/>
        <v>0</v>
      </c>
      <c r="P49" s="132">
        <f t="shared" si="5"/>
        <v>0</v>
      </c>
      <c r="Q49" s="132">
        <f t="shared" si="6"/>
        <v>0</v>
      </c>
      <c r="R49" s="132">
        <f t="shared" si="7"/>
        <v>0</v>
      </c>
      <c r="S49" s="10"/>
    </row>
    <row r="50" spans="1:19" s="73" customFormat="1" ht="36" x14ac:dyDescent="0.2">
      <c r="A50" s="301"/>
      <c r="B50" s="301"/>
      <c r="C50" s="51" t="s">
        <v>545</v>
      </c>
      <c r="D50" s="51" t="s">
        <v>65</v>
      </c>
      <c r="E50" s="224" t="s">
        <v>537</v>
      </c>
      <c r="F50" s="69"/>
      <c r="G50" s="76"/>
      <c r="H50" s="108" t="s">
        <v>648</v>
      </c>
      <c r="I50" s="9"/>
      <c r="J50" s="137" t="s">
        <v>5</v>
      </c>
      <c r="K50" s="132">
        <f t="shared" si="3"/>
        <v>0</v>
      </c>
      <c r="L50" s="132">
        <f t="shared" si="0"/>
        <v>0</v>
      </c>
      <c r="M50" s="132">
        <f t="shared" si="1"/>
        <v>0</v>
      </c>
      <c r="N50" s="132">
        <f t="shared" si="2"/>
        <v>0</v>
      </c>
      <c r="O50" s="132">
        <f t="shared" si="4"/>
        <v>0</v>
      </c>
      <c r="P50" s="132">
        <f t="shared" si="5"/>
        <v>0</v>
      </c>
      <c r="Q50" s="132">
        <f t="shared" si="6"/>
        <v>0</v>
      </c>
      <c r="R50" s="132">
        <f t="shared" si="7"/>
        <v>0</v>
      </c>
      <c r="S50" s="10"/>
    </row>
    <row r="51" spans="1:19" s="73" customFormat="1" ht="36" x14ac:dyDescent="0.2">
      <c r="A51" s="301"/>
      <c r="B51" s="301"/>
      <c r="C51" s="51" t="s">
        <v>546</v>
      </c>
      <c r="D51" s="51" t="s">
        <v>66</v>
      </c>
      <c r="E51" s="224" t="s">
        <v>538</v>
      </c>
      <c r="F51" s="69"/>
      <c r="G51" s="76"/>
      <c r="H51" s="108" t="s">
        <v>648</v>
      </c>
      <c r="I51" s="9"/>
      <c r="J51" s="137" t="s">
        <v>5</v>
      </c>
      <c r="K51" s="132">
        <f t="shared" si="3"/>
        <v>0</v>
      </c>
      <c r="L51" s="132">
        <f t="shared" si="0"/>
        <v>0</v>
      </c>
      <c r="M51" s="132">
        <f t="shared" si="1"/>
        <v>0</v>
      </c>
      <c r="N51" s="132">
        <f t="shared" si="2"/>
        <v>0</v>
      </c>
      <c r="O51" s="132">
        <f t="shared" si="4"/>
        <v>0</v>
      </c>
      <c r="P51" s="132">
        <f t="shared" si="5"/>
        <v>0</v>
      </c>
      <c r="Q51" s="132">
        <f t="shared" si="6"/>
        <v>0</v>
      </c>
      <c r="R51" s="132">
        <f t="shared" si="7"/>
        <v>0</v>
      </c>
      <c r="S51" s="10"/>
    </row>
    <row r="52" spans="1:19" s="73" customFormat="1" ht="21" thickBot="1" x14ac:dyDescent="0.25">
      <c r="A52" s="301"/>
      <c r="B52" s="301"/>
      <c r="C52" s="51" t="s">
        <v>461</v>
      </c>
      <c r="D52" s="51" t="s">
        <v>390</v>
      </c>
      <c r="E52" s="68" t="s">
        <v>458</v>
      </c>
      <c r="F52" s="69"/>
      <c r="G52" s="76"/>
      <c r="H52" s="107" t="s">
        <v>648</v>
      </c>
      <c r="I52" s="7"/>
      <c r="J52" s="138" t="s">
        <v>5</v>
      </c>
      <c r="K52" s="134">
        <f t="shared" si="3"/>
        <v>0</v>
      </c>
      <c r="L52" s="134">
        <f t="shared" si="0"/>
        <v>0</v>
      </c>
      <c r="M52" s="134">
        <f t="shared" si="1"/>
        <v>0</v>
      </c>
      <c r="N52" s="134">
        <f t="shared" si="2"/>
        <v>0</v>
      </c>
      <c r="O52" s="134">
        <f t="shared" si="4"/>
        <v>0</v>
      </c>
      <c r="P52" s="134">
        <f t="shared" si="5"/>
        <v>0</v>
      </c>
      <c r="Q52" s="134">
        <f t="shared" si="6"/>
        <v>0</v>
      </c>
      <c r="R52" s="134">
        <f t="shared" si="7"/>
        <v>0</v>
      </c>
      <c r="S52" s="8"/>
    </row>
    <row r="53" spans="1:19" s="86" customFormat="1" ht="200" thickTop="1" thickBot="1" x14ac:dyDescent="0.25">
      <c r="A53" s="303" t="s">
        <v>6</v>
      </c>
      <c r="B53" s="303" t="s">
        <v>7</v>
      </c>
      <c r="C53" s="60" t="s">
        <v>179</v>
      </c>
      <c r="D53" s="60" t="s">
        <v>65</v>
      </c>
      <c r="E53" s="61" t="s">
        <v>184</v>
      </c>
      <c r="F53" s="62" t="s">
        <v>91</v>
      </c>
      <c r="G53" s="84"/>
      <c r="H53" s="85" t="str">
        <f>IF(ISBLANK(H6),"Waiting",H6)</f>
        <v>Yes</v>
      </c>
      <c r="I53" s="4" t="s">
        <v>876</v>
      </c>
      <c r="J53" s="131" t="s">
        <v>6</v>
      </c>
      <c r="K53" s="131">
        <f t="shared" si="3"/>
        <v>1</v>
      </c>
      <c r="L53" s="131">
        <f t="shared" si="0"/>
        <v>0</v>
      </c>
      <c r="M53" s="131">
        <f t="shared" si="1"/>
        <v>0</v>
      </c>
      <c r="N53" s="131">
        <f t="shared" si="2"/>
        <v>0</v>
      </c>
      <c r="O53" s="133">
        <f t="shared" si="4"/>
        <v>0</v>
      </c>
      <c r="P53" s="133">
        <f t="shared" si="5"/>
        <v>0</v>
      </c>
      <c r="Q53" s="133">
        <f t="shared" si="6"/>
        <v>0</v>
      </c>
      <c r="R53" s="133">
        <f t="shared" si="7"/>
        <v>0</v>
      </c>
      <c r="S53" s="250"/>
    </row>
    <row r="54" spans="1:19" s="86" customFormat="1" ht="146" thickTop="1" thickBot="1" x14ac:dyDescent="0.25">
      <c r="A54" s="304"/>
      <c r="B54" s="304"/>
      <c r="C54" s="60" t="s">
        <v>180</v>
      </c>
      <c r="D54" s="60" t="s">
        <v>65</v>
      </c>
      <c r="E54" s="221" t="s">
        <v>185</v>
      </c>
      <c r="F54" s="215" t="s">
        <v>517</v>
      </c>
      <c r="G54" s="84"/>
      <c r="H54" s="217" t="str">
        <f>IF(ISBLANK(H7),"Waiting",H7)</f>
        <v>Yes</v>
      </c>
      <c r="I54" s="216" t="s">
        <v>877</v>
      </c>
      <c r="J54" s="132" t="s">
        <v>6</v>
      </c>
      <c r="K54" s="132">
        <f t="shared" si="3"/>
        <v>1</v>
      </c>
      <c r="L54" s="132">
        <f t="shared" si="0"/>
        <v>0</v>
      </c>
      <c r="M54" s="132">
        <f t="shared" si="1"/>
        <v>0</v>
      </c>
      <c r="N54" s="132">
        <f t="shared" si="2"/>
        <v>0</v>
      </c>
      <c r="O54" s="132">
        <f t="shared" si="4"/>
        <v>0</v>
      </c>
      <c r="P54" s="132">
        <f t="shared" si="5"/>
        <v>0</v>
      </c>
      <c r="Q54" s="132">
        <f t="shared" si="6"/>
        <v>0</v>
      </c>
      <c r="R54" s="132">
        <f t="shared" si="7"/>
        <v>0</v>
      </c>
      <c r="S54" s="250"/>
    </row>
    <row r="55" spans="1:19" s="86" customFormat="1" ht="37" thickTop="1" x14ac:dyDescent="0.2">
      <c r="A55" s="304"/>
      <c r="B55" s="304"/>
      <c r="C55" s="60" t="s">
        <v>181</v>
      </c>
      <c r="D55" s="60" t="s">
        <v>65</v>
      </c>
      <c r="E55" s="61" t="s">
        <v>186</v>
      </c>
      <c r="F55" s="62" t="s">
        <v>92</v>
      </c>
      <c r="G55" s="84"/>
      <c r="H55" s="217" t="str">
        <f>IF(ISBLANK(H8),"Waiting",H8)</f>
        <v>No</v>
      </c>
      <c r="I55" s="216"/>
      <c r="J55" s="132" t="s">
        <v>6</v>
      </c>
      <c r="K55" s="132">
        <f t="shared" si="3"/>
        <v>0</v>
      </c>
      <c r="L55" s="132">
        <f t="shared" si="0"/>
        <v>0</v>
      </c>
      <c r="M55" s="132">
        <f t="shared" si="1"/>
        <v>0</v>
      </c>
      <c r="N55" s="132">
        <f t="shared" si="2"/>
        <v>0</v>
      </c>
      <c r="O55" s="132">
        <f t="shared" si="4"/>
        <v>0</v>
      </c>
      <c r="P55" s="132">
        <f t="shared" si="5"/>
        <v>0</v>
      </c>
      <c r="Q55" s="132">
        <f t="shared" si="6"/>
        <v>0</v>
      </c>
      <c r="R55" s="132">
        <f t="shared" si="7"/>
        <v>0</v>
      </c>
      <c r="S55" s="250"/>
    </row>
    <row r="56" spans="1:19" s="86" customFormat="1" ht="54" x14ac:dyDescent="0.2">
      <c r="A56" s="304"/>
      <c r="B56" s="304"/>
      <c r="C56" s="189" t="s">
        <v>182</v>
      </c>
      <c r="D56" s="189" t="s">
        <v>65</v>
      </c>
      <c r="E56" s="222" t="s">
        <v>612</v>
      </c>
      <c r="F56" s="223" t="s">
        <v>520</v>
      </c>
      <c r="G56" s="84"/>
      <c r="H56" s="217" t="s">
        <v>648</v>
      </c>
      <c r="I56" s="103"/>
      <c r="J56" s="132" t="s">
        <v>6</v>
      </c>
      <c r="K56" s="132">
        <f t="shared" si="3"/>
        <v>0</v>
      </c>
      <c r="L56" s="132">
        <f t="shared" si="0"/>
        <v>0</v>
      </c>
      <c r="M56" s="132">
        <f t="shared" si="1"/>
        <v>0</v>
      </c>
      <c r="N56" s="132">
        <f t="shared" si="2"/>
        <v>0</v>
      </c>
      <c r="O56" s="132">
        <f t="shared" si="4"/>
        <v>0</v>
      </c>
      <c r="P56" s="132">
        <f t="shared" si="5"/>
        <v>0</v>
      </c>
      <c r="Q56" s="132">
        <f t="shared" si="6"/>
        <v>0</v>
      </c>
      <c r="R56" s="132">
        <f t="shared" si="7"/>
        <v>0</v>
      </c>
      <c r="S56" s="104"/>
    </row>
    <row r="57" spans="1:19" s="86" customFormat="1" ht="36" x14ac:dyDescent="0.2">
      <c r="A57" s="304"/>
      <c r="B57" s="304"/>
      <c r="C57" s="60" t="s">
        <v>183</v>
      </c>
      <c r="D57" s="60" t="s">
        <v>65</v>
      </c>
      <c r="E57" s="61" t="s">
        <v>309</v>
      </c>
      <c r="F57" s="62" t="s">
        <v>111</v>
      </c>
      <c r="G57" s="84"/>
      <c r="H57" s="217" t="s">
        <v>648</v>
      </c>
      <c r="I57" s="216"/>
      <c r="J57" s="132" t="s">
        <v>6</v>
      </c>
      <c r="K57" s="132">
        <f t="shared" si="3"/>
        <v>0</v>
      </c>
      <c r="L57" s="132">
        <f t="shared" si="0"/>
        <v>0</v>
      </c>
      <c r="M57" s="132">
        <f t="shared" si="1"/>
        <v>0</v>
      </c>
      <c r="N57" s="132">
        <f t="shared" si="2"/>
        <v>0</v>
      </c>
      <c r="O57" s="132">
        <f t="shared" si="4"/>
        <v>0</v>
      </c>
      <c r="P57" s="132">
        <f t="shared" si="5"/>
        <v>0</v>
      </c>
      <c r="Q57" s="132">
        <f t="shared" si="6"/>
        <v>0</v>
      </c>
      <c r="R57" s="132">
        <f t="shared" si="7"/>
        <v>0</v>
      </c>
      <c r="S57" s="104"/>
    </row>
    <row r="58" spans="1:19" s="73" customFormat="1" ht="37" thickBot="1" x14ac:dyDescent="0.25">
      <c r="A58" s="304"/>
      <c r="B58" s="304"/>
      <c r="C58" s="236" t="s">
        <v>216</v>
      </c>
      <c r="D58" s="236" t="s">
        <v>65</v>
      </c>
      <c r="E58" s="57" t="s">
        <v>310</v>
      </c>
      <c r="F58" s="63" t="s">
        <v>523</v>
      </c>
      <c r="G58" s="76"/>
      <c r="H58" s="245" t="s">
        <v>648</v>
      </c>
      <c r="I58" s="3"/>
      <c r="J58" s="132" t="s">
        <v>6</v>
      </c>
      <c r="K58" s="132">
        <f t="shared" si="3"/>
        <v>0</v>
      </c>
      <c r="L58" s="132">
        <f t="shared" si="0"/>
        <v>0</v>
      </c>
      <c r="M58" s="132">
        <f t="shared" si="1"/>
        <v>0</v>
      </c>
      <c r="N58" s="132">
        <f t="shared" si="2"/>
        <v>0</v>
      </c>
      <c r="O58" s="132">
        <f t="shared" si="4"/>
        <v>0</v>
      </c>
      <c r="P58" s="132">
        <f t="shared" si="5"/>
        <v>0</v>
      </c>
      <c r="Q58" s="132">
        <f t="shared" si="6"/>
        <v>0</v>
      </c>
      <c r="R58" s="132">
        <f t="shared" si="7"/>
        <v>0</v>
      </c>
      <c r="S58" s="6"/>
    </row>
    <row r="59" spans="1:19" s="86" customFormat="1" ht="109" thickTop="1" x14ac:dyDescent="0.2">
      <c r="A59" s="304"/>
      <c r="B59" s="304"/>
      <c r="C59" s="60" t="s">
        <v>178</v>
      </c>
      <c r="D59" s="60" t="s">
        <v>65</v>
      </c>
      <c r="E59" s="221" t="s">
        <v>177</v>
      </c>
      <c r="F59" s="215" t="s">
        <v>106</v>
      </c>
      <c r="G59" s="87"/>
      <c r="H59" s="217" t="str">
        <f>IF(ISBLANK(H5),"Waiting",H5)</f>
        <v>Yes</v>
      </c>
      <c r="I59" s="4" t="s">
        <v>878</v>
      </c>
      <c r="J59" s="132" t="s">
        <v>6</v>
      </c>
      <c r="K59" s="132">
        <f t="shared" si="3"/>
        <v>1</v>
      </c>
      <c r="L59" s="132">
        <f t="shared" si="0"/>
        <v>0</v>
      </c>
      <c r="M59" s="132">
        <f t="shared" si="1"/>
        <v>0</v>
      </c>
      <c r="N59" s="132">
        <f t="shared" si="2"/>
        <v>0</v>
      </c>
      <c r="O59" s="132">
        <f t="shared" si="4"/>
        <v>0</v>
      </c>
      <c r="P59" s="132">
        <f t="shared" si="5"/>
        <v>0</v>
      </c>
      <c r="Q59" s="132">
        <f t="shared" si="6"/>
        <v>0</v>
      </c>
      <c r="R59" s="132">
        <f t="shared" si="7"/>
        <v>0</v>
      </c>
      <c r="S59" s="250"/>
    </row>
    <row r="60" spans="1:19" s="86" customFormat="1" ht="36" x14ac:dyDescent="0.2">
      <c r="A60" s="304"/>
      <c r="B60" s="304"/>
      <c r="C60" s="161" t="s">
        <v>217</v>
      </c>
      <c r="D60" s="161" t="s">
        <v>65</v>
      </c>
      <c r="E60" s="57" t="s">
        <v>595</v>
      </c>
      <c r="F60" s="63" t="s">
        <v>112</v>
      </c>
      <c r="G60" s="87"/>
      <c r="H60" s="106" t="s">
        <v>648</v>
      </c>
      <c r="I60" s="218"/>
      <c r="J60" s="132" t="s">
        <v>6</v>
      </c>
      <c r="K60" s="132">
        <f t="shared" si="3"/>
        <v>0</v>
      </c>
      <c r="L60" s="132">
        <f t="shared" si="0"/>
        <v>0</v>
      </c>
      <c r="M60" s="132">
        <f t="shared" si="1"/>
        <v>0</v>
      </c>
      <c r="N60" s="132">
        <f t="shared" si="2"/>
        <v>0</v>
      </c>
      <c r="O60" s="132">
        <f t="shared" si="4"/>
        <v>0</v>
      </c>
      <c r="P60" s="132">
        <f t="shared" si="5"/>
        <v>0</v>
      </c>
      <c r="Q60" s="132">
        <f t="shared" si="6"/>
        <v>0</v>
      </c>
      <c r="R60" s="132">
        <f t="shared" si="7"/>
        <v>0</v>
      </c>
      <c r="S60" s="114"/>
    </row>
    <row r="61" spans="1:19" s="86" customFormat="1" ht="36" x14ac:dyDescent="0.2">
      <c r="A61" s="304"/>
      <c r="B61" s="304"/>
      <c r="C61" s="161" t="s">
        <v>547</v>
      </c>
      <c r="D61" s="161" t="s">
        <v>65</v>
      </c>
      <c r="E61" s="57" t="s">
        <v>537</v>
      </c>
      <c r="F61" s="63"/>
      <c r="G61" s="87"/>
      <c r="H61" s="108" t="s">
        <v>648</v>
      </c>
      <c r="I61" s="113"/>
      <c r="J61" s="132" t="s">
        <v>6</v>
      </c>
      <c r="K61" s="132">
        <f t="shared" si="3"/>
        <v>0</v>
      </c>
      <c r="L61" s="132">
        <f t="shared" si="0"/>
        <v>0</v>
      </c>
      <c r="M61" s="132">
        <f t="shared" si="1"/>
        <v>0</v>
      </c>
      <c r="N61" s="132">
        <f t="shared" si="2"/>
        <v>0</v>
      </c>
      <c r="O61" s="132">
        <f t="shared" si="4"/>
        <v>0</v>
      </c>
      <c r="P61" s="132">
        <f t="shared" si="5"/>
        <v>0</v>
      </c>
      <c r="Q61" s="132">
        <f t="shared" si="6"/>
        <v>0</v>
      </c>
      <c r="R61" s="132">
        <f t="shared" si="7"/>
        <v>0</v>
      </c>
      <c r="S61" s="114"/>
    </row>
    <row r="62" spans="1:19" s="86" customFormat="1" ht="36" x14ac:dyDescent="0.2">
      <c r="A62" s="304"/>
      <c r="B62" s="304"/>
      <c r="C62" s="161" t="s">
        <v>548</v>
      </c>
      <c r="D62" s="161" t="s">
        <v>66</v>
      </c>
      <c r="E62" s="57" t="s">
        <v>538</v>
      </c>
      <c r="F62" s="63"/>
      <c r="G62" s="87"/>
      <c r="H62" s="108" t="s">
        <v>648</v>
      </c>
      <c r="I62" s="113"/>
      <c r="J62" s="132" t="s">
        <v>6</v>
      </c>
      <c r="K62" s="132">
        <f t="shared" si="3"/>
        <v>0</v>
      </c>
      <c r="L62" s="132">
        <f t="shared" si="0"/>
        <v>0</v>
      </c>
      <c r="M62" s="132">
        <f t="shared" si="1"/>
        <v>0</v>
      </c>
      <c r="N62" s="132">
        <f t="shared" si="2"/>
        <v>0</v>
      </c>
      <c r="O62" s="132">
        <f t="shared" si="4"/>
        <v>0</v>
      </c>
      <c r="P62" s="132">
        <f t="shared" si="5"/>
        <v>0</v>
      </c>
      <c r="Q62" s="132">
        <f t="shared" si="6"/>
        <v>0</v>
      </c>
      <c r="R62" s="132">
        <f t="shared" si="7"/>
        <v>0</v>
      </c>
      <c r="S62" s="114"/>
    </row>
    <row r="63" spans="1:19" s="73" customFormat="1" ht="21" thickBot="1" x14ac:dyDescent="0.25">
      <c r="A63" s="304"/>
      <c r="B63" s="304"/>
      <c r="C63" s="236" t="s">
        <v>462</v>
      </c>
      <c r="D63" s="236" t="s">
        <v>390</v>
      </c>
      <c r="E63" s="57" t="s">
        <v>458</v>
      </c>
      <c r="F63" s="63"/>
      <c r="G63" s="76"/>
      <c r="H63" s="107" t="s">
        <v>648</v>
      </c>
      <c r="I63" s="7"/>
      <c r="J63" s="134" t="s">
        <v>6</v>
      </c>
      <c r="K63" s="134">
        <f t="shared" si="3"/>
        <v>0</v>
      </c>
      <c r="L63" s="134">
        <f t="shared" si="0"/>
        <v>0</v>
      </c>
      <c r="M63" s="134">
        <f t="shared" si="1"/>
        <v>0</v>
      </c>
      <c r="N63" s="134">
        <f t="shared" si="2"/>
        <v>0</v>
      </c>
      <c r="O63" s="134">
        <f t="shared" si="4"/>
        <v>0</v>
      </c>
      <c r="P63" s="134">
        <f t="shared" si="5"/>
        <v>0</v>
      </c>
      <c r="Q63" s="134">
        <f t="shared" si="6"/>
        <v>0</v>
      </c>
      <c r="R63" s="134">
        <f t="shared" si="7"/>
        <v>0</v>
      </c>
      <c r="S63" s="8"/>
    </row>
    <row r="64" spans="1:19" s="73" customFormat="1" ht="37" thickTop="1" x14ac:dyDescent="0.2">
      <c r="A64" s="300" t="s">
        <v>8</v>
      </c>
      <c r="B64" s="300" t="s">
        <v>37</v>
      </c>
      <c r="C64" s="51" t="s">
        <v>218</v>
      </c>
      <c r="D64" s="51" t="s">
        <v>65</v>
      </c>
      <c r="E64" s="224" t="s">
        <v>311</v>
      </c>
      <c r="F64" s="64" t="s">
        <v>524</v>
      </c>
      <c r="G64" s="76"/>
      <c r="H64" s="105" t="s">
        <v>648</v>
      </c>
      <c r="I64" s="4"/>
      <c r="J64" s="131" t="s">
        <v>8</v>
      </c>
      <c r="K64" s="131">
        <f t="shared" si="3"/>
        <v>0</v>
      </c>
      <c r="L64" s="131">
        <f t="shared" si="0"/>
        <v>0</v>
      </c>
      <c r="M64" s="131">
        <f t="shared" si="1"/>
        <v>0</v>
      </c>
      <c r="N64" s="131">
        <f t="shared" si="2"/>
        <v>0</v>
      </c>
      <c r="O64" s="133">
        <f t="shared" si="4"/>
        <v>0</v>
      </c>
      <c r="P64" s="133">
        <f t="shared" si="5"/>
        <v>0</v>
      </c>
      <c r="Q64" s="133">
        <f t="shared" si="6"/>
        <v>0</v>
      </c>
      <c r="R64" s="133">
        <f t="shared" si="7"/>
        <v>0</v>
      </c>
      <c r="S64" s="5"/>
    </row>
    <row r="65" spans="1:19" s="73" customFormat="1" ht="148.5" customHeight="1" x14ac:dyDescent="0.2">
      <c r="A65" s="301"/>
      <c r="B65" s="301"/>
      <c r="C65" s="51" t="s">
        <v>219</v>
      </c>
      <c r="D65" s="51" t="s">
        <v>65</v>
      </c>
      <c r="E65" s="224" t="s">
        <v>312</v>
      </c>
      <c r="F65" s="64" t="s">
        <v>113</v>
      </c>
      <c r="G65" s="76"/>
      <c r="H65" s="106" t="s">
        <v>646</v>
      </c>
      <c r="I65" s="3" t="s">
        <v>915</v>
      </c>
      <c r="J65" s="132" t="s">
        <v>8</v>
      </c>
      <c r="K65" s="132">
        <f t="shared" si="3"/>
        <v>1</v>
      </c>
      <c r="L65" s="132">
        <f t="shared" si="0"/>
        <v>0</v>
      </c>
      <c r="M65" s="132">
        <f t="shared" si="1"/>
        <v>0</v>
      </c>
      <c r="N65" s="132">
        <f t="shared" si="2"/>
        <v>0</v>
      </c>
      <c r="O65" s="132">
        <f t="shared" si="4"/>
        <v>0</v>
      </c>
      <c r="P65" s="132">
        <f t="shared" si="5"/>
        <v>0</v>
      </c>
      <c r="Q65" s="132">
        <f t="shared" si="6"/>
        <v>0</v>
      </c>
      <c r="R65" s="132">
        <f t="shared" si="7"/>
        <v>0</v>
      </c>
      <c r="S65" s="255"/>
    </row>
    <row r="66" spans="1:19" s="73" customFormat="1" ht="20" x14ac:dyDescent="0.2">
      <c r="A66" s="301"/>
      <c r="B66" s="301"/>
      <c r="C66" s="51" t="s">
        <v>220</v>
      </c>
      <c r="D66" s="51" t="s">
        <v>65</v>
      </c>
      <c r="E66" s="224" t="s">
        <v>313</v>
      </c>
      <c r="F66" s="64" t="s">
        <v>114</v>
      </c>
      <c r="G66" s="76"/>
      <c r="H66" s="106" t="s">
        <v>648</v>
      </c>
      <c r="I66" s="3"/>
      <c r="J66" s="132" t="s">
        <v>8</v>
      </c>
      <c r="K66" s="132">
        <f t="shared" si="3"/>
        <v>0</v>
      </c>
      <c r="L66" s="132">
        <f t="shared" si="0"/>
        <v>0</v>
      </c>
      <c r="M66" s="132">
        <f t="shared" si="1"/>
        <v>0</v>
      </c>
      <c r="N66" s="132">
        <f t="shared" si="2"/>
        <v>0</v>
      </c>
      <c r="O66" s="132">
        <f t="shared" si="4"/>
        <v>0</v>
      </c>
      <c r="P66" s="132">
        <f t="shared" si="5"/>
        <v>0</v>
      </c>
      <c r="Q66" s="132">
        <f t="shared" si="6"/>
        <v>0</v>
      </c>
      <c r="R66" s="132">
        <f t="shared" si="7"/>
        <v>0</v>
      </c>
      <c r="S66" s="6"/>
    </row>
    <row r="67" spans="1:19" s="73" customFormat="1" ht="20" x14ac:dyDescent="0.2">
      <c r="A67" s="301"/>
      <c r="B67" s="301"/>
      <c r="C67" s="51" t="s">
        <v>221</v>
      </c>
      <c r="D67" s="51" t="s">
        <v>65</v>
      </c>
      <c r="E67" s="224" t="s">
        <v>314</v>
      </c>
      <c r="F67" s="64" t="s">
        <v>115</v>
      </c>
      <c r="G67" s="76"/>
      <c r="H67" s="106" t="s">
        <v>648</v>
      </c>
      <c r="I67" s="3"/>
      <c r="J67" s="132" t="s">
        <v>8</v>
      </c>
      <c r="K67" s="132">
        <f t="shared" si="3"/>
        <v>0</v>
      </c>
      <c r="L67" s="132">
        <f t="shared" si="0"/>
        <v>0</v>
      </c>
      <c r="M67" s="132">
        <f t="shared" si="1"/>
        <v>0</v>
      </c>
      <c r="N67" s="132">
        <f t="shared" si="2"/>
        <v>0</v>
      </c>
      <c r="O67" s="132">
        <f t="shared" si="4"/>
        <v>0</v>
      </c>
      <c r="P67" s="132">
        <f t="shared" si="5"/>
        <v>0</v>
      </c>
      <c r="Q67" s="132">
        <f t="shared" si="6"/>
        <v>0</v>
      </c>
      <c r="R67" s="132">
        <f t="shared" si="7"/>
        <v>0</v>
      </c>
      <c r="S67" s="6"/>
    </row>
    <row r="68" spans="1:19" s="73" customFormat="1" ht="54" x14ac:dyDescent="0.2">
      <c r="A68" s="301"/>
      <c r="B68" s="301"/>
      <c r="C68" s="51" t="s">
        <v>222</v>
      </c>
      <c r="D68" s="51" t="s">
        <v>66</v>
      </c>
      <c r="E68" s="224" t="s">
        <v>315</v>
      </c>
      <c r="F68" s="64" t="s">
        <v>116</v>
      </c>
      <c r="G68" s="76"/>
      <c r="H68" s="106" t="s">
        <v>648</v>
      </c>
      <c r="I68" s="3"/>
      <c r="J68" s="132" t="s">
        <v>8</v>
      </c>
      <c r="K68" s="132">
        <f t="shared" si="3"/>
        <v>0</v>
      </c>
      <c r="L68" s="132">
        <f t="shared" si="0"/>
        <v>0</v>
      </c>
      <c r="M68" s="132">
        <f t="shared" si="1"/>
        <v>0</v>
      </c>
      <c r="N68" s="132">
        <f t="shared" si="2"/>
        <v>0</v>
      </c>
      <c r="O68" s="132">
        <f t="shared" si="4"/>
        <v>0</v>
      </c>
      <c r="P68" s="132">
        <f t="shared" si="5"/>
        <v>0</v>
      </c>
      <c r="Q68" s="132">
        <f t="shared" si="6"/>
        <v>0</v>
      </c>
      <c r="R68" s="132">
        <f t="shared" si="7"/>
        <v>0</v>
      </c>
      <c r="S68" s="6"/>
    </row>
    <row r="69" spans="1:19" s="73" customFormat="1" ht="36" x14ac:dyDescent="0.2">
      <c r="A69" s="301"/>
      <c r="B69" s="301"/>
      <c r="C69" s="51" t="s">
        <v>223</v>
      </c>
      <c r="D69" s="51" t="s">
        <v>66</v>
      </c>
      <c r="E69" s="237" t="s">
        <v>316</v>
      </c>
      <c r="F69" s="65" t="s">
        <v>117</v>
      </c>
      <c r="G69" s="76"/>
      <c r="H69" s="108" t="s">
        <v>648</v>
      </c>
      <c r="I69" s="9"/>
      <c r="J69" s="132" t="s">
        <v>8</v>
      </c>
      <c r="K69" s="132">
        <f t="shared" si="3"/>
        <v>0</v>
      </c>
      <c r="L69" s="132">
        <f t="shared" ref="L69:L130" si="8">IF(AND($H69="Yes",NOT(ISERROR(SEARCH("-L-",$C69)))),1,0)</f>
        <v>0</v>
      </c>
      <c r="M69" s="132">
        <f t="shared" ref="M69:M130" si="9">IF(AND($H69="Yes",NOT(ISERROR(SEARCH("-U-",$C69)))),1,0)</f>
        <v>0</v>
      </c>
      <c r="N69" s="132">
        <f t="shared" ref="N69:N130" si="10">IF(AND($H69="Yes",NOT(ISERROR(SEARCH("-P-",$C69)))),1,0)</f>
        <v>0</v>
      </c>
      <c r="O69" s="132">
        <f t="shared" si="4"/>
        <v>0</v>
      </c>
      <c r="P69" s="132">
        <f t="shared" si="5"/>
        <v>0</v>
      </c>
      <c r="Q69" s="132">
        <f t="shared" si="6"/>
        <v>0</v>
      </c>
      <c r="R69" s="132">
        <f t="shared" si="7"/>
        <v>0</v>
      </c>
      <c r="S69" s="10"/>
    </row>
    <row r="70" spans="1:19" s="73" customFormat="1" ht="36" x14ac:dyDescent="0.2">
      <c r="A70" s="301"/>
      <c r="B70" s="301"/>
      <c r="C70" s="51" t="s">
        <v>549</v>
      </c>
      <c r="D70" s="51" t="s">
        <v>65</v>
      </c>
      <c r="E70" s="224" t="s">
        <v>537</v>
      </c>
      <c r="F70" s="65"/>
      <c r="G70" s="76"/>
      <c r="H70" s="108" t="s">
        <v>648</v>
      </c>
      <c r="I70" s="9"/>
      <c r="J70" s="132" t="s">
        <v>8</v>
      </c>
      <c r="K70" s="132">
        <f t="shared" ref="K70:K131" si="11">IF(AND($H70="Yes",NOT(ISERROR(SEARCH("-H-",$C70)))),1,0)</f>
        <v>0</v>
      </c>
      <c r="L70" s="132">
        <f t="shared" si="8"/>
        <v>0</v>
      </c>
      <c r="M70" s="132">
        <f t="shared" si="9"/>
        <v>0</v>
      </c>
      <c r="N70" s="132">
        <f t="shared" si="10"/>
        <v>0</v>
      </c>
      <c r="O70" s="132">
        <f t="shared" si="4"/>
        <v>0</v>
      </c>
      <c r="P70" s="132">
        <f t="shared" si="5"/>
        <v>0</v>
      </c>
      <c r="Q70" s="132">
        <f t="shared" si="6"/>
        <v>0</v>
      </c>
      <c r="R70" s="132">
        <f t="shared" si="7"/>
        <v>0</v>
      </c>
      <c r="S70" s="10"/>
    </row>
    <row r="71" spans="1:19" s="73" customFormat="1" ht="36" x14ac:dyDescent="0.2">
      <c r="A71" s="301"/>
      <c r="B71" s="301"/>
      <c r="C71" s="51" t="s">
        <v>550</v>
      </c>
      <c r="D71" s="51" t="s">
        <v>66</v>
      </c>
      <c r="E71" s="224" t="s">
        <v>538</v>
      </c>
      <c r="F71" s="65"/>
      <c r="G71" s="76"/>
      <c r="H71" s="108" t="s">
        <v>648</v>
      </c>
      <c r="I71" s="9"/>
      <c r="J71" s="132" t="s">
        <v>8</v>
      </c>
      <c r="K71" s="132">
        <f t="shared" si="11"/>
        <v>0</v>
      </c>
      <c r="L71" s="132">
        <f t="shared" si="8"/>
        <v>0</v>
      </c>
      <c r="M71" s="132">
        <f t="shared" si="9"/>
        <v>0</v>
      </c>
      <c r="N71" s="132">
        <f t="shared" si="10"/>
        <v>0</v>
      </c>
      <c r="O71" s="132">
        <f t="shared" ref="O71:O134" si="12">IF(AND($H71="Split",$D71="High"),1,0)</f>
        <v>0</v>
      </c>
      <c r="P71" s="132">
        <f t="shared" ref="P71:P134" si="13">IF(AND($H71="Split",$D71="Low"),1,0)</f>
        <v>0</v>
      </c>
      <c r="Q71" s="132">
        <f t="shared" ref="Q71:Q134" si="14">IF(AND($H71="Split",$D71="Unlikely"),1,0)</f>
        <v>0</v>
      </c>
      <c r="R71" s="132">
        <f t="shared" ref="R71:R134" si="15">IF(AND($H71="Split",$D71="Moderate"),1,0)</f>
        <v>0</v>
      </c>
      <c r="S71" s="10"/>
    </row>
    <row r="72" spans="1:19" s="73" customFormat="1" ht="21" thickBot="1" x14ac:dyDescent="0.25">
      <c r="A72" s="301"/>
      <c r="B72" s="301"/>
      <c r="C72" s="51" t="s">
        <v>463</v>
      </c>
      <c r="D72" s="51" t="s">
        <v>390</v>
      </c>
      <c r="E72" s="237" t="s">
        <v>458</v>
      </c>
      <c r="F72" s="65"/>
      <c r="G72" s="76"/>
      <c r="H72" s="107" t="s">
        <v>648</v>
      </c>
      <c r="I72" s="7"/>
      <c r="J72" s="134" t="s">
        <v>8</v>
      </c>
      <c r="K72" s="134">
        <f t="shared" si="11"/>
        <v>0</v>
      </c>
      <c r="L72" s="134">
        <f t="shared" si="8"/>
        <v>0</v>
      </c>
      <c r="M72" s="134">
        <f t="shared" si="9"/>
        <v>0</v>
      </c>
      <c r="N72" s="134">
        <f t="shared" si="10"/>
        <v>0</v>
      </c>
      <c r="O72" s="134">
        <f t="shared" si="12"/>
        <v>0</v>
      </c>
      <c r="P72" s="134">
        <f t="shared" si="13"/>
        <v>0</v>
      </c>
      <c r="Q72" s="134">
        <f t="shared" si="14"/>
        <v>0</v>
      </c>
      <c r="R72" s="134">
        <f t="shared" si="15"/>
        <v>0</v>
      </c>
      <c r="S72" s="8"/>
    </row>
    <row r="73" spans="1:19" s="86" customFormat="1" ht="21" thickTop="1" x14ac:dyDescent="0.2">
      <c r="A73" s="303" t="s">
        <v>9</v>
      </c>
      <c r="B73" s="303" t="s">
        <v>38</v>
      </c>
      <c r="C73" s="60" t="s">
        <v>195</v>
      </c>
      <c r="D73" s="60" t="s">
        <v>65</v>
      </c>
      <c r="E73" s="61" t="s">
        <v>293</v>
      </c>
      <c r="F73" s="62" t="s">
        <v>95</v>
      </c>
      <c r="G73" s="87"/>
      <c r="H73" s="219" t="s">
        <v>648</v>
      </c>
      <c r="I73" s="251"/>
      <c r="J73" s="136" t="s">
        <v>9</v>
      </c>
      <c r="K73" s="131">
        <f t="shared" si="11"/>
        <v>0</v>
      </c>
      <c r="L73" s="131">
        <f t="shared" si="8"/>
        <v>0</v>
      </c>
      <c r="M73" s="131">
        <f t="shared" si="9"/>
        <v>0</v>
      </c>
      <c r="N73" s="131">
        <f t="shared" si="10"/>
        <v>0</v>
      </c>
      <c r="O73" s="133">
        <f t="shared" si="12"/>
        <v>0</v>
      </c>
      <c r="P73" s="133">
        <f t="shared" si="13"/>
        <v>0</v>
      </c>
      <c r="Q73" s="133">
        <f t="shared" si="14"/>
        <v>0</v>
      </c>
      <c r="R73" s="133">
        <f t="shared" si="15"/>
        <v>0</v>
      </c>
      <c r="S73" s="248"/>
    </row>
    <row r="74" spans="1:19" s="86" customFormat="1" ht="20" x14ac:dyDescent="0.2">
      <c r="A74" s="304"/>
      <c r="B74" s="304"/>
      <c r="C74" s="60" t="s">
        <v>196</v>
      </c>
      <c r="D74" s="60" t="s">
        <v>65</v>
      </c>
      <c r="E74" s="61" t="s">
        <v>294</v>
      </c>
      <c r="F74" s="62" t="s">
        <v>96</v>
      </c>
      <c r="G74" s="87"/>
      <c r="H74" s="220" t="s">
        <v>648</v>
      </c>
      <c r="I74" s="103"/>
      <c r="J74" s="137" t="s">
        <v>9</v>
      </c>
      <c r="K74" s="132">
        <f t="shared" si="11"/>
        <v>0</v>
      </c>
      <c r="L74" s="132">
        <f t="shared" si="8"/>
        <v>0</v>
      </c>
      <c r="M74" s="132">
        <f t="shared" si="9"/>
        <v>0</v>
      </c>
      <c r="N74" s="132">
        <f t="shared" si="10"/>
        <v>0</v>
      </c>
      <c r="O74" s="132">
        <f t="shared" si="12"/>
        <v>0</v>
      </c>
      <c r="P74" s="132">
        <f t="shared" si="13"/>
        <v>0</v>
      </c>
      <c r="Q74" s="132">
        <f t="shared" si="14"/>
        <v>0</v>
      </c>
      <c r="R74" s="132">
        <f t="shared" si="15"/>
        <v>0</v>
      </c>
      <c r="S74" s="104"/>
    </row>
    <row r="75" spans="1:19" s="86" customFormat="1" ht="20" x14ac:dyDescent="0.2">
      <c r="A75" s="304"/>
      <c r="B75" s="304"/>
      <c r="C75" s="60" t="s">
        <v>197</v>
      </c>
      <c r="D75" s="60" t="s">
        <v>65</v>
      </c>
      <c r="E75" s="61" t="s">
        <v>295</v>
      </c>
      <c r="F75" s="62" t="s">
        <v>97</v>
      </c>
      <c r="G75" s="87"/>
      <c r="H75" s="220" t="s">
        <v>648</v>
      </c>
      <c r="I75" s="103"/>
      <c r="J75" s="137" t="s">
        <v>9</v>
      </c>
      <c r="K75" s="132">
        <f t="shared" si="11"/>
        <v>0</v>
      </c>
      <c r="L75" s="132">
        <f t="shared" si="8"/>
        <v>0</v>
      </c>
      <c r="M75" s="132">
        <f t="shared" si="9"/>
        <v>0</v>
      </c>
      <c r="N75" s="132">
        <f t="shared" si="10"/>
        <v>0</v>
      </c>
      <c r="O75" s="132">
        <f t="shared" si="12"/>
        <v>0</v>
      </c>
      <c r="P75" s="132">
        <f t="shared" si="13"/>
        <v>0</v>
      </c>
      <c r="Q75" s="132">
        <f t="shared" si="14"/>
        <v>0</v>
      </c>
      <c r="R75" s="132">
        <f t="shared" si="15"/>
        <v>0</v>
      </c>
      <c r="S75" s="104"/>
    </row>
    <row r="76" spans="1:19" s="86" customFormat="1" ht="54" x14ac:dyDescent="0.2">
      <c r="A76" s="304"/>
      <c r="B76" s="304"/>
      <c r="C76" s="60" t="s">
        <v>198</v>
      </c>
      <c r="D76" s="60" t="s">
        <v>65</v>
      </c>
      <c r="E76" s="61" t="s">
        <v>296</v>
      </c>
      <c r="F76" s="62" t="s">
        <v>98</v>
      </c>
      <c r="G76" s="87"/>
      <c r="H76" s="220" t="s">
        <v>648</v>
      </c>
      <c r="I76" s="103"/>
      <c r="J76" s="137" t="s">
        <v>9</v>
      </c>
      <c r="K76" s="132">
        <f t="shared" si="11"/>
        <v>0</v>
      </c>
      <c r="L76" s="132">
        <f t="shared" si="8"/>
        <v>0</v>
      </c>
      <c r="M76" s="132">
        <f t="shared" si="9"/>
        <v>0</v>
      </c>
      <c r="N76" s="132">
        <f t="shared" si="10"/>
        <v>0</v>
      </c>
      <c r="O76" s="132">
        <f t="shared" si="12"/>
        <v>0</v>
      </c>
      <c r="P76" s="132">
        <f t="shared" si="13"/>
        <v>0</v>
      </c>
      <c r="Q76" s="132">
        <f t="shared" si="14"/>
        <v>0</v>
      </c>
      <c r="R76" s="132">
        <f t="shared" si="15"/>
        <v>0</v>
      </c>
      <c r="S76" s="104"/>
    </row>
    <row r="77" spans="1:19" s="86" customFormat="1" ht="20" x14ac:dyDescent="0.2">
      <c r="A77" s="304"/>
      <c r="B77" s="304"/>
      <c r="C77" s="189" t="s">
        <v>211</v>
      </c>
      <c r="D77" s="189" t="s">
        <v>65</v>
      </c>
      <c r="E77" s="190" t="s">
        <v>592</v>
      </c>
      <c r="F77" s="191" t="s">
        <v>107</v>
      </c>
      <c r="G77" s="87"/>
      <c r="H77" s="220" t="s">
        <v>648</v>
      </c>
      <c r="I77" s="103"/>
      <c r="J77" s="137" t="s">
        <v>9</v>
      </c>
      <c r="K77" s="132">
        <f t="shared" si="11"/>
        <v>0</v>
      </c>
      <c r="L77" s="132">
        <f t="shared" si="8"/>
        <v>0</v>
      </c>
      <c r="M77" s="132">
        <f t="shared" si="9"/>
        <v>0</v>
      </c>
      <c r="N77" s="132">
        <f t="shared" si="10"/>
        <v>0</v>
      </c>
      <c r="O77" s="132">
        <f t="shared" si="12"/>
        <v>0</v>
      </c>
      <c r="P77" s="132">
        <f t="shared" si="13"/>
        <v>0</v>
      </c>
      <c r="Q77" s="132">
        <f t="shared" si="14"/>
        <v>0</v>
      </c>
      <c r="R77" s="132">
        <f t="shared" si="15"/>
        <v>0</v>
      </c>
      <c r="S77" s="104"/>
    </row>
    <row r="78" spans="1:19" s="73" customFormat="1" ht="54" x14ac:dyDescent="0.2">
      <c r="A78" s="304"/>
      <c r="B78" s="304"/>
      <c r="C78" s="161" t="s">
        <v>224</v>
      </c>
      <c r="D78" s="161" t="s">
        <v>65</v>
      </c>
      <c r="E78" s="66" t="s">
        <v>317</v>
      </c>
      <c r="F78" s="67" t="s">
        <v>525</v>
      </c>
      <c r="G78" s="88"/>
      <c r="H78" s="245" t="s">
        <v>648</v>
      </c>
      <c r="I78" s="3"/>
      <c r="J78" s="137" t="s">
        <v>9</v>
      </c>
      <c r="K78" s="132">
        <f t="shared" si="11"/>
        <v>0</v>
      </c>
      <c r="L78" s="132">
        <f t="shared" si="8"/>
        <v>0</v>
      </c>
      <c r="M78" s="132">
        <f t="shared" si="9"/>
        <v>0</v>
      </c>
      <c r="N78" s="132">
        <f t="shared" si="10"/>
        <v>0</v>
      </c>
      <c r="O78" s="132">
        <f t="shared" si="12"/>
        <v>0</v>
      </c>
      <c r="P78" s="132">
        <f t="shared" si="13"/>
        <v>0</v>
      </c>
      <c r="Q78" s="132">
        <f t="shared" si="14"/>
        <v>0</v>
      </c>
      <c r="R78" s="132">
        <f t="shared" si="15"/>
        <v>0</v>
      </c>
      <c r="S78" s="6"/>
    </row>
    <row r="79" spans="1:19" s="73" customFormat="1" ht="36" x14ac:dyDescent="0.2">
      <c r="A79" s="304"/>
      <c r="B79" s="304"/>
      <c r="C79" s="161" t="s">
        <v>225</v>
      </c>
      <c r="D79" s="161" t="s">
        <v>65</v>
      </c>
      <c r="E79" s="66" t="s">
        <v>318</v>
      </c>
      <c r="F79" s="67" t="s">
        <v>118</v>
      </c>
      <c r="G79" s="76"/>
      <c r="H79" s="245" t="s">
        <v>648</v>
      </c>
      <c r="I79" s="3"/>
      <c r="J79" s="137" t="s">
        <v>9</v>
      </c>
      <c r="K79" s="132">
        <f t="shared" si="11"/>
        <v>0</v>
      </c>
      <c r="L79" s="132">
        <f t="shared" si="8"/>
        <v>0</v>
      </c>
      <c r="M79" s="132">
        <f t="shared" si="9"/>
        <v>0</v>
      </c>
      <c r="N79" s="132">
        <f t="shared" si="10"/>
        <v>0</v>
      </c>
      <c r="O79" s="132">
        <f t="shared" si="12"/>
        <v>0</v>
      </c>
      <c r="P79" s="132">
        <f t="shared" si="13"/>
        <v>0</v>
      </c>
      <c r="Q79" s="132">
        <f t="shared" si="14"/>
        <v>0</v>
      </c>
      <c r="R79" s="132">
        <f t="shared" si="15"/>
        <v>0</v>
      </c>
      <c r="S79" s="6"/>
    </row>
    <row r="80" spans="1:19" s="73" customFormat="1" ht="36" x14ac:dyDescent="0.2">
      <c r="A80" s="304"/>
      <c r="B80" s="304"/>
      <c r="C80" s="161" t="s">
        <v>226</v>
      </c>
      <c r="D80" s="161" t="s">
        <v>66</v>
      </c>
      <c r="E80" s="66" t="s">
        <v>319</v>
      </c>
      <c r="F80" s="67" t="s">
        <v>119</v>
      </c>
      <c r="G80" s="76"/>
      <c r="H80" s="246" t="s">
        <v>648</v>
      </c>
      <c r="I80" s="9"/>
      <c r="J80" s="137" t="s">
        <v>9</v>
      </c>
      <c r="K80" s="132">
        <f t="shared" si="11"/>
        <v>0</v>
      </c>
      <c r="L80" s="132">
        <f t="shared" si="8"/>
        <v>0</v>
      </c>
      <c r="M80" s="132">
        <f t="shared" si="9"/>
        <v>0</v>
      </c>
      <c r="N80" s="132">
        <f t="shared" si="10"/>
        <v>0</v>
      </c>
      <c r="O80" s="132">
        <f t="shared" si="12"/>
        <v>0</v>
      </c>
      <c r="P80" s="132">
        <f t="shared" si="13"/>
        <v>0</v>
      </c>
      <c r="Q80" s="132">
        <f t="shared" si="14"/>
        <v>0</v>
      </c>
      <c r="R80" s="132">
        <f t="shared" si="15"/>
        <v>0</v>
      </c>
      <c r="S80" s="10"/>
    </row>
    <row r="81" spans="1:19" s="73" customFormat="1" ht="36" x14ac:dyDescent="0.2">
      <c r="A81" s="304"/>
      <c r="B81" s="304"/>
      <c r="C81" s="162" t="s">
        <v>551</v>
      </c>
      <c r="D81" s="163" t="s">
        <v>65</v>
      </c>
      <c r="E81" s="164" t="s">
        <v>537</v>
      </c>
      <c r="F81" s="67"/>
      <c r="G81" s="76"/>
      <c r="H81" s="108" t="s">
        <v>648</v>
      </c>
      <c r="I81" s="9"/>
      <c r="J81" s="137" t="s">
        <v>9</v>
      </c>
      <c r="K81" s="132">
        <f t="shared" si="11"/>
        <v>0</v>
      </c>
      <c r="L81" s="132">
        <f t="shared" si="8"/>
        <v>0</v>
      </c>
      <c r="M81" s="132">
        <f t="shared" si="9"/>
        <v>0</v>
      </c>
      <c r="N81" s="132">
        <f t="shared" si="10"/>
        <v>0</v>
      </c>
      <c r="O81" s="132">
        <f t="shared" si="12"/>
        <v>0</v>
      </c>
      <c r="P81" s="132">
        <f t="shared" si="13"/>
        <v>0</v>
      </c>
      <c r="Q81" s="132">
        <f t="shared" si="14"/>
        <v>0</v>
      </c>
      <c r="R81" s="132">
        <f t="shared" si="15"/>
        <v>0</v>
      </c>
      <c r="S81" s="10"/>
    </row>
    <row r="82" spans="1:19" s="73" customFormat="1" ht="36" x14ac:dyDescent="0.2">
      <c r="A82" s="304"/>
      <c r="B82" s="304"/>
      <c r="C82" s="165" t="s">
        <v>552</v>
      </c>
      <c r="D82" s="166" t="s">
        <v>66</v>
      </c>
      <c r="E82" s="167" t="s">
        <v>538</v>
      </c>
      <c r="F82" s="67"/>
      <c r="G82" s="76"/>
      <c r="H82" s="108" t="s">
        <v>648</v>
      </c>
      <c r="I82" s="9"/>
      <c r="J82" s="137" t="s">
        <v>9</v>
      </c>
      <c r="K82" s="132">
        <f t="shared" si="11"/>
        <v>0</v>
      </c>
      <c r="L82" s="132">
        <f t="shared" si="8"/>
        <v>0</v>
      </c>
      <c r="M82" s="132">
        <f t="shared" si="9"/>
        <v>0</v>
      </c>
      <c r="N82" s="132">
        <f t="shared" si="10"/>
        <v>0</v>
      </c>
      <c r="O82" s="132">
        <f t="shared" si="12"/>
        <v>0</v>
      </c>
      <c r="P82" s="132">
        <f t="shared" si="13"/>
        <v>0</v>
      </c>
      <c r="Q82" s="132">
        <f t="shared" si="14"/>
        <v>0</v>
      </c>
      <c r="R82" s="132">
        <f t="shared" si="15"/>
        <v>0</v>
      </c>
      <c r="S82" s="10"/>
    </row>
    <row r="83" spans="1:19" s="73" customFormat="1" ht="73" thickBot="1" x14ac:dyDescent="0.25">
      <c r="A83" s="304"/>
      <c r="B83" s="304"/>
      <c r="C83" s="161" t="s">
        <v>464</v>
      </c>
      <c r="D83" s="161" t="s">
        <v>390</v>
      </c>
      <c r="E83" s="66" t="s">
        <v>458</v>
      </c>
      <c r="F83" s="67"/>
      <c r="G83" s="76"/>
      <c r="H83" s="107" t="s">
        <v>646</v>
      </c>
      <c r="I83" s="7" t="s">
        <v>882</v>
      </c>
      <c r="J83" s="138" t="s">
        <v>9</v>
      </c>
      <c r="K83" s="134">
        <f t="shared" si="11"/>
        <v>0</v>
      </c>
      <c r="L83" s="134">
        <f t="shared" si="8"/>
        <v>0</v>
      </c>
      <c r="M83" s="134">
        <f t="shared" si="9"/>
        <v>0</v>
      </c>
      <c r="N83" s="134">
        <f t="shared" si="10"/>
        <v>0</v>
      </c>
      <c r="O83" s="134">
        <f t="shared" si="12"/>
        <v>0</v>
      </c>
      <c r="P83" s="134">
        <f t="shared" si="13"/>
        <v>0</v>
      </c>
      <c r="Q83" s="134">
        <f t="shared" si="14"/>
        <v>0</v>
      </c>
      <c r="R83" s="134">
        <f t="shared" si="15"/>
        <v>0</v>
      </c>
      <c r="S83" s="252"/>
    </row>
    <row r="84" spans="1:19" s="73" customFormat="1" ht="55" thickTop="1" x14ac:dyDescent="0.2">
      <c r="A84" s="300" t="s">
        <v>10</v>
      </c>
      <c r="B84" s="312" t="s">
        <v>41</v>
      </c>
      <c r="C84" s="51" t="s">
        <v>227</v>
      </c>
      <c r="D84" s="51" t="s">
        <v>65</v>
      </c>
      <c r="E84" s="224" t="s">
        <v>331</v>
      </c>
      <c r="F84" s="64" t="s">
        <v>120</v>
      </c>
      <c r="G84" s="76"/>
      <c r="H84" s="106" t="s">
        <v>648</v>
      </c>
      <c r="I84" s="3"/>
      <c r="J84" s="132" t="s">
        <v>10</v>
      </c>
      <c r="K84" s="132">
        <f t="shared" si="11"/>
        <v>0</v>
      </c>
      <c r="L84" s="132">
        <f t="shared" si="8"/>
        <v>0</v>
      </c>
      <c r="M84" s="132">
        <f t="shared" si="9"/>
        <v>0</v>
      </c>
      <c r="N84" s="132">
        <f t="shared" si="10"/>
        <v>0</v>
      </c>
      <c r="O84" s="133">
        <f t="shared" si="12"/>
        <v>0</v>
      </c>
      <c r="P84" s="133">
        <f t="shared" si="13"/>
        <v>0</v>
      </c>
      <c r="Q84" s="133">
        <f t="shared" si="14"/>
        <v>0</v>
      </c>
      <c r="R84" s="133">
        <f t="shared" si="15"/>
        <v>0</v>
      </c>
      <c r="S84" s="249"/>
    </row>
    <row r="85" spans="1:19" s="73" customFormat="1" ht="54" x14ac:dyDescent="0.2">
      <c r="A85" s="301"/>
      <c r="B85" s="313"/>
      <c r="C85" s="51" t="s">
        <v>228</v>
      </c>
      <c r="D85" s="51" t="s">
        <v>65</v>
      </c>
      <c r="E85" s="224" t="s">
        <v>332</v>
      </c>
      <c r="F85" s="64" t="s">
        <v>121</v>
      </c>
      <c r="G85" s="76"/>
      <c r="H85" s="245" t="s">
        <v>648</v>
      </c>
      <c r="I85" s="3"/>
      <c r="J85" s="132" t="s">
        <v>10</v>
      </c>
      <c r="K85" s="132">
        <f t="shared" si="11"/>
        <v>0</v>
      </c>
      <c r="L85" s="132">
        <f t="shared" si="8"/>
        <v>0</v>
      </c>
      <c r="M85" s="132">
        <f t="shared" si="9"/>
        <v>0</v>
      </c>
      <c r="N85" s="132">
        <f t="shared" si="10"/>
        <v>0</v>
      </c>
      <c r="O85" s="132">
        <f t="shared" si="12"/>
        <v>0</v>
      </c>
      <c r="P85" s="132">
        <f t="shared" si="13"/>
        <v>0</v>
      </c>
      <c r="Q85" s="132">
        <f t="shared" si="14"/>
        <v>0</v>
      </c>
      <c r="R85" s="132">
        <f t="shared" si="15"/>
        <v>0</v>
      </c>
      <c r="S85" s="6"/>
    </row>
    <row r="86" spans="1:19" s="73" customFormat="1" ht="20" x14ac:dyDescent="0.2">
      <c r="A86" s="301"/>
      <c r="B86" s="313"/>
      <c r="C86" s="189" t="s">
        <v>211</v>
      </c>
      <c r="D86" s="189" t="s">
        <v>65</v>
      </c>
      <c r="E86" s="222" t="s">
        <v>592</v>
      </c>
      <c r="F86" s="223" t="s">
        <v>107</v>
      </c>
      <c r="G86" s="87"/>
      <c r="H86" s="217" t="s">
        <v>648</v>
      </c>
      <c r="I86" s="103"/>
      <c r="J86" s="132" t="s">
        <v>10</v>
      </c>
      <c r="K86" s="132">
        <f t="shared" si="11"/>
        <v>0</v>
      </c>
      <c r="L86" s="132">
        <f t="shared" si="8"/>
        <v>0</v>
      </c>
      <c r="M86" s="132">
        <f t="shared" si="9"/>
        <v>0</v>
      </c>
      <c r="N86" s="132">
        <f t="shared" si="10"/>
        <v>0</v>
      </c>
      <c r="O86" s="132">
        <f t="shared" si="12"/>
        <v>0</v>
      </c>
      <c r="P86" s="132">
        <f t="shared" si="13"/>
        <v>0</v>
      </c>
      <c r="Q86" s="132">
        <f t="shared" si="14"/>
        <v>0</v>
      </c>
      <c r="R86" s="132">
        <f t="shared" si="15"/>
        <v>0</v>
      </c>
      <c r="S86" s="104"/>
    </row>
    <row r="87" spans="1:19" s="73" customFormat="1" ht="36" x14ac:dyDescent="0.2">
      <c r="A87" s="301"/>
      <c r="B87" s="313"/>
      <c r="C87" s="51" t="s">
        <v>229</v>
      </c>
      <c r="D87" s="51" t="s">
        <v>65</v>
      </c>
      <c r="E87" s="68" t="s">
        <v>320</v>
      </c>
      <c r="F87" s="69" t="s">
        <v>122</v>
      </c>
      <c r="G87" s="76"/>
      <c r="H87" s="245" t="s">
        <v>648</v>
      </c>
      <c r="I87" s="3"/>
      <c r="J87" s="132" t="s">
        <v>10</v>
      </c>
      <c r="K87" s="132">
        <f t="shared" si="11"/>
        <v>0</v>
      </c>
      <c r="L87" s="132">
        <f t="shared" si="8"/>
        <v>0</v>
      </c>
      <c r="M87" s="132">
        <f t="shared" si="9"/>
        <v>0</v>
      </c>
      <c r="N87" s="132">
        <f t="shared" si="10"/>
        <v>0</v>
      </c>
      <c r="O87" s="132">
        <f t="shared" si="12"/>
        <v>0</v>
      </c>
      <c r="P87" s="132">
        <f t="shared" si="13"/>
        <v>0</v>
      </c>
      <c r="Q87" s="132">
        <f t="shared" si="14"/>
        <v>0</v>
      </c>
      <c r="R87" s="132">
        <f t="shared" si="15"/>
        <v>0</v>
      </c>
      <c r="S87" s="6"/>
    </row>
    <row r="88" spans="1:19" s="73" customFormat="1" ht="54" x14ac:dyDescent="0.2">
      <c r="A88" s="301"/>
      <c r="B88" s="313"/>
      <c r="C88" s="60" t="s">
        <v>224</v>
      </c>
      <c r="D88" s="60" t="s">
        <v>65</v>
      </c>
      <c r="E88" s="61" t="s">
        <v>317</v>
      </c>
      <c r="F88" s="62" t="s">
        <v>525</v>
      </c>
      <c r="G88" s="87"/>
      <c r="H88" s="217" t="s">
        <v>648</v>
      </c>
      <c r="I88" s="103"/>
      <c r="J88" s="132" t="s">
        <v>10</v>
      </c>
      <c r="K88" s="132">
        <f t="shared" si="11"/>
        <v>0</v>
      </c>
      <c r="L88" s="132">
        <f t="shared" si="8"/>
        <v>0</v>
      </c>
      <c r="M88" s="132">
        <f t="shared" si="9"/>
        <v>0</v>
      </c>
      <c r="N88" s="132">
        <f t="shared" si="10"/>
        <v>0</v>
      </c>
      <c r="O88" s="132">
        <f t="shared" si="12"/>
        <v>0</v>
      </c>
      <c r="P88" s="132">
        <f t="shared" si="13"/>
        <v>0</v>
      </c>
      <c r="Q88" s="132">
        <f t="shared" si="14"/>
        <v>0</v>
      </c>
      <c r="R88" s="132">
        <f t="shared" si="15"/>
        <v>0</v>
      </c>
      <c r="S88" s="104"/>
    </row>
    <row r="89" spans="1:19" s="73" customFormat="1" ht="90" x14ac:dyDescent="0.2">
      <c r="A89" s="301"/>
      <c r="B89" s="313"/>
      <c r="C89" s="51" t="s">
        <v>230</v>
      </c>
      <c r="D89" s="51" t="s">
        <v>65</v>
      </c>
      <c r="E89" s="224" t="s">
        <v>333</v>
      </c>
      <c r="F89" s="64" t="s">
        <v>123</v>
      </c>
      <c r="G89" s="76"/>
      <c r="H89" s="106" t="s">
        <v>646</v>
      </c>
      <c r="I89" s="3" t="s">
        <v>883</v>
      </c>
      <c r="J89" s="132" t="s">
        <v>10</v>
      </c>
      <c r="K89" s="132">
        <f t="shared" si="11"/>
        <v>1</v>
      </c>
      <c r="L89" s="132">
        <f t="shared" si="8"/>
        <v>0</v>
      </c>
      <c r="M89" s="132">
        <f t="shared" si="9"/>
        <v>0</v>
      </c>
      <c r="N89" s="132">
        <f t="shared" si="10"/>
        <v>0</v>
      </c>
      <c r="O89" s="132">
        <f t="shared" si="12"/>
        <v>0</v>
      </c>
      <c r="P89" s="132">
        <f t="shared" si="13"/>
        <v>0</v>
      </c>
      <c r="Q89" s="132">
        <f t="shared" si="14"/>
        <v>0</v>
      </c>
      <c r="R89" s="132">
        <f t="shared" si="15"/>
        <v>0</v>
      </c>
      <c r="S89" s="255"/>
    </row>
    <row r="90" spans="1:19" s="73" customFormat="1" ht="72" x14ac:dyDescent="0.2">
      <c r="A90" s="301"/>
      <c r="B90" s="313"/>
      <c r="C90" s="189" t="s">
        <v>212</v>
      </c>
      <c r="D90" s="189" t="s">
        <v>65</v>
      </c>
      <c r="E90" s="222" t="s">
        <v>602</v>
      </c>
      <c r="F90" s="222" t="s">
        <v>108</v>
      </c>
      <c r="G90" s="76"/>
      <c r="H90" s="217" t="str">
        <f>IF(ISBLANK(H46),"Waiting",H46)</f>
        <v>Yes</v>
      </c>
      <c r="I90" s="3" t="s">
        <v>836</v>
      </c>
      <c r="J90" s="132" t="s">
        <v>10</v>
      </c>
      <c r="K90" s="132">
        <f t="shared" si="11"/>
        <v>1</v>
      </c>
      <c r="L90" s="132">
        <f t="shared" si="8"/>
        <v>0</v>
      </c>
      <c r="M90" s="132">
        <f t="shared" si="9"/>
        <v>0</v>
      </c>
      <c r="N90" s="132">
        <f t="shared" si="10"/>
        <v>0</v>
      </c>
      <c r="O90" s="132">
        <f t="shared" si="12"/>
        <v>0</v>
      </c>
      <c r="P90" s="132">
        <f t="shared" si="13"/>
        <v>0</v>
      </c>
      <c r="Q90" s="132">
        <f t="shared" si="14"/>
        <v>0</v>
      </c>
      <c r="R90" s="132">
        <f t="shared" si="15"/>
        <v>0</v>
      </c>
      <c r="S90" s="249"/>
    </row>
    <row r="91" spans="1:19" s="73" customFormat="1" ht="126" x14ac:dyDescent="0.2">
      <c r="A91" s="301"/>
      <c r="B91" s="313"/>
      <c r="C91" s="51" t="s">
        <v>603</v>
      </c>
      <c r="D91" s="51" t="s">
        <v>65</v>
      </c>
      <c r="E91" s="68" t="s">
        <v>604</v>
      </c>
      <c r="F91" s="68" t="s">
        <v>605</v>
      </c>
      <c r="G91" s="76"/>
      <c r="H91" s="106" t="s">
        <v>646</v>
      </c>
      <c r="I91" s="3" t="s">
        <v>884</v>
      </c>
      <c r="J91" s="132" t="s">
        <v>10</v>
      </c>
      <c r="K91" s="132">
        <f t="shared" si="11"/>
        <v>1</v>
      </c>
      <c r="L91" s="132">
        <f t="shared" si="8"/>
        <v>0</v>
      </c>
      <c r="M91" s="132">
        <f t="shared" si="9"/>
        <v>0</v>
      </c>
      <c r="N91" s="132">
        <f t="shared" si="10"/>
        <v>0</v>
      </c>
      <c r="O91" s="132">
        <f t="shared" si="12"/>
        <v>0</v>
      </c>
      <c r="P91" s="132">
        <f t="shared" si="13"/>
        <v>0</v>
      </c>
      <c r="Q91" s="132">
        <f t="shared" si="14"/>
        <v>0</v>
      </c>
      <c r="R91" s="132">
        <f t="shared" si="15"/>
        <v>0</v>
      </c>
      <c r="S91" s="249"/>
    </row>
    <row r="92" spans="1:19" s="73" customFormat="1" ht="54" x14ac:dyDescent="0.2">
      <c r="A92" s="301"/>
      <c r="B92" s="313"/>
      <c r="C92" s="51" t="s">
        <v>231</v>
      </c>
      <c r="D92" s="51" t="s">
        <v>66</v>
      </c>
      <c r="E92" s="68" t="s">
        <v>334</v>
      </c>
      <c r="F92" s="69" t="s">
        <v>124</v>
      </c>
      <c r="G92" s="76"/>
      <c r="H92" s="106" t="s">
        <v>648</v>
      </c>
      <c r="I92" s="3"/>
      <c r="J92" s="132" t="s">
        <v>10</v>
      </c>
      <c r="K92" s="132">
        <f t="shared" si="11"/>
        <v>0</v>
      </c>
      <c r="L92" s="132">
        <f t="shared" si="8"/>
        <v>0</v>
      </c>
      <c r="M92" s="132">
        <f t="shared" si="9"/>
        <v>0</v>
      </c>
      <c r="N92" s="132">
        <f t="shared" si="10"/>
        <v>0</v>
      </c>
      <c r="O92" s="132">
        <f t="shared" si="12"/>
        <v>0</v>
      </c>
      <c r="P92" s="132">
        <f t="shared" si="13"/>
        <v>0</v>
      </c>
      <c r="Q92" s="132">
        <f t="shared" si="14"/>
        <v>0</v>
      </c>
      <c r="R92" s="132">
        <f t="shared" si="15"/>
        <v>0</v>
      </c>
      <c r="S92" s="6"/>
    </row>
    <row r="93" spans="1:19" s="73" customFormat="1" ht="36" x14ac:dyDescent="0.2">
      <c r="A93" s="301"/>
      <c r="B93" s="313"/>
      <c r="C93" s="60" t="s">
        <v>215</v>
      </c>
      <c r="D93" s="60" t="s">
        <v>66</v>
      </c>
      <c r="E93" s="61" t="s">
        <v>308</v>
      </c>
      <c r="F93" s="62" t="s">
        <v>102</v>
      </c>
      <c r="G93" s="81"/>
      <c r="H93" s="83" t="s">
        <v>648</v>
      </c>
      <c r="I93" s="3"/>
      <c r="J93" s="132" t="s">
        <v>10</v>
      </c>
      <c r="K93" s="132">
        <f t="shared" si="11"/>
        <v>0</v>
      </c>
      <c r="L93" s="132">
        <f t="shared" si="8"/>
        <v>0</v>
      </c>
      <c r="M93" s="132">
        <f t="shared" si="9"/>
        <v>0</v>
      </c>
      <c r="N93" s="132">
        <f t="shared" si="10"/>
        <v>0</v>
      </c>
      <c r="O93" s="132">
        <f t="shared" si="12"/>
        <v>0</v>
      </c>
      <c r="P93" s="132">
        <f t="shared" si="13"/>
        <v>0</v>
      </c>
      <c r="Q93" s="132">
        <f t="shared" si="14"/>
        <v>0</v>
      </c>
      <c r="R93" s="132">
        <f t="shared" si="15"/>
        <v>0</v>
      </c>
      <c r="S93" s="6"/>
    </row>
    <row r="94" spans="1:19" s="73" customFormat="1" ht="36" x14ac:dyDescent="0.2">
      <c r="A94" s="301"/>
      <c r="B94" s="313"/>
      <c r="C94" s="60" t="s">
        <v>214</v>
      </c>
      <c r="D94" s="60" t="s">
        <v>66</v>
      </c>
      <c r="E94" s="61" t="s">
        <v>307</v>
      </c>
      <c r="F94" s="62" t="s">
        <v>110</v>
      </c>
      <c r="G94" s="81"/>
      <c r="H94" s="83" t="s">
        <v>648</v>
      </c>
      <c r="I94" s="3"/>
      <c r="J94" s="132" t="s">
        <v>10</v>
      </c>
      <c r="K94" s="132">
        <f t="shared" si="11"/>
        <v>0</v>
      </c>
      <c r="L94" s="132">
        <f t="shared" si="8"/>
        <v>0</v>
      </c>
      <c r="M94" s="132">
        <f t="shared" si="9"/>
        <v>0</v>
      </c>
      <c r="N94" s="132">
        <f t="shared" si="10"/>
        <v>0</v>
      </c>
      <c r="O94" s="132">
        <f t="shared" si="12"/>
        <v>0</v>
      </c>
      <c r="P94" s="132">
        <f t="shared" si="13"/>
        <v>0</v>
      </c>
      <c r="Q94" s="132">
        <f t="shared" si="14"/>
        <v>0</v>
      </c>
      <c r="R94" s="132">
        <f t="shared" si="15"/>
        <v>0</v>
      </c>
      <c r="S94" s="6"/>
    </row>
    <row r="95" spans="1:19" s="73" customFormat="1" ht="36" x14ac:dyDescent="0.2">
      <c r="A95" s="301"/>
      <c r="B95" s="313"/>
      <c r="C95" s="169" t="s">
        <v>553</v>
      </c>
      <c r="D95" s="170" t="s">
        <v>65</v>
      </c>
      <c r="E95" s="171" t="s">
        <v>537</v>
      </c>
      <c r="F95" s="168"/>
      <c r="G95" s="81"/>
      <c r="H95" s="106" t="s">
        <v>648</v>
      </c>
      <c r="I95" s="3"/>
      <c r="J95" s="132" t="s">
        <v>10</v>
      </c>
      <c r="K95" s="132">
        <f t="shared" si="11"/>
        <v>0</v>
      </c>
      <c r="L95" s="132">
        <f t="shared" si="8"/>
        <v>0</v>
      </c>
      <c r="M95" s="132">
        <f t="shared" si="9"/>
        <v>0</v>
      </c>
      <c r="N95" s="132">
        <f t="shared" si="10"/>
        <v>0</v>
      </c>
      <c r="O95" s="132">
        <f t="shared" si="12"/>
        <v>0</v>
      </c>
      <c r="P95" s="132">
        <f t="shared" si="13"/>
        <v>0</v>
      </c>
      <c r="Q95" s="132">
        <f t="shared" si="14"/>
        <v>0</v>
      </c>
      <c r="R95" s="132">
        <f t="shared" si="15"/>
        <v>0</v>
      </c>
      <c r="S95" s="6"/>
    </row>
    <row r="96" spans="1:19" s="73" customFormat="1" ht="36" x14ac:dyDescent="0.2">
      <c r="A96" s="301"/>
      <c r="B96" s="313"/>
      <c r="C96" s="172" t="s">
        <v>554</v>
      </c>
      <c r="D96" s="173" t="s">
        <v>66</v>
      </c>
      <c r="E96" s="174" t="s">
        <v>538</v>
      </c>
      <c r="F96" s="168"/>
      <c r="G96" s="81"/>
      <c r="H96" s="106" t="s">
        <v>648</v>
      </c>
      <c r="I96" s="3"/>
      <c r="J96" s="132" t="s">
        <v>10</v>
      </c>
      <c r="K96" s="132">
        <f t="shared" si="11"/>
        <v>0</v>
      </c>
      <c r="L96" s="132">
        <f t="shared" si="8"/>
        <v>0</v>
      </c>
      <c r="M96" s="132">
        <f t="shared" si="9"/>
        <v>0</v>
      </c>
      <c r="N96" s="132">
        <f t="shared" si="10"/>
        <v>0</v>
      </c>
      <c r="O96" s="132">
        <f t="shared" si="12"/>
        <v>0</v>
      </c>
      <c r="P96" s="132">
        <f t="shared" si="13"/>
        <v>0</v>
      </c>
      <c r="Q96" s="132">
        <f t="shared" si="14"/>
        <v>0</v>
      </c>
      <c r="R96" s="132">
        <f t="shared" si="15"/>
        <v>0</v>
      </c>
      <c r="S96" s="184"/>
    </row>
    <row r="97" spans="1:20" s="73" customFormat="1" ht="21" thickBot="1" x14ac:dyDescent="0.25">
      <c r="A97" s="302"/>
      <c r="B97" s="314"/>
      <c r="C97" s="51" t="s">
        <v>465</v>
      </c>
      <c r="D97" s="51" t="s">
        <v>390</v>
      </c>
      <c r="E97" s="68" t="s">
        <v>458</v>
      </c>
      <c r="F97" s="69"/>
      <c r="G97" s="81"/>
      <c r="H97" s="106" t="s">
        <v>648</v>
      </c>
      <c r="I97" s="111"/>
      <c r="J97" s="132" t="s">
        <v>10</v>
      </c>
      <c r="K97" s="132">
        <f t="shared" si="11"/>
        <v>0</v>
      </c>
      <c r="L97" s="132">
        <f t="shared" si="8"/>
        <v>0</v>
      </c>
      <c r="M97" s="132">
        <f t="shared" si="9"/>
        <v>0</v>
      </c>
      <c r="N97" s="132">
        <f t="shared" si="10"/>
        <v>0</v>
      </c>
      <c r="O97" s="134">
        <f t="shared" si="12"/>
        <v>0</v>
      </c>
      <c r="P97" s="134">
        <f t="shared" si="13"/>
        <v>0</v>
      </c>
      <c r="Q97" s="134">
        <f t="shared" si="14"/>
        <v>0</v>
      </c>
      <c r="R97" s="134">
        <f t="shared" si="15"/>
        <v>0</v>
      </c>
      <c r="S97" s="112"/>
    </row>
    <row r="98" spans="1:20" s="73" customFormat="1" ht="110" thickTop="1" thickBot="1" x14ac:dyDescent="0.25">
      <c r="A98" s="303" t="s">
        <v>11</v>
      </c>
      <c r="B98" s="303" t="s">
        <v>42</v>
      </c>
      <c r="C98" s="161" t="s">
        <v>232</v>
      </c>
      <c r="D98" s="161" t="s">
        <v>65</v>
      </c>
      <c r="E98" s="57" t="s">
        <v>335</v>
      </c>
      <c r="F98" s="63" t="s">
        <v>125</v>
      </c>
      <c r="G98" s="89"/>
      <c r="H98" s="105" t="s">
        <v>646</v>
      </c>
      <c r="I98" s="4" t="s">
        <v>885</v>
      </c>
      <c r="J98" s="131" t="s">
        <v>11</v>
      </c>
      <c r="K98" s="131">
        <f t="shared" si="11"/>
        <v>1</v>
      </c>
      <c r="L98" s="131">
        <f t="shared" si="8"/>
        <v>0</v>
      </c>
      <c r="M98" s="131">
        <f t="shared" si="9"/>
        <v>0</v>
      </c>
      <c r="N98" s="131">
        <f t="shared" si="10"/>
        <v>0</v>
      </c>
      <c r="O98" s="133">
        <f t="shared" si="12"/>
        <v>0</v>
      </c>
      <c r="P98" s="133">
        <f t="shared" si="13"/>
        <v>0</v>
      </c>
      <c r="Q98" s="133">
        <f t="shared" si="14"/>
        <v>0</v>
      </c>
      <c r="R98" s="133">
        <f t="shared" si="15"/>
        <v>0</v>
      </c>
      <c r="S98" s="250"/>
    </row>
    <row r="99" spans="1:20" s="73" customFormat="1" ht="145" thickTop="1" x14ac:dyDescent="0.2">
      <c r="A99" s="304"/>
      <c r="B99" s="304"/>
      <c r="C99" s="161" t="s">
        <v>233</v>
      </c>
      <c r="D99" s="161" t="s">
        <v>65</v>
      </c>
      <c r="E99" s="57" t="s">
        <v>336</v>
      </c>
      <c r="F99" s="63" t="s">
        <v>584</v>
      </c>
      <c r="G99" s="89"/>
      <c r="H99" s="106" t="s">
        <v>646</v>
      </c>
      <c r="I99" s="3" t="s">
        <v>886</v>
      </c>
      <c r="J99" s="132" t="s">
        <v>11</v>
      </c>
      <c r="K99" s="132">
        <f t="shared" si="11"/>
        <v>1</v>
      </c>
      <c r="L99" s="132">
        <f t="shared" si="8"/>
        <v>0</v>
      </c>
      <c r="M99" s="132">
        <f t="shared" si="9"/>
        <v>0</v>
      </c>
      <c r="N99" s="132">
        <f t="shared" si="10"/>
        <v>0</v>
      </c>
      <c r="O99" s="132">
        <f t="shared" si="12"/>
        <v>0</v>
      </c>
      <c r="P99" s="132">
        <f t="shared" si="13"/>
        <v>0</v>
      </c>
      <c r="Q99" s="132">
        <f t="shared" si="14"/>
        <v>0</v>
      </c>
      <c r="R99" s="132">
        <f t="shared" si="15"/>
        <v>0</v>
      </c>
      <c r="S99" s="250"/>
    </row>
    <row r="100" spans="1:20" s="73" customFormat="1" ht="126" x14ac:dyDescent="0.2">
      <c r="A100" s="304"/>
      <c r="B100" s="304"/>
      <c r="C100" s="161" t="s">
        <v>234</v>
      </c>
      <c r="D100" s="161" t="s">
        <v>65</v>
      </c>
      <c r="E100" s="57" t="s">
        <v>337</v>
      </c>
      <c r="F100" s="63" t="s">
        <v>127</v>
      </c>
      <c r="G100" s="89"/>
      <c r="H100" s="106" t="s">
        <v>646</v>
      </c>
      <c r="I100" s="3" t="s">
        <v>887</v>
      </c>
      <c r="J100" s="132" t="s">
        <v>11</v>
      </c>
      <c r="K100" s="132">
        <f t="shared" si="11"/>
        <v>1</v>
      </c>
      <c r="L100" s="132">
        <f t="shared" si="8"/>
        <v>0</v>
      </c>
      <c r="M100" s="132">
        <f t="shared" si="9"/>
        <v>0</v>
      </c>
      <c r="N100" s="132">
        <f t="shared" si="10"/>
        <v>0</v>
      </c>
      <c r="O100" s="132">
        <f t="shared" si="12"/>
        <v>0</v>
      </c>
      <c r="P100" s="132">
        <f t="shared" si="13"/>
        <v>0</v>
      </c>
      <c r="Q100" s="132">
        <f t="shared" si="14"/>
        <v>0</v>
      </c>
      <c r="R100" s="132">
        <f t="shared" si="15"/>
        <v>0</v>
      </c>
      <c r="S100" s="249"/>
    </row>
    <row r="101" spans="1:20" s="73" customFormat="1" ht="126" x14ac:dyDescent="0.2">
      <c r="A101" s="304"/>
      <c r="B101" s="304"/>
      <c r="C101" s="161" t="s">
        <v>235</v>
      </c>
      <c r="D101" s="161" t="s">
        <v>65</v>
      </c>
      <c r="E101" s="57" t="s">
        <v>338</v>
      </c>
      <c r="F101" s="63" t="s">
        <v>128</v>
      </c>
      <c r="G101" s="89"/>
      <c r="H101" s="106" t="s">
        <v>646</v>
      </c>
      <c r="I101" s="3" t="s">
        <v>888</v>
      </c>
      <c r="J101" s="132" t="s">
        <v>11</v>
      </c>
      <c r="K101" s="132">
        <f t="shared" si="11"/>
        <v>1</v>
      </c>
      <c r="L101" s="132">
        <f t="shared" si="8"/>
        <v>0</v>
      </c>
      <c r="M101" s="132">
        <f t="shared" si="9"/>
        <v>0</v>
      </c>
      <c r="N101" s="132">
        <f t="shared" si="10"/>
        <v>0</v>
      </c>
      <c r="O101" s="132">
        <f t="shared" si="12"/>
        <v>0</v>
      </c>
      <c r="P101" s="132">
        <f t="shared" si="13"/>
        <v>0</v>
      </c>
      <c r="Q101" s="132">
        <f t="shared" si="14"/>
        <v>0</v>
      </c>
      <c r="R101" s="132">
        <f t="shared" si="15"/>
        <v>0</v>
      </c>
      <c r="S101" s="249"/>
    </row>
    <row r="102" spans="1:20" s="73" customFormat="1" ht="126" x14ac:dyDescent="0.2">
      <c r="A102" s="304"/>
      <c r="B102" s="304"/>
      <c r="C102" s="161" t="s">
        <v>236</v>
      </c>
      <c r="D102" s="161" t="s">
        <v>65</v>
      </c>
      <c r="E102" s="57" t="s">
        <v>339</v>
      </c>
      <c r="F102" s="63" t="s">
        <v>129</v>
      </c>
      <c r="G102" s="89"/>
      <c r="H102" s="230" t="s">
        <v>646</v>
      </c>
      <c r="I102" s="3" t="s">
        <v>889</v>
      </c>
      <c r="J102" s="132" t="s">
        <v>11</v>
      </c>
      <c r="K102" s="132">
        <f t="shared" si="11"/>
        <v>1</v>
      </c>
      <c r="L102" s="132">
        <f t="shared" si="8"/>
        <v>0</v>
      </c>
      <c r="M102" s="132">
        <f t="shared" si="9"/>
        <v>0</v>
      </c>
      <c r="N102" s="132">
        <f t="shared" si="10"/>
        <v>0</v>
      </c>
      <c r="O102" s="132">
        <f t="shared" si="12"/>
        <v>0</v>
      </c>
      <c r="P102" s="132">
        <f t="shared" si="13"/>
        <v>0</v>
      </c>
      <c r="Q102" s="132">
        <f t="shared" si="14"/>
        <v>0</v>
      </c>
      <c r="R102" s="132">
        <f t="shared" si="15"/>
        <v>0</v>
      </c>
      <c r="S102" s="249"/>
    </row>
    <row r="103" spans="1:20" s="73" customFormat="1" ht="36" x14ac:dyDescent="0.2">
      <c r="A103" s="304"/>
      <c r="B103" s="304"/>
      <c r="C103" s="161" t="s">
        <v>237</v>
      </c>
      <c r="D103" s="161" t="s">
        <v>65</v>
      </c>
      <c r="E103" s="57" t="s">
        <v>340</v>
      </c>
      <c r="F103" s="63" t="s">
        <v>130</v>
      </c>
      <c r="G103" s="89"/>
      <c r="H103" s="106" t="s">
        <v>648</v>
      </c>
      <c r="I103" s="3"/>
      <c r="J103" s="132" t="s">
        <v>11</v>
      </c>
      <c r="K103" s="132">
        <f t="shared" si="11"/>
        <v>0</v>
      </c>
      <c r="L103" s="132">
        <f t="shared" si="8"/>
        <v>0</v>
      </c>
      <c r="M103" s="132">
        <f t="shared" si="9"/>
        <v>0</v>
      </c>
      <c r="N103" s="132">
        <f t="shared" si="10"/>
        <v>0</v>
      </c>
      <c r="O103" s="132">
        <f t="shared" si="12"/>
        <v>0</v>
      </c>
      <c r="P103" s="132">
        <f t="shared" si="13"/>
        <v>0</v>
      </c>
      <c r="Q103" s="132">
        <f t="shared" si="14"/>
        <v>0</v>
      </c>
      <c r="R103" s="132">
        <f t="shared" si="15"/>
        <v>0</v>
      </c>
      <c r="S103" s="213" t="s">
        <v>921</v>
      </c>
    </row>
    <row r="104" spans="1:20" s="73" customFormat="1" ht="36" x14ac:dyDescent="0.2">
      <c r="A104" s="304"/>
      <c r="B104" s="304"/>
      <c r="C104" s="161" t="s">
        <v>238</v>
      </c>
      <c r="D104" s="161" t="s">
        <v>65</v>
      </c>
      <c r="E104" s="57" t="s">
        <v>341</v>
      </c>
      <c r="F104" s="63" t="s">
        <v>131</v>
      </c>
      <c r="G104" s="89"/>
      <c r="H104" s="108" t="s">
        <v>648</v>
      </c>
      <c r="I104" s="9"/>
      <c r="J104" s="132" t="s">
        <v>11</v>
      </c>
      <c r="K104" s="132">
        <f t="shared" si="11"/>
        <v>0</v>
      </c>
      <c r="L104" s="132">
        <f t="shared" si="8"/>
        <v>0</v>
      </c>
      <c r="M104" s="132">
        <f t="shared" si="9"/>
        <v>0</v>
      </c>
      <c r="N104" s="132">
        <f t="shared" si="10"/>
        <v>0</v>
      </c>
      <c r="O104" s="132">
        <f t="shared" si="12"/>
        <v>0</v>
      </c>
      <c r="P104" s="132">
        <f t="shared" si="13"/>
        <v>0</v>
      </c>
      <c r="Q104" s="132">
        <f t="shared" si="14"/>
        <v>0</v>
      </c>
      <c r="R104" s="132">
        <f t="shared" si="15"/>
        <v>0</v>
      </c>
      <c r="S104" s="10"/>
    </row>
    <row r="105" spans="1:20" s="73" customFormat="1" ht="36" x14ac:dyDescent="0.2">
      <c r="A105" s="304"/>
      <c r="B105" s="304"/>
      <c r="C105" s="238" t="s">
        <v>583</v>
      </c>
      <c r="D105" s="238" t="s">
        <v>65</v>
      </c>
      <c r="E105" s="239" t="s">
        <v>617</v>
      </c>
      <c r="F105" s="63" t="s">
        <v>585</v>
      </c>
      <c r="G105" s="89"/>
      <c r="H105" s="108" t="s">
        <v>648</v>
      </c>
      <c r="I105" s="9"/>
      <c r="J105" s="132" t="s">
        <v>11</v>
      </c>
      <c r="K105" s="132">
        <f t="shared" si="11"/>
        <v>0</v>
      </c>
      <c r="L105" s="132">
        <f t="shared" si="8"/>
        <v>0</v>
      </c>
      <c r="M105" s="132">
        <f t="shared" si="9"/>
        <v>0</v>
      </c>
      <c r="N105" s="132">
        <f t="shared" si="10"/>
        <v>0</v>
      </c>
      <c r="O105" s="132">
        <f t="shared" si="12"/>
        <v>0</v>
      </c>
      <c r="P105" s="132">
        <f t="shared" si="13"/>
        <v>0</v>
      </c>
      <c r="Q105" s="132">
        <f t="shared" si="14"/>
        <v>0</v>
      </c>
      <c r="R105" s="132">
        <f t="shared" si="15"/>
        <v>0</v>
      </c>
      <c r="S105" s="247"/>
    </row>
    <row r="106" spans="1:20" s="73" customFormat="1" ht="36" x14ac:dyDescent="0.2">
      <c r="A106" s="304"/>
      <c r="B106" s="304"/>
      <c r="C106" s="162" t="s">
        <v>555</v>
      </c>
      <c r="D106" s="163" t="s">
        <v>65</v>
      </c>
      <c r="E106" s="164" t="s">
        <v>537</v>
      </c>
      <c r="F106" s="63"/>
      <c r="G106" s="89"/>
      <c r="H106" s="108" t="s">
        <v>648</v>
      </c>
      <c r="I106" s="9"/>
      <c r="J106" s="132" t="s">
        <v>11</v>
      </c>
      <c r="K106" s="132">
        <f t="shared" si="11"/>
        <v>0</v>
      </c>
      <c r="L106" s="132">
        <f t="shared" si="8"/>
        <v>0</v>
      </c>
      <c r="M106" s="132">
        <f t="shared" si="9"/>
        <v>0</v>
      </c>
      <c r="N106" s="132">
        <f t="shared" si="10"/>
        <v>0</v>
      </c>
      <c r="O106" s="132">
        <f t="shared" si="12"/>
        <v>0</v>
      </c>
      <c r="P106" s="132">
        <f t="shared" si="13"/>
        <v>0</v>
      </c>
      <c r="Q106" s="132">
        <f t="shared" si="14"/>
        <v>0</v>
      </c>
      <c r="R106" s="132">
        <f t="shared" si="15"/>
        <v>0</v>
      </c>
      <c r="S106" s="10"/>
    </row>
    <row r="107" spans="1:20" s="73" customFormat="1" ht="36" x14ac:dyDescent="0.2">
      <c r="A107" s="304"/>
      <c r="B107" s="304"/>
      <c r="C107" s="181" t="s">
        <v>574</v>
      </c>
      <c r="D107" s="182" t="s">
        <v>66</v>
      </c>
      <c r="E107" s="183" t="s">
        <v>538</v>
      </c>
      <c r="F107" s="63"/>
      <c r="G107" s="89"/>
      <c r="H107" s="108" t="s">
        <v>648</v>
      </c>
      <c r="I107" s="9"/>
      <c r="J107" s="132" t="s">
        <v>11</v>
      </c>
      <c r="K107" s="132">
        <f t="shared" si="11"/>
        <v>0</v>
      </c>
      <c r="L107" s="132">
        <f t="shared" si="8"/>
        <v>0</v>
      </c>
      <c r="M107" s="132">
        <f t="shared" si="9"/>
        <v>0</v>
      </c>
      <c r="N107" s="132">
        <f t="shared" si="10"/>
        <v>0</v>
      </c>
      <c r="O107" s="132">
        <f t="shared" si="12"/>
        <v>0</v>
      </c>
      <c r="P107" s="132">
        <f t="shared" si="13"/>
        <v>0</v>
      </c>
      <c r="Q107" s="132">
        <f t="shared" si="14"/>
        <v>0</v>
      </c>
      <c r="R107" s="132">
        <f t="shared" si="15"/>
        <v>0</v>
      </c>
      <c r="S107" s="10"/>
    </row>
    <row r="108" spans="1:20" s="73" customFormat="1" ht="21" thickBot="1" x14ac:dyDescent="0.25">
      <c r="A108" s="304"/>
      <c r="B108" s="304"/>
      <c r="C108" s="161" t="s">
        <v>466</v>
      </c>
      <c r="D108" s="161" t="s">
        <v>390</v>
      </c>
      <c r="E108" s="57" t="s">
        <v>458</v>
      </c>
      <c r="F108" s="63"/>
      <c r="G108" s="89"/>
      <c r="H108" s="107" t="s">
        <v>648</v>
      </c>
      <c r="I108" s="7"/>
      <c r="J108" s="134" t="s">
        <v>11</v>
      </c>
      <c r="K108" s="134">
        <f t="shared" si="11"/>
        <v>0</v>
      </c>
      <c r="L108" s="134">
        <f t="shared" si="8"/>
        <v>0</v>
      </c>
      <c r="M108" s="134">
        <f t="shared" si="9"/>
        <v>0</v>
      </c>
      <c r="N108" s="134">
        <f t="shared" si="10"/>
        <v>0</v>
      </c>
      <c r="O108" s="134">
        <f t="shared" si="12"/>
        <v>0</v>
      </c>
      <c r="P108" s="134">
        <f t="shared" si="13"/>
        <v>0</v>
      </c>
      <c r="Q108" s="134">
        <f t="shared" si="14"/>
        <v>0</v>
      </c>
      <c r="R108" s="134">
        <f t="shared" si="15"/>
        <v>0</v>
      </c>
      <c r="S108" s="8"/>
    </row>
    <row r="109" spans="1:20" s="80" customFormat="1" ht="55" thickTop="1" x14ac:dyDescent="0.2">
      <c r="A109" s="300" t="s">
        <v>12</v>
      </c>
      <c r="B109" s="300" t="s">
        <v>43</v>
      </c>
      <c r="C109" s="51" t="s">
        <v>239</v>
      </c>
      <c r="D109" s="51" t="s">
        <v>65</v>
      </c>
      <c r="E109" s="68" t="s">
        <v>321</v>
      </c>
      <c r="F109" s="52" t="s">
        <v>526</v>
      </c>
      <c r="G109" s="89"/>
      <c r="H109" s="105" t="s">
        <v>648</v>
      </c>
      <c r="I109" s="4"/>
      <c r="J109" s="131" t="s">
        <v>12</v>
      </c>
      <c r="K109" s="131">
        <f t="shared" si="11"/>
        <v>0</v>
      </c>
      <c r="L109" s="131">
        <f t="shared" si="8"/>
        <v>0</v>
      </c>
      <c r="M109" s="131">
        <f t="shared" si="9"/>
        <v>0</v>
      </c>
      <c r="N109" s="131">
        <f t="shared" si="10"/>
        <v>0</v>
      </c>
      <c r="O109" s="133">
        <f t="shared" si="12"/>
        <v>0</v>
      </c>
      <c r="P109" s="133">
        <f t="shared" si="13"/>
        <v>0</v>
      </c>
      <c r="Q109" s="133">
        <f t="shared" si="14"/>
        <v>0</v>
      </c>
      <c r="R109" s="133">
        <f t="shared" si="15"/>
        <v>0</v>
      </c>
      <c r="S109" s="5"/>
      <c r="T109" s="79"/>
    </row>
    <row r="110" spans="1:20" s="73" customFormat="1" ht="36" x14ac:dyDescent="0.2">
      <c r="A110" s="301"/>
      <c r="B110" s="301"/>
      <c r="C110" s="51" t="s">
        <v>240</v>
      </c>
      <c r="D110" s="51" t="s">
        <v>65</v>
      </c>
      <c r="E110" s="68" t="s">
        <v>322</v>
      </c>
      <c r="F110" s="52" t="s">
        <v>132</v>
      </c>
      <c r="G110" s="76"/>
      <c r="H110" s="106" t="s">
        <v>648</v>
      </c>
      <c r="I110" s="3"/>
      <c r="J110" s="132" t="s">
        <v>12</v>
      </c>
      <c r="K110" s="132">
        <f t="shared" si="11"/>
        <v>0</v>
      </c>
      <c r="L110" s="132">
        <f t="shared" si="8"/>
        <v>0</v>
      </c>
      <c r="M110" s="132">
        <f t="shared" si="9"/>
        <v>0</v>
      </c>
      <c r="N110" s="132">
        <f t="shared" si="10"/>
        <v>0</v>
      </c>
      <c r="O110" s="132">
        <f t="shared" si="12"/>
        <v>0</v>
      </c>
      <c r="P110" s="132">
        <f t="shared" si="13"/>
        <v>0</v>
      </c>
      <c r="Q110" s="132">
        <f t="shared" si="14"/>
        <v>0</v>
      </c>
      <c r="R110" s="132">
        <f t="shared" si="15"/>
        <v>0</v>
      </c>
      <c r="S110" s="6"/>
    </row>
    <row r="111" spans="1:20" s="73" customFormat="1" ht="90" x14ac:dyDescent="0.2">
      <c r="A111" s="301"/>
      <c r="B111" s="301"/>
      <c r="C111" s="51" t="s">
        <v>241</v>
      </c>
      <c r="D111" s="51" t="s">
        <v>65</v>
      </c>
      <c r="E111" s="68" t="s">
        <v>323</v>
      </c>
      <c r="F111" s="52" t="s">
        <v>527</v>
      </c>
      <c r="G111" s="76"/>
      <c r="H111" s="106" t="s">
        <v>648</v>
      </c>
      <c r="I111" s="3"/>
      <c r="J111" s="132" t="s">
        <v>12</v>
      </c>
      <c r="K111" s="132">
        <f t="shared" si="11"/>
        <v>0</v>
      </c>
      <c r="L111" s="132">
        <f t="shared" si="8"/>
        <v>0</v>
      </c>
      <c r="M111" s="132">
        <f t="shared" si="9"/>
        <v>0</v>
      </c>
      <c r="N111" s="132">
        <f t="shared" si="10"/>
        <v>0</v>
      </c>
      <c r="O111" s="132">
        <f t="shared" si="12"/>
        <v>0</v>
      </c>
      <c r="P111" s="132">
        <f t="shared" si="13"/>
        <v>0</v>
      </c>
      <c r="Q111" s="132">
        <f t="shared" si="14"/>
        <v>0</v>
      </c>
      <c r="R111" s="132">
        <f t="shared" si="15"/>
        <v>0</v>
      </c>
      <c r="S111" s="6"/>
    </row>
    <row r="112" spans="1:20" s="73" customFormat="1" ht="36" x14ac:dyDescent="0.2">
      <c r="A112" s="301"/>
      <c r="B112" s="301"/>
      <c r="C112" s="51" t="s">
        <v>242</v>
      </c>
      <c r="D112" s="51" t="s">
        <v>65</v>
      </c>
      <c r="E112" s="68" t="s">
        <v>342</v>
      </c>
      <c r="F112" s="69" t="s">
        <v>133</v>
      </c>
      <c r="G112" s="76"/>
      <c r="H112" s="106" t="s">
        <v>648</v>
      </c>
      <c r="I112" s="3"/>
      <c r="J112" s="132" t="s">
        <v>12</v>
      </c>
      <c r="K112" s="132">
        <f t="shared" si="11"/>
        <v>0</v>
      </c>
      <c r="L112" s="132">
        <f t="shared" si="8"/>
        <v>0</v>
      </c>
      <c r="M112" s="132">
        <f t="shared" si="9"/>
        <v>0</v>
      </c>
      <c r="N112" s="132">
        <f t="shared" si="10"/>
        <v>0</v>
      </c>
      <c r="O112" s="132">
        <f t="shared" si="12"/>
        <v>0</v>
      </c>
      <c r="P112" s="132">
        <f t="shared" si="13"/>
        <v>0</v>
      </c>
      <c r="Q112" s="132">
        <f t="shared" si="14"/>
        <v>0</v>
      </c>
      <c r="R112" s="132">
        <f t="shared" si="15"/>
        <v>0</v>
      </c>
      <c r="S112" s="255"/>
    </row>
    <row r="113" spans="1:19" s="73" customFormat="1" ht="36" x14ac:dyDescent="0.2">
      <c r="A113" s="301"/>
      <c r="B113" s="301"/>
      <c r="C113" s="51" t="s">
        <v>243</v>
      </c>
      <c r="D113" s="51" t="s">
        <v>65</v>
      </c>
      <c r="E113" s="68" t="s">
        <v>343</v>
      </c>
      <c r="F113" s="69" t="s">
        <v>134</v>
      </c>
      <c r="G113" s="76"/>
      <c r="H113" s="106" t="s">
        <v>648</v>
      </c>
      <c r="I113" s="3"/>
      <c r="J113" s="132" t="s">
        <v>12</v>
      </c>
      <c r="K113" s="132">
        <f t="shared" si="11"/>
        <v>0</v>
      </c>
      <c r="L113" s="132">
        <f t="shared" si="8"/>
        <v>0</v>
      </c>
      <c r="M113" s="132">
        <f t="shared" si="9"/>
        <v>0</v>
      </c>
      <c r="N113" s="132">
        <f t="shared" si="10"/>
        <v>0</v>
      </c>
      <c r="O113" s="132">
        <f t="shared" si="12"/>
        <v>0</v>
      </c>
      <c r="P113" s="132">
        <f t="shared" si="13"/>
        <v>0</v>
      </c>
      <c r="Q113" s="132">
        <f t="shared" si="14"/>
        <v>0</v>
      </c>
      <c r="R113" s="132">
        <f t="shared" si="15"/>
        <v>0</v>
      </c>
      <c r="S113" s="6"/>
    </row>
    <row r="114" spans="1:19" s="73" customFormat="1" ht="54" x14ac:dyDescent="0.2">
      <c r="A114" s="301"/>
      <c r="B114" s="301"/>
      <c r="C114" s="51" t="s">
        <v>244</v>
      </c>
      <c r="D114" s="51" t="s">
        <v>65</v>
      </c>
      <c r="E114" s="68" t="s">
        <v>324</v>
      </c>
      <c r="F114" s="69" t="s">
        <v>135</v>
      </c>
      <c r="G114" s="76"/>
      <c r="H114" s="106" t="s">
        <v>648</v>
      </c>
      <c r="I114" s="3"/>
      <c r="J114" s="132" t="s">
        <v>12</v>
      </c>
      <c r="K114" s="132">
        <f t="shared" si="11"/>
        <v>0</v>
      </c>
      <c r="L114" s="132">
        <f t="shared" si="8"/>
        <v>0</v>
      </c>
      <c r="M114" s="132">
        <f t="shared" si="9"/>
        <v>0</v>
      </c>
      <c r="N114" s="132">
        <f t="shared" si="10"/>
        <v>0</v>
      </c>
      <c r="O114" s="132">
        <f t="shared" si="12"/>
        <v>0</v>
      </c>
      <c r="P114" s="132">
        <f t="shared" si="13"/>
        <v>0</v>
      </c>
      <c r="Q114" s="132">
        <f t="shared" si="14"/>
        <v>0</v>
      </c>
      <c r="R114" s="132">
        <f t="shared" si="15"/>
        <v>0</v>
      </c>
      <c r="S114" s="6"/>
    </row>
    <row r="115" spans="1:19" s="73" customFormat="1" ht="36" x14ac:dyDescent="0.2">
      <c r="A115" s="301"/>
      <c r="B115" s="301"/>
      <c r="C115" s="51" t="s">
        <v>245</v>
      </c>
      <c r="D115" s="51" t="s">
        <v>65</v>
      </c>
      <c r="E115" s="224" t="s">
        <v>344</v>
      </c>
      <c r="F115" s="64" t="s">
        <v>136</v>
      </c>
      <c r="G115" s="76"/>
      <c r="H115" s="106" t="s">
        <v>648</v>
      </c>
      <c r="I115" s="3"/>
      <c r="J115" s="132" t="s">
        <v>12</v>
      </c>
      <c r="K115" s="132">
        <f t="shared" si="11"/>
        <v>0</v>
      </c>
      <c r="L115" s="132">
        <f t="shared" si="8"/>
        <v>0</v>
      </c>
      <c r="M115" s="132">
        <f t="shared" si="9"/>
        <v>0</v>
      </c>
      <c r="N115" s="132">
        <f t="shared" si="10"/>
        <v>0</v>
      </c>
      <c r="O115" s="132">
        <f t="shared" si="12"/>
        <v>0</v>
      </c>
      <c r="P115" s="132">
        <f t="shared" si="13"/>
        <v>0</v>
      </c>
      <c r="Q115" s="132">
        <f t="shared" si="14"/>
        <v>0</v>
      </c>
      <c r="R115" s="132">
        <f t="shared" si="15"/>
        <v>0</v>
      </c>
      <c r="S115" s="6"/>
    </row>
    <row r="116" spans="1:19" s="73" customFormat="1" ht="36" x14ac:dyDescent="0.2">
      <c r="A116" s="301"/>
      <c r="B116" s="301"/>
      <c r="C116" s="51" t="s">
        <v>246</v>
      </c>
      <c r="D116" s="51" t="s">
        <v>66</v>
      </c>
      <c r="E116" s="68" t="s">
        <v>345</v>
      </c>
      <c r="F116" s="69" t="s">
        <v>137</v>
      </c>
      <c r="G116" s="76"/>
      <c r="H116" s="108" t="s">
        <v>648</v>
      </c>
      <c r="I116" s="9"/>
      <c r="J116" s="132" t="s">
        <v>12</v>
      </c>
      <c r="K116" s="132">
        <f t="shared" si="11"/>
        <v>0</v>
      </c>
      <c r="L116" s="132">
        <f t="shared" si="8"/>
        <v>0</v>
      </c>
      <c r="M116" s="132">
        <f t="shared" si="9"/>
        <v>0</v>
      </c>
      <c r="N116" s="132">
        <f t="shared" si="10"/>
        <v>0</v>
      </c>
      <c r="O116" s="132">
        <f t="shared" si="12"/>
        <v>0</v>
      </c>
      <c r="P116" s="132">
        <f t="shared" si="13"/>
        <v>0</v>
      </c>
      <c r="Q116" s="132">
        <f t="shared" si="14"/>
        <v>0</v>
      </c>
      <c r="R116" s="132">
        <f t="shared" si="15"/>
        <v>0</v>
      </c>
      <c r="S116" s="10"/>
    </row>
    <row r="117" spans="1:19" s="73" customFormat="1" ht="36" x14ac:dyDescent="0.2">
      <c r="A117" s="301"/>
      <c r="B117" s="301"/>
      <c r="C117" s="169" t="s">
        <v>556</v>
      </c>
      <c r="D117" s="170" t="s">
        <v>65</v>
      </c>
      <c r="E117" s="171" t="s">
        <v>537</v>
      </c>
      <c r="F117" s="69"/>
      <c r="G117" s="76"/>
      <c r="H117" s="108" t="s">
        <v>648</v>
      </c>
      <c r="I117" s="9"/>
      <c r="J117" s="132" t="s">
        <v>12</v>
      </c>
      <c r="K117" s="132">
        <f t="shared" si="11"/>
        <v>0</v>
      </c>
      <c r="L117" s="132">
        <f t="shared" si="8"/>
        <v>0</v>
      </c>
      <c r="M117" s="132">
        <f t="shared" si="9"/>
        <v>0</v>
      </c>
      <c r="N117" s="132">
        <f t="shared" si="10"/>
        <v>0</v>
      </c>
      <c r="O117" s="132">
        <f t="shared" si="12"/>
        <v>0</v>
      </c>
      <c r="P117" s="132">
        <f t="shared" si="13"/>
        <v>0</v>
      </c>
      <c r="Q117" s="132">
        <f t="shared" si="14"/>
        <v>0</v>
      </c>
      <c r="R117" s="132">
        <f t="shared" si="15"/>
        <v>0</v>
      </c>
      <c r="S117" s="10"/>
    </row>
    <row r="118" spans="1:19" s="73" customFormat="1" ht="36" x14ac:dyDescent="0.2">
      <c r="A118" s="301"/>
      <c r="B118" s="301"/>
      <c r="C118" s="172" t="s">
        <v>557</v>
      </c>
      <c r="D118" s="173" t="s">
        <v>66</v>
      </c>
      <c r="E118" s="174" t="s">
        <v>538</v>
      </c>
      <c r="F118" s="69"/>
      <c r="G118" s="76"/>
      <c r="H118" s="108" t="s">
        <v>648</v>
      </c>
      <c r="I118" s="9"/>
      <c r="J118" s="132" t="s">
        <v>12</v>
      </c>
      <c r="K118" s="132">
        <f t="shared" si="11"/>
        <v>0</v>
      </c>
      <c r="L118" s="132">
        <f t="shared" si="8"/>
        <v>0</v>
      </c>
      <c r="M118" s="132">
        <f t="shared" si="9"/>
        <v>0</v>
      </c>
      <c r="N118" s="132">
        <f t="shared" si="10"/>
        <v>0</v>
      </c>
      <c r="O118" s="132">
        <f t="shared" si="12"/>
        <v>0</v>
      </c>
      <c r="P118" s="132">
        <f t="shared" si="13"/>
        <v>0</v>
      </c>
      <c r="Q118" s="132">
        <f t="shared" si="14"/>
        <v>0</v>
      </c>
      <c r="R118" s="132">
        <f t="shared" si="15"/>
        <v>0</v>
      </c>
      <c r="S118" s="10"/>
    </row>
    <row r="119" spans="1:19" s="73" customFormat="1" ht="109" thickBot="1" x14ac:dyDescent="0.25">
      <c r="A119" s="301"/>
      <c r="B119" s="301"/>
      <c r="C119" s="51" t="s">
        <v>467</v>
      </c>
      <c r="D119" s="51" t="s">
        <v>390</v>
      </c>
      <c r="E119" s="68" t="s">
        <v>458</v>
      </c>
      <c r="F119" s="69"/>
      <c r="G119" s="76"/>
      <c r="H119" s="107" t="s">
        <v>646</v>
      </c>
      <c r="I119" s="7" t="s">
        <v>919</v>
      </c>
      <c r="J119" s="134" t="s">
        <v>12</v>
      </c>
      <c r="K119" s="134">
        <f t="shared" si="11"/>
        <v>0</v>
      </c>
      <c r="L119" s="134">
        <f t="shared" si="8"/>
        <v>0</v>
      </c>
      <c r="M119" s="134">
        <f t="shared" si="9"/>
        <v>0</v>
      </c>
      <c r="N119" s="134">
        <f t="shared" si="10"/>
        <v>0</v>
      </c>
      <c r="O119" s="134">
        <f t="shared" si="12"/>
        <v>0</v>
      </c>
      <c r="P119" s="134">
        <f t="shared" si="13"/>
        <v>0</v>
      </c>
      <c r="Q119" s="134">
        <f t="shared" si="14"/>
        <v>0</v>
      </c>
      <c r="R119" s="134">
        <f t="shared" si="15"/>
        <v>0</v>
      </c>
      <c r="S119" s="286" t="s">
        <v>920</v>
      </c>
    </row>
    <row r="120" spans="1:19" s="82" customFormat="1" ht="41" customHeight="1" thickTop="1" x14ac:dyDescent="0.2">
      <c r="A120" s="303" t="s">
        <v>13</v>
      </c>
      <c r="B120" s="306" t="s">
        <v>44</v>
      </c>
      <c r="C120" s="60" t="s">
        <v>240</v>
      </c>
      <c r="D120" s="60" t="s">
        <v>65</v>
      </c>
      <c r="E120" s="221" t="s">
        <v>322</v>
      </c>
      <c r="F120" s="59" t="s">
        <v>132</v>
      </c>
      <c r="G120" s="81"/>
      <c r="H120" s="192" t="s">
        <v>648</v>
      </c>
      <c r="I120" s="186"/>
      <c r="J120" s="133" t="s">
        <v>13</v>
      </c>
      <c r="K120" s="133">
        <f t="shared" si="11"/>
        <v>0</v>
      </c>
      <c r="L120" s="133">
        <f t="shared" si="8"/>
        <v>0</v>
      </c>
      <c r="M120" s="133">
        <f t="shared" si="9"/>
        <v>0</v>
      </c>
      <c r="N120" s="133">
        <f t="shared" si="10"/>
        <v>0</v>
      </c>
      <c r="O120" s="133">
        <f t="shared" si="12"/>
        <v>0</v>
      </c>
      <c r="P120" s="133">
        <f t="shared" si="13"/>
        <v>0</v>
      </c>
      <c r="Q120" s="133">
        <f t="shared" si="14"/>
        <v>0</v>
      </c>
      <c r="R120" s="133">
        <f t="shared" si="15"/>
        <v>0</v>
      </c>
      <c r="S120" s="184"/>
    </row>
    <row r="121" spans="1:19" s="82" customFormat="1" ht="90" x14ac:dyDescent="0.2">
      <c r="A121" s="304"/>
      <c r="B121" s="307"/>
      <c r="C121" s="60" t="s">
        <v>241</v>
      </c>
      <c r="D121" s="60" t="s">
        <v>65</v>
      </c>
      <c r="E121" s="221" t="s">
        <v>323</v>
      </c>
      <c r="F121" s="59" t="s">
        <v>527</v>
      </c>
      <c r="G121" s="81"/>
      <c r="H121" s="83" t="s">
        <v>648</v>
      </c>
      <c r="I121" s="3"/>
      <c r="J121" s="132" t="s">
        <v>13</v>
      </c>
      <c r="K121" s="132">
        <f t="shared" si="11"/>
        <v>0</v>
      </c>
      <c r="L121" s="132">
        <f t="shared" si="8"/>
        <v>0</v>
      </c>
      <c r="M121" s="132">
        <f t="shared" si="9"/>
        <v>0</v>
      </c>
      <c r="N121" s="132">
        <f t="shared" si="10"/>
        <v>0</v>
      </c>
      <c r="O121" s="132">
        <f t="shared" si="12"/>
        <v>0</v>
      </c>
      <c r="P121" s="132">
        <f t="shared" si="13"/>
        <v>0</v>
      </c>
      <c r="Q121" s="132">
        <f t="shared" si="14"/>
        <v>0</v>
      </c>
      <c r="R121" s="132">
        <f t="shared" si="15"/>
        <v>0</v>
      </c>
      <c r="S121" s="6"/>
    </row>
    <row r="122" spans="1:19" s="82" customFormat="1" ht="36" x14ac:dyDescent="0.2">
      <c r="A122" s="304"/>
      <c r="B122" s="307"/>
      <c r="C122" s="60" t="s">
        <v>242</v>
      </c>
      <c r="D122" s="60" t="s">
        <v>65</v>
      </c>
      <c r="E122" s="221" t="s">
        <v>342</v>
      </c>
      <c r="F122" s="59" t="s">
        <v>133</v>
      </c>
      <c r="G122" s="81"/>
      <c r="H122" s="83" t="s">
        <v>648</v>
      </c>
      <c r="I122" s="3"/>
      <c r="J122" s="132" t="s">
        <v>13</v>
      </c>
      <c r="K122" s="132">
        <f t="shared" si="11"/>
        <v>0</v>
      </c>
      <c r="L122" s="132">
        <f t="shared" si="8"/>
        <v>0</v>
      </c>
      <c r="M122" s="132">
        <f t="shared" si="9"/>
        <v>0</v>
      </c>
      <c r="N122" s="132">
        <f t="shared" si="10"/>
        <v>0</v>
      </c>
      <c r="O122" s="132">
        <f t="shared" si="12"/>
        <v>0</v>
      </c>
      <c r="P122" s="132">
        <f t="shared" si="13"/>
        <v>0</v>
      </c>
      <c r="Q122" s="132">
        <f t="shared" si="14"/>
        <v>0</v>
      </c>
      <c r="R122" s="132">
        <f t="shared" si="15"/>
        <v>0</v>
      </c>
      <c r="S122" s="249"/>
    </row>
    <row r="123" spans="1:19" s="73" customFormat="1" ht="36" x14ac:dyDescent="0.2">
      <c r="A123" s="304"/>
      <c r="B123" s="307"/>
      <c r="C123" s="161" t="s">
        <v>247</v>
      </c>
      <c r="D123" s="161" t="s">
        <v>65</v>
      </c>
      <c r="E123" s="57" t="s">
        <v>618</v>
      </c>
      <c r="F123" s="63" t="s">
        <v>138</v>
      </c>
      <c r="G123" s="76"/>
      <c r="H123" s="106" t="s">
        <v>648</v>
      </c>
      <c r="I123" s="3"/>
      <c r="J123" s="132" t="s">
        <v>13</v>
      </c>
      <c r="K123" s="132">
        <f t="shared" si="11"/>
        <v>0</v>
      </c>
      <c r="L123" s="132">
        <f t="shared" si="8"/>
        <v>0</v>
      </c>
      <c r="M123" s="132">
        <f t="shared" si="9"/>
        <v>0</v>
      </c>
      <c r="N123" s="132">
        <f t="shared" si="10"/>
        <v>0</v>
      </c>
      <c r="O123" s="132">
        <f t="shared" si="12"/>
        <v>0</v>
      </c>
      <c r="P123" s="132">
        <f t="shared" si="13"/>
        <v>0</v>
      </c>
      <c r="Q123" s="132">
        <f t="shared" si="14"/>
        <v>0</v>
      </c>
      <c r="R123" s="132">
        <f t="shared" si="15"/>
        <v>0</v>
      </c>
      <c r="S123" s="6"/>
    </row>
    <row r="124" spans="1:19" s="73" customFormat="1" ht="36" x14ac:dyDescent="0.2">
      <c r="A124" s="304"/>
      <c r="B124" s="307"/>
      <c r="C124" s="60" t="s">
        <v>243</v>
      </c>
      <c r="D124" s="60" t="s">
        <v>65</v>
      </c>
      <c r="E124" s="221" t="s">
        <v>343</v>
      </c>
      <c r="F124" s="59" t="s">
        <v>134</v>
      </c>
      <c r="G124" s="81"/>
      <c r="H124" s="83" t="s">
        <v>648</v>
      </c>
      <c r="I124" s="3"/>
      <c r="J124" s="132" t="s">
        <v>13</v>
      </c>
      <c r="K124" s="132">
        <f t="shared" si="11"/>
        <v>0</v>
      </c>
      <c r="L124" s="132">
        <f t="shared" si="8"/>
        <v>0</v>
      </c>
      <c r="M124" s="132">
        <f t="shared" si="9"/>
        <v>0</v>
      </c>
      <c r="N124" s="132">
        <f t="shared" si="10"/>
        <v>0</v>
      </c>
      <c r="O124" s="132">
        <f t="shared" si="12"/>
        <v>0</v>
      </c>
      <c r="P124" s="132">
        <f t="shared" si="13"/>
        <v>0</v>
      </c>
      <c r="Q124" s="132">
        <f t="shared" si="14"/>
        <v>0</v>
      </c>
      <c r="R124" s="132">
        <f t="shared" si="15"/>
        <v>0</v>
      </c>
      <c r="S124" s="6"/>
    </row>
    <row r="125" spans="1:19" s="73" customFormat="1" ht="36" x14ac:dyDescent="0.2">
      <c r="A125" s="304"/>
      <c r="B125" s="307"/>
      <c r="C125" s="60" t="s">
        <v>245</v>
      </c>
      <c r="D125" s="60" t="s">
        <v>65</v>
      </c>
      <c r="E125" s="221" t="s">
        <v>344</v>
      </c>
      <c r="F125" s="59" t="s">
        <v>136</v>
      </c>
      <c r="G125" s="81"/>
      <c r="H125" s="83" t="s">
        <v>648</v>
      </c>
      <c r="I125" s="3"/>
      <c r="J125" s="132" t="s">
        <v>13</v>
      </c>
      <c r="K125" s="132">
        <f t="shared" si="11"/>
        <v>0</v>
      </c>
      <c r="L125" s="132">
        <f t="shared" si="8"/>
        <v>0</v>
      </c>
      <c r="M125" s="132">
        <f t="shared" si="9"/>
        <v>0</v>
      </c>
      <c r="N125" s="132">
        <f t="shared" si="10"/>
        <v>0</v>
      </c>
      <c r="O125" s="132">
        <f t="shared" si="12"/>
        <v>0</v>
      </c>
      <c r="P125" s="132">
        <f t="shared" si="13"/>
        <v>0</v>
      </c>
      <c r="Q125" s="132">
        <f t="shared" si="14"/>
        <v>0</v>
      </c>
      <c r="R125" s="132">
        <f t="shared" si="15"/>
        <v>0</v>
      </c>
      <c r="S125" s="6"/>
    </row>
    <row r="126" spans="1:19" s="73" customFormat="1" ht="54" x14ac:dyDescent="0.2">
      <c r="A126" s="304"/>
      <c r="B126" s="307"/>
      <c r="C126" s="60" t="s">
        <v>244</v>
      </c>
      <c r="D126" s="60" t="s">
        <v>65</v>
      </c>
      <c r="E126" s="221" t="s">
        <v>324</v>
      </c>
      <c r="F126" s="59" t="s">
        <v>135</v>
      </c>
      <c r="G126" s="81"/>
      <c r="H126" s="83" t="s">
        <v>648</v>
      </c>
      <c r="I126" s="3"/>
      <c r="J126" s="132" t="s">
        <v>13</v>
      </c>
      <c r="K126" s="132">
        <f t="shared" si="11"/>
        <v>0</v>
      </c>
      <c r="L126" s="132">
        <f t="shared" si="8"/>
        <v>0</v>
      </c>
      <c r="M126" s="132">
        <f t="shared" si="9"/>
        <v>0</v>
      </c>
      <c r="N126" s="132">
        <f t="shared" si="10"/>
        <v>0</v>
      </c>
      <c r="O126" s="132">
        <f t="shared" si="12"/>
        <v>0</v>
      </c>
      <c r="P126" s="132">
        <f t="shared" si="13"/>
        <v>0</v>
      </c>
      <c r="Q126" s="132">
        <f t="shared" si="14"/>
        <v>0</v>
      </c>
      <c r="R126" s="132">
        <f t="shared" si="15"/>
        <v>0</v>
      </c>
      <c r="S126" s="6"/>
    </row>
    <row r="127" spans="1:19" s="73" customFormat="1" ht="36" x14ac:dyDescent="0.2">
      <c r="A127" s="304"/>
      <c r="B127" s="307"/>
      <c r="C127" s="60" t="s">
        <v>237</v>
      </c>
      <c r="D127" s="60" t="s">
        <v>65</v>
      </c>
      <c r="E127" s="221" t="s">
        <v>340</v>
      </c>
      <c r="F127" s="59" t="s">
        <v>130</v>
      </c>
      <c r="G127" s="81"/>
      <c r="H127" s="83" t="s">
        <v>646</v>
      </c>
      <c r="I127" s="3"/>
      <c r="J127" s="132" t="s">
        <v>13</v>
      </c>
      <c r="K127" s="132">
        <f t="shared" si="11"/>
        <v>1</v>
      </c>
      <c r="L127" s="132">
        <f t="shared" si="8"/>
        <v>0</v>
      </c>
      <c r="M127" s="132">
        <f t="shared" si="9"/>
        <v>0</v>
      </c>
      <c r="N127" s="132">
        <f t="shared" si="10"/>
        <v>0</v>
      </c>
      <c r="O127" s="132">
        <f t="shared" si="12"/>
        <v>0</v>
      </c>
      <c r="P127" s="132">
        <f t="shared" si="13"/>
        <v>0</v>
      </c>
      <c r="Q127" s="132">
        <f t="shared" si="14"/>
        <v>0</v>
      </c>
      <c r="R127" s="132">
        <f t="shared" si="15"/>
        <v>0</v>
      </c>
      <c r="S127" s="247"/>
    </row>
    <row r="128" spans="1:19" s="73" customFormat="1" ht="36" x14ac:dyDescent="0.2">
      <c r="A128" s="304"/>
      <c r="B128" s="307"/>
      <c r="C128" s="175" t="s">
        <v>558</v>
      </c>
      <c r="D128" s="176" t="s">
        <v>65</v>
      </c>
      <c r="E128" s="177" t="s">
        <v>537</v>
      </c>
      <c r="F128" s="178"/>
      <c r="G128" s="81"/>
      <c r="H128" s="106" t="s">
        <v>648</v>
      </c>
      <c r="I128" s="9"/>
      <c r="J128" s="132" t="s">
        <v>13</v>
      </c>
      <c r="K128" s="132">
        <f t="shared" si="11"/>
        <v>0</v>
      </c>
      <c r="L128" s="132">
        <f t="shared" si="8"/>
        <v>0</v>
      </c>
      <c r="M128" s="132">
        <f t="shared" si="9"/>
        <v>0</v>
      </c>
      <c r="N128" s="132">
        <f t="shared" si="10"/>
        <v>0</v>
      </c>
      <c r="O128" s="132">
        <f t="shared" si="12"/>
        <v>0</v>
      </c>
      <c r="P128" s="132">
        <f t="shared" si="13"/>
        <v>0</v>
      </c>
      <c r="Q128" s="132">
        <f t="shared" si="14"/>
        <v>0</v>
      </c>
      <c r="R128" s="132">
        <f t="shared" si="15"/>
        <v>0</v>
      </c>
      <c r="S128" s="10"/>
    </row>
    <row r="129" spans="1:19" s="73" customFormat="1" ht="36" x14ac:dyDescent="0.2">
      <c r="A129" s="304"/>
      <c r="B129" s="307"/>
      <c r="C129" s="181" t="s">
        <v>575</v>
      </c>
      <c r="D129" s="182" t="s">
        <v>66</v>
      </c>
      <c r="E129" s="183" t="s">
        <v>538</v>
      </c>
      <c r="F129" s="178"/>
      <c r="G129" s="81"/>
      <c r="H129" s="108" t="s">
        <v>648</v>
      </c>
      <c r="I129" s="9"/>
      <c r="J129" s="132" t="s">
        <v>13</v>
      </c>
      <c r="K129" s="132">
        <f t="shared" si="11"/>
        <v>0</v>
      </c>
      <c r="L129" s="132">
        <f t="shared" si="8"/>
        <v>0</v>
      </c>
      <c r="M129" s="132">
        <f t="shared" si="9"/>
        <v>0</v>
      </c>
      <c r="N129" s="132">
        <f t="shared" si="10"/>
        <v>0</v>
      </c>
      <c r="O129" s="132">
        <f t="shared" si="12"/>
        <v>0</v>
      </c>
      <c r="P129" s="132">
        <f t="shared" si="13"/>
        <v>0</v>
      </c>
      <c r="Q129" s="132">
        <f t="shared" si="14"/>
        <v>0</v>
      </c>
      <c r="R129" s="132">
        <f t="shared" si="15"/>
        <v>0</v>
      </c>
      <c r="S129" s="10"/>
    </row>
    <row r="130" spans="1:19" s="73" customFormat="1" ht="109" thickBot="1" x14ac:dyDescent="0.25">
      <c r="A130" s="305"/>
      <c r="B130" s="308"/>
      <c r="C130" s="161" t="s">
        <v>468</v>
      </c>
      <c r="D130" s="161" t="s">
        <v>390</v>
      </c>
      <c r="E130" s="57" t="s">
        <v>458</v>
      </c>
      <c r="F130" s="63"/>
      <c r="G130" s="81"/>
      <c r="H130" s="108" t="s">
        <v>646</v>
      </c>
      <c r="I130" s="7" t="s">
        <v>922</v>
      </c>
      <c r="J130" s="134" t="s">
        <v>13</v>
      </c>
      <c r="K130" s="134">
        <f t="shared" si="11"/>
        <v>0</v>
      </c>
      <c r="L130" s="134">
        <f t="shared" si="8"/>
        <v>0</v>
      </c>
      <c r="M130" s="134">
        <f t="shared" si="9"/>
        <v>0</v>
      </c>
      <c r="N130" s="134">
        <f t="shared" si="10"/>
        <v>0</v>
      </c>
      <c r="O130" s="134">
        <f t="shared" si="12"/>
        <v>0</v>
      </c>
      <c r="P130" s="134">
        <f t="shared" si="13"/>
        <v>0</v>
      </c>
      <c r="Q130" s="134">
        <f t="shared" si="14"/>
        <v>0</v>
      </c>
      <c r="R130" s="134">
        <f t="shared" si="15"/>
        <v>0</v>
      </c>
      <c r="S130" s="286" t="s">
        <v>920</v>
      </c>
    </row>
    <row r="131" spans="1:19" s="73" customFormat="1" ht="55" thickTop="1" x14ac:dyDescent="0.2">
      <c r="A131" s="300" t="s">
        <v>14</v>
      </c>
      <c r="B131" s="300" t="s">
        <v>45</v>
      </c>
      <c r="C131" s="51" t="s">
        <v>248</v>
      </c>
      <c r="D131" s="51" t="s">
        <v>65</v>
      </c>
      <c r="E131" s="224" t="s">
        <v>346</v>
      </c>
      <c r="F131" s="64" t="s">
        <v>139</v>
      </c>
      <c r="G131" s="76"/>
      <c r="H131" s="105" t="s">
        <v>648</v>
      </c>
      <c r="I131" s="4"/>
      <c r="J131" s="131" t="s">
        <v>14</v>
      </c>
      <c r="K131" s="131">
        <f t="shared" si="11"/>
        <v>0</v>
      </c>
      <c r="L131" s="131">
        <f t="shared" ref="L131:L195" si="16">IF(AND($H131="Yes",NOT(ISERROR(SEARCH("-L-",$C131)))),1,0)</f>
        <v>0</v>
      </c>
      <c r="M131" s="131">
        <f t="shared" ref="M131:M195" si="17">IF(AND($H131="Yes",NOT(ISERROR(SEARCH("-U-",$C131)))),1,0)</f>
        <v>0</v>
      </c>
      <c r="N131" s="131">
        <f t="shared" ref="N131:N195" si="18">IF(AND($H131="Yes",NOT(ISERROR(SEARCH("-P-",$C131)))),1,0)</f>
        <v>0</v>
      </c>
      <c r="O131" s="133">
        <f t="shared" si="12"/>
        <v>0</v>
      </c>
      <c r="P131" s="133">
        <f t="shared" si="13"/>
        <v>0</v>
      </c>
      <c r="Q131" s="133">
        <f t="shared" si="14"/>
        <v>0</v>
      </c>
      <c r="R131" s="133">
        <f t="shared" si="15"/>
        <v>0</v>
      </c>
      <c r="S131" s="5"/>
    </row>
    <row r="132" spans="1:19" s="73" customFormat="1" ht="90" x14ac:dyDescent="0.2">
      <c r="A132" s="301"/>
      <c r="B132" s="301"/>
      <c r="C132" s="60" t="s">
        <v>241</v>
      </c>
      <c r="D132" s="60" t="s">
        <v>65</v>
      </c>
      <c r="E132" s="61" t="s">
        <v>323</v>
      </c>
      <c r="F132" s="62" t="s">
        <v>527</v>
      </c>
      <c r="G132" s="87"/>
      <c r="H132" s="83" t="s">
        <v>648</v>
      </c>
      <c r="I132" s="3"/>
      <c r="J132" s="132" t="s">
        <v>14</v>
      </c>
      <c r="K132" s="132">
        <f t="shared" ref="K132:K196" si="19">IF(AND($H132="Yes",NOT(ISERROR(SEARCH("-H-",$C132)))),1,0)</f>
        <v>0</v>
      </c>
      <c r="L132" s="132">
        <f t="shared" si="16"/>
        <v>0</v>
      </c>
      <c r="M132" s="132">
        <f t="shared" si="17"/>
        <v>0</v>
      </c>
      <c r="N132" s="132">
        <f t="shared" si="18"/>
        <v>0</v>
      </c>
      <c r="O132" s="132">
        <f t="shared" si="12"/>
        <v>0</v>
      </c>
      <c r="P132" s="132">
        <f t="shared" si="13"/>
        <v>0</v>
      </c>
      <c r="Q132" s="132">
        <f t="shared" si="14"/>
        <v>0</v>
      </c>
      <c r="R132" s="132">
        <f t="shared" si="15"/>
        <v>0</v>
      </c>
      <c r="S132" s="104"/>
    </row>
    <row r="133" spans="1:19" s="73" customFormat="1" ht="36" x14ac:dyDescent="0.2">
      <c r="A133" s="301"/>
      <c r="B133" s="301"/>
      <c r="C133" s="169" t="s">
        <v>559</v>
      </c>
      <c r="D133" s="170" t="s">
        <v>65</v>
      </c>
      <c r="E133" s="171" t="s">
        <v>537</v>
      </c>
      <c r="F133" s="179"/>
      <c r="G133" s="87"/>
      <c r="H133" s="106" t="s">
        <v>648</v>
      </c>
      <c r="I133" s="3"/>
      <c r="J133" s="132" t="s">
        <v>14</v>
      </c>
      <c r="K133" s="132">
        <f t="shared" si="19"/>
        <v>0</v>
      </c>
      <c r="L133" s="132">
        <f t="shared" si="16"/>
        <v>0</v>
      </c>
      <c r="M133" s="132">
        <f t="shared" si="17"/>
        <v>0</v>
      </c>
      <c r="N133" s="132">
        <f t="shared" si="18"/>
        <v>0</v>
      </c>
      <c r="O133" s="132">
        <f t="shared" si="12"/>
        <v>0</v>
      </c>
      <c r="P133" s="132">
        <f t="shared" si="13"/>
        <v>0</v>
      </c>
      <c r="Q133" s="132">
        <f t="shared" si="14"/>
        <v>0</v>
      </c>
      <c r="R133" s="132">
        <f t="shared" si="15"/>
        <v>0</v>
      </c>
      <c r="S133" s="104"/>
    </row>
    <row r="134" spans="1:19" s="73" customFormat="1" ht="36" x14ac:dyDescent="0.2">
      <c r="A134" s="301"/>
      <c r="B134" s="301"/>
      <c r="C134" s="172" t="s">
        <v>576</v>
      </c>
      <c r="D134" s="173" t="s">
        <v>66</v>
      </c>
      <c r="E134" s="174" t="s">
        <v>538</v>
      </c>
      <c r="F134" s="179"/>
      <c r="G134" s="87"/>
      <c r="H134" s="106" t="s">
        <v>648</v>
      </c>
      <c r="I134" s="3"/>
      <c r="J134" s="132" t="s">
        <v>14</v>
      </c>
      <c r="K134" s="132">
        <f t="shared" si="19"/>
        <v>0</v>
      </c>
      <c r="L134" s="132">
        <f t="shared" si="16"/>
        <v>0</v>
      </c>
      <c r="M134" s="132">
        <f t="shared" si="17"/>
        <v>0</v>
      </c>
      <c r="N134" s="132">
        <f t="shared" si="18"/>
        <v>0</v>
      </c>
      <c r="O134" s="132">
        <f t="shared" si="12"/>
        <v>0</v>
      </c>
      <c r="P134" s="132">
        <f t="shared" si="13"/>
        <v>0</v>
      </c>
      <c r="Q134" s="132">
        <f t="shared" si="14"/>
        <v>0</v>
      </c>
      <c r="R134" s="132">
        <f t="shared" si="15"/>
        <v>0</v>
      </c>
      <c r="S134" s="104"/>
    </row>
    <row r="135" spans="1:19" s="73" customFormat="1" ht="109" thickBot="1" x14ac:dyDescent="0.25">
      <c r="A135" s="302"/>
      <c r="B135" s="302"/>
      <c r="C135" s="51" t="s">
        <v>469</v>
      </c>
      <c r="D135" s="51" t="s">
        <v>390</v>
      </c>
      <c r="E135" s="224" t="s">
        <v>458</v>
      </c>
      <c r="F135" s="64"/>
      <c r="G135" s="87"/>
      <c r="H135" s="106" t="s">
        <v>646</v>
      </c>
      <c r="I135" s="115" t="s">
        <v>917</v>
      </c>
      <c r="J135" s="132" t="s">
        <v>14</v>
      </c>
      <c r="K135" s="132">
        <f t="shared" si="19"/>
        <v>0</v>
      </c>
      <c r="L135" s="132">
        <f t="shared" si="16"/>
        <v>0</v>
      </c>
      <c r="M135" s="132">
        <f t="shared" si="17"/>
        <v>0</v>
      </c>
      <c r="N135" s="132">
        <f t="shared" si="18"/>
        <v>0</v>
      </c>
      <c r="O135" s="134">
        <f t="shared" ref="O135:O198" si="20">IF(AND($H135="Split",$D135="High"),1,0)</f>
        <v>0</v>
      </c>
      <c r="P135" s="134">
        <f t="shared" ref="P135:P198" si="21">IF(AND($H135="Split",$D135="Low"),1,0)</f>
        <v>0</v>
      </c>
      <c r="Q135" s="134">
        <f t="shared" ref="Q135:Q198" si="22">IF(AND($H135="Split",$D135="Unlikely"),1,0)</f>
        <v>0</v>
      </c>
      <c r="R135" s="134">
        <f t="shared" ref="R135:R198" si="23">IF(AND($H135="Split",$D135="Moderate"),1,0)</f>
        <v>0</v>
      </c>
      <c r="S135" s="287" t="s">
        <v>918</v>
      </c>
    </row>
    <row r="136" spans="1:19" s="82" customFormat="1" ht="109" thickTop="1" x14ac:dyDescent="0.2">
      <c r="A136" s="303" t="s">
        <v>15</v>
      </c>
      <c r="B136" s="303" t="s">
        <v>46</v>
      </c>
      <c r="C136" s="60" t="s">
        <v>232</v>
      </c>
      <c r="D136" s="60" t="s">
        <v>65</v>
      </c>
      <c r="E136" s="221" t="s">
        <v>347</v>
      </c>
      <c r="F136" s="59" t="s">
        <v>125</v>
      </c>
      <c r="G136" s="81"/>
      <c r="H136" s="85" t="str">
        <f t="shared" ref="H136:H139" si="24">IF(ISBLANK(H98),"Waiting",H98)</f>
        <v>Yes</v>
      </c>
      <c r="I136" s="4" t="s">
        <v>895</v>
      </c>
      <c r="J136" s="131" t="s">
        <v>15</v>
      </c>
      <c r="K136" s="131">
        <f t="shared" si="19"/>
        <v>1</v>
      </c>
      <c r="L136" s="131">
        <f t="shared" si="16"/>
        <v>0</v>
      </c>
      <c r="M136" s="131">
        <f t="shared" si="17"/>
        <v>0</v>
      </c>
      <c r="N136" s="131">
        <f t="shared" si="18"/>
        <v>0</v>
      </c>
      <c r="O136" s="133">
        <f t="shared" si="20"/>
        <v>0</v>
      </c>
      <c r="P136" s="133">
        <f t="shared" si="21"/>
        <v>0</v>
      </c>
      <c r="Q136" s="133">
        <f t="shared" si="22"/>
        <v>0</v>
      </c>
      <c r="R136" s="133">
        <f t="shared" si="23"/>
        <v>0</v>
      </c>
      <c r="S136" s="250"/>
    </row>
    <row r="137" spans="1:19" s="82" customFormat="1" ht="216" x14ac:dyDescent="0.2">
      <c r="A137" s="304"/>
      <c r="B137" s="304"/>
      <c r="C137" s="60" t="s">
        <v>233</v>
      </c>
      <c r="D137" s="60" t="s">
        <v>65</v>
      </c>
      <c r="E137" s="221" t="s">
        <v>336</v>
      </c>
      <c r="F137" s="59" t="s">
        <v>126</v>
      </c>
      <c r="G137" s="81"/>
      <c r="H137" s="83" t="s">
        <v>646</v>
      </c>
      <c r="I137" s="3" t="s">
        <v>896</v>
      </c>
      <c r="J137" s="132" t="s">
        <v>15</v>
      </c>
      <c r="K137" s="132">
        <f t="shared" si="19"/>
        <v>1</v>
      </c>
      <c r="L137" s="132">
        <f t="shared" si="16"/>
        <v>0</v>
      </c>
      <c r="M137" s="132">
        <f t="shared" si="17"/>
        <v>0</v>
      </c>
      <c r="N137" s="132">
        <f t="shared" si="18"/>
        <v>0</v>
      </c>
      <c r="O137" s="132">
        <f t="shared" si="20"/>
        <v>0</v>
      </c>
      <c r="P137" s="132">
        <f t="shared" si="21"/>
        <v>0</v>
      </c>
      <c r="Q137" s="132">
        <f t="shared" si="22"/>
        <v>0</v>
      </c>
      <c r="R137" s="132">
        <f t="shared" si="23"/>
        <v>0</v>
      </c>
      <c r="S137" s="6"/>
    </row>
    <row r="138" spans="1:19" s="82" customFormat="1" ht="126" x14ac:dyDescent="0.2">
      <c r="A138" s="304"/>
      <c r="B138" s="304"/>
      <c r="C138" s="60" t="s">
        <v>234</v>
      </c>
      <c r="D138" s="60" t="s">
        <v>65</v>
      </c>
      <c r="E138" s="221" t="s">
        <v>337</v>
      </c>
      <c r="F138" s="59" t="s">
        <v>127</v>
      </c>
      <c r="G138" s="81"/>
      <c r="H138" s="83" t="str">
        <f t="shared" si="24"/>
        <v>Yes</v>
      </c>
      <c r="I138" s="3" t="s">
        <v>897</v>
      </c>
      <c r="J138" s="132" t="s">
        <v>15</v>
      </c>
      <c r="K138" s="132">
        <f t="shared" si="19"/>
        <v>1</v>
      </c>
      <c r="L138" s="132">
        <f t="shared" si="16"/>
        <v>0</v>
      </c>
      <c r="M138" s="132">
        <f t="shared" si="17"/>
        <v>0</v>
      </c>
      <c r="N138" s="132">
        <f t="shared" si="18"/>
        <v>0</v>
      </c>
      <c r="O138" s="132">
        <f t="shared" si="20"/>
        <v>0</v>
      </c>
      <c r="P138" s="132">
        <f t="shared" si="21"/>
        <v>0</v>
      </c>
      <c r="Q138" s="132">
        <f t="shared" si="22"/>
        <v>0</v>
      </c>
      <c r="R138" s="132">
        <f t="shared" si="23"/>
        <v>0</v>
      </c>
      <c r="S138" s="6"/>
    </row>
    <row r="139" spans="1:19" s="82" customFormat="1" ht="126" x14ac:dyDescent="0.2">
      <c r="A139" s="304"/>
      <c r="B139" s="304"/>
      <c r="C139" s="60" t="s">
        <v>235</v>
      </c>
      <c r="D139" s="60" t="s">
        <v>65</v>
      </c>
      <c r="E139" s="221" t="s">
        <v>338</v>
      </c>
      <c r="F139" s="59" t="s">
        <v>128</v>
      </c>
      <c r="G139" s="81"/>
      <c r="H139" s="83" t="str">
        <f t="shared" si="24"/>
        <v>Yes</v>
      </c>
      <c r="I139" s="3" t="s">
        <v>898</v>
      </c>
      <c r="J139" s="132" t="s">
        <v>15</v>
      </c>
      <c r="K139" s="132">
        <f t="shared" si="19"/>
        <v>1</v>
      </c>
      <c r="L139" s="132">
        <f t="shared" si="16"/>
        <v>0</v>
      </c>
      <c r="M139" s="132">
        <f t="shared" si="17"/>
        <v>0</v>
      </c>
      <c r="N139" s="132">
        <f t="shared" si="18"/>
        <v>0</v>
      </c>
      <c r="O139" s="132">
        <f t="shared" si="20"/>
        <v>0</v>
      </c>
      <c r="P139" s="132">
        <f t="shared" si="21"/>
        <v>0</v>
      </c>
      <c r="Q139" s="132">
        <f t="shared" si="22"/>
        <v>0</v>
      </c>
      <c r="R139" s="132">
        <f t="shared" si="23"/>
        <v>0</v>
      </c>
      <c r="S139" s="6"/>
    </row>
    <row r="140" spans="1:19" s="82" customFormat="1" ht="126" x14ac:dyDescent="0.2">
      <c r="A140" s="304"/>
      <c r="B140" s="304"/>
      <c r="C140" s="60" t="s">
        <v>236</v>
      </c>
      <c r="D140" s="60" t="s">
        <v>65</v>
      </c>
      <c r="E140" s="221" t="s">
        <v>339</v>
      </c>
      <c r="F140" s="59" t="s">
        <v>129</v>
      </c>
      <c r="G140" s="81"/>
      <c r="H140" s="83" t="s">
        <v>646</v>
      </c>
      <c r="I140" s="3" t="s">
        <v>899</v>
      </c>
      <c r="J140" s="132" t="s">
        <v>15</v>
      </c>
      <c r="K140" s="132">
        <f t="shared" si="19"/>
        <v>1</v>
      </c>
      <c r="L140" s="132">
        <f t="shared" si="16"/>
        <v>0</v>
      </c>
      <c r="M140" s="132">
        <f t="shared" si="17"/>
        <v>0</v>
      </c>
      <c r="N140" s="132">
        <f t="shared" si="18"/>
        <v>0</v>
      </c>
      <c r="O140" s="132">
        <f t="shared" si="20"/>
        <v>0</v>
      </c>
      <c r="P140" s="132">
        <f t="shared" si="21"/>
        <v>0</v>
      </c>
      <c r="Q140" s="132">
        <f t="shared" si="22"/>
        <v>0</v>
      </c>
      <c r="R140" s="132">
        <f t="shared" si="23"/>
        <v>0</v>
      </c>
      <c r="S140" s="6"/>
    </row>
    <row r="141" spans="1:19" s="82" customFormat="1" ht="72" x14ac:dyDescent="0.2">
      <c r="A141" s="304"/>
      <c r="B141" s="304"/>
      <c r="C141" s="60" t="s">
        <v>237</v>
      </c>
      <c r="D141" s="60" t="s">
        <v>65</v>
      </c>
      <c r="E141" s="221" t="s">
        <v>340</v>
      </c>
      <c r="F141" s="59" t="s">
        <v>130</v>
      </c>
      <c r="G141" s="81"/>
      <c r="H141" s="83" t="s">
        <v>646</v>
      </c>
      <c r="I141" s="3" t="s">
        <v>894</v>
      </c>
      <c r="J141" s="132" t="s">
        <v>15</v>
      </c>
      <c r="K141" s="132">
        <f t="shared" si="19"/>
        <v>1</v>
      </c>
      <c r="L141" s="132">
        <f t="shared" si="16"/>
        <v>0</v>
      </c>
      <c r="M141" s="132">
        <f t="shared" si="17"/>
        <v>0</v>
      </c>
      <c r="N141" s="132">
        <f t="shared" si="18"/>
        <v>0</v>
      </c>
      <c r="O141" s="132">
        <f t="shared" si="20"/>
        <v>0</v>
      </c>
      <c r="P141" s="132">
        <f t="shared" si="21"/>
        <v>0</v>
      </c>
      <c r="Q141" s="132">
        <f t="shared" si="22"/>
        <v>0</v>
      </c>
      <c r="R141" s="132">
        <f t="shared" si="23"/>
        <v>0</v>
      </c>
      <c r="S141" s="6"/>
    </row>
    <row r="142" spans="1:19" s="82" customFormat="1" ht="36" x14ac:dyDescent="0.2">
      <c r="A142" s="304"/>
      <c r="B142" s="304"/>
      <c r="C142" s="60" t="s">
        <v>238</v>
      </c>
      <c r="D142" s="60" t="s">
        <v>65</v>
      </c>
      <c r="E142" s="221" t="s">
        <v>341</v>
      </c>
      <c r="F142" s="59" t="s">
        <v>131</v>
      </c>
      <c r="G142" s="81"/>
      <c r="H142" s="83" t="s">
        <v>648</v>
      </c>
      <c r="I142" s="3"/>
      <c r="J142" s="132" t="s">
        <v>15</v>
      </c>
      <c r="K142" s="132">
        <f t="shared" si="19"/>
        <v>0</v>
      </c>
      <c r="L142" s="132">
        <f t="shared" si="16"/>
        <v>0</v>
      </c>
      <c r="M142" s="132">
        <f t="shared" si="17"/>
        <v>0</v>
      </c>
      <c r="N142" s="132">
        <f t="shared" si="18"/>
        <v>0</v>
      </c>
      <c r="O142" s="132">
        <f t="shared" si="20"/>
        <v>0</v>
      </c>
      <c r="P142" s="132">
        <f t="shared" si="21"/>
        <v>0</v>
      </c>
      <c r="Q142" s="132">
        <f t="shared" si="22"/>
        <v>0</v>
      </c>
      <c r="R142" s="132">
        <f t="shared" si="23"/>
        <v>0</v>
      </c>
      <c r="S142" s="6"/>
    </row>
    <row r="143" spans="1:19" s="82" customFormat="1" ht="36" x14ac:dyDescent="0.2">
      <c r="A143" s="304"/>
      <c r="B143" s="304"/>
      <c r="C143" s="60" t="s">
        <v>239</v>
      </c>
      <c r="D143" s="60" t="s">
        <v>65</v>
      </c>
      <c r="E143" s="221" t="s">
        <v>321</v>
      </c>
      <c r="F143" s="59" t="s">
        <v>528</v>
      </c>
      <c r="G143" s="81"/>
      <c r="H143" s="83" t="s">
        <v>648</v>
      </c>
      <c r="I143" s="3"/>
      <c r="J143" s="132" t="s">
        <v>15</v>
      </c>
      <c r="K143" s="132">
        <f t="shared" si="19"/>
        <v>0</v>
      </c>
      <c r="L143" s="132">
        <f t="shared" si="16"/>
        <v>0</v>
      </c>
      <c r="M143" s="132">
        <f t="shared" si="17"/>
        <v>0</v>
      </c>
      <c r="N143" s="132">
        <f t="shared" si="18"/>
        <v>0</v>
      </c>
      <c r="O143" s="132">
        <f t="shared" si="20"/>
        <v>0</v>
      </c>
      <c r="P143" s="132">
        <f t="shared" si="21"/>
        <v>0</v>
      </c>
      <c r="Q143" s="132">
        <f t="shared" si="22"/>
        <v>0</v>
      </c>
      <c r="R143" s="132">
        <f t="shared" si="23"/>
        <v>0</v>
      </c>
      <c r="S143" s="6"/>
    </row>
    <row r="144" spans="1:19" s="82" customFormat="1" ht="36" x14ac:dyDescent="0.2">
      <c r="A144" s="304"/>
      <c r="B144" s="304"/>
      <c r="C144" s="60" t="s">
        <v>240</v>
      </c>
      <c r="D144" s="60" t="s">
        <v>65</v>
      </c>
      <c r="E144" s="221" t="s">
        <v>322</v>
      </c>
      <c r="F144" s="59" t="s">
        <v>132</v>
      </c>
      <c r="G144" s="81"/>
      <c r="H144" s="83" t="s">
        <v>648</v>
      </c>
      <c r="I144" s="3"/>
      <c r="J144" s="132" t="s">
        <v>15</v>
      </c>
      <c r="K144" s="132">
        <f t="shared" si="19"/>
        <v>0</v>
      </c>
      <c r="L144" s="132">
        <f t="shared" si="16"/>
        <v>0</v>
      </c>
      <c r="M144" s="132">
        <f t="shared" si="17"/>
        <v>0</v>
      </c>
      <c r="N144" s="132">
        <f t="shared" si="18"/>
        <v>0</v>
      </c>
      <c r="O144" s="132">
        <f t="shared" si="20"/>
        <v>0</v>
      </c>
      <c r="P144" s="132">
        <f t="shared" si="21"/>
        <v>0</v>
      </c>
      <c r="Q144" s="132">
        <f t="shared" si="22"/>
        <v>0</v>
      </c>
      <c r="R144" s="132">
        <f t="shared" si="23"/>
        <v>0</v>
      </c>
      <c r="S144" s="6"/>
    </row>
    <row r="145" spans="1:19" s="82" customFormat="1" ht="72" x14ac:dyDescent="0.2">
      <c r="A145" s="304"/>
      <c r="B145" s="304"/>
      <c r="C145" s="60" t="s">
        <v>241</v>
      </c>
      <c r="D145" s="60" t="s">
        <v>65</v>
      </c>
      <c r="E145" s="221" t="s">
        <v>323</v>
      </c>
      <c r="F145" s="59" t="s">
        <v>529</v>
      </c>
      <c r="G145" s="81"/>
      <c r="H145" s="83" t="s">
        <v>646</v>
      </c>
      <c r="I145" s="3" t="s">
        <v>853</v>
      </c>
      <c r="J145" s="132" t="s">
        <v>15</v>
      </c>
      <c r="K145" s="132">
        <f t="shared" si="19"/>
        <v>1</v>
      </c>
      <c r="L145" s="132">
        <f t="shared" si="16"/>
        <v>0</v>
      </c>
      <c r="M145" s="132">
        <f t="shared" si="17"/>
        <v>0</v>
      </c>
      <c r="N145" s="132">
        <f t="shared" si="18"/>
        <v>0</v>
      </c>
      <c r="O145" s="132">
        <f t="shared" si="20"/>
        <v>0</v>
      </c>
      <c r="P145" s="132">
        <f t="shared" si="21"/>
        <v>0</v>
      </c>
      <c r="Q145" s="132">
        <f t="shared" si="22"/>
        <v>0</v>
      </c>
      <c r="R145" s="132">
        <f t="shared" si="23"/>
        <v>0</v>
      </c>
      <c r="S145" s="6"/>
    </row>
    <row r="146" spans="1:19" s="82" customFormat="1" ht="108" x14ac:dyDescent="0.2">
      <c r="A146" s="304"/>
      <c r="B146" s="304"/>
      <c r="C146" s="60" t="s">
        <v>242</v>
      </c>
      <c r="D146" s="60" t="s">
        <v>65</v>
      </c>
      <c r="E146" s="221" t="s">
        <v>342</v>
      </c>
      <c r="F146" s="59" t="s">
        <v>133</v>
      </c>
      <c r="G146" s="81"/>
      <c r="H146" s="83" t="s">
        <v>646</v>
      </c>
      <c r="I146" s="3" t="s">
        <v>900</v>
      </c>
      <c r="J146" s="132" t="s">
        <v>15</v>
      </c>
      <c r="K146" s="132">
        <f t="shared" si="19"/>
        <v>1</v>
      </c>
      <c r="L146" s="132">
        <f t="shared" si="16"/>
        <v>0</v>
      </c>
      <c r="M146" s="132">
        <f t="shared" si="17"/>
        <v>0</v>
      </c>
      <c r="N146" s="132">
        <f t="shared" si="18"/>
        <v>0</v>
      </c>
      <c r="O146" s="132">
        <f t="shared" si="20"/>
        <v>0</v>
      </c>
      <c r="P146" s="132">
        <f t="shared" si="21"/>
        <v>0</v>
      </c>
      <c r="Q146" s="132">
        <f t="shared" si="22"/>
        <v>0</v>
      </c>
      <c r="R146" s="132">
        <f t="shared" si="23"/>
        <v>0</v>
      </c>
      <c r="S146" s="6"/>
    </row>
    <row r="147" spans="1:19" s="82" customFormat="1" ht="36" x14ac:dyDescent="0.2">
      <c r="A147" s="304"/>
      <c r="B147" s="304"/>
      <c r="C147" s="189" t="s">
        <v>247</v>
      </c>
      <c r="D147" s="189" t="s">
        <v>65</v>
      </c>
      <c r="E147" s="221" t="s">
        <v>618</v>
      </c>
      <c r="F147" s="193" t="s">
        <v>138</v>
      </c>
      <c r="G147" s="81"/>
      <c r="H147" s="83" t="s">
        <v>648</v>
      </c>
      <c r="I147" s="3"/>
      <c r="J147" s="132" t="s">
        <v>15</v>
      </c>
      <c r="K147" s="132">
        <f t="shared" si="19"/>
        <v>0</v>
      </c>
      <c r="L147" s="132">
        <f t="shared" si="16"/>
        <v>0</v>
      </c>
      <c r="M147" s="132">
        <f t="shared" si="17"/>
        <v>0</v>
      </c>
      <c r="N147" s="132">
        <f t="shared" si="18"/>
        <v>0</v>
      </c>
      <c r="O147" s="132">
        <f t="shared" si="20"/>
        <v>0</v>
      </c>
      <c r="P147" s="132">
        <f t="shared" si="21"/>
        <v>0</v>
      </c>
      <c r="Q147" s="132">
        <f t="shared" si="22"/>
        <v>0</v>
      </c>
      <c r="R147" s="132">
        <f t="shared" si="23"/>
        <v>0</v>
      </c>
      <c r="S147" s="6"/>
    </row>
    <row r="148" spans="1:19" s="82" customFormat="1" ht="36" x14ac:dyDescent="0.2">
      <c r="A148" s="304"/>
      <c r="B148" s="304"/>
      <c r="C148" s="60" t="s">
        <v>243</v>
      </c>
      <c r="D148" s="60" t="s">
        <v>65</v>
      </c>
      <c r="E148" s="221" t="s">
        <v>343</v>
      </c>
      <c r="F148" s="59" t="s">
        <v>134</v>
      </c>
      <c r="G148" s="81"/>
      <c r="H148" s="83" t="s">
        <v>648</v>
      </c>
      <c r="I148" s="3"/>
      <c r="J148" s="132" t="s">
        <v>15</v>
      </c>
      <c r="K148" s="132">
        <f t="shared" si="19"/>
        <v>0</v>
      </c>
      <c r="L148" s="132">
        <f t="shared" si="16"/>
        <v>0</v>
      </c>
      <c r="M148" s="132">
        <f t="shared" si="17"/>
        <v>0</v>
      </c>
      <c r="N148" s="132">
        <f t="shared" si="18"/>
        <v>0</v>
      </c>
      <c r="O148" s="132">
        <f t="shared" si="20"/>
        <v>0</v>
      </c>
      <c r="P148" s="132">
        <f t="shared" si="21"/>
        <v>0</v>
      </c>
      <c r="Q148" s="132">
        <f t="shared" si="22"/>
        <v>0</v>
      </c>
      <c r="R148" s="132">
        <f t="shared" si="23"/>
        <v>0</v>
      </c>
      <c r="S148" s="6"/>
    </row>
    <row r="149" spans="1:19" s="82" customFormat="1" ht="36" x14ac:dyDescent="0.2">
      <c r="A149" s="304"/>
      <c r="B149" s="304"/>
      <c r="C149" s="60" t="s">
        <v>245</v>
      </c>
      <c r="D149" s="60" t="s">
        <v>65</v>
      </c>
      <c r="E149" s="221" t="s">
        <v>344</v>
      </c>
      <c r="F149" s="59" t="s">
        <v>136</v>
      </c>
      <c r="G149" s="81"/>
      <c r="H149" s="83" t="str">
        <f>IF(ISBLANK(H125),"Waiting",H125)</f>
        <v>No</v>
      </c>
      <c r="I149" s="3"/>
      <c r="J149" s="132" t="s">
        <v>15</v>
      </c>
      <c r="K149" s="132">
        <f t="shared" si="19"/>
        <v>0</v>
      </c>
      <c r="L149" s="132">
        <f t="shared" si="16"/>
        <v>0</v>
      </c>
      <c r="M149" s="132">
        <f t="shared" si="17"/>
        <v>0</v>
      </c>
      <c r="N149" s="132">
        <f t="shared" si="18"/>
        <v>0</v>
      </c>
      <c r="O149" s="132">
        <f t="shared" si="20"/>
        <v>0</v>
      </c>
      <c r="P149" s="132">
        <f t="shared" si="21"/>
        <v>0</v>
      </c>
      <c r="Q149" s="132">
        <f t="shared" si="22"/>
        <v>0</v>
      </c>
      <c r="R149" s="132">
        <f t="shared" si="23"/>
        <v>0</v>
      </c>
      <c r="S149" s="6"/>
    </row>
    <row r="150" spans="1:19" s="82" customFormat="1" ht="54" x14ac:dyDescent="0.2">
      <c r="A150" s="304"/>
      <c r="B150" s="304"/>
      <c r="C150" s="60" t="s">
        <v>244</v>
      </c>
      <c r="D150" s="60" t="s">
        <v>65</v>
      </c>
      <c r="E150" s="221" t="s">
        <v>324</v>
      </c>
      <c r="F150" s="59" t="s">
        <v>140</v>
      </c>
      <c r="G150" s="81"/>
      <c r="H150" s="83" t="str">
        <f>IF(ISBLANK(H126),"Waiting",H126)</f>
        <v>No</v>
      </c>
      <c r="I150" s="3"/>
      <c r="J150" s="132" t="s">
        <v>15</v>
      </c>
      <c r="K150" s="132">
        <f t="shared" si="19"/>
        <v>0</v>
      </c>
      <c r="L150" s="132">
        <f t="shared" si="16"/>
        <v>0</v>
      </c>
      <c r="M150" s="132">
        <f t="shared" si="17"/>
        <v>0</v>
      </c>
      <c r="N150" s="132">
        <f t="shared" si="18"/>
        <v>0</v>
      </c>
      <c r="O150" s="132">
        <f t="shared" si="20"/>
        <v>0</v>
      </c>
      <c r="P150" s="132">
        <f t="shared" si="21"/>
        <v>0</v>
      </c>
      <c r="Q150" s="132">
        <f t="shared" si="22"/>
        <v>0</v>
      </c>
      <c r="R150" s="132">
        <f t="shared" si="23"/>
        <v>0</v>
      </c>
      <c r="S150" s="6"/>
    </row>
    <row r="151" spans="1:19" s="82" customFormat="1" ht="95.5" customHeight="1" x14ac:dyDescent="0.2">
      <c r="A151" s="304"/>
      <c r="B151" s="304"/>
      <c r="C151" s="60" t="s">
        <v>248</v>
      </c>
      <c r="D151" s="60" t="s">
        <v>65</v>
      </c>
      <c r="E151" s="221" t="s">
        <v>346</v>
      </c>
      <c r="F151" s="59" t="s">
        <v>139</v>
      </c>
      <c r="G151" s="81"/>
      <c r="H151" s="83" t="s">
        <v>646</v>
      </c>
      <c r="I151" s="3" t="s">
        <v>901</v>
      </c>
      <c r="J151" s="132" t="s">
        <v>15</v>
      </c>
      <c r="K151" s="132">
        <f t="shared" si="19"/>
        <v>1</v>
      </c>
      <c r="L151" s="132">
        <f t="shared" si="16"/>
        <v>0</v>
      </c>
      <c r="M151" s="132">
        <f t="shared" si="17"/>
        <v>0</v>
      </c>
      <c r="N151" s="132">
        <f t="shared" si="18"/>
        <v>0</v>
      </c>
      <c r="O151" s="132">
        <f t="shared" si="20"/>
        <v>0</v>
      </c>
      <c r="P151" s="132">
        <f t="shared" si="21"/>
        <v>0</v>
      </c>
      <c r="Q151" s="132">
        <f t="shared" si="22"/>
        <v>0</v>
      </c>
      <c r="R151" s="132">
        <f t="shared" si="23"/>
        <v>0</v>
      </c>
      <c r="S151" s="6"/>
    </row>
    <row r="152" spans="1:19" s="82" customFormat="1" ht="54" x14ac:dyDescent="0.2">
      <c r="A152" s="304"/>
      <c r="B152" s="304"/>
      <c r="C152" s="161" t="s">
        <v>249</v>
      </c>
      <c r="D152" s="161" t="s">
        <v>65</v>
      </c>
      <c r="E152" s="57" t="s">
        <v>325</v>
      </c>
      <c r="F152" s="63" t="s">
        <v>521</v>
      </c>
      <c r="G152" s="81"/>
      <c r="H152" s="106" t="s">
        <v>648</v>
      </c>
      <c r="I152" s="9"/>
      <c r="J152" s="132" t="s">
        <v>15</v>
      </c>
      <c r="K152" s="132">
        <f t="shared" si="19"/>
        <v>0</v>
      </c>
      <c r="L152" s="132">
        <f t="shared" si="16"/>
        <v>0</v>
      </c>
      <c r="M152" s="132">
        <f t="shared" si="17"/>
        <v>0</v>
      </c>
      <c r="N152" s="132">
        <f t="shared" si="18"/>
        <v>0</v>
      </c>
      <c r="O152" s="132">
        <f t="shared" si="20"/>
        <v>0</v>
      </c>
      <c r="P152" s="132">
        <f t="shared" si="21"/>
        <v>0</v>
      </c>
      <c r="Q152" s="132">
        <f t="shared" si="22"/>
        <v>0</v>
      </c>
      <c r="R152" s="132">
        <f t="shared" si="23"/>
        <v>0</v>
      </c>
      <c r="S152" s="10"/>
    </row>
    <row r="153" spans="1:19" s="82" customFormat="1" ht="36" x14ac:dyDescent="0.2">
      <c r="A153" s="304"/>
      <c r="B153" s="304"/>
      <c r="C153" s="175" t="s">
        <v>560</v>
      </c>
      <c r="D153" s="176" t="s">
        <v>65</v>
      </c>
      <c r="E153" s="177" t="s">
        <v>537</v>
      </c>
      <c r="F153" s="63"/>
      <c r="G153" s="81"/>
      <c r="H153" s="106" t="s">
        <v>648</v>
      </c>
      <c r="I153" s="9"/>
      <c r="J153" s="132" t="s">
        <v>15</v>
      </c>
      <c r="K153" s="132">
        <f t="shared" si="19"/>
        <v>0</v>
      </c>
      <c r="L153" s="132">
        <f t="shared" si="16"/>
        <v>0</v>
      </c>
      <c r="M153" s="132">
        <f t="shared" si="17"/>
        <v>0</v>
      </c>
      <c r="N153" s="132">
        <f t="shared" si="18"/>
        <v>0</v>
      </c>
      <c r="O153" s="132">
        <f t="shared" si="20"/>
        <v>0</v>
      </c>
      <c r="P153" s="132">
        <f t="shared" si="21"/>
        <v>0</v>
      </c>
      <c r="Q153" s="132">
        <f t="shared" si="22"/>
        <v>0</v>
      </c>
      <c r="R153" s="132">
        <f t="shared" si="23"/>
        <v>0</v>
      </c>
      <c r="S153" s="10"/>
    </row>
    <row r="154" spans="1:19" s="82" customFormat="1" ht="36" x14ac:dyDescent="0.2">
      <c r="A154" s="304"/>
      <c r="B154" s="304"/>
      <c r="C154" s="181" t="s">
        <v>577</v>
      </c>
      <c r="D154" s="182" t="s">
        <v>66</v>
      </c>
      <c r="E154" s="183" t="s">
        <v>538</v>
      </c>
      <c r="F154" s="63"/>
      <c r="G154" s="81"/>
      <c r="H154" s="110" t="s">
        <v>648</v>
      </c>
      <c r="I154" s="9"/>
      <c r="J154" s="132" t="s">
        <v>15</v>
      </c>
      <c r="K154" s="132">
        <f t="shared" si="19"/>
        <v>0</v>
      </c>
      <c r="L154" s="132">
        <f t="shared" si="16"/>
        <v>0</v>
      </c>
      <c r="M154" s="132">
        <f t="shared" si="17"/>
        <v>0</v>
      </c>
      <c r="N154" s="132">
        <f t="shared" si="18"/>
        <v>0</v>
      </c>
      <c r="O154" s="132">
        <f t="shared" si="20"/>
        <v>0</v>
      </c>
      <c r="P154" s="132">
        <f t="shared" si="21"/>
        <v>0</v>
      </c>
      <c r="Q154" s="132">
        <f t="shared" si="22"/>
        <v>0</v>
      </c>
      <c r="R154" s="132">
        <f t="shared" si="23"/>
        <v>0</v>
      </c>
      <c r="S154" s="10"/>
    </row>
    <row r="155" spans="1:19" s="82" customFormat="1" ht="21" thickBot="1" x14ac:dyDescent="0.25">
      <c r="A155" s="304"/>
      <c r="B155" s="304"/>
      <c r="C155" s="161" t="s">
        <v>470</v>
      </c>
      <c r="D155" s="161" t="s">
        <v>390</v>
      </c>
      <c r="E155" s="57" t="s">
        <v>458</v>
      </c>
      <c r="F155" s="63"/>
      <c r="G155" s="81"/>
      <c r="H155" s="116" t="s">
        <v>648</v>
      </c>
      <c r="I155" s="7"/>
      <c r="J155" s="134" t="s">
        <v>15</v>
      </c>
      <c r="K155" s="134">
        <f t="shared" si="19"/>
        <v>0</v>
      </c>
      <c r="L155" s="134">
        <f t="shared" si="16"/>
        <v>0</v>
      </c>
      <c r="M155" s="134">
        <f t="shared" si="17"/>
        <v>0</v>
      </c>
      <c r="N155" s="134">
        <f t="shared" si="18"/>
        <v>0</v>
      </c>
      <c r="O155" s="134">
        <f t="shared" si="20"/>
        <v>0</v>
      </c>
      <c r="P155" s="134">
        <f t="shared" si="21"/>
        <v>0</v>
      </c>
      <c r="Q155" s="134">
        <f t="shared" si="22"/>
        <v>0</v>
      </c>
      <c r="R155" s="134">
        <f t="shared" si="23"/>
        <v>0</v>
      </c>
      <c r="S155" s="8"/>
    </row>
    <row r="156" spans="1:19" s="73" customFormat="1" ht="73" thickTop="1" x14ac:dyDescent="0.2">
      <c r="A156" s="300" t="s">
        <v>16</v>
      </c>
      <c r="B156" s="300" t="s">
        <v>47</v>
      </c>
      <c r="C156" s="51" t="s">
        <v>250</v>
      </c>
      <c r="D156" s="51" t="s">
        <v>65</v>
      </c>
      <c r="E156" s="224" t="s">
        <v>348</v>
      </c>
      <c r="F156" s="64" t="s">
        <v>141</v>
      </c>
      <c r="G156" s="76"/>
      <c r="H156" s="105" t="s">
        <v>648</v>
      </c>
      <c r="I156" s="4"/>
      <c r="J156" s="131" t="s">
        <v>16</v>
      </c>
      <c r="K156" s="131">
        <f t="shared" si="19"/>
        <v>0</v>
      </c>
      <c r="L156" s="131">
        <f t="shared" si="16"/>
        <v>0</v>
      </c>
      <c r="M156" s="131">
        <f t="shared" si="17"/>
        <v>0</v>
      </c>
      <c r="N156" s="131">
        <f t="shared" si="18"/>
        <v>0</v>
      </c>
      <c r="O156" s="133">
        <f t="shared" si="20"/>
        <v>0</v>
      </c>
      <c r="P156" s="133">
        <f t="shared" si="21"/>
        <v>0</v>
      </c>
      <c r="Q156" s="133">
        <f t="shared" si="22"/>
        <v>0</v>
      </c>
      <c r="R156" s="133">
        <f t="shared" si="23"/>
        <v>0</v>
      </c>
      <c r="S156" s="212" t="s">
        <v>923</v>
      </c>
    </row>
    <row r="157" spans="1:19" s="73" customFormat="1" ht="72" x14ac:dyDescent="0.2">
      <c r="A157" s="301"/>
      <c r="B157" s="301"/>
      <c r="C157" s="51" t="s">
        <v>251</v>
      </c>
      <c r="D157" s="51" t="s">
        <v>65</v>
      </c>
      <c r="E157" s="224" t="s">
        <v>349</v>
      </c>
      <c r="F157" s="64" t="s">
        <v>142</v>
      </c>
      <c r="G157" s="76"/>
      <c r="H157" s="106" t="s">
        <v>648</v>
      </c>
      <c r="I157" s="3"/>
      <c r="J157" s="132" t="s">
        <v>16</v>
      </c>
      <c r="K157" s="132">
        <f t="shared" si="19"/>
        <v>0</v>
      </c>
      <c r="L157" s="132">
        <f t="shared" si="16"/>
        <v>0</v>
      </c>
      <c r="M157" s="132">
        <f t="shared" si="17"/>
        <v>0</v>
      </c>
      <c r="N157" s="132">
        <f t="shared" si="18"/>
        <v>0</v>
      </c>
      <c r="O157" s="132">
        <f t="shared" si="20"/>
        <v>0</v>
      </c>
      <c r="P157" s="132">
        <f t="shared" si="21"/>
        <v>0</v>
      </c>
      <c r="Q157" s="132">
        <f t="shared" si="22"/>
        <v>0</v>
      </c>
      <c r="R157" s="132">
        <f t="shared" si="23"/>
        <v>0</v>
      </c>
      <c r="S157" s="6"/>
    </row>
    <row r="158" spans="1:19" s="73" customFormat="1" ht="36" x14ac:dyDescent="0.2">
      <c r="A158" s="301"/>
      <c r="B158" s="301"/>
      <c r="C158" s="51" t="s">
        <v>252</v>
      </c>
      <c r="D158" s="51" t="s">
        <v>65</v>
      </c>
      <c r="E158" s="224" t="s">
        <v>606</v>
      </c>
      <c r="F158" s="64" t="s">
        <v>143</v>
      </c>
      <c r="G158" s="76"/>
      <c r="H158" s="106" t="s">
        <v>648</v>
      </c>
      <c r="I158" s="3"/>
      <c r="J158" s="132" t="s">
        <v>16</v>
      </c>
      <c r="K158" s="132">
        <f t="shared" si="19"/>
        <v>0</v>
      </c>
      <c r="L158" s="132">
        <f t="shared" si="16"/>
        <v>0</v>
      </c>
      <c r="M158" s="132">
        <f t="shared" si="17"/>
        <v>0</v>
      </c>
      <c r="N158" s="132">
        <f t="shared" si="18"/>
        <v>0</v>
      </c>
      <c r="O158" s="132">
        <f t="shared" si="20"/>
        <v>0</v>
      </c>
      <c r="P158" s="132">
        <f t="shared" si="21"/>
        <v>0</v>
      </c>
      <c r="Q158" s="132">
        <f t="shared" si="22"/>
        <v>0</v>
      </c>
      <c r="R158" s="132">
        <f t="shared" si="23"/>
        <v>0</v>
      </c>
      <c r="S158" s="249"/>
    </row>
    <row r="159" spans="1:19" s="73" customFormat="1" ht="36" x14ac:dyDescent="0.2">
      <c r="A159" s="301"/>
      <c r="B159" s="301"/>
      <c r="C159" s="51" t="s">
        <v>253</v>
      </c>
      <c r="D159" s="51" t="s">
        <v>65</v>
      </c>
      <c r="E159" s="224" t="s">
        <v>608</v>
      </c>
      <c r="F159" s="64" t="s">
        <v>609</v>
      </c>
      <c r="G159" s="76"/>
      <c r="H159" s="106" t="s">
        <v>648</v>
      </c>
      <c r="I159" s="3"/>
      <c r="J159" s="132" t="s">
        <v>16</v>
      </c>
      <c r="K159" s="132">
        <f t="shared" si="19"/>
        <v>0</v>
      </c>
      <c r="L159" s="132">
        <f t="shared" si="16"/>
        <v>0</v>
      </c>
      <c r="M159" s="132">
        <f t="shared" si="17"/>
        <v>0</v>
      </c>
      <c r="N159" s="132">
        <f t="shared" si="18"/>
        <v>0</v>
      </c>
      <c r="O159" s="132">
        <f t="shared" si="20"/>
        <v>0</v>
      </c>
      <c r="P159" s="132">
        <f t="shared" si="21"/>
        <v>0</v>
      </c>
      <c r="Q159" s="132">
        <f t="shared" si="22"/>
        <v>0</v>
      </c>
      <c r="R159" s="132">
        <f t="shared" si="23"/>
        <v>0</v>
      </c>
      <c r="S159" s="6"/>
    </row>
    <row r="160" spans="1:19" s="73" customFormat="1" ht="36" x14ac:dyDescent="0.2">
      <c r="A160" s="301"/>
      <c r="B160" s="301"/>
      <c r="C160" s="51" t="s">
        <v>254</v>
      </c>
      <c r="D160" s="51" t="s">
        <v>65</v>
      </c>
      <c r="E160" s="224" t="s">
        <v>326</v>
      </c>
      <c r="F160" s="64" t="s">
        <v>144</v>
      </c>
      <c r="G160" s="76"/>
      <c r="H160" s="106" t="s">
        <v>648</v>
      </c>
      <c r="I160" s="3"/>
      <c r="J160" s="132" t="s">
        <v>16</v>
      </c>
      <c r="K160" s="132">
        <f t="shared" si="19"/>
        <v>0</v>
      </c>
      <c r="L160" s="132">
        <f t="shared" si="16"/>
        <v>0</v>
      </c>
      <c r="M160" s="132">
        <f t="shared" si="17"/>
        <v>0</v>
      </c>
      <c r="N160" s="132">
        <f t="shared" si="18"/>
        <v>0</v>
      </c>
      <c r="O160" s="132">
        <f t="shared" si="20"/>
        <v>0</v>
      </c>
      <c r="P160" s="132">
        <f t="shared" si="21"/>
        <v>0</v>
      </c>
      <c r="Q160" s="132">
        <f t="shared" si="22"/>
        <v>0</v>
      </c>
      <c r="R160" s="132">
        <f t="shared" si="23"/>
        <v>0</v>
      </c>
      <c r="S160" s="6"/>
    </row>
    <row r="161" spans="1:19" s="73" customFormat="1" ht="36" x14ac:dyDescent="0.2">
      <c r="A161" s="301"/>
      <c r="B161" s="301"/>
      <c r="C161" s="51" t="s">
        <v>255</v>
      </c>
      <c r="D161" s="51" t="s">
        <v>65</v>
      </c>
      <c r="E161" s="224" t="s">
        <v>351</v>
      </c>
      <c r="F161" s="64" t="s">
        <v>148</v>
      </c>
      <c r="G161" s="76"/>
      <c r="H161" s="106" t="s">
        <v>648</v>
      </c>
      <c r="I161" s="3"/>
      <c r="J161" s="132" t="s">
        <v>16</v>
      </c>
      <c r="K161" s="132">
        <f t="shared" si="19"/>
        <v>0</v>
      </c>
      <c r="L161" s="132">
        <f t="shared" si="16"/>
        <v>0</v>
      </c>
      <c r="M161" s="132">
        <f t="shared" si="17"/>
        <v>0</v>
      </c>
      <c r="N161" s="132">
        <f t="shared" si="18"/>
        <v>0</v>
      </c>
      <c r="O161" s="132">
        <f t="shared" si="20"/>
        <v>0</v>
      </c>
      <c r="P161" s="132">
        <f t="shared" si="21"/>
        <v>0</v>
      </c>
      <c r="Q161" s="132">
        <f t="shared" si="22"/>
        <v>0</v>
      </c>
      <c r="R161" s="132">
        <f t="shared" si="23"/>
        <v>0</v>
      </c>
      <c r="S161" s="6"/>
    </row>
    <row r="162" spans="1:19" s="73" customFormat="1" ht="36" x14ac:dyDescent="0.2">
      <c r="A162" s="301"/>
      <c r="B162" s="301"/>
      <c r="C162" s="51" t="s">
        <v>607</v>
      </c>
      <c r="D162" s="51" t="s">
        <v>65</v>
      </c>
      <c r="E162" s="224" t="s">
        <v>622</v>
      </c>
      <c r="F162" s="64" t="s">
        <v>610</v>
      </c>
      <c r="G162" s="76"/>
      <c r="H162" s="106" t="s">
        <v>648</v>
      </c>
      <c r="I162" s="3"/>
      <c r="J162" s="132" t="s">
        <v>16</v>
      </c>
      <c r="K162" s="132">
        <f t="shared" si="19"/>
        <v>0</v>
      </c>
      <c r="L162" s="132">
        <f t="shared" si="16"/>
        <v>0</v>
      </c>
      <c r="M162" s="132">
        <f t="shared" si="17"/>
        <v>0</v>
      </c>
      <c r="N162" s="132">
        <f t="shared" si="18"/>
        <v>0</v>
      </c>
      <c r="O162" s="132">
        <f t="shared" si="20"/>
        <v>0</v>
      </c>
      <c r="P162" s="132">
        <f t="shared" si="21"/>
        <v>0</v>
      </c>
      <c r="Q162" s="132">
        <f t="shared" si="22"/>
        <v>0</v>
      </c>
      <c r="R162" s="132">
        <f t="shared" si="23"/>
        <v>0</v>
      </c>
      <c r="S162" s="6"/>
    </row>
    <row r="163" spans="1:19" s="73" customFormat="1" ht="20" x14ac:dyDescent="0.2">
      <c r="A163" s="301"/>
      <c r="B163" s="301"/>
      <c r="C163" s="60" t="s">
        <v>256</v>
      </c>
      <c r="D163" s="60" t="s">
        <v>65</v>
      </c>
      <c r="E163" s="221" t="s">
        <v>352</v>
      </c>
      <c r="F163" s="59" t="s">
        <v>145</v>
      </c>
      <c r="G163" s="81"/>
      <c r="H163" s="83" t="s">
        <v>648</v>
      </c>
      <c r="I163" s="3"/>
      <c r="J163" s="132" t="s">
        <v>16</v>
      </c>
      <c r="K163" s="132">
        <f t="shared" si="19"/>
        <v>0</v>
      </c>
      <c r="L163" s="132">
        <f t="shared" si="16"/>
        <v>0</v>
      </c>
      <c r="M163" s="132">
        <f t="shared" si="17"/>
        <v>0</v>
      </c>
      <c r="N163" s="132">
        <f t="shared" si="18"/>
        <v>0</v>
      </c>
      <c r="O163" s="132">
        <f t="shared" si="20"/>
        <v>0</v>
      </c>
      <c r="P163" s="132">
        <f t="shared" si="21"/>
        <v>0</v>
      </c>
      <c r="Q163" s="132">
        <f t="shared" si="22"/>
        <v>0</v>
      </c>
      <c r="R163" s="132">
        <f t="shared" si="23"/>
        <v>0</v>
      </c>
      <c r="S163" s="6"/>
    </row>
    <row r="164" spans="1:19" s="73" customFormat="1" ht="36" x14ac:dyDescent="0.2">
      <c r="A164" s="301"/>
      <c r="B164" s="301"/>
      <c r="C164" s="189" t="s">
        <v>257</v>
      </c>
      <c r="D164" s="189" t="s">
        <v>66</v>
      </c>
      <c r="E164" s="190" t="s">
        <v>353</v>
      </c>
      <c r="F164" s="193" t="s">
        <v>598</v>
      </c>
      <c r="G164" s="81"/>
      <c r="H164" s="83" t="s">
        <v>648</v>
      </c>
      <c r="I164" s="3"/>
      <c r="J164" s="132" t="s">
        <v>16</v>
      </c>
      <c r="K164" s="132">
        <f t="shared" si="19"/>
        <v>0</v>
      </c>
      <c r="L164" s="132">
        <f t="shared" si="16"/>
        <v>0</v>
      </c>
      <c r="M164" s="132">
        <f t="shared" si="17"/>
        <v>0</v>
      </c>
      <c r="N164" s="132">
        <f t="shared" si="18"/>
        <v>0</v>
      </c>
      <c r="O164" s="132">
        <f t="shared" si="20"/>
        <v>0</v>
      </c>
      <c r="P164" s="132">
        <f t="shared" si="21"/>
        <v>0</v>
      </c>
      <c r="Q164" s="132">
        <f t="shared" si="22"/>
        <v>0</v>
      </c>
      <c r="R164" s="132">
        <f t="shared" si="23"/>
        <v>0</v>
      </c>
      <c r="S164" s="6"/>
    </row>
    <row r="165" spans="1:19" s="73" customFormat="1" ht="36" x14ac:dyDescent="0.2">
      <c r="A165" s="301"/>
      <c r="B165" s="301"/>
      <c r="C165" s="51" t="s">
        <v>258</v>
      </c>
      <c r="D165" s="51" t="s">
        <v>66</v>
      </c>
      <c r="E165" s="68" t="s">
        <v>594</v>
      </c>
      <c r="F165" s="69" t="s">
        <v>146</v>
      </c>
      <c r="G165" s="81"/>
      <c r="H165" s="106" t="s">
        <v>648</v>
      </c>
      <c r="I165" s="9"/>
      <c r="J165" s="132" t="s">
        <v>16</v>
      </c>
      <c r="K165" s="132">
        <f t="shared" si="19"/>
        <v>0</v>
      </c>
      <c r="L165" s="132">
        <f t="shared" si="16"/>
        <v>0</v>
      </c>
      <c r="M165" s="132">
        <f t="shared" si="17"/>
        <v>0</v>
      </c>
      <c r="N165" s="132">
        <f t="shared" si="18"/>
        <v>0</v>
      </c>
      <c r="O165" s="132">
        <f t="shared" si="20"/>
        <v>0</v>
      </c>
      <c r="P165" s="132">
        <f t="shared" si="21"/>
        <v>0</v>
      </c>
      <c r="Q165" s="132">
        <f t="shared" si="22"/>
        <v>0</v>
      </c>
      <c r="R165" s="132">
        <f t="shared" si="23"/>
        <v>0</v>
      </c>
      <c r="S165" s="10"/>
    </row>
    <row r="166" spans="1:19" s="73" customFormat="1" ht="36" x14ac:dyDescent="0.2">
      <c r="A166" s="301"/>
      <c r="B166" s="301"/>
      <c r="C166" s="169" t="s">
        <v>561</v>
      </c>
      <c r="D166" s="170" t="s">
        <v>65</v>
      </c>
      <c r="E166" s="171" t="s">
        <v>537</v>
      </c>
      <c r="F166" s="69"/>
      <c r="G166" s="81"/>
      <c r="H166" s="108" t="s">
        <v>648</v>
      </c>
      <c r="I166" s="9"/>
      <c r="J166" s="132" t="s">
        <v>16</v>
      </c>
      <c r="K166" s="132">
        <f t="shared" si="19"/>
        <v>0</v>
      </c>
      <c r="L166" s="132">
        <f t="shared" si="16"/>
        <v>0</v>
      </c>
      <c r="M166" s="132">
        <f t="shared" si="17"/>
        <v>0</v>
      </c>
      <c r="N166" s="132">
        <f t="shared" si="18"/>
        <v>0</v>
      </c>
      <c r="O166" s="132">
        <f t="shared" si="20"/>
        <v>0</v>
      </c>
      <c r="P166" s="132">
        <f t="shared" si="21"/>
        <v>0</v>
      </c>
      <c r="Q166" s="132">
        <f t="shared" si="22"/>
        <v>0</v>
      </c>
      <c r="R166" s="132">
        <f t="shared" si="23"/>
        <v>0</v>
      </c>
      <c r="S166" s="10"/>
    </row>
    <row r="167" spans="1:19" s="73" customFormat="1" ht="36" x14ac:dyDescent="0.2">
      <c r="A167" s="301"/>
      <c r="B167" s="301"/>
      <c r="C167" s="172" t="s">
        <v>562</v>
      </c>
      <c r="D167" s="173" t="s">
        <v>66</v>
      </c>
      <c r="E167" s="174" t="s">
        <v>538</v>
      </c>
      <c r="F167" s="69"/>
      <c r="G167" s="81"/>
      <c r="H167" s="108" t="s">
        <v>648</v>
      </c>
      <c r="I167" s="9"/>
      <c r="J167" s="132" t="s">
        <v>16</v>
      </c>
      <c r="K167" s="132">
        <f t="shared" si="19"/>
        <v>0</v>
      </c>
      <c r="L167" s="132">
        <f t="shared" si="16"/>
        <v>0</v>
      </c>
      <c r="M167" s="132">
        <f t="shared" si="17"/>
        <v>0</v>
      </c>
      <c r="N167" s="132">
        <f t="shared" si="18"/>
        <v>0</v>
      </c>
      <c r="O167" s="132">
        <f t="shared" si="20"/>
        <v>0</v>
      </c>
      <c r="P167" s="132">
        <f t="shared" si="21"/>
        <v>0</v>
      </c>
      <c r="Q167" s="132">
        <f t="shared" si="22"/>
        <v>0</v>
      </c>
      <c r="R167" s="132">
        <f t="shared" si="23"/>
        <v>0</v>
      </c>
      <c r="S167" s="10"/>
    </row>
    <row r="168" spans="1:19" s="73" customFormat="1" ht="163" thickBot="1" x14ac:dyDescent="0.25">
      <c r="A168" s="301"/>
      <c r="B168" s="301"/>
      <c r="C168" s="51" t="s">
        <v>471</v>
      </c>
      <c r="D168" s="51" t="s">
        <v>390</v>
      </c>
      <c r="E168" s="68" t="s">
        <v>458</v>
      </c>
      <c r="F168" s="69"/>
      <c r="G168" s="76"/>
      <c r="H168" s="107" t="s">
        <v>646</v>
      </c>
      <c r="I168" s="7" t="s">
        <v>924</v>
      </c>
      <c r="J168" s="134" t="s">
        <v>16</v>
      </c>
      <c r="K168" s="134">
        <f t="shared" si="19"/>
        <v>0</v>
      </c>
      <c r="L168" s="134">
        <f t="shared" si="16"/>
        <v>0</v>
      </c>
      <c r="M168" s="134">
        <f t="shared" si="17"/>
        <v>0</v>
      </c>
      <c r="N168" s="134">
        <f t="shared" si="18"/>
        <v>0</v>
      </c>
      <c r="O168" s="134">
        <f t="shared" si="20"/>
        <v>0</v>
      </c>
      <c r="P168" s="134">
        <f t="shared" si="21"/>
        <v>0</v>
      </c>
      <c r="Q168" s="134">
        <f t="shared" si="22"/>
        <v>0</v>
      </c>
      <c r="R168" s="134">
        <f t="shared" si="23"/>
        <v>0</v>
      </c>
      <c r="S168" s="252"/>
    </row>
    <row r="169" spans="1:19" s="82" customFormat="1" ht="73" thickTop="1" x14ac:dyDescent="0.2">
      <c r="A169" s="303" t="s">
        <v>17</v>
      </c>
      <c r="B169" s="303" t="s">
        <v>48</v>
      </c>
      <c r="C169" s="60" t="s">
        <v>250</v>
      </c>
      <c r="D169" s="60" t="s">
        <v>65</v>
      </c>
      <c r="E169" s="221" t="s">
        <v>348</v>
      </c>
      <c r="F169" s="59" t="s">
        <v>141</v>
      </c>
      <c r="G169" s="81"/>
      <c r="H169" s="85" t="s">
        <v>648</v>
      </c>
      <c r="I169" s="4"/>
      <c r="J169" s="131" t="s">
        <v>17</v>
      </c>
      <c r="K169" s="131">
        <f t="shared" si="19"/>
        <v>0</v>
      </c>
      <c r="L169" s="131">
        <f t="shared" si="16"/>
        <v>0</v>
      </c>
      <c r="M169" s="131">
        <f t="shared" si="17"/>
        <v>0</v>
      </c>
      <c r="N169" s="131">
        <f t="shared" si="18"/>
        <v>0</v>
      </c>
      <c r="O169" s="133">
        <f t="shared" si="20"/>
        <v>0</v>
      </c>
      <c r="P169" s="133">
        <f t="shared" si="21"/>
        <v>0</v>
      </c>
      <c r="Q169" s="133">
        <f t="shared" si="22"/>
        <v>0</v>
      </c>
      <c r="R169" s="133">
        <f t="shared" si="23"/>
        <v>0</v>
      </c>
      <c r="S169" s="5"/>
    </row>
    <row r="170" spans="1:19" s="82" customFormat="1" ht="72" x14ac:dyDescent="0.2">
      <c r="A170" s="304"/>
      <c r="B170" s="304"/>
      <c r="C170" s="60" t="s">
        <v>251</v>
      </c>
      <c r="D170" s="60" t="s">
        <v>65</v>
      </c>
      <c r="E170" s="221" t="s">
        <v>349</v>
      </c>
      <c r="F170" s="59" t="s">
        <v>147</v>
      </c>
      <c r="G170" s="81"/>
      <c r="H170" s="83" t="s">
        <v>648</v>
      </c>
      <c r="I170" s="3"/>
      <c r="J170" s="132" t="s">
        <v>17</v>
      </c>
      <c r="K170" s="132">
        <f t="shared" si="19"/>
        <v>0</v>
      </c>
      <c r="L170" s="132">
        <f t="shared" si="16"/>
        <v>0</v>
      </c>
      <c r="M170" s="132">
        <f t="shared" si="17"/>
        <v>0</v>
      </c>
      <c r="N170" s="132">
        <f t="shared" si="18"/>
        <v>0</v>
      </c>
      <c r="O170" s="132">
        <f t="shared" si="20"/>
        <v>0</v>
      </c>
      <c r="P170" s="132">
        <f t="shared" si="21"/>
        <v>0</v>
      </c>
      <c r="Q170" s="132">
        <f t="shared" si="22"/>
        <v>0</v>
      </c>
      <c r="R170" s="132">
        <f t="shared" si="23"/>
        <v>0</v>
      </c>
      <c r="S170" s="6"/>
    </row>
    <row r="171" spans="1:19" s="82" customFormat="1" ht="36" x14ac:dyDescent="0.2">
      <c r="A171" s="304"/>
      <c r="B171" s="304"/>
      <c r="C171" s="60" t="s">
        <v>252</v>
      </c>
      <c r="D171" s="60" t="s">
        <v>65</v>
      </c>
      <c r="E171" s="221" t="s">
        <v>350</v>
      </c>
      <c r="F171" s="59" t="s">
        <v>143</v>
      </c>
      <c r="G171" s="81"/>
      <c r="H171" s="83" t="s">
        <v>648</v>
      </c>
      <c r="I171" s="3"/>
      <c r="J171" s="132" t="s">
        <v>17</v>
      </c>
      <c r="K171" s="132">
        <f t="shared" si="19"/>
        <v>0</v>
      </c>
      <c r="L171" s="132">
        <f t="shared" si="16"/>
        <v>0</v>
      </c>
      <c r="M171" s="132">
        <f t="shared" si="17"/>
        <v>0</v>
      </c>
      <c r="N171" s="132">
        <f t="shared" si="18"/>
        <v>0</v>
      </c>
      <c r="O171" s="132">
        <f t="shared" si="20"/>
        <v>0</v>
      </c>
      <c r="P171" s="132">
        <f t="shared" si="21"/>
        <v>0</v>
      </c>
      <c r="Q171" s="132">
        <f t="shared" si="22"/>
        <v>0</v>
      </c>
      <c r="R171" s="132">
        <f t="shared" si="23"/>
        <v>0</v>
      </c>
      <c r="S171" s="249"/>
    </row>
    <row r="172" spans="1:19" s="82" customFormat="1" ht="36" x14ac:dyDescent="0.2">
      <c r="A172" s="304"/>
      <c r="B172" s="304"/>
      <c r="C172" s="60" t="s">
        <v>253</v>
      </c>
      <c r="D172" s="60" t="s">
        <v>65</v>
      </c>
      <c r="E172" s="221" t="s">
        <v>608</v>
      </c>
      <c r="F172" s="59" t="s">
        <v>609</v>
      </c>
      <c r="G172" s="81"/>
      <c r="H172" s="83" t="s">
        <v>648</v>
      </c>
      <c r="I172" s="3"/>
      <c r="J172" s="132" t="s">
        <v>17</v>
      </c>
      <c r="K172" s="132">
        <f t="shared" si="19"/>
        <v>0</v>
      </c>
      <c r="L172" s="132">
        <f t="shared" si="16"/>
        <v>0</v>
      </c>
      <c r="M172" s="132">
        <f t="shared" si="17"/>
        <v>0</v>
      </c>
      <c r="N172" s="132">
        <f t="shared" si="18"/>
        <v>0</v>
      </c>
      <c r="O172" s="132">
        <f t="shared" si="20"/>
        <v>0</v>
      </c>
      <c r="P172" s="132">
        <f t="shared" si="21"/>
        <v>0</v>
      </c>
      <c r="Q172" s="132">
        <f t="shared" si="22"/>
        <v>0</v>
      </c>
      <c r="R172" s="132">
        <f t="shared" si="23"/>
        <v>0</v>
      </c>
      <c r="S172" s="6"/>
    </row>
    <row r="173" spans="1:19" s="82" customFormat="1" ht="36" x14ac:dyDescent="0.2">
      <c r="A173" s="304"/>
      <c r="B173" s="304"/>
      <c r="C173" s="60" t="s">
        <v>254</v>
      </c>
      <c r="D173" s="60" t="s">
        <v>65</v>
      </c>
      <c r="E173" s="221" t="s">
        <v>32</v>
      </c>
      <c r="F173" s="59" t="s">
        <v>144</v>
      </c>
      <c r="G173" s="81"/>
      <c r="H173" s="83" t="s">
        <v>648</v>
      </c>
      <c r="I173" s="3"/>
      <c r="J173" s="132" t="s">
        <v>17</v>
      </c>
      <c r="K173" s="132">
        <f t="shared" si="19"/>
        <v>0</v>
      </c>
      <c r="L173" s="132">
        <f t="shared" si="16"/>
        <v>0</v>
      </c>
      <c r="M173" s="132">
        <f t="shared" si="17"/>
        <v>0</v>
      </c>
      <c r="N173" s="132">
        <f t="shared" si="18"/>
        <v>0</v>
      </c>
      <c r="O173" s="132">
        <f t="shared" si="20"/>
        <v>0</v>
      </c>
      <c r="P173" s="132">
        <f t="shared" si="21"/>
        <v>0</v>
      </c>
      <c r="Q173" s="132">
        <f t="shared" si="22"/>
        <v>0</v>
      </c>
      <c r="R173" s="132">
        <f t="shared" si="23"/>
        <v>0</v>
      </c>
      <c r="S173" s="6"/>
    </row>
    <row r="174" spans="1:19" s="82" customFormat="1" ht="36" x14ac:dyDescent="0.2">
      <c r="A174" s="304"/>
      <c r="B174" s="304"/>
      <c r="C174" s="60" t="s">
        <v>255</v>
      </c>
      <c r="D174" s="60" t="s">
        <v>65</v>
      </c>
      <c r="E174" s="221" t="s">
        <v>354</v>
      </c>
      <c r="F174" s="59" t="s">
        <v>148</v>
      </c>
      <c r="G174" s="81"/>
      <c r="H174" s="83" t="s">
        <v>648</v>
      </c>
      <c r="I174" s="3"/>
      <c r="J174" s="132" t="s">
        <v>17</v>
      </c>
      <c r="K174" s="132">
        <f t="shared" si="19"/>
        <v>0</v>
      </c>
      <c r="L174" s="132">
        <f t="shared" si="16"/>
        <v>0</v>
      </c>
      <c r="M174" s="132">
        <f t="shared" si="17"/>
        <v>0</v>
      </c>
      <c r="N174" s="132">
        <f t="shared" si="18"/>
        <v>0</v>
      </c>
      <c r="O174" s="132">
        <f t="shared" si="20"/>
        <v>0</v>
      </c>
      <c r="P174" s="132">
        <f t="shared" si="21"/>
        <v>0</v>
      </c>
      <c r="Q174" s="132">
        <f t="shared" si="22"/>
        <v>0</v>
      </c>
      <c r="R174" s="132">
        <f t="shared" si="23"/>
        <v>0</v>
      </c>
      <c r="S174" s="6"/>
    </row>
    <row r="175" spans="1:19" s="82" customFormat="1" ht="36" x14ac:dyDescent="0.2">
      <c r="A175" s="304"/>
      <c r="B175" s="304"/>
      <c r="C175" s="60" t="s">
        <v>607</v>
      </c>
      <c r="D175" s="60" t="s">
        <v>65</v>
      </c>
      <c r="E175" s="221" t="s">
        <v>622</v>
      </c>
      <c r="F175" s="59" t="s">
        <v>610</v>
      </c>
      <c r="G175" s="81"/>
      <c r="H175" s="83" t="s">
        <v>648</v>
      </c>
      <c r="I175" s="3"/>
      <c r="J175" s="132" t="s">
        <v>17</v>
      </c>
      <c r="K175" s="132">
        <f t="shared" si="19"/>
        <v>0</v>
      </c>
      <c r="L175" s="132">
        <f t="shared" si="16"/>
        <v>0</v>
      </c>
      <c r="M175" s="132">
        <f t="shared" si="17"/>
        <v>0</v>
      </c>
      <c r="N175" s="132">
        <f t="shared" si="18"/>
        <v>0</v>
      </c>
      <c r="O175" s="132">
        <f t="shared" si="20"/>
        <v>0</v>
      </c>
      <c r="P175" s="132">
        <f t="shared" si="21"/>
        <v>0</v>
      </c>
      <c r="Q175" s="132">
        <f t="shared" si="22"/>
        <v>0</v>
      </c>
      <c r="R175" s="132">
        <f t="shared" si="23"/>
        <v>0</v>
      </c>
      <c r="S175" s="6"/>
    </row>
    <row r="176" spans="1:19" s="82" customFormat="1" ht="126" x14ac:dyDescent="0.2">
      <c r="A176" s="304"/>
      <c r="B176" s="304"/>
      <c r="C176" s="60" t="s">
        <v>259</v>
      </c>
      <c r="D176" s="60" t="s">
        <v>65</v>
      </c>
      <c r="E176" s="221" t="s">
        <v>355</v>
      </c>
      <c r="F176" s="59" t="s">
        <v>155</v>
      </c>
      <c r="G176" s="81"/>
      <c r="H176" s="83" t="str">
        <f t="shared" ref="H176:H180" si="25">IF(ISBLANK(H188),"Waiting",H188)</f>
        <v>Yes</v>
      </c>
      <c r="I176" s="3" t="s">
        <v>902</v>
      </c>
      <c r="J176" s="132" t="s">
        <v>17</v>
      </c>
      <c r="K176" s="132">
        <f t="shared" si="19"/>
        <v>1</v>
      </c>
      <c r="L176" s="132">
        <f t="shared" si="16"/>
        <v>0</v>
      </c>
      <c r="M176" s="132">
        <f t="shared" si="17"/>
        <v>0</v>
      </c>
      <c r="N176" s="132">
        <f t="shared" si="18"/>
        <v>0</v>
      </c>
      <c r="O176" s="132">
        <f t="shared" si="20"/>
        <v>0</v>
      </c>
      <c r="P176" s="132">
        <f t="shared" si="21"/>
        <v>0</v>
      </c>
      <c r="Q176" s="132">
        <f t="shared" si="22"/>
        <v>0</v>
      </c>
      <c r="R176" s="132">
        <f t="shared" si="23"/>
        <v>0</v>
      </c>
      <c r="S176" s="249"/>
    </row>
    <row r="177" spans="1:19" s="82" customFormat="1" ht="36" x14ac:dyDescent="0.2">
      <c r="A177" s="304"/>
      <c r="B177" s="304"/>
      <c r="C177" s="60" t="s">
        <v>260</v>
      </c>
      <c r="D177" s="60" t="s">
        <v>65</v>
      </c>
      <c r="E177" s="221" t="s">
        <v>621</v>
      </c>
      <c r="F177" s="59" t="s">
        <v>149</v>
      </c>
      <c r="G177" s="81"/>
      <c r="H177" s="83" t="s">
        <v>648</v>
      </c>
      <c r="I177" s="3"/>
      <c r="J177" s="132" t="s">
        <v>17</v>
      </c>
      <c r="K177" s="132">
        <f t="shared" si="19"/>
        <v>0</v>
      </c>
      <c r="L177" s="132">
        <f t="shared" si="16"/>
        <v>0</v>
      </c>
      <c r="M177" s="132">
        <f t="shared" si="17"/>
        <v>0</v>
      </c>
      <c r="N177" s="132">
        <f t="shared" si="18"/>
        <v>0</v>
      </c>
      <c r="O177" s="132">
        <f t="shared" si="20"/>
        <v>0</v>
      </c>
      <c r="P177" s="132">
        <f t="shared" si="21"/>
        <v>0</v>
      </c>
      <c r="Q177" s="132">
        <f t="shared" si="22"/>
        <v>0</v>
      </c>
      <c r="R177" s="132">
        <f t="shared" si="23"/>
        <v>0</v>
      </c>
      <c r="S177" s="6"/>
    </row>
    <row r="178" spans="1:19" s="82" customFormat="1" ht="36" x14ac:dyDescent="0.2">
      <c r="A178" s="304"/>
      <c r="B178" s="304"/>
      <c r="C178" s="60" t="s">
        <v>261</v>
      </c>
      <c r="D178" s="60" t="s">
        <v>65</v>
      </c>
      <c r="E178" s="221" t="s">
        <v>356</v>
      </c>
      <c r="F178" s="59" t="s">
        <v>150</v>
      </c>
      <c r="G178" s="81"/>
      <c r="H178" s="83" t="s">
        <v>648</v>
      </c>
      <c r="I178" s="3"/>
      <c r="J178" s="132" t="s">
        <v>17</v>
      </c>
      <c r="K178" s="132">
        <f t="shared" si="19"/>
        <v>0</v>
      </c>
      <c r="L178" s="132">
        <f t="shared" si="16"/>
        <v>0</v>
      </c>
      <c r="M178" s="132">
        <f t="shared" si="17"/>
        <v>0</v>
      </c>
      <c r="N178" s="132">
        <f t="shared" si="18"/>
        <v>0</v>
      </c>
      <c r="O178" s="132">
        <f t="shared" si="20"/>
        <v>0</v>
      </c>
      <c r="P178" s="132">
        <f t="shared" si="21"/>
        <v>0</v>
      </c>
      <c r="Q178" s="132">
        <f t="shared" si="22"/>
        <v>0</v>
      </c>
      <c r="R178" s="132">
        <f t="shared" si="23"/>
        <v>0</v>
      </c>
      <c r="S178" s="6"/>
    </row>
    <row r="179" spans="1:19" s="82" customFormat="1" ht="144" x14ac:dyDescent="0.2">
      <c r="A179" s="304"/>
      <c r="B179" s="304"/>
      <c r="C179" s="60" t="s">
        <v>262</v>
      </c>
      <c r="D179" s="60" t="s">
        <v>65</v>
      </c>
      <c r="E179" s="221" t="s">
        <v>357</v>
      </c>
      <c r="F179" s="59" t="s">
        <v>151</v>
      </c>
      <c r="G179" s="81"/>
      <c r="H179" s="83" t="s">
        <v>646</v>
      </c>
      <c r="I179" s="3" t="s">
        <v>903</v>
      </c>
      <c r="J179" s="132" t="s">
        <v>17</v>
      </c>
      <c r="K179" s="132">
        <f t="shared" si="19"/>
        <v>1</v>
      </c>
      <c r="L179" s="132">
        <f t="shared" si="16"/>
        <v>0</v>
      </c>
      <c r="M179" s="132">
        <f t="shared" si="17"/>
        <v>0</v>
      </c>
      <c r="N179" s="132">
        <f t="shared" si="18"/>
        <v>0</v>
      </c>
      <c r="O179" s="132">
        <f t="shared" si="20"/>
        <v>0</v>
      </c>
      <c r="P179" s="132">
        <f t="shared" si="21"/>
        <v>0</v>
      </c>
      <c r="Q179" s="132">
        <f t="shared" si="22"/>
        <v>0</v>
      </c>
      <c r="R179" s="132">
        <f t="shared" si="23"/>
        <v>0</v>
      </c>
      <c r="S179" s="249"/>
    </row>
    <row r="180" spans="1:19" s="82" customFormat="1" ht="36" x14ac:dyDescent="0.2">
      <c r="A180" s="304"/>
      <c r="B180" s="304"/>
      <c r="C180" s="60" t="s">
        <v>263</v>
      </c>
      <c r="D180" s="60" t="s">
        <v>65</v>
      </c>
      <c r="E180" s="221" t="s">
        <v>358</v>
      </c>
      <c r="F180" s="59" t="s">
        <v>152</v>
      </c>
      <c r="G180" s="81"/>
      <c r="H180" s="83" t="str">
        <f t="shared" si="25"/>
        <v>No</v>
      </c>
      <c r="I180" s="3"/>
      <c r="J180" s="132" t="s">
        <v>17</v>
      </c>
      <c r="K180" s="132">
        <f t="shared" si="19"/>
        <v>0</v>
      </c>
      <c r="L180" s="132">
        <f t="shared" si="16"/>
        <v>0</v>
      </c>
      <c r="M180" s="132">
        <f t="shared" si="17"/>
        <v>0</v>
      </c>
      <c r="N180" s="132">
        <f t="shared" si="18"/>
        <v>0</v>
      </c>
      <c r="O180" s="132">
        <f t="shared" si="20"/>
        <v>0</v>
      </c>
      <c r="P180" s="132">
        <f t="shared" si="21"/>
        <v>0</v>
      </c>
      <c r="Q180" s="132">
        <f t="shared" si="22"/>
        <v>0</v>
      </c>
      <c r="R180" s="132">
        <f t="shared" si="23"/>
        <v>0</v>
      </c>
      <c r="S180" s="6"/>
    </row>
    <row r="181" spans="1:19" s="82" customFormat="1" ht="36" x14ac:dyDescent="0.2">
      <c r="A181" s="304"/>
      <c r="B181" s="304"/>
      <c r="C181" s="60" t="s">
        <v>264</v>
      </c>
      <c r="D181" s="60" t="s">
        <v>65</v>
      </c>
      <c r="E181" s="221" t="s">
        <v>359</v>
      </c>
      <c r="F181" s="59" t="s">
        <v>153</v>
      </c>
      <c r="G181" s="81"/>
      <c r="H181" s="83" t="s">
        <v>648</v>
      </c>
      <c r="I181" s="3"/>
      <c r="J181" s="132" t="s">
        <v>17</v>
      </c>
      <c r="K181" s="132">
        <f t="shared" si="19"/>
        <v>0</v>
      </c>
      <c r="L181" s="132">
        <f t="shared" si="16"/>
        <v>0</v>
      </c>
      <c r="M181" s="132">
        <f t="shared" si="17"/>
        <v>0</v>
      </c>
      <c r="N181" s="132">
        <f t="shared" si="18"/>
        <v>0</v>
      </c>
      <c r="O181" s="132">
        <f t="shared" si="20"/>
        <v>0</v>
      </c>
      <c r="P181" s="132">
        <f t="shared" si="21"/>
        <v>0</v>
      </c>
      <c r="Q181" s="132">
        <f t="shared" si="22"/>
        <v>0</v>
      </c>
      <c r="R181" s="132">
        <f t="shared" si="23"/>
        <v>0</v>
      </c>
      <c r="S181" s="6"/>
    </row>
    <row r="182" spans="1:19" s="82" customFormat="1" ht="36" x14ac:dyDescent="0.2">
      <c r="A182" s="304"/>
      <c r="B182" s="304"/>
      <c r="C182" s="60" t="s">
        <v>265</v>
      </c>
      <c r="D182" s="60" t="s">
        <v>65</v>
      </c>
      <c r="E182" s="221" t="s">
        <v>327</v>
      </c>
      <c r="F182" s="59" t="s">
        <v>154</v>
      </c>
      <c r="G182" s="81"/>
      <c r="H182" s="83" t="s">
        <v>648</v>
      </c>
      <c r="I182" s="3"/>
      <c r="J182" s="132" t="s">
        <v>17</v>
      </c>
      <c r="K182" s="132">
        <f t="shared" si="19"/>
        <v>0</v>
      </c>
      <c r="L182" s="132">
        <f t="shared" si="16"/>
        <v>0</v>
      </c>
      <c r="M182" s="132">
        <f t="shared" si="17"/>
        <v>0</v>
      </c>
      <c r="N182" s="132">
        <f t="shared" si="18"/>
        <v>0</v>
      </c>
      <c r="O182" s="132">
        <f t="shared" si="20"/>
        <v>0</v>
      </c>
      <c r="P182" s="132">
        <f t="shared" si="21"/>
        <v>0</v>
      </c>
      <c r="Q182" s="132">
        <f t="shared" si="22"/>
        <v>0</v>
      </c>
      <c r="R182" s="132">
        <f t="shared" si="23"/>
        <v>0</v>
      </c>
      <c r="S182" s="6"/>
    </row>
    <row r="183" spans="1:19" s="82" customFormat="1" ht="20" x14ac:dyDescent="0.2">
      <c r="A183" s="304"/>
      <c r="B183" s="304"/>
      <c r="C183" s="60" t="s">
        <v>256</v>
      </c>
      <c r="D183" s="60" t="s">
        <v>65</v>
      </c>
      <c r="E183" s="221" t="s">
        <v>352</v>
      </c>
      <c r="F183" s="59" t="s">
        <v>145</v>
      </c>
      <c r="G183" s="81"/>
      <c r="H183" s="83" t="s">
        <v>648</v>
      </c>
      <c r="I183" s="3"/>
      <c r="J183" s="132" t="s">
        <v>17</v>
      </c>
      <c r="K183" s="132">
        <f t="shared" si="19"/>
        <v>0</v>
      </c>
      <c r="L183" s="132">
        <f t="shared" si="16"/>
        <v>0</v>
      </c>
      <c r="M183" s="132">
        <f t="shared" si="17"/>
        <v>0</v>
      </c>
      <c r="N183" s="132">
        <f t="shared" si="18"/>
        <v>0</v>
      </c>
      <c r="O183" s="132">
        <f t="shared" si="20"/>
        <v>0</v>
      </c>
      <c r="P183" s="132">
        <f t="shared" si="21"/>
        <v>0</v>
      </c>
      <c r="Q183" s="132">
        <f t="shared" si="22"/>
        <v>0</v>
      </c>
      <c r="R183" s="132">
        <f t="shared" si="23"/>
        <v>0</v>
      </c>
      <c r="S183" s="6"/>
    </row>
    <row r="184" spans="1:19" s="73" customFormat="1" ht="36" x14ac:dyDescent="0.2">
      <c r="A184" s="304"/>
      <c r="B184" s="304"/>
      <c r="C184" s="189" t="s">
        <v>257</v>
      </c>
      <c r="D184" s="189" t="s">
        <v>66</v>
      </c>
      <c r="E184" s="222" t="s">
        <v>353</v>
      </c>
      <c r="F184" s="193" t="s">
        <v>598</v>
      </c>
      <c r="G184" s="81"/>
      <c r="H184" s="83" t="s">
        <v>648</v>
      </c>
      <c r="I184" s="3"/>
      <c r="J184" s="132" t="s">
        <v>17</v>
      </c>
      <c r="K184" s="132">
        <f t="shared" si="19"/>
        <v>0</v>
      </c>
      <c r="L184" s="132">
        <f t="shared" si="16"/>
        <v>0</v>
      </c>
      <c r="M184" s="132">
        <f t="shared" si="17"/>
        <v>0</v>
      </c>
      <c r="N184" s="132">
        <f t="shared" si="18"/>
        <v>0</v>
      </c>
      <c r="O184" s="132">
        <f t="shared" si="20"/>
        <v>0</v>
      </c>
      <c r="P184" s="132">
        <f t="shared" si="21"/>
        <v>0</v>
      </c>
      <c r="Q184" s="132">
        <f t="shared" si="22"/>
        <v>0</v>
      </c>
      <c r="R184" s="132">
        <f t="shared" si="23"/>
        <v>0</v>
      </c>
      <c r="S184" s="6"/>
    </row>
    <row r="185" spans="1:19" s="73" customFormat="1" ht="36" x14ac:dyDescent="0.2">
      <c r="A185" s="240"/>
      <c r="B185" s="240"/>
      <c r="C185" s="175" t="s">
        <v>563</v>
      </c>
      <c r="D185" s="176" t="s">
        <v>65</v>
      </c>
      <c r="E185" s="177" t="s">
        <v>537</v>
      </c>
      <c r="F185" s="180"/>
      <c r="G185" s="81"/>
      <c r="H185" s="108" t="s">
        <v>648</v>
      </c>
      <c r="I185" s="3"/>
      <c r="J185" s="132" t="s">
        <v>17</v>
      </c>
      <c r="K185" s="132">
        <f t="shared" si="19"/>
        <v>0</v>
      </c>
      <c r="L185" s="132">
        <f t="shared" si="16"/>
        <v>0</v>
      </c>
      <c r="M185" s="132">
        <f t="shared" si="17"/>
        <v>0</v>
      </c>
      <c r="N185" s="132">
        <f t="shared" si="18"/>
        <v>0</v>
      </c>
      <c r="O185" s="132">
        <f t="shared" si="20"/>
        <v>0</v>
      </c>
      <c r="P185" s="132">
        <f t="shared" si="21"/>
        <v>0</v>
      </c>
      <c r="Q185" s="132">
        <f t="shared" si="22"/>
        <v>0</v>
      </c>
      <c r="R185" s="132">
        <f t="shared" si="23"/>
        <v>0</v>
      </c>
      <c r="S185" s="6"/>
    </row>
    <row r="186" spans="1:19" s="73" customFormat="1" ht="36" x14ac:dyDescent="0.2">
      <c r="A186" s="240"/>
      <c r="B186" s="240"/>
      <c r="C186" s="181" t="s">
        <v>578</v>
      </c>
      <c r="D186" s="182" t="s">
        <v>66</v>
      </c>
      <c r="E186" s="183" t="s">
        <v>538</v>
      </c>
      <c r="F186" s="180"/>
      <c r="G186" s="81"/>
      <c r="H186" s="108" t="s">
        <v>648</v>
      </c>
      <c r="I186" s="3"/>
      <c r="J186" s="132" t="s">
        <v>17</v>
      </c>
      <c r="K186" s="132">
        <f t="shared" si="19"/>
        <v>0</v>
      </c>
      <c r="L186" s="132">
        <f t="shared" si="16"/>
        <v>0</v>
      </c>
      <c r="M186" s="132">
        <f t="shared" si="17"/>
        <v>0</v>
      </c>
      <c r="N186" s="132">
        <f t="shared" si="18"/>
        <v>0</v>
      </c>
      <c r="O186" s="132">
        <f t="shared" si="20"/>
        <v>0</v>
      </c>
      <c r="P186" s="132">
        <f t="shared" si="21"/>
        <v>0</v>
      </c>
      <c r="Q186" s="132">
        <f t="shared" si="22"/>
        <v>0</v>
      </c>
      <c r="R186" s="132">
        <f t="shared" si="23"/>
        <v>0</v>
      </c>
      <c r="S186" s="6"/>
    </row>
    <row r="187" spans="1:19" s="73" customFormat="1" ht="21" thickBot="1" x14ac:dyDescent="0.25">
      <c r="A187" s="240"/>
      <c r="B187" s="240"/>
      <c r="C187" s="161" t="s">
        <v>473</v>
      </c>
      <c r="D187" s="161" t="s">
        <v>390</v>
      </c>
      <c r="E187" s="57" t="s">
        <v>458</v>
      </c>
      <c r="F187" s="63"/>
      <c r="G187" s="81"/>
      <c r="H187" s="106" t="s">
        <v>648</v>
      </c>
      <c r="I187" s="111"/>
      <c r="J187" s="133" t="s">
        <v>17</v>
      </c>
      <c r="K187" s="133">
        <f t="shared" si="19"/>
        <v>0</v>
      </c>
      <c r="L187" s="133">
        <f t="shared" si="16"/>
        <v>0</v>
      </c>
      <c r="M187" s="133">
        <f t="shared" si="17"/>
        <v>0</v>
      </c>
      <c r="N187" s="133">
        <f t="shared" si="18"/>
        <v>0</v>
      </c>
      <c r="O187" s="134">
        <f t="shared" si="20"/>
        <v>0</v>
      </c>
      <c r="P187" s="134">
        <f t="shared" si="21"/>
        <v>0</v>
      </c>
      <c r="Q187" s="134">
        <f t="shared" si="22"/>
        <v>0</v>
      </c>
      <c r="R187" s="134">
        <f t="shared" si="23"/>
        <v>0</v>
      </c>
      <c r="S187" s="112"/>
    </row>
    <row r="188" spans="1:19" s="73" customFormat="1" ht="109" thickTop="1" x14ac:dyDescent="0.2">
      <c r="A188" s="300" t="s">
        <v>18</v>
      </c>
      <c r="B188" s="300" t="s">
        <v>49</v>
      </c>
      <c r="C188" s="51" t="s">
        <v>259</v>
      </c>
      <c r="D188" s="51" t="s">
        <v>65</v>
      </c>
      <c r="E188" s="224" t="s">
        <v>631</v>
      </c>
      <c r="F188" s="64" t="s">
        <v>155</v>
      </c>
      <c r="G188" s="76"/>
      <c r="H188" s="105" t="s">
        <v>646</v>
      </c>
      <c r="I188" s="206" t="s">
        <v>904</v>
      </c>
      <c r="J188" s="131" t="s">
        <v>18</v>
      </c>
      <c r="K188" s="131">
        <f t="shared" si="19"/>
        <v>1</v>
      </c>
      <c r="L188" s="131">
        <f t="shared" si="16"/>
        <v>0</v>
      </c>
      <c r="M188" s="131">
        <f t="shared" si="17"/>
        <v>0</v>
      </c>
      <c r="N188" s="131">
        <f t="shared" si="18"/>
        <v>0</v>
      </c>
      <c r="O188" s="133">
        <f t="shared" si="20"/>
        <v>0</v>
      </c>
      <c r="P188" s="133">
        <f t="shared" si="21"/>
        <v>0</v>
      </c>
      <c r="Q188" s="133">
        <f t="shared" si="22"/>
        <v>0</v>
      </c>
      <c r="R188" s="133">
        <f t="shared" si="23"/>
        <v>0</v>
      </c>
      <c r="S188" s="5"/>
    </row>
    <row r="189" spans="1:19" s="73" customFormat="1" ht="36" x14ac:dyDescent="0.2">
      <c r="A189" s="301"/>
      <c r="B189" s="301"/>
      <c r="C189" s="51" t="s">
        <v>260</v>
      </c>
      <c r="D189" s="51" t="s">
        <v>65</v>
      </c>
      <c r="E189" s="224" t="s">
        <v>621</v>
      </c>
      <c r="F189" s="64" t="s">
        <v>149</v>
      </c>
      <c r="G189" s="76"/>
      <c r="H189" s="106" t="s">
        <v>648</v>
      </c>
      <c r="I189" s="3"/>
      <c r="J189" s="132" t="s">
        <v>18</v>
      </c>
      <c r="K189" s="132">
        <f t="shared" si="19"/>
        <v>0</v>
      </c>
      <c r="L189" s="132">
        <f t="shared" si="16"/>
        <v>0</v>
      </c>
      <c r="M189" s="132">
        <f t="shared" si="17"/>
        <v>0</v>
      </c>
      <c r="N189" s="132">
        <f t="shared" si="18"/>
        <v>0</v>
      </c>
      <c r="O189" s="132">
        <f t="shared" si="20"/>
        <v>0</v>
      </c>
      <c r="P189" s="132">
        <f t="shared" si="21"/>
        <v>0</v>
      </c>
      <c r="Q189" s="132">
        <f t="shared" si="22"/>
        <v>0</v>
      </c>
      <c r="R189" s="132">
        <f t="shared" si="23"/>
        <v>0</v>
      </c>
      <c r="S189" s="6"/>
    </row>
    <row r="190" spans="1:19" s="73" customFormat="1" ht="36" x14ac:dyDescent="0.2">
      <c r="A190" s="301"/>
      <c r="B190" s="301"/>
      <c r="C190" s="51" t="s">
        <v>261</v>
      </c>
      <c r="D190" s="51" t="s">
        <v>65</v>
      </c>
      <c r="E190" s="224" t="s">
        <v>356</v>
      </c>
      <c r="F190" s="64" t="s">
        <v>150</v>
      </c>
      <c r="G190" s="76"/>
      <c r="H190" s="106" t="s">
        <v>648</v>
      </c>
      <c r="I190" s="3"/>
      <c r="J190" s="132" t="s">
        <v>18</v>
      </c>
      <c r="K190" s="132">
        <f t="shared" si="19"/>
        <v>0</v>
      </c>
      <c r="L190" s="132">
        <f t="shared" si="16"/>
        <v>0</v>
      </c>
      <c r="M190" s="132">
        <f t="shared" si="17"/>
        <v>0</v>
      </c>
      <c r="N190" s="132">
        <f t="shared" si="18"/>
        <v>0</v>
      </c>
      <c r="O190" s="132">
        <f t="shared" si="20"/>
        <v>0</v>
      </c>
      <c r="P190" s="132">
        <f t="shared" si="21"/>
        <v>0</v>
      </c>
      <c r="Q190" s="132">
        <f t="shared" si="22"/>
        <v>0</v>
      </c>
      <c r="R190" s="132">
        <f t="shared" si="23"/>
        <v>0</v>
      </c>
      <c r="S190" s="6"/>
    </row>
    <row r="191" spans="1:19" s="73" customFormat="1" ht="106" customHeight="1" x14ac:dyDescent="0.2">
      <c r="A191" s="301"/>
      <c r="B191" s="301"/>
      <c r="C191" s="51" t="s">
        <v>262</v>
      </c>
      <c r="D191" s="51" t="s">
        <v>65</v>
      </c>
      <c r="E191" s="224" t="s">
        <v>357</v>
      </c>
      <c r="F191" s="64" t="s">
        <v>151</v>
      </c>
      <c r="G191" s="76"/>
      <c r="H191" s="106" t="s">
        <v>646</v>
      </c>
      <c r="I191" s="3" t="s">
        <v>905</v>
      </c>
      <c r="J191" s="132" t="s">
        <v>18</v>
      </c>
      <c r="K191" s="132">
        <f t="shared" si="19"/>
        <v>1</v>
      </c>
      <c r="L191" s="132">
        <f t="shared" si="16"/>
        <v>0</v>
      </c>
      <c r="M191" s="132">
        <f t="shared" si="17"/>
        <v>0</v>
      </c>
      <c r="N191" s="132">
        <f t="shared" si="18"/>
        <v>0</v>
      </c>
      <c r="O191" s="132">
        <f t="shared" si="20"/>
        <v>0</v>
      </c>
      <c r="P191" s="132">
        <f t="shared" si="21"/>
        <v>0</v>
      </c>
      <c r="Q191" s="132">
        <f t="shared" si="22"/>
        <v>0</v>
      </c>
      <c r="R191" s="132">
        <f t="shared" si="23"/>
        <v>0</v>
      </c>
      <c r="S191" s="6"/>
    </row>
    <row r="192" spans="1:19" s="73" customFormat="1" ht="36" x14ac:dyDescent="0.2">
      <c r="A192" s="301"/>
      <c r="B192" s="301"/>
      <c r="C192" s="51" t="s">
        <v>263</v>
      </c>
      <c r="D192" s="51" t="s">
        <v>65</v>
      </c>
      <c r="E192" s="224" t="s">
        <v>358</v>
      </c>
      <c r="F192" s="64" t="s">
        <v>152</v>
      </c>
      <c r="G192" s="76"/>
      <c r="H192" s="106" t="s">
        <v>648</v>
      </c>
      <c r="I192" s="207"/>
      <c r="J192" s="132" t="s">
        <v>18</v>
      </c>
      <c r="K192" s="132">
        <f t="shared" si="19"/>
        <v>0</v>
      </c>
      <c r="L192" s="132">
        <f t="shared" si="16"/>
        <v>0</v>
      </c>
      <c r="M192" s="132">
        <f t="shared" si="17"/>
        <v>0</v>
      </c>
      <c r="N192" s="132">
        <f t="shared" si="18"/>
        <v>0</v>
      </c>
      <c r="O192" s="132">
        <f t="shared" si="20"/>
        <v>0</v>
      </c>
      <c r="P192" s="132">
        <f t="shared" si="21"/>
        <v>0</v>
      </c>
      <c r="Q192" s="132">
        <f t="shared" si="22"/>
        <v>0</v>
      </c>
      <c r="R192" s="132">
        <f t="shared" si="23"/>
        <v>0</v>
      </c>
      <c r="S192" s="249"/>
    </row>
    <row r="193" spans="1:19" s="73" customFormat="1" ht="198" x14ac:dyDescent="0.2">
      <c r="A193" s="301"/>
      <c r="B193" s="301"/>
      <c r="C193" s="51" t="s">
        <v>264</v>
      </c>
      <c r="D193" s="51" t="s">
        <v>65</v>
      </c>
      <c r="E193" s="224" t="s">
        <v>359</v>
      </c>
      <c r="F193" s="64" t="s">
        <v>153</v>
      </c>
      <c r="G193" s="76"/>
      <c r="H193" s="106" t="s">
        <v>646</v>
      </c>
      <c r="I193" s="3" t="s">
        <v>906</v>
      </c>
      <c r="J193" s="132" t="s">
        <v>18</v>
      </c>
      <c r="K193" s="132">
        <f t="shared" si="19"/>
        <v>1</v>
      </c>
      <c r="L193" s="132">
        <f t="shared" si="16"/>
        <v>0</v>
      </c>
      <c r="M193" s="132">
        <f t="shared" si="17"/>
        <v>0</v>
      </c>
      <c r="N193" s="132">
        <f t="shared" si="18"/>
        <v>0</v>
      </c>
      <c r="O193" s="132">
        <f t="shared" si="20"/>
        <v>0</v>
      </c>
      <c r="P193" s="132">
        <f t="shared" si="21"/>
        <v>0</v>
      </c>
      <c r="Q193" s="132">
        <f t="shared" si="22"/>
        <v>0</v>
      </c>
      <c r="R193" s="132">
        <f t="shared" si="23"/>
        <v>0</v>
      </c>
      <c r="S193" s="249"/>
    </row>
    <row r="194" spans="1:19" s="73" customFormat="1" ht="36" x14ac:dyDescent="0.2">
      <c r="A194" s="301"/>
      <c r="B194" s="301"/>
      <c r="C194" s="51" t="s">
        <v>265</v>
      </c>
      <c r="D194" s="51" t="s">
        <v>65</v>
      </c>
      <c r="E194" s="224" t="s">
        <v>327</v>
      </c>
      <c r="F194" s="64" t="s">
        <v>154</v>
      </c>
      <c r="G194" s="76"/>
      <c r="H194" s="106" t="s">
        <v>648</v>
      </c>
      <c r="I194" s="3"/>
      <c r="J194" s="132" t="s">
        <v>18</v>
      </c>
      <c r="K194" s="132">
        <f t="shared" si="19"/>
        <v>0</v>
      </c>
      <c r="L194" s="132">
        <f t="shared" si="16"/>
        <v>0</v>
      </c>
      <c r="M194" s="132">
        <f t="shared" si="17"/>
        <v>0</v>
      </c>
      <c r="N194" s="132">
        <f t="shared" si="18"/>
        <v>0</v>
      </c>
      <c r="O194" s="132">
        <f t="shared" si="20"/>
        <v>0</v>
      </c>
      <c r="P194" s="132">
        <f t="shared" si="21"/>
        <v>0</v>
      </c>
      <c r="Q194" s="132">
        <f t="shared" si="22"/>
        <v>0</v>
      </c>
      <c r="R194" s="132">
        <f t="shared" si="23"/>
        <v>0</v>
      </c>
      <c r="S194" s="6"/>
    </row>
    <row r="195" spans="1:19" s="73" customFormat="1" ht="20" x14ac:dyDescent="0.2">
      <c r="A195" s="301"/>
      <c r="B195" s="301"/>
      <c r="C195" s="51" t="s">
        <v>256</v>
      </c>
      <c r="D195" s="51" t="s">
        <v>65</v>
      </c>
      <c r="E195" s="224" t="s">
        <v>352</v>
      </c>
      <c r="F195" s="64" t="s">
        <v>145</v>
      </c>
      <c r="G195" s="76"/>
      <c r="H195" s="106" t="s">
        <v>648</v>
      </c>
      <c r="I195" s="3"/>
      <c r="J195" s="132" t="s">
        <v>18</v>
      </c>
      <c r="K195" s="132">
        <f t="shared" si="19"/>
        <v>0</v>
      </c>
      <c r="L195" s="132">
        <f t="shared" si="16"/>
        <v>0</v>
      </c>
      <c r="M195" s="132">
        <f t="shared" si="17"/>
        <v>0</v>
      </c>
      <c r="N195" s="132">
        <f t="shared" si="18"/>
        <v>0</v>
      </c>
      <c r="O195" s="132">
        <f t="shared" si="20"/>
        <v>0</v>
      </c>
      <c r="P195" s="132">
        <f t="shared" si="21"/>
        <v>0</v>
      </c>
      <c r="Q195" s="132">
        <f t="shared" si="22"/>
        <v>0</v>
      </c>
      <c r="R195" s="132">
        <f t="shared" si="23"/>
        <v>0</v>
      </c>
      <c r="S195" s="6"/>
    </row>
    <row r="196" spans="1:19" s="73" customFormat="1" ht="54" x14ac:dyDescent="0.2">
      <c r="A196" s="301"/>
      <c r="B196" s="301"/>
      <c r="C196" s="51" t="s">
        <v>266</v>
      </c>
      <c r="D196" s="51" t="s">
        <v>66</v>
      </c>
      <c r="E196" s="68" t="s">
        <v>360</v>
      </c>
      <c r="F196" s="69" t="s">
        <v>156</v>
      </c>
      <c r="G196" s="76"/>
      <c r="H196" s="106" t="s">
        <v>648</v>
      </c>
      <c r="I196" s="3"/>
      <c r="J196" s="132" t="s">
        <v>18</v>
      </c>
      <c r="K196" s="132">
        <f t="shared" si="19"/>
        <v>0</v>
      </c>
      <c r="L196" s="132">
        <f t="shared" ref="L196:L252" si="26">IF(AND($H196="Yes",NOT(ISERROR(SEARCH("-L-",$C196)))),1,0)</f>
        <v>0</v>
      </c>
      <c r="M196" s="132">
        <f t="shared" ref="M196:M252" si="27">IF(AND($H196="Yes",NOT(ISERROR(SEARCH("-U-",$C196)))),1,0)</f>
        <v>0</v>
      </c>
      <c r="N196" s="132">
        <f t="shared" ref="N196:N252" si="28">IF(AND($H196="Yes",NOT(ISERROR(SEARCH("-P-",$C196)))),1,0)</f>
        <v>0</v>
      </c>
      <c r="O196" s="132">
        <f t="shared" si="20"/>
        <v>0</v>
      </c>
      <c r="P196" s="132">
        <f t="shared" si="21"/>
        <v>0</v>
      </c>
      <c r="Q196" s="132">
        <f t="shared" si="22"/>
        <v>0</v>
      </c>
      <c r="R196" s="132">
        <f t="shared" si="23"/>
        <v>0</v>
      </c>
      <c r="S196" s="6"/>
    </row>
    <row r="197" spans="1:19" s="73" customFormat="1" ht="54" x14ac:dyDescent="0.2">
      <c r="A197" s="301"/>
      <c r="B197" s="301"/>
      <c r="C197" s="51" t="s">
        <v>267</v>
      </c>
      <c r="D197" s="51" t="s">
        <v>66</v>
      </c>
      <c r="E197" s="68" t="s">
        <v>361</v>
      </c>
      <c r="F197" s="69" t="s">
        <v>530</v>
      </c>
      <c r="G197" s="76"/>
      <c r="H197" s="106" t="s">
        <v>648</v>
      </c>
      <c r="I197" s="3"/>
      <c r="J197" s="132" t="s">
        <v>18</v>
      </c>
      <c r="K197" s="132">
        <f t="shared" ref="K197:K252" si="29">IF(AND($H197="Yes",NOT(ISERROR(SEARCH("-H-",$C197)))),1,0)</f>
        <v>0</v>
      </c>
      <c r="L197" s="132">
        <f t="shared" si="26"/>
        <v>0</v>
      </c>
      <c r="M197" s="132">
        <f t="shared" si="27"/>
        <v>0</v>
      </c>
      <c r="N197" s="132">
        <f t="shared" si="28"/>
        <v>0</v>
      </c>
      <c r="O197" s="132">
        <f t="shared" si="20"/>
        <v>0</v>
      </c>
      <c r="P197" s="132">
        <f t="shared" si="21"/>
        <v>0</v>
      </c>
      <c r="Q197" s="132">
        <f t="shared" si="22"/>
        <v>0</v>
      </c>
      <c r="R197" s="132">
        <f t="shared" si="23"/>
        <v>0</v>
      </c>
      <c r="S197" s="6"/>
    </row>
    <row r="198" spans="1:19" s="73" customFormat="1" ht="36" x14ac:dyDescent="0.2">
      <c r="A198" s="301"/>
      <c r="B198" s="301"/>
      <c r="C198" s="51" t="s">
        <v>257</v>
      </c>
      <c r="D198" s="51" t="s">
        <v>66</v>
      </c>
      <c r="E198" s="68" t="s">
        <v>353</v>
      </c>
      <c r="F198" s="69" t="s">
        <v>598</v>
      </c>
      <c r="G198" s="76"/>
      <c r="H198" s="108" t="s">
        <v>648</v>
      </c>
      <c r="I198" s="9"/>
      <c r="J198" s="132" t="s">
        <v>18</v>
      </c>
      <c r="K198" s="132">
        <f t="shared" si="29"/>
        <v>0</v>
      </c>
      <c r="L198" s="132">
        <f t="shared" si="26"/>
        <v>0</v>
      </c>
      <c r="M198" s="132">
        <f t="shared" si="27"/>
        <v>0</v>
      </c>
      <c r="N198" s="132">
        <f t="shared" si="28"/>
        <v>0</v>
      </c>
      <c r="O198" s="132">
        <f t="shared" si="20"/>
        <v>0</v>
      </c>
      <c r="P198" s="132">
        <f t="shared" si="21"/>
        <v>0</v>
      </c>
      <c r="Q198" s="132">
        <f t="shared" si="22"/>
        <v>0</v>
      </c>
      <c r="R198" s="132">
        <f t="shared" si="23"/>
        <v>0</v>
      </c>
      <c r="S198" s="10"/>
    </row>
    <row r="199" spans="1:19" s="73" customFormat="1" ht="36" x14ac:dyDescent="0.2">
      <c r="A199" s="301"/>
      <c r="B199" s="301"/>
      <c r="C199" s="169" t="s">
        <v>564</v>
      </c>
      <c r="D199" s="170" t="s">
        <v>65</v>
      </c>
      <c r="E199" s="171" t="s">
        <v>537</v>
      </c>
      <c r="F199" s="69"/>
      <c r="G199" s="76"/>
      <c r="H199" s="108" t="s">
        <v>648</v>
      </c>
      <c r="I199" s="9"/>
      <c r="J199" s="132" t="s">
        <v>18</v>
      </c>
      <c r="K199" s="132">
        <f t="shared" si="29"/>
        <v>0</v>
      </c>
      <c r="L199" s="132">
        <f t="shared" si="26"/>
        <v>0</v>
      </c>
      <c r="M199" s="132">
        <f t="shared" si="27"/>
        <v>0</v>
      </c>
      <c r="N199" s="132">
        <f t="shared" si="28"/>
        <v>0</v>
      </c>
      <c r="O199" s="132">
        <f t="shared" ref="O199:O252" si="30">IF(AND($H199="Split",$D199="High"),1,0)</f>
        <v>0</v>
      </c>
      <c r="P199" s="132">
        <f t="shared" ref="P199:P252" si="31">IF(AND($H199="Split",$D199="Low"),1,0)</f>
        <v>0</v>
      </c>
      <c r="Q199" s="132">
        <f t="shared" ref="Q199:Q252" si="32">IF(AND($H199="Split",$D199="Unlikely"),1,0)</f>
        <v>0</v>
      </c>
      <c r="R199" s="132">
        <f t="shared" ref="R199:R252" si="33">IF(AND($H199="Split",$D199="Moderate"),1,0)</f>
        <v>0</v>
      </c>
      <c r="S199" s="10"/>
    </row>
    <row r="200" spans="1:19" s="73" customFormat="1" ht="36" x14ac:dyDescent="0.2">
      <c r="A200" s="301"/>
      <c r="B200" s="301"/>
      <c r="C200" s="172" t="s">
        <v>565</v>
      </c>
      <c r="D200" s="173" t="s">
        <v>66</v>
      </c>
      <c r="E200" s="174" t="s">
        <v>538</v>
      </c>
      <c r="F200" s="69"/>
      <c r="G200" s="76"/>
      <c r="H200" s="108" t="s">
        <v>648</v>
      </c>
      <c r="I200" s="9"/>
      <c r="J200" s="132" t="s">
        <v>18</v>
      </c>
      <c r="K200" s="132">
        <f t="shared" si="29"/>
        <v>0</v>
      </c>
      <c r="L200" s="132">
        <f t="shared" si="26"/>
        <v>0</v>
      </c>
      <c r="M200" s="132">
        <f t="shared" si="27"/>
        <v>0</v>
      </c>
      <c r="N200" s="132">
        <f t="shared" si="28"/>
        <v>0</v>
      </c>
      <c r="O200" s="132">
        <f t="shared" si="30"/>
        <v>0</v>
      </c>
      <c r="P200" s="132">
        <f t="shared" si="31"/>
        <v>0</v>
      </c>
      <c r="Q200" s="132">
        <f t="shared" si="32"/>
        <v>0</v>
      </c>
      <c r="R200" s="132">
        <f t="shared" si="33"/>
        <v>0</v>
      </c>
      <c r="S200" s="10"/>
    </row>
    <row r="201" spans="1:19" s="73" customFormat="1" ht="21" thickBot="1" x14ac:dyDescent="0.25">
      <c r="A201" s="301"/>
      <c r="B201" s="301"/>
      <c r="C201" s="51" t="s">
        <v>472</v>
      </c>
      <c r="D201" s="51" t="s">
        <v>390</v>
      </c>
      <c r="E201" s="68" t="s">
        <v>458</v>
      </c>
      <c r="F201" s="69"/>
      <c r="G201" s="76"/>
      <c r="H201" s="107" t="s">
        <v>648</v>
      </c>
      <c r="I201" s="7"/>
      <c r="J201" s="134" t="s">
        <v>18</v>
      </c>
      <c r="K201" s="134">
        <f t="shared" si="29"/>
        <v>0</v>
      </c>
      <c r="L201" s="134">
        <f t="shared" si="26"/>
        <v>0</v>
      </c>
      <c r="M201" s="134">
        <f t="shared" si="27"/>
        <v>0</v>
      </c>
      <c r="N201" s="134">
        <f t="shared" si="28"/>
        <v>0</v>
      </c>
      <c r="O201" s="134">
        <f t="shared" si="30"/>
        <v>0</v>
      </c>
      <c r="P201" s="134">
        <f t="shared" si="31"/>
        <v>0</v>
      </c>
      <c r="Q201" s="134">
        <f t="shared" si="32"/>
        <v>0</v>
      </c>
      <c r="R201" s="134">
        <f t="shared" si="33"/>
        <v>0</v>
      </c>
      <c r="S201" s="8"/>
    </row>
    <row r="202" spans="1:19" s="73" customFormat="1" ht="91" customHeight="1" thickTop="1" x14ac:dyDescent="0.2">
      <c r="A202" s="303" t="s">
        <v>19</v>
      </c>
      <c r="B202" s="306" t="s">
        <v>50</v>
      </c>
      <c r="C202" s="161" t="s">
        <v>268</v>
      </c>
      <c r="D202" s="161" t="s">
        <v>65</v>
      </c>
      <c r="E202" s="57" t="s">
        <v>362</v>
      </c>
      <c r="F202" s="63" t="s">
        <v>157</v>
      </c>
      <c r="G202" s="76"/>
      <c r="H202" s="105" t="s">
        <v>648</v>
      </c>
      <c r="I202" s="4"/>
      <c r="J202" s="131" t="s">
        <v>19</v>
      </c>
      <c r="K202" s="131">
        <f t="shared" si="29"/>
        <v>0</v>
      </c>
      <c r="L202" s="131">
        <f t="shared" si="26"/>
        <v>0</v>
      </c>
      <c r="M202" s="131">
        <f t="shared" si="27"/>
        <v>0</v>
      </c>
      <c r="N202" s="131">
        <f t="shared" si="28"/>
        <v>0</v>
      </c>
      <c r="O202" s="133">
        <f t="shared" si="30"/>
        <v>0</v>
      </c>
      <c r="P202" s="133">
        <f t="shared" si="31"/>
        <v>0</v>
      </c>
      <c r="Q202" s="133">
        <f t="shared" si="32"/>
        <v>0</v>
      </c>
      <c r="R202" s="133">
        <f t="shared" si="33"/>
        <v>0</v>
      </c>
      <c r="S202" s="5"/>
    </row>
    <row r="203" spans="1:19" s="73" customFormat="1" ht="36" x14ac:dyDescent="0.2">
      <c r="A203" s="304"/>
      <c r="B203" s="307"/>
      <c r="C203" s="161" t="s">
        <v>269</v>
      </c>
      <c r="D203" s="161" t="s">
        <v>65</v>
      </c>
      <c r="E203" s="57" t="s">
        <v>363</v>
      </c>
      <c r="F203" s="63" t="s">
        <v>158</v>
      </c>
      <c r="G203" s="76"/>
      <c r="H203" s="106" t="s">
        <v>648</v>
      </c>
      <c r="I203" s="3"/>
      <c r="J203" s="132" t="s">
        <v>19</v>
      </c>
      <c r="K203" s="132">
        <f t="shared" si="29"/>
        <v>0</v>
      </c>
      <c r="L203" s="132">
        <f t="shared" si="26"/>
        <v>0</v>
      </c>
      <c r="M203" s="132">
        <f t="shared" si="27"/>
        <v>0</v>
      </c>
      <c r="N203" s="132">
        <f t="shared" si="28"/>
        <v>0</v>
      </c>
      <c r="O203" s="132">
        <f t="shared" si="30"/>
        <v>0</v>
      </c>
      <c r="P203" s="132">
        <f t="shared" si="31"/>
        <v>0</v>
      </c>
      <c r="Q203" s="132">
        <f t="shared" si="32"/>
        <v>0</v>
      </c>
      <c r="R203" s="132">
        <f t="shared" si="33"/>
        <v>0</v>
      </c>
      <c r="S203" s="6"/>
    </row>
    <row r="204" spans="1:19" s="73" customFormat="1" ht="20" x14ac:dyDescent="0.2">
      <c r="A204" s="304"/>
      <c r="B204" s="307"/>
      <c r="C204" s="161" t="s">
        <v>270</v>
      </c>
      <c r="D204" s="161" t="s">
        <v>65</v>
      </c>
      <c r="E204" s="57" t="s">
        <v>364</v>
      </c>
      <c r="F204" s="63" t="s">
        <v>159</v>
      </c>
      <c r="G204" s="76"/>
      <c r="H204" s="106" t="s">
        <v>648</v>
      </c>
      <c r="I204" s="3"/>
      <c r="J204" s="132" t="s">
        <v>19</v>
      </c>
      <c r="K204" s="132">
        <f t="shared" si="29"/>
        <v>0</v>
      </c>
      <c r="L204" s="132">
        <f t="shared" si="26"/>
        <v>0</v>
      </c>
      <c r="M204" s="132">
        <f t="shared" si="27"/>
        <v>0</v>
      </c>
      <c r="N204" s="132">
        <f t="shared" si="28"/>
        <v>0</v>
      </c>
      <c r="O204" s="132">
        <f t="shared" si="30"/>
        <v>0</v>
      </c>
      <c r="P204" s="132">
        <f t="shared" si="31"/>
        <v>0</v>
      </c>
      <c r="Q204" s="132">
        <f t="shared" si="32"/>
        <v>0</v>
      </c>
      <c r="R204" s="132">
        <f t="shared" si="33"/>
        <v>0</v>
      </c>
      <c r="S204" s="6"/>
    </row>
    <row r="205" spans="1:19" s="73" customFormat="1" ht="141" customHeight="1" x14ac:dyDescent="0.2">
      <c r="A205" s="304"/>
      <c r="B205" s="307"/>
      <c r="C205" s="161" t="s">
        <v>271</v>
      </c>
      <c r="D205" s="161" t="s">
        <v>65</v>
      </c>
      <c r="E205" s="57" t="s">
        <v>365</v>
      </c>
      <c r="F205" s="63" t="s">
        <v>160</v>
      </c>
      <c r="G205" s="76"/>
      <c r="H205" s="106" t="s">
        <v>648</v>
      </c>
      <c r="I205" s="285"/>
      <c r="J205" s="132" t="s">
        <v>19</v>
      </c>
      <c r="K205" s="132">
        <f t="shared" si="29"/>
        <v>0</v>
      </c>
      <c r="L205" s="132">
        <f t="shared" si="26"/>
        <v>0</v>
      </c>
      <c r="M205" s="132">
        <f t="shared" si="27"/>
        <v>0</v>
      </c>
      <c r="N205" s="132">
        <f t="shared" si="28"/>
        <v>0</v>
      </c>
      <c r="O205" s="132">
        <f t="shared" si="30"/>
        <v>0</v>
      </c>
      <c r="P205" s="132">
        <f t="shared" si="31"/>
        <v>0</v>
      </c>
      <c r="Q205" s="132">
        <f t="shared" si="32"/>
        <v>0</v>
      </c>
      <c r="R205" s="132">
        <f t="shared" si="33"/>
        <v>0</v>
      </c>
      <c r="S205" s="255"/>
    </row>
    <row r="206" spans="1:19" s="73" customFormat="1" ht="36" x14ac:dyDescent="0.2">
      <c r="A206" s="304"/>
      <c r="B206" s="307"/>
      <c r="C206" s="161" t="s">
        <v>272</v>
      </c>
      <c r="D206" s="161" t="s">
        <v>65</v>
      </c>
      <c r="E206" s="57" t="s">
        <v>366</v>
      </c>
      <c r="F206" s="63" t="s">
        <v>161</v>
      </c>
      <c r="G206" s="76"/>
      <c r="H206" s="106" t="s">
        <v>648</v>
      </c>
      <c r="I206" s="285"/>
      <c r="J206" s="132" t="s">
        <v>19</v>
      </c>
      <c r="K206" s="132">
        <f t="shared" si="29"/>
        <v>0</v>
      </c>
      <c r="L206" s="132">
        <f t="shared" si="26"/>
        <v>0</v>
      </c>
      <c r="M206" s="132">
        <f t="shared" si="27"/>
        <v>0</v>
      </c>
      <c r="N206" s="132">
        <f t="shared" si="28"/>
        <v>0</v>
      </c>
      <c r="O206" s="132">
        <f t="shared" si="30"/>
        <v>0</v>
      </c>
      <c r="P206" s="132">
        <f t="shared" si="31"/>
        <v>0</v>
      </c>
      <c r="Q206" s="132">
        <f t="shared" si="32"/>
        <v>0</v>
      </c>
      <c r="R206" s="132">
        <f t="shared" si="33"/>
        <v>0</v>
      </c>
      <c r="S206" s="6"/>
    </row>
    <row r="207" spans="1:19" s="73" customFormat="1" ht="36" x14ac:dyDescent="0.2">
      <c r="A207" s="304"/>
      <c r="B207" s="307"/>
      <c r="C207" s="241" t="s">
        <v>273</v>
      </c>
      <c r="D207" s="161" t="s">
        <v>66</v>
      </c>
      <c r="E207" s="66" t="s">
        <v>367</v>
      </c>
      <c r="F207" s="67" t="s">
        <v>162</v>
      </c>
      <c r="G207" s="76"/>
      <c r="H207" s="106" t="s">
        <v>648</v>
      </c>
      <c r="I207" s="3"/>
      <c r="J207" s="132" t="s">
        <v>19</v>
      </c>
      <c r="K207" s="132">
        <f t="shared" si="29"/>
        <v>0</v>
      </c>
      <c r="L207" s="132">
        <f t="shared" si="26"/>
        <v>0</v>
      </c>
      <c r="M207" s="132">
        <f t="shared" si="27"/>
        <v>0</v>
      </c>
      <c r="N207" s="132">
        <f t="shared" si="28"/>
        <v>0</v>
      </c>
      <c r="O207" s="132">
        <f t="shared" si="30"/>
        <v>0</v>
      </c>
      <c r="P207" s="132">
        <f t="shared" si="31"/>
        <v>0</v>
      </c>
      <c r="Q207" s="132">
        <f t="shared" si="32"/>
        <v>0</v>
      </c>
      <c r="R207" s="132">
        <f t="shared" si="33"/>
        <v>0</v>
      </c>
      <c r="S207" s="213" t="s">
        <v>925</v>
      </c>
    </row>
    <row r="208" spans="1:19" s="73" customFormat="1" ht="90" x14ac:dyDescent="0.2">
      <c r="A208" s="304"/>
      <c r="B208" s="307"/>
      <c r="C208" s="241" t="s">
        <v>382</v>
      </c>
      <c r="D208" s="161" t="s">
        <v>67</v>
      </c>
      <c r="E208" s="66" t="s">
        <v>381</v>
      </c>
      <c r="F208" s="67" t="s">
        <v>383</v>
      </c>
      <c r="G208" s="76"/>
      <c r="H208" s="108" t="s">
        <v>646</v>
      </c>
      <c r="I208" s="9" t="s">
        <v>916</v>
      </c>
      <c r="J208" s="132" t="s">
        <v>19</v>
      </c>
      <c r="K208" s="132">
        <f t="shared" si="29"/>
        <v>0</v>
      </c>
      <c r="L208" s="132">
        <f t="shared" si="26"/>
        <v>0</v>
      </c>
      <c r="M208" s="132">
        <f t="shared" si="27"/>
        <v>1</v>
      </c>
      <c r="N208" s="132">
        <f t="shared" si="28"/>
        <v>0</v>
      </c>
      <c r="O208" s="132">
        <f t="shared" si="30"/>
        <v>0</v>
      </c>
      <c r="P208" s="132">
        <f t="shared" si="31"/>
        <v>0</v>
      </c>
      <c r="Q208" s="132">
        <f t="shared" si="32"/>
        <v>0</v>
      </c>
      <c r="R208" s="132">
        <f t="shared" si="33"/>
        <v>0</v>
      </c>
      <c r="S208" s="10"/>
    </row>
    <row r="209" spans="1:19" s="73" customFormat="1" ht="36" x14ac:dyDescent="0.2">
      <c r="A209" s="304"/>
      <c r="B209" s="307"/>
      <c r="C209" s="175" t="s">
        <v>566</v>
      </c>
      <c r="D209" s="176" t="s">
        <v>65</v>
      </c>
      <c r="E209" s="177" t="s">
        <v>537</v>
      </c>
      <c r="F209" s="67"/>
      <c r="G209" s="76"/>
      <c r="H209" s="108" t="s">
        <v>648</v>
      </c>
      <c r="I209" s="9"/>
      <c r="J209" s="132" t="s">
        <v>19</v>
      </c>
      <c r="K209" s="132">
        <f t="shared" si="29"/>
        <v>0</v>
      </c>
      <c r="L209" s="132">
        <f t="shared" si="26"/>
        <v>0</v>
      </c>
      <c r="M209" s="132">
        <f t="shared" si="27"/>
        <v>0</v>
      </c>
      <c r="N209" s="132">
        <f t="shared" si="28"/>
        <v>0</v>
      </c>
      <c r="O209" s="132">
        <f t="shared" si="30"/>
        <v>0</v>
      </c>
      <c r="P209" s="132">
        <f t="shared" si="31"/>
        <v>0</v>
      </c>
      <c r="Q209" s="132">
        <f t="shared" si="32"/>
        <v>0</v>
      </c>
      <c r="R209" s="132">
        <f t="shared" si="33"/>
        <v>0</v>
      </c>
      <c r="S209" s="10"/>
    </row>
    <row r="210" spans="1:19" s="73" customFormat="1" ht="36" x14ac:dyDescent="0.2">
      <c r="A210" s="304"/>
      <c r="B210" s="307"/>
      <c r="C210" s="181" t="s">
        <v>567</v>
      </c>
      <c r="D210" s="182" t="s">
        <v>66</v>
      </c>
      <c r="E210" s="183" t="s">
        <v>538</v>
      </c>
      <c r="F210" s="67"/>
      <c r="G210" s="76"/>
      <c r="H210" s="108" t="s">
        <v>648</v>
      </c>
      <c r="I210" s="9"/>
      <c r="J210" s="132" t="s">
        <v>19</v>
      </c>
      <c r="K210" s="132">
        <f t="shared" si="29"/>
        <v>0</v>
      </c>
      <c r="L210" s="132">
        <f t="shared" si="26"/>
        <v>0</v>
      </c>
      <c r="M210" s="132">
        <f t="shared" si="27"/>
        <v>0</v>
      </c>
      <c r="N210" s="132">
        <f t="shared" si="28"/>
        <v>0</v>
      </c>
      <c r="O210" s="132">
        <f t="shared" si="30"/>
        <v>0</v>
      </c>
      <c r="P210" s="132">
        <f t="shared" si="31"/>
        <v>0</v>
      </c>
      <c r="Q210" s="132">
        <f t="shared" si="32"/>
        <v>0</v>
      </c>
      <c r="R210" s="132">
        <f t="shared" si="33"/>
        <v>0</v>
      </c>
      <c r="S210" s="10"/>
    </row>
    <row r="211" spans="1:19" s="73" customFormat="1" ht="21" thickBot="1" x14ac:dyDescent="0.25">
      <c r="A211" s="305"/>
      <c r="B211" s="308"/>
      <c r="C211" s="241" t="s">
        <v>474</v>
      </c>
      <c r="D211" s="161" t="s">
        <v>390</v>
      </c>
      <c r="E211" s="66" t="s">
        <v>458</v>
      </c>
      <c r="F211" s="67"/>
      <c r="G211" s="76"/>
      <c r="H211" s="107" t="s">
        <v>648</v>
      </c>
      <c r="I211" s="7"/>
      <c r="J211" s="132" t="s">
        <v>19</v>
      </c>
      <c r="K211" s="132">
        <f t="shared" si="29"/>
        <v>0</v>
      </c>
      <c r="L211" s="132">
        <f t="shared" si="26"/>
        <v>0</v>
      </c>
      <c r="M211" s="132">
        <f t="shared" si="27"/>
        <v>0</v>
      </c>
      <c r="N211" s="132">
        <f t="shared" si="28"/>
        <v>0</v>
      </c>
      <c r="O211" s="134">
        <f t="shared" si="30"/>
        <v>0</v>
      </c>
      <c r="P211" s="134">
        <f t="shared" si="31"/>
        <v>0</v>
      </c>
      <c r="Q211" s="134">
        <f t="shared" si="32"/>
        <v>0</v>
      </c>
      <c r="R211" s="134">
        <f t="shared" si="33"/>
        <v>0</v>
      </c>
      <c r="S211" s="8"/>
    </row>
    <row r="212" spans="1:19" s="73" customFormat="1" ht="91" thickTop="1" x14ac:dyDescent="0.2">
      <c r="A212" s="300" t="s">
        <v>20</v>
      </c>
      <c r="B212" s="300" t="s">
        <v>51</v>
      </c>
      <c r="C212" s="51" t="s">
        <v>274</v>
      </c>
      <c r="D212" s="51" t="s">
        <v>65</v>
      </c>
      <c r="E212" s="224" t="s">
        <v>368</v>
      </c>
      <c r="F212" s="64" t="s">
        <v>163</v>
      </c>
      <c r="G212" s="76"/>
      <c r="H212" s="105" t="s">
        <v>646</v>
      </c>
      <c r="I212" s="4" t="s">
        <v>908</v>
      </c>
      <c r="J212" s="131" t="s">
        <v>20</v>
      </c>
      <c r="K212" s="131">
        <f t="shared" si="29"/>
        <v>1</v>
      </c>
      <c r="L212" s="131">
        <f t="shared" si="26"/>
        <v>0</v>
      </c>
      <c r="M212" s="131">
        <f t="shared" si="27"/>
        <v>0</v>
      </c>
      <c r="N212" s="131">
        <f t="shared" si="28"/>
        <v>0</v>
      </c>
      <c r="O212" s="133">
        <f t="shared" si="30"/>
        <v>0</v>
      </c>
      <c r="P212" s="133">
        <f t="shared" si="31"/>
        <v>0</v>
      </c>
      <c r="Q212" s="133">
        <f t="shared" si="32"/>
        <v>0</v>
      </c>
      <c r="R212" s="133">
        <f t="shared" si="33"/>
        <v>0</v>
      </c>
      <c r="S212" s="5"/>
    </row>
    <row r="213" spans="1:19" s="73" customFormat="1" ht="36" x14ac:dyDescent="0.2">
      <c r="A213" s="301"/>
      <c r="B213" s="301"/>
      <c r="C213" s="51" t="s">
        <v>275</v>
      </c>
      <c r="D213" s="51" t="s">
        <v>65</v>
      </c>
      <c r="E213" s="68" t="s">
        <v>369</v>
      </c>
      <c r="F213" s="69" t="s">
        <v>164</v>
      </c>
      <c r="G213" s="76"/>
      <c r="H213" s="106" t="s">
        <v>648</v>
      </c>
      <c r="I213" s="3"/>
      <c r="J213" s="132" t="s">
        <v>20</v>
      </c>
      <c r="K213" s="132">
        <f t="shared" si="29"/>
        <v>0</v>
      </c>
      <c r="L213" s="132">
        <f t="shared" si="26"/>
        <v>0</v>
      </c>
      <c r="M213" s="132">
        <f t="shared" si="27"/>
        <v>0</v>
      </c>
      <c r="N213" s="132">
        <f t="shared" si="28"/>
        <v>0</v>
      </c>
      <c r="O213" s="132">
        <f t="shared" si="30"/>
        <v>0</v>
      </c>
      <c r="P213" s="132">
        <f t="shared" si="31"/>
        <v>0</v>
      </c>
      <c r="Q213" s="132">
        <f t="shared" si="32"/>
        <v>0</v>
      </c>
      <c r="R213" s="132">
        <f t="shared" si="33"/>
        <v>0</v>
      </c>
      <c r="S213" s="6"/>
    </row>
    <row r="214" spans="1:19" s="73" customFormat="1" ht="36" x14ac:dyDescent="0.2">
      <c r="A214" s="301"/>
      <c r="B214" s="301"/>
      <c r="C214" s="51" t="s">
        <v>276</v>
      </c>
      <c r="D214" s="51" t="s">
        <v>65</v>
      </c>
      <c r="E214" s="224" t="s">
        <v>370</v>
      </c>
      <c r="F214" s="64" t="s">
        <v>165</v>
      </c>
      <c r="G214" s="76"/>
      <c r="H214" s="106" t="s">
        <v>648</v>
      </c>
      <c r="I214" s="3"/>
      <c r="J214" s="132" t="s">
        <v>20</v>
      </c>
      <c r="K214" s="132">
        <f t="shared" si="29"/>
        <v>0</v>
      </c>
      <c r="L214" s="132">
        <f t="shared" si="26"/>
        <v>0</v>
      </c>
      <c r="M214" s="132">
        <f t="shared" si="27"/>
        <v>0</v>
      </c>
      <c r="N214" s="132">
        <f t="shared" si="28"/>
        <v>0</v>
      </c>
      <c r="O214" s="132">
        <f t="shared" si="30"/>
        <v>0</v>
      </c>
      <c r="P214" s="132">
        <f t="shared" si="31"/>
        <v>0</v>
      </c>
      <c r="Q214" s="132">
        <f t="shared" si="32"/>
        <v>0</v>
      </c>
      <c r="R214" s="132">
        <f t="shared" si="33"/>
        <v>0</v>
      </c>
      <c r="S214" s="6"/>
    </row>
    <row r="215" spans="1:19" s="73" customFormat="1" ht="20" x14ac:dyDescent="0.2">
      <c r="A215" s="301"/>
      <c r="B215" s="301"/>
      <c r="C215" s="51" t="s">
        <v>277</v>
      </c>
      <c r="D215" s="51" t="s">
        <v>66</v>
      </c>
      <c r="E215" s="68" t="s">
        <v>328</v>
      </c>
      <c r="F215" s="69" t="s">
        <v>166</v>
      </c>
      <c r="G215" s="76"/>
      <c r="H215" s="106" t="s">
        <v>648</v>
      </c>
      <c r="I215" s="3"/>
      <c r="J215" s="132" t="s">
        <v>20</v>
      </c>
      <c r="K215" s="132">
        <f t="shared" si="29"/>
        <v>0</v>
      </c>
      <c r="L215" s="132">
        <f t="shared" si="26"/>
        <v>0</v>
      </c>
      <c r="M215" s="132">
        <f t="shared" si="27"/>
        <v>0</v>
      </c>
      <c r="N215" s="132">
        <f t="shared" si="28"/>
        <v>0</v>
      </c>
      <c r="O215" s="132">
        <f t="shared" si="30"/>
        <v>0</v>
      </c>
      <c r="P215" s="132">
        <f t="shared" si="31"/>
        <v>0</v>
      </c>
      <c r="Q215" s="132">
        <f t="shared" si="32"/>
        <v>0</v>
      </c>
      <c r="R215" s="132">
        <f t="shared" si="33"/>
        <v>0</v>
      </c>
      <c r="S215" s="6"/>
    </row>
    <row r="216" spans="1:19" s="73" customFormat="1" ht="36" x14ac:dyDescent="0.2">
      <c r="A216" s="301"/>
      <c r="B216" s="301"/>
      <c r="C216" s="51" t="s">
        <v>278</v>
      </c>
      <c r="D216" s="51" t="s">
        <v>66</v>
      </c>
      <c r="E216" s="68" t="s">
        <v>371</v>
      </c>
      <c r="F216" s="69" t="s">
        <v>167</v>
      </c>
      <c r="G216" s="76"/>
      <c r="H216" s="106" t="s">
        <v>648</v>
      </c>
      <c r="I216" s="3"/>
      <c r="J216" s="132" t="s">
        <v>20</v>
      </c>
      <c r="K216" s="132">
        <f t="shared" si="29"/>
        <v>0</v>
      </c>
      <c r="L216" s="132">
        <f t="shared" si="26"/>
        <v>0</v>
      </c>
      <c r="M216" s="132">
        <f t="shared" si="27"/>
        <v>0</v>
      </c>
      <c r="N216" s="132">
        <f t="shared" si="28"/>
        <v>0</v>
      </c>
      <c r="O216" s="132">
        <f t="shared" si="30"/>
        <v>0</v>
      </c>
      <c r="P216" s="132">
        <f t="shared" si="31"/>
        <v>0</v>
      </c>
      <c r="Q216" s="132">
        <f t="shared" si="32"/>
        <v>0</v>
      </c>
      <c r="R216" s="132">
        <f t="shared" si="33"/>
        <v>0</v>
      </c>
      <c r="S216" s="6"/>
    </row>
    <row r="217" spans="1:19" s="73" customFormat="1" ht="36" x14ac:dyDescent="0.2">
      <c r="A217" s="301"/>
      <c r="B217" s="301"/>
      <c r="C217" s="51" t="s">
        <v>279</v>
      </c>
      <c r="D217" s="51" t="s">
        <v>66</v>
      </c>
      <c r="E217" s="224" t="s">
        <v>372</v>
      </c>
      <c r="F217" s="64" t="s">
        <v>168</v>
      </c>
      <c r="G217" s="76"/>
      <c r="H217" s="108" t="s">
        <v>648</v>
      </c>
      <c r="I217" s="9"/>
      <c r="J217" s="132" t="s">
        <v>20</v>
      </c>
      <c r="K217" s="132">
        <f t="shared" si="29"/>
        <v>0</v>
      </c>
      <c r="L217" s="132">
        <f t="shared" si="26"/>
        <v>0</v>
      </c>
      <c r="M217" s="132">
        <f t="shared" si="27"/>
        <v>0</v>
      </c>
      <c r="N217" s="132">
        <f t="shared" si="28"/>
        <v>0</v>
      </c>
      <c r="O217" s="132">
        <f t="shared" si="30"/>
        <v>0</v>
      </c>
      <c r="P217" s="132">
        <f t="shared" si="31"/>
        <v>0</v>
      </c>
      <c r="Q217" s="132">
        <f t="shared" si="32"/>
        <v>0</v>
      </c>
      <c r="R217" s="132">
        <f t="shared" si="33"/>
        <v>0</v>
      </c>
      <c r="S217" s="10"/>
    </row>
    <row r="218" spans="1:19" s="73" customFormat="1" ht="36" x14ac:dyDescent="0.2">
      <c r="A218" s="301"/>
      <c r="B218" s="301"/>
      <c r="C218" s="169" t="s">
        <v>568</v>
      </c>
      <c r="D218" s="170" t="s">
        <v>65</v>
      </c>
      <c r="E218" s="171" t="s">
        <v>537</v>
      </c>
      <c r="F218" s="64"/>
      <c r="G218" s="76"/>
      <c r="H218" s="108" t="s">
        <v>648</v>
      </c>
      <c r="I218" s="9"/>
      <c r="J218" s="132" t="s">
        <v>20</v>
      </c>
      <c r="K218" s="132">
        <f t="shared" si="29"/>
        <v>0</v>
      </c>
      <c r="L218" s="132">
        <f t="shared" si="26"/>
        <v>0</v>
      </c>
      <c r="M218" s="132">
        <f t="shared" si="27"/>
        <v>0</v>
      </c>
      <c r="N218" s="132">
        <f t="shared" si="28"/>
        <v>0</v>
      </c>
      <c r="O218" s="132">
        <f t="shared" si="30"/>
        <v>0</v>
      </c>
      <c r="P218" s="132">
        <f t="shared" si="31"/>
        <v>0</v>
      </c>
      <c r="Q218" s="132">
        <f t="shared" si="32"/>
        <v>0</v>
      </c>
      <c r="R218" s="132">
        <f t="shared" si="33"/>
        <v>0</v>
      </c>
      <c r="S218" s="10"/>
    </row>
    <row r="219" spans="1:19" s="73" customFormat="1" ht="36" x14ac:dyDescent="0.2">
      <c r="A219" s="301"/>
      <c r="B219" s="301"/>
      <c r="C219" s="172" t="s">
        <v>569</v>
      </c>
      <c r="D219" s="173" t="s">
        <v>66</v>
      </c>
      <c r="E219" s="174" t="s">
        <v>538</v>
      </c>
      <c r="F219" s="64"/>
      <c r="G219" s="76"/>
      <c r="H219" s="108" t="s">
        <v>648</v>
      </c>
      <c r="I219" s="9"/>
      <c r="J219" s="132" t="s">
        <v>20</v>
      </c>
      <c r="K219" s="132">
        <f t="shared" si="29"/>
        <v>0</v>
      </c>
      <c r="L219" s="132">
        <f t="shared" si="26"/>
        <v>0</v>
      </c>
      <c r="M219" s="132">
        <f t="shared" si="27"/>
        <v>0</v>
      </c>
      <c r="N219" s="132">
        <f t="shared" si="28"/>
        <v>0</v>
      </c>
      <c r="O219" s="132">
        <f t="shared" si="30"/>
        <v>0</v>
      </c>
      <c r="P219" s="132">
        <f t="shared" si="31"/>
        <v>0</v>
      </c>
      <c r="Q219" s="132">
        <f t="shared" si="32"/>
        <v>0</v>
      </c>
      <c r="R219" s="132">
        <f t="shared" si="33"/>
        <v>0</v>
      </c>
      <c r="S219" s="10"/>
    </row>
    <row r="220" spans="1:19" s="73" customFormat="1" ht="21" thickBot="1" x14ac:dyDescent="0.25">
      <c r="A220" s="301"/>
      <c r="B220" s="301"/>
      <c r="C220" s="51" t="s">
        <v>475</v>
      </c>
      <c r="D220" s="51" t="s">
        <v>390</v>
      </c>
      <c r="E220" s="224" t="s">
        <v>458</v>
      </c>
      <c r="F220" s="64"/>
      <c r="G220" s="76"/>
      <c r="H220" s="107" t="s">
        <v>648</v>
      </c>
      <c r="I220" s="7"/>
      <c r="J220" s="134" t="s">
        <v>20</v>
      </c>
      <c r="K220" s="134">
        <f t="shared" si="29"/>
        <v>0</v>
      </c>
      <c r="L220" s="134">
        <f t="shared" si="26"/>
        <v>0</v>
      </c>
      <c r="M220" s="134">
        <f t="shared" si="27"/>
        <v>0</v>
      </c>
      <c r="N220" s="134">
        <f t="shared" si="28"/>
        <v>0</v>
      </c>
      <c r="O220" s="134">
        <f t="shared" si="30"/>
        <v>0</v>
      </c>
      <c r="P220" s="134">
        <f t="shared" si="31"/>
        <v>0</v>
      </c>
      <c r="Q220" s="134">
        <f t="shared" si="32"/>
        <v>0</v>
      </c>
      <c r="R220" s="134">
        <f t="shared" si="33"/>
        <v>0</v>
      </c>
      <c r="S220" s="8"/>
    </row>
    <row r="221" spans="1:19" s="73" customFormat="1" ht="55" thickTop="1" x14ac:dyDescent="0.2">
      <c r="A221" s="304"/>
      <c r="B221" s="304"/>
      <c r="C221" s="161" t="s">
        <v>280</v>
      </c>
      <c r="D221" s="161" t="s">
        <v>65</v>
      </c>
      <c r="E221" s="57" t="s">
        <v>619</v>
      </c>
      <c r="F221" s="63" t="s">
        <v>169</v>
      </c>
      <c r="G221" s="76"/>
      <c r="H221" s="106" t="s">
        <v>648</v>
      </c>
      <c r="I221" s="3"/>
      <c r="J221" s="132" t="s">
        <v>21</v>
      </c>
      <c r="K221" s="132">
        <f t="shared" si="29"/>
        <v>0</v>
      </c>
      <c r="L221" s="132">
        <f t="shared" si="26"/>
        <v>0</v>
      </c>
      <c r="M221" s="132">
        <f t="shared" si="27"/>
        <v>0</v>
      </c>
      <c r="N221" s="132">
        <f t="shared" si="28"/>
        <v>0</v>
      </c>
      <c r="O221" s="132">
        <f t="shared" si="30"/>
        <v>0</v>
      </c>
      <c r="P221" s="132">
        <f t="shared" si="31"/>
        <v>0</v>
      </c>
      <c r="Q221" s="132">
        <f t="shared" si="32"/>
        <v>0</v>
      </c>
      <c r="R221" s="132">
        <f t="shared" si="33"/>
        <v>0</v>
      </c>
      <c r="S221" s="6"/>
    </row>
    <row r="222" spans="1:19" s="73" customFormat="1" ht="36" x14ac:dyDescent="0.2">
      <c r="A222" s="304"/>
      <c r="B222" s="304"/>
      <c r="C222" s="241" t="s">
        <v>281</v>
      </c>
      <c r="D222" s="161" t="s">
        <v>65</v>
      </c>
      <c r="E222" s="57" t="s">
        <v>373</v>
      </c>
      <c r="F222" s="63" t="s">
        <v>170</v>
      </c>
      <c r="G222" s="76"/>
      <c r="H222" s="106" t="s">
        <v>648</v>
      </c>
      <c r="I222" s="3"/>
      <c r="J222" s="132" t="s">
        <v>21</v>
      </c>
      <c r="K222" s="132">
        <f t="shared" si="29"/>
        <v>0</v>
      </c>
      <c r="L222" s="132">
        <f t="shared" si="26"/>
        <v>0</v>
      </c>
      <c r="M222" s="132">
        <f t="shared" si="27"/>
        <v>0</v>
      </c>
      <c r="N222" s="132">
        <f t="shared" si="28"/>
        <v>0</v>
      </c>
      <c r="O222" s="132">
        <f t="shared" si="30"/>
        <v>0</v>
      </c>
      <c r="P222" s="132">
        <f t="shared" si="31"/>
        <v>0</v>
      </c>
      <c r="Q222" s="132">
        <f t="shared" si="32"/>
        <v>0</v>
      </c>
      <c r="R222" s="132">
        <f t="shared" si="33"/>
        <v>0</v>
      </c>
      <c r="S222" s="6"/>
    </row>
    <row r="223" spans="1:19" s="73" customFormat="1" ht="36" x14ac:dyDescent="0.2">
      <c r="A223" s="304"/>
      <c r="B223" s="304"/>
      <c r="C223" s="60" t="s">
        <v>282</v>
      </c>
      <c r="D223" s="60" t="s">
        <v>65</v>
      </c>
      <c r="E223" s="221" t="s">
        <v>329</v>
      </c>
      <c r="F223" s="59" t="s">
        <v>171</v>
      </c>
      <c r="G223" s="81"/>
      <c r="H223" s="83" t="s">
        <v>648</v>
      </c>
      <c r="I223" s="3"/>
      <c r="J223" s="132" t="s">
        <v>21</v>
      </c>
      <c r="K223" s="132">
        <f t="shared" si="29"/>
        <v>0</v>
      </c>
      <c r="L223" s="132">
        <f t="shared" si="26"/>
        <v>0</v>
      </c>
      <c r="M223" s="132">
        <f t="shared" si="27"/>
        <v>0</v>
      </c>
      <c r="N223" s="132">
        <f t="shared" si="28"/>
        <v>0</v>
      </c>
      <c r="O223" s="132">
        <f t="shared" si="30"/>
        <v>0</v>
      </c>
      <c r="P223" s="132">
        <f t="shared" si="31"/>
        <v>0</v>
      </c>
      <c r="Q223" s="132">
        <f t="shared" si="32"/>
        <v>0</v>
      </c>
      <c r="R223" s="132">
        <f t="shared" si="33"/>
        <v>0</v>
      </c>
      <c r="S223" s="6"/>
    </row>
    <row r="224" spans="1:19" s="73" customFormat="1" ht="54" x14ac:dyDescent="0.2">
      <c r="A224" s="304"/>
      <c r="B224" s="304"/>
      <c r="C224" s="60" t="s">
        <v>283</v>
      </c>
      <c r="D224" s="60" t="s">
        <v>65</v>
      </c>
      <c r="E224" s="221" t="s">
        <v>374</v>
      </c>
      <c r="F224" s="59" t="s">
        <v>172</v>
      </c>
      <c r="G224" s="81"/>
      <c r="H224" s="83" t="s">
        <v>648</v>
      </c>
      <c r="I224" s="3"/>
      <c r="J224" s="132" t="s">
        <v>21</v>
      </c>
      <c r="K224" s="132">
        <f t="shared" si="29"/>
        <v>0</v>
      </c>
      <c r="L224" s="132">
        <f t="shared" si="26"/>
        <v>0</v>
      </c>
      <c r="M224" s="132">
        <f t="shared" si="27"/>
        <v>0</v>
      </c>
      <c r="N224" s="132">
        <f t="shared" si="28"/>
        <v>0</v>
      </c>
      <c r="O224" s="132">
        <f t="shared" si="30"/>
        <v>0</v>
      </c>
      <c r="P224" s="132">
        <f t="shared" si="31"/>
        <v>0</v>
      </c>
      <c r="Q224" s="132">
        <f t="shared" si="32"/>
        <v>0</v>
      </c>
      <c r="R224" s="132">
        <f t="shared" si="33"/>
        <v>0</v>
      </c>
      <c r="S224" s="6"/>
    </row>
    <row r="225" spans="1:19" s="73" customFormat="1" ht="54" x14ac:dyDescent="0.2">
      <c r="A225" s="304"/>
      <c r="B225" s="304"/>
      <c r="C225" s="161" t="s">
        <v>284</v>
      </c>
      <c r="D225" s="161" t="s">
        <v>65</v>
      </c>
      <c r="E225" s="57" t="s">
        <v>375</v>
      </c>
      <c r="F225" s="63" t="s">
        <v>531</v>
      </c>
      <c r="G225" s="76"/>
      <c r="H225" s="106" t="s">
        <v>648</v>
      </c>
      <c r="I225" s="3"/>
      <c r="J225" s="132" t="s">
        <v>21</v>
      </c>
      <c r="K225" s="132">
        <f t="shared" si="29"/>
        <v>0</v>
      </c>
      <c r="L225" s="132">
        <f t="shared" si="26"/>
        <v>0</v>
      </c>
      <c r="M225" s="132">
        <f t="shared" si="27"/>
        <v>0</v>
      </c>
      <c r="N225" s="132">
        <f t="shared" si="28"/>
        <v>0</v>
      </c>
      <c r="O225" s="132">
        <f t="shared" si="30"/>
        <v>0</v>
      </c>
      <c r="P225" s="132">
        <f t="shared" si="31"/>
        <v>0</v>
      </c>
      <c r="Q225" s="132">
        <f t="shared" si="32"/>
        <v>0</v>
      </c>
      <c r="R225" s="132">
        <f t="shared" si="33"/>
        <v>0</v>
      </c>
      <c r="S225" s="6"/>
    </row>
    <row r="226" spans="1:19" s="73" customFormat="1" ht="72" x14ac:dyDescent="0.2">
      <c r="A226" s="304"/>
      <c r="B226" s="304"/>
      <c r="C226" s="161" t="s">
        <v>285</v>
      </c>
      <c r="D226" s="161" t="s">
        <v>65</v>
      </c>
      <c r="E226" s="57" t="s">
        <v>620</v>
      </c>
      <c r="F226" s="63" t="s">
        <v>173</v>
      </c>
      <c r="G226" s="76"/>
      <c r="H226" s="106" t="s">
        <v>648</v>
      </c>
      <c r="I226" s="3"/>
      <c r="J226" s="132" t="s">
        <v>21</v>
      </c>
      <c r="K226" s="132">
        <f t="shared" si="29"/>
        <v>0</v>
      </c>
      <c r="L226" s="132">
        <f t="shared" si="26"/>
        <v>0</v>
      </c>
      <c r="M226" s="132">
        <f t="shared" si="27"/>
        <v>0</v>
      </c>
      <c r="N226" s="132">
        <f t="shared" si="28"/>
        <v>0</v>
      </c>
      <c r="O226" s="132">
        <f t="shared" si="30"/>
        <v>0</v>
      </c>
      <c r="P226" s="132">
        <f t="shared" si="31"/>
        <v>0</v>
      </c>
      <c r="Q226" s="132">
        <f t="shared" si="32"/>
        <v>0</v>
      </c>
      <c r="R226" s="132">
        <f t="shared" si="33"/>
        <v>0</v>
      </c>
      <c r="S226" s="188"/>
    </row>
    <row r="227" spans="1:19" s="82" customFormat="1" ht="20" x14ac:dyDescent="0.2">
      <c r="A227" s="304"/>
      <c r="B227" s="304"/>
      <c r="C227" s="60" t="s">
        <v>256</v>
      </c>
      <c r="D227" s="60" t="s">
        <v>65</v>
      </c>
      <c r="E227" s="221" t="s">
        <v>352</v>
      </c>
      <c r="F227" s="59" t="s">
        <v>145</v>
      </c>
      <c r="G227" s="81"/>
      <c r="H227" s="83" t="s">
        <v>648</v>
      </c>
      <c r="I227" s="3"/>
      <c r="J227" s="132" t="s">
        <v>21</v>
      </c>
      <c r="K227" s="132">
        <f t="shared" si="29"/>
        <v>0</v>
      </c>
      <c r="L227" s="132">
        <f t="shared" si="26"/>
        <v>0</v>
      </c>
      <c r="M227" s="132">
        <f t="shared" si="27"/>
        <v>0</v>
      </c>
      <c r="N227" s="132">
        <f t="shared" si="28"/>
        <v>0</v>
      </c>
      <c r="O227" s="132">
        <f t="shared" si="30"/>
        <v>0</v>
      </c>
      <c r="P227" s="132">
        <f t="shared" si="31"/>
        <v>0</v>
      </c>
      <c r="Q227" s="132">
        <f t="shared" si="32"/>
        <v>0</v>
      </c>
      <c r="R227" s="132">
        <f t="shared" si="33"/>
        <v>0</v>
      </c>
      <c r="S227" s="6"/>
    </row>
    <row r="228" spans="1:19" s="73" customFormat="1" ht="36" x14ac:dyDescent="0.2">
      <c r="A228" s="304"/>
      <c r="B228" s="304"/>
      <c r="C228" s="161" t="s">
        <v>286</v>
      </c>
      <c r="D228" s="161" t="s">
        <v>65</v>
      </c>
      <c r="E228" s="57" t="s">
        <v>376</v>
      </c>
      <c r="F228" s="63" t="s">
        <v>174</v>
      </c>
      <c r="G228" s="76"/>
      <c r="H228" s="106" t="s">
        <v>648</v>
      </c>
      <c r="I228" s="3"/>
      <c r="J228" s="132" t="s">
        <v>21</v>
      </c>
      <c r="K228" s="132">
        <f t="shared" si="29"/>
        <v>0</v>
      </c>
      <c r="L228" s="132">
        <f t="shared" si="26"/>
        <v>0</v>
      </c>
      <c r="M228" s="132">
        <f t="shared" si="27"/>
        <v>0</v>
      </c>
      <c r="N228" s="132">
        <f t="shared" si="28"/>
        <v>0</v>
      </c>
      <c r="O228" s="132">
        <f t="shared" si="30"/>
        <v>0</v>
      </c>
      <c r="P228" s="132">
        <f t="shared" si="31"/>
        <v>0</v>
      </c>
      <c r="Q228" s="132">
        <f t="shared" si="32"/>
        <v>0</v>
      </c>
      <c r="R228" s="132">
        <f t="shared" si="33"/>
        <v>0</v>
      </c>
      <c r="S228" s="6"/>
    </row>
    <row r="229" spans="1:19" s="73" customFormat="1" ht="36" x14ac:dyDescent="0.2">
      <c r="A229" s="304"/>
      <c r="B229" s="304"/>
      <c r="C229" s="161" t="s">
        <v>287</v>
      </c>
      <c r="D229" s="161" t="s">
        <v>65</v>
      </c>
      <c r="E229" s="57" t="s">
        <v>377</v>
      </c>
      <c r="F229" s="63" t="s">
        <v>175</v>
      </c>
      <c r="G229" s="76"/>
      <c r="H229" s="108" t="s">
        <v>648</v>
      </c>
      <c r="I229" s="9"/>
      <c r="J229" s="132" t="s">
        <v>21</v>
      </c>
      <c r="K229" s="132">
        <f t="shared" si="29"/>
        <v>0</v>
      </c>
      <c r="L229" s="132">
        <f t="shared" si="26"/>
        <v>0</v>
      </c>
      <c r="M229" s="132">
        <f t="shared" si="27"/>
        <v>0</v>
      </c>
      <c r="N229" s="132">
        <f t="shared" si="28"/>
        <v>0</v>
      </c>
      <c r="O229" s="132">
        <f t="shared" si="30"/>
        <v>0</v>
      </c>
      <c r="P229" s="132">
        <f t="shared" si="31"/>
        <v>0</v>
      </c>
      <c r="Q229" s="132">
        <f t="shared" si="32"/>
        <v>0</v>
      </c>
      <c r="R229" s="132">
        <f t="shared" si="33"/>
        <v>0</v>
      </c>
      <c r="S229" s="10"/>
    </row>
    <row r="230" spans="1:19" s="73" customFormat="1" ht="36" x14ac:dyDescent="0.2">
      <c r="A230" s="304"/>
      <c r="B230" s="304"/>
      <c r="C230" s="175" t="s">
        <v>570</v>
      </c>
      <c r="D230" s="176" t="s">
        <v>65</v>
      </c>
      <c r="E230" s="177" t="s">
        <v>537</v>
      </c>
      <c r="F230" s="63"/>
      <c r="G230" s="76"/>
      <c r="H230" s="108" t="s">
        <v>648</v>
      </c>
      <c r="I230" s="9"/>
      <c r="J230" s="132" t="s">
        <v>21</v>
      </c>
      <c r="K230" s="132">
        <f t="shared" si="29"/>
        <v>0</v>
      </c>
      <c r="L230" s="132">
        <f t="shared" si="26"/>
        <v>0</v>
      </c>
      <c r="M230" s="132">
        <f t="shared" si="27"/>
        <v>0</v>
      </c>
      <c r="N230" s="132">
        <f t="shared" si="28"/>
        <v>0</v>
      </c>
      <c r="O230" s="132">
        <f t="shared" si="30"/>
        <v>0</v>
      </c>
      <c r="P230" s="132">
        <f t="shared" si="31"/>
        <v>0</v>
      </c>
      <c r="Q230" s="132">
        <f t="shared" si="32"/>
        <v>0</v>
      </c>
      <c r="R230" s="132">
        <f t="shared" si="33"/>
        <v>0</v>
      </c>
      <c r="S230" s="10"/>
    </row>
    <row r="231" spans="1:19" s="73" customFormat="1" ht="36" x14ac:dyDescent="0.2">
      <c r="A231" s="304"/>
      <c r="B231" s="304"/>
      <c r="C231" s="181" t="s">
        <v>579</v>
      </c>
      <c r="D231" s="182" t="s">
        <v>66</v>
      </c>
      <c r="E231" s="183" t="s">
        <v>538</v>
      </c>
      <c r="F231" s="63"/>
      <c r="G231" s="76"/>
      <c r="H231" s="108" t="s">
        <v>648</v>
      </c>
      <c r="I231" s="9"/>
      <c r="J231" s="132" t="s">
        <v>21</v>
      </c>
      <c r="K231" s="132">
        <f t="shared" si="29"/>
        <v>0</v>
      </c>
      <c r="L231" s="132">
        <f t="shared" si="26"/>
        <v>0</v>
      </c>
      <c r="M231" s="132">
        <f t="shared" si="27"/>
        <v>0</v>
      </c>
      <c r="N231" s="132">
        <f t="shared" si="28"/>
        <v>0</v>
      </c>
      <c r="O231" s="132">
        <f t="shared" si="30"/>
        <v>0</v>
      </c>
      <c r="P231" s="132">
        <f t="shared" si="31"/>
        <v>0</v>
      </c>
      <c r="Q231" s="132">
        <f t="shared" si="32"/>
        <v>0</v>
      </c>
      <c r="R231" s="132">
        <f t="shared" si="33"/>
        <v>0</v>
      </c>
      <c r="S231" s="10"/>
    </row>
    <row r="232" spans="1:19" s="73" customFormat="1" ht="55" thickBot="1" x14ac:dyDescent="0.25">
      <c r="A232" s="304"/>
      <c r="B232" s="304"/>
      <c r="C232" s="161" t="s">
        <v>476</v>
      </c>
      <c r="D232" s="161" t="s">
        <v>390</v>
      </c>
      <c r="E232" s="57" t="s">
        <v>458</v>
      </c>
      <c r="F232" s="63"/>
      <c r="G232" s="76"/>
      <c r="H232" s="107" t="s">
        <v>646</v>
      </c>
      <c r="I232" s="7" t="s">
        <v>860</v>
      </c>
      <c r="J232" s="134" t="s">
        <v>21</v>
      </c>
      <c r="K232" s="134">
        <f t="shared" si="29"/>
        <v>0</v>
      </c>
      <c r="L232" s="134">
        <f t="shared" si="26"/>
        <v>0</v>
      </c>
      <c r="M232" s="134">
        <f t="shared" si="27"/>
        <v>0</v>
      </c>
      <c r="N232" s="134">
        <f t="shared" si="28"/>
        <v>0</v>
      </c>
      <c r="O232" s="134">
        <f t="shared" si="30"/>
        <v>0</v>
      </c>
      <c r="P232" s="134">
        <f t="shared" si="31"/>
        <v>0</v>
      </c>
      <c r="Q232" s="134">
        <f t="shared" si="32"/>
        <v>0</v>
      </c>
      <c r="R232" s="134">
        <f t="shared" si="33"/>
        <v>0</v>
      </c>
      <c r="S232" s="8"/>
    </row>
    <row r="233" spans="1:19" s="73" customFormat="1" ht="37" thickTop="1" x14ac:dyDescent="0.2">
      <c r="A233" s="300" t="s">
        <v>22</v>
      </c>
      <c r="B233" s="300" t="s">
        <v>23</v>
      </c>
      <c r="C233" s="51" t="s">
        <v>288</v>
      </c>
      <c r="D233" s="51" t="s">
        <v>65</v>
      </c>
      <c r="E233" s="224" t="s">
        <v>589</v>
      </c>
      <c r="F233" s="64" t="s">
        <v>599</v>
      </c>
      <c r="G233" s="76"/>
      <c r="H233" s="105" t="s">
        <v>648</v>
      </c>
      <c r="I233" s="4"/>
      <c r="J233" s="131" t="s">
        <v>22</v>
      </c>
      <c r="K233" s="131">
        <f t="shared" si="29"/>
        <v>0</v>
      </c>
      <c r="L233" s="131">
        <f t="shared" si="26"/>
        <v>0</v>
      </c>
      <c r="M233" s="131">
        <f t="shared" si="27"/>
        <v>0</v>
      </c>
      <c r="N233" s="131">
        <f t="shared" si="28"/>
        <v>0</v>
      </c>
      <c r="O233" s="133">
        <f t="shared" si="30"/>
        <v>0</v>
      </c>
      <c r="P233" s="133">
        <f t="shared" si="31"/>
        <v>0</v>
      </c>
      <c r="Q233" s="133">
        <f t="shared" si="32"/>
        <v>0</v>
      </c>
      <c r="R233" s="133">
        <f t="shared" si="33"/>
        <v>0</v>
      </c>
      <c r="S233" s="5"/>
    </row>
    <row r="234" spans="1:19" s="73" customFormat="1" ht="36" x14ac:dyDescent="0.2">
      <c r="A234" s="301"/>
      <c r="B234" s="301"/>
      <c r="C234" s="242" t="s">
        <v>587</v>
      </c>
      <c r="D234" s="242" t="s">
        <v>65</v>
      </c>
      <c r="E234" s="243" t="s">
        <v>590</v>
      </c>
      <c r="F234" s="64" t="s">
        <v>591</v>
      </c>
      <c r="G234" s="76"/>
      <c r="H234" s="185" t="s">
        <v>648</v>
      </c>
      <c r="I234" s="186"/>
      <c r="J234" s="187" t="s">
        <v>22</v>
      </c>
      <c r="K234" s="187">
        <f t="shared" si="29"/>
        <v>0</v>
      </c>
      <c r="L234" s="187">
        <f t="shared" si="26"/>
        <v>0</v>
      </c>
      <c r="M234" s="187">
        <f t="shared" si="27"/>
        <v>0</v>
      </c>
      <c r="N234" s="187">
        <f t="shared" si="28"/>
        <v>0</v>
      </c>
      <c r="O234" s="132">
        <f t="shared" si="30"/>
        <v>0</v>
      </c>
      <c r="P234" s="132">
        <f t="shared" si="31"/>
        <v>0</v>
      </c>
      <c r="Q234" s="132">
        <f t="shared" si="32"/>
        <v>0</v>
      </c>
      <c r="R234" s="132">
        <f t="shared" si="33"/>
        <v>0</v>
      </c>
      <c r="S234" s="184"/>
    </row>
    <row r="235" spans="1:19" s="73" customFormat="1" ht="36" x14ac:dyDescent="0.2">
      <c r="A235" s="301"/>
      <c r="B235" s="301"/>
      <c r="C235" s="169" t="s">
        <v>586</v>
      </c>
      <c r="D235" s="170" t="s">
        <v>65</v>
      </c>
      <c r="E235" s="171" t="s">
        <v>537</v>
      </c>
      <c r="F235" s="64"/>
      <c r="G235" s="76"/>
      <c r="H235" s="106" t="s">
        <v>648</v>
      </c>
      <c r="I235" s="3"/>
      <c r="J235" s="132" t="s">
        <v>22</v>
      </c>
      <c r="K235" s="132">
        <f t="shared" si="29"/>
        <v>0</v>
      </c>
      <c r="L235" s="132">
        <f t="shared" si="26"/>
        <v>0</v>
      </c>
      <c r="M235" s="132">
        <f t="shared" si="27"/>
        <v>0</v>
      </c>
      <c r="N235" s="132">
        <f t="shared" si="28"/>
        <v>0</v>
      </c>
      <c r="O235" s="132">
        <f t="shared" si="30"/>
        <v>0</v>
      </c>
      <c r="P235" s="132">
        <f t="shared" si="31"/>
        <v>0</v>
      </c>
      <c r="Q235" s="132">
        <f t="shared" si="32"/>
        <v>0</v>
      </c>
      <c r="R235" s="132">
        <f t="shared" si="33"/>
        <v>0</v>
      </c>
      <c r="S235" s="6"/>
    </row>
    <row r="236" spans="1:19" s="73" customFormat="1" ht="36" x14ac:dyDescent="0.2">
      <c r="A236" s="301"/>
      <c r="B236" s="301"/>
      <c r="C236" s="172" t="s">
        <v>580</v>
      </c>
      <c r="D236" s="173" t="s">
        <v>66</v>
      </c>
      <c r="E236" s="174" t="s">
        <v>538</v>
      </c>
      <c r="F236" s="64"/>
      <c r="G236" s="76"/>
      <c r="H236" s="106" t="s">
        <v>648</v>
      </c>
      <c r="I236" s="3"/>
      <c r="J236" s="132" t="s">
        <v>22</v>
      </c>
      <c r="K236" s="132">
        <f t="shared" si="29"/>
        <v>0</v>
      </c>
      <c r="L236" s="132">
        <f t="shared" si="26"/>
        <v>0</v>
      </c>
      <c r="M236" s="132">
        <f t="shared" si="27"/>
        <v>0</v>
      </c>
      <c r="N236" s="132">
        <f t="shared" si="28"/>
        <v>0</v>
      </c>
      <c r="O236" s="132">
        <f t="shared" si="30"/>
        <v>0</v>
      </c>
      <c r="P236" s="132">
        <f t="shared" si="31"/>
        <v>0</v>
      </c>
      <c r="Q236" s="132">
        <f t="shared" si="32"/>
        <v>0</v>
      </c>
      <c r="R236" s="132">
        <f t="shared" si="33"/>
        <v>0</v>
      </c>
      <c r="S236" s="6"/>
    </row>
    <row r="237" spans="1:19" s="73" customFormat="1" ht="55" thickBot="1" x14ac:dyDescent="0.25">
      <c r="A237" s="302"/>
      <c r="B237" s="302"/>
      <c r="C237" s="51" t="s">
        <v>477</v>
      </c>
      <c r="D237" s="51" t="s">
        <v>390</v>
      </c>
      <c r="E237" s="224" t="s">
        <v>458</v>
      </c>
      <c r="F237" s="64"/>
      <c r="G237" s="76"/>
      <c r="H237" s="110" t="s">
        <v>646</v>
      </c>
      <c r="I237" s="111" t="s">
        <v>839</v>
      </c>
      <c r="J237" s="133" t="s">
        <v>22</v>
      </c>
      <c r="K237" s="133">
        <f t="shared" si="29"/>
        <v>0</v>
      </c>
      <c r="L237" s="133">
        <f t="shared" si="26"/>
        <v>0</v>
      </c>
      <c r="M237" s="133">
        <f t="shared" si="27"/>
        <v>0</v>
      </c>
      <c r="N237" s="133">
        <f t="shared" si="28"/>
        <v>0</v>
      </c>
      <c r="O237" s="134">
        <f t="shared" si="30"/>
        <v>0</v>
      </c>
      <c r="P237" s="134">
        <f t="shared" si="31"/>
        <v>0</v>
      </c>
      <c r="Q237" s="134">
        <f t="shared" si="32"/>
        <v>0</v>
      </c>
      <c r="R237" s="134">
        <f t="shared" si="33"/>
        <v>0</v>
      </c>
      <c r="S237" s="112"/>
    </row>
    <row r="238" spans="1:19" s="73" customFormat="1" ht="182" customHeight="1" thickTop="1" x14ac:dyDescent="0.2">
      <c r="A238" s="303" t="s">
        <v>24</v>
      </c>
      <c r="B238" s="303" t="s">
        <v>53</v>
      </c>
      <c r="C238" s="161" t="s">
        <v>289</v>
      </c>
      <c r="D238" s="161" t="s">
        <v>65</v>
      </c>
      <c r="E238" s="57" t="s">
        <v>378</v>
      </c>
      <c r="F238" s="63" t="s">
        <v>532</v>
      </c>
      <c r="G238" s="76"/>
      <c r="H238" s="105" t="s">
        <v>646</v>
      </c>
      <c r="I238" s="4" t="s">
        <v>914</v>
      </c>
      <c r="J238" s="131" t="s">
        <v>24</v>
      </c>
      <c r="K238" s="131">
        <f t="shared" si="29"/>
        <v>1</v>
      </c>
      <c r="L238" s="131">
        <f t="shared" si="26"/>
        <v>0</v>
      </c>
      <c r="M238" s="131">
        <f t="shared" si="27"/>
        <v>0</v>
      </c>
      <c r="N238" s="131">
        <f t="shared" si="28"/>
        <v>0</v>
      </c>
      <c r="O238" s="133">
        <f t="shared" si="30"/>
        <v>0</v>
      </c>
      <c r="P238" s="133">
        <f t="shared" si="31"/>
        <v>0</v>
      </c>
      <c r="Q238" s="133">
        <f t="shared" si="32"/>
        <v>0</v>
      </c>
      <c r="R238" s="133">
        <f t="shared" si="33"/>
        <v>0</v>
      </c>
      <c r="S238" s="256"/>
    </row>
    <row r="239" spans="1:19" s="82" customFormat="1" ht="126" customHeight="1" x14ac:dyDescent="0.2">
      <c r="A239" s="304"/>
      <c r="B239" s="304"/>
      <c r="C239" s="60" t="s">
        <v>224</v>
      </c>
      <c r="D239" s="60" t="s">
        <v>65</v>
      </c>
      <c r="E239" s="221" t="s">
        <v>317</v>
      </c>
      <c r="F239" s="59" t="s">
        <v>525</v>
      </c>
      <c r="G239" s="81"/>
      <c r="H239" s="83" t="s">
        <v>648</v>
      </c>
      <c r="I239" s="3"/>
      <c r="J239" s="132" t="s">
        <v>24</v>
      </c>
      <c r="K239" s="132">
        <f t="shared" si="29"/>
        <v>0</v>
      </c>
      <c r="L239" s="132">
        <f t="shared" si="26"/>
        <v>0</v>
      </c>
      <c r="M239" s="132">
        <f t="shared" si="27"/>
        <v>0</v>
      </c>
      <c r="N239" s="132">
        <f t="shared" si="28"/>
        <v>0</v>
      </c>
      <c r="O239" s="132">
        <f t="shared" si="30"/>
        <v>0</v>
      </c>
      <c r="P239" s="132">
        <f t="shared" si="31"/>
        <v>0</v>
      </c>
      <c r="Q239" s="132">
        <f t="shared" si="32"/>
        <v>0</v>
      </c>
      <c r="R239" s="132">
        <f t="shared" si="33"/>
        <v>0</v>
      </c>
      <c r="S239" s="6"/>
    </row>
    <row r="240" spans="1:19" s="73" customFormat="1" ht="20" x14ac:dyDescent="0.2">
      <c r="A240" s="304"/>
      <c r="B240" s="304"/>
      <c r="C240" s="161" t="s">
        <v>290</v>
      </c>
      <c r="D240" s="161" t="s">
        <v>65</v>
      </c>
      <c r="E240" s="57" t="s">
        <v>330</v>
      </c>
      <c r="F240" s="63" t="s">
        <v>176</v>
      </c>
      <c r="G240" s="76"/>
      <c r="H240" s="106" t="s">
        <v>648</v>
      </c>
      <c r="I240" s="3"/>
      <c r="J240" s="132" t="s">
        <v>24</v>
      </c>
      <c r="K240" s="132">
        <f t="shared" si="29"/>
        <v>0</v>
      </c>
      <c r="L240" s="132">
        <f t="shared" si="26"/>
        <v>0</v>
      </c>
      <c r="M240" s="132">
        <f t="shared" si="27"/>
        <v>0</v>
      </c>
      <c r="N240" s="132">
        <f t="shared" si="28"/>
        <v>0</v>
      </c>
      <c r="O240" s="132">
        <f t="shared" si="30"/>
        <v>0</v>
      </c>
      <c r="P240" s="132">
        <f t="shared" si="31"/>
        <v>0</v>
      </c>
      <c r="Q240" s="132">
        <f t="shared" si="32"/>
        <v>0</v>
      </c>
      <c r="R240" s="132">
        <f t="shared" si="33"/>
        <v>0</v>
      </c>
      <c r="S240" s="6"/>
    </row>
    <row r="241" spans="1:19" s="73" customFormat="1" ht="174" customHeight="1" x14ac:dyDescent="0.2">
      <c r="A241" s="304"/>
      <c r="B241" s="304"/>
      <c r="C241" s="161" t="s">
        <v>291</v>
      </c>
      <c r="D241" s="161" t="s">
        <v>65</v>
      </c>
      <c r="E241" s="57" t="s">
        <v>611</v>
      </c>
      <c r="F241" s="63" t="s">
        <v>601</v>
      </c>
      <c r="G241" s="76"/>
      <c r="H241" s="106" t="s">
        <v>646</v>
      </c>
      <c r="I241" s="3" t="s">
        <v>912</v>
      </c>
      <c r="J241" s="132" t="s">
        <v>24</v>
      </c>
      <c r="K241" s="132">
        <f t="shared" si="29"/>
        <v>1</v>
      </c>
      <c r="L241" s="132">
        <f t="shared" si="26"/>
        <v>0</v>
      </c>
      <c r="M241" s="132">
        <f t="shared" si="27"/>
        <v>0</v>
      </c>
      <c r="N241" s="132">
        <f t="shared" si="28"/>
        <v>0</v>
      </c>
      <c r="O241" s="132">
        <f t="shared" si="30"/>
        <v>0</v>
      </c>
      <c r="P241" s="132">
        <f t="shared" si="31"/>
        <v>0</v>
      </c>
      <c r="Q241" s="132">
        <f t="shared" si="32"/>
        <v>0</v>
      </c>
      <c r="R241" s="132">
        <f t="shared" si="33"/>
        <v>0</v>
      </c>
      <c r="S241" s="253"/>
    </row>
    <row r="242" spans="1:19" s="73" customFormat="1" ht="117" customHeight="1" x14ac:dyDescent="0.2">
      <c r="A242" s="304"/>
      <c r="B242" s="304"/>
      <c r="C242" s="60" t="s">
        <v>287</v>
      </c>
      <c r="D242" s="60" t="s">
        <v>65</v>
      </c>
      <c r="E242" s="221" t="s">
        <v>377</v>
      </c>
      <c r="F242" s="59" t="s">
        <v>175</v>
      </c>
      <c r="G242" s="81"/>
      <c r="H242" s="83" t="s">
        <v>648</v>
      </c>
      <c r="I242" s="3"/>
      <c r="J242" s="132" t="s">
        <v>24</v>
      </c>
      <c r="K242" s="132">
        <f t="shared" si="29"/>
        <v>0</v>
      </c>
      <c r="L242" s="132">
        <f t="shared" si="26"/>
        <v>0</v>
      </c>
      <c r="M242" s="132">
        <f t="shared" si="27"/>
        <v>0</v>
      </c>
      <c r="N242" s="132">
        <f t="shared" si="28"/>
        <v>0</v>
      </c>
      <c r="O242" s="132">
        <f t="shared" si="30"/>
        <v>0</v>
      </c>
      <c r="P242" s="132">
        <f t="shared" si="31"/>
        <v>0</v>
      </c>
      <c r="Q242" s="132">
        <f t="shared" si="32"/>
        <v>0</v>
      </c>
      <c r="R242" s="132">
        <f t="shared" si="33"/>
        <v>0</v>
      </c>
      <c r="S242" s="6"/>
    </row>
    <row r="243" spans="1:19" s="73" customFormat="1" ht="108" x14ac:dyDescent="0.2">
      <c r="A243" s="304"/>
      <c r="B243" s="304"/>
      <c r="C243" s="161" t="s">
        <v>596</v>
      </c>
      <c r="D243" s="161" t="s">
        <v>65</v>
      </c>
      <c r="E243" s="57" t="s">
        <v>600</v>
      </c>
      <c r="F243" s="63" t="s">
        <v>597</v>
      </c>
      <c r="G243" s="81"/>
      <c r="H243" s="106" t="s">
        <v>646</v>
      </c>
      <c r="I243" s="3" t="s">
        <v>913</v>
      </c>
      <c r="J243" s="132" t="s">
        <v>24</v>
      </c>
      <c r="K243" s="132">
        <f t="shared" si="29"/>
        <v>1</v>
      </c>
      <c r="L243" s="132">
        <f t="shared" si="26"/>
        <v>0</v>
      </c>
      <c r="M243" s="132">
        <f t="shared" si="27"/>
        <v>0</v>
      </c>
      <c r="N243" s="132">
        <f t="shared" si="28"/>
        <v>0</v>
      </c>
      <c r="O243" s="132">
        <f t="shared" si="30"/>
        <v>0</v>
      </c>
      <c r="P243" s="132">
        <f t="shared" si="31"/>
        <v>0</v>
      </c>
      <c r="Q243" s="132">
        <f t="shared" si="32"/>
        <v>0</v>
      </c>
      <c r="R243" s="132">
        <f t="shared" si="33"/>
        <v>0</v>
      </c>
      <c r="S243" s="6"/>
    </row>
    <row r="244" spans="1:19" s="73" customFormat="1" ht="36" x14ac:dyDescent="0.2">
      <c r="A244" s="304"/>
      <c r="B244" s="304"/>
      <c r="C244" s="175" t="s">
        <v>571</v>
      </c>
      <c r="D244" s="176" t="s">
        <v>65</v>
      </c>
      <c r="E244" s="177" t="s">
        <v>537</v>
      </c>
      <c r="F244" s="178"/>
      <c r="G244" s="81"/>
      <c r="H244" s="106" t="s">
        <v>648</v>
      </c>
      <c r="I244" s="3"/>
      <c r="J244" s="132" t="s">
        <v>24</v>
      </c>
      <c r="K244" s="132">
        <f t="shared" si="29"/>
        <v>0</v>
      </c>
      <c r="L244" s="132">
        <f t="shared" si="26"/>
        <v>0</v>
      </c>
      <c r="M244" s="132">
        <f t="shared" si="27"/>
        <v>0</v>
      </c>
      <c r="N244" s="132">
        <f t="shared" si="28"/>
        <v>0</v>
      </c>
      <c r="O244" s="132">
        <f t="shared" si="30"/>
        <v>0</v>
      </c>
      <c r="P244" s="132">
        <f t="shared" si="31"/>
        <v>0</v>
      </c>
      <c r="Q244" s="132">
        <f t="shared" si="32"/>
        <v>0</v>
      </c>
      <c r="R244" s="132">
        <f t="shared" si="33"/>
        <v>0</v>
      </c>
      <c r="S244" s="6"/>
    </row>
    <row r="245" spans="1:19" s="73" customFormat="1" ht="36" x14ac:dyDescent="0.2">
      <c r="A245" s="304"/>
      <c r="B245" s="304"/>
      <c r="C245" s="181" t="s">
        <v>581</v>
      </c>
      <c r="D245" s="182" t="s">
        <v>66</v>
      </c>
      <c r="E245" s="183" t="s">
        <v>538</v>
      </c>
      <c r="F245" s="178"/>
      <c r="G245" s="81"/>
      <c r="H245" s="106" t="s">
        <v>648</v>
      </c>
      <c r="I245" s="3"/>
      <c r="J245" s="132" t="s">
        <v>24</v>
      </c>
      <c r="K245" s="132">
        <f t="shared" si="29"/>
        <v>0</v>
      </c>
      <c r="L245" s="132">
        <f t="shared" si="26"/>
        <v>0</v>
      </c>
      <c r="M245" s="132">
        <f t="shared" si="27"/>
        <v>0</v>
      </c>
      <c r="N245" s="132">
        <f t="shared" si="28"/>
        <v>0</v>
      </c>
      <c r="O245" s="132">
        <f t="shared" si="30"/>
        <v>0</v>
      </c>
      <c r="P245" s="132">
        <f t="shared" si="31"/>
        <v>0</v>
      </c>
      <c r="Q245" s="132">
        <f t="shared" si="32"/>
        <v>0</v>
      </c>
      <c r="R245" s="132">
        <f t="shared" si="33"/>
        <v>0</v>
      </c>
      <c r="S245" s="6"/>
    </row>
    <row r="246" spans="1:19" s="73" customFormat="1" ht="21" thickBot="1" x14ac:dyDescent="0.25">
      <c r="A246" s="305"/>
      <c r="B246" s="305"/>
      <c r="C246" s="161" t="s">
        <v>478</v>
      </c>
      <c r="D246" s="161" t="s">
        <v>390</v>
      </c>
      <c r="E246" s="57" t="s">
        <v>458</v>
      </c>
      <c r="F246" s="63"/>
      <c r="G246" s="81"/>
      <c r="H246" s="106" t="s">
        <v>648</v>
      </c>
      <c r="I246" s="111"/>
      <c r="J246" s="133" t="s">
        <v>24</v>
      </c>
      <c r="K246" s="133">
        <f t="shared" si="29"/>
        <v>0</v>
      </c>
      <c r="L246" s="133">
        <f t="shared" si="26"/>
        <v>0</v>
      </c>
      <c r="M246" s="133">
        <f t="shared" si="27"/>
        <v>0</v>
      </c>
      <c r="N246" s="133">
        <f t="shared" si="28"/>
        <v>0</v>
      </c>
      <c r="O246" s="134">
        <f t="shared" si="30"/>
        <v>0</v>
      </c>
      <c r="P246" s="134">
        <f t="shared" si="31"/>
        <v>0</v>
      </c>
      <c r="Q246" s="134">
        <f t="shared" si="32"/>
        <v>0</v>
      </c>
      <c r="R246" s="134">
        <f t="shared" si="33"/>
        <v>0</v>
      </c>
      <c r="S246" s="112"/>
    </row>
    <row r="247" spans="1:19" s="73" customFormat="1" ht="37" thickTop="1" x14ac:dyDescent="0.2">
      <c r="A247" s="300" t="s">
        <v>25</v>
      </c>
      <c r="B247" s="300" t="s">
        <v>54</v>
      </c>
      <c r="C247" s="51" t="s">
        <v>282</v>
      </c>
      <c r="D247" s="51" t="s">
        <v>65</v>
      </c>
      <c r="E247" s="224" t="s">
        <v>329</v>
      </c>
      <c r="F247" s="64" t="s">
        <v>171</v>
      </c>
      <c r="G247" s="76"/>
      <c r="H247" s="105" t="s">
        <v>648</v>
      </c>
      <c r="I247" s="4"/>
      <c r="J247" s="131" t="s">
        <v>25</v>
      </c>
      <c r="K247" s="131">
        <f t="shared" si="29"/>
        <v>0</v>
      </c>
      <c r="L247" s="131">
        <f t="shared" si="26"/>
        <v>0</v>
      </c>
      <c r="M247" s="131">
        <f t="shared" si="27"/>
        <v>0</v>
      </c>
      <c r="N247" s="131">
        <f t="shared" si="28"/>
        <v>0</v>
      </c>
      <c r="O247" s="133">
        <f t="shared" si="30"/>
        <v>0</v>
      </c>
      <c r="P247" s="133">
        <f t="shared" si="31"/>
        <v>0</v>
      </c>
      <c r="Q247" s="133">
        <f t="shared" si="32"/>
        <v>0</v>
      </c>
      <c r="R247" s="133">
        <f t="shared" si="33"/>
        <v>0</v>
      </c>
      <c r="S247" s="5"/>
    </row>
    <row r="248" spans="1:19" s="73" customFormat="1" ht="54" x14ac:dyDescent="0.2">
      <c r="A248" s="301"/>
      <c r="B248" s="301"/>
      <c r="C248" s="51" t="s">
        <v>283</v>
      </c>
      <c r="D248" s="51" t="s">
        <v>65</v>
      </c>
      <c r="E248" s="224" t="s">
        <v>374</v>
      </c>
      <c r="F248" s="64" t="s">
        <v>172</v>
      </c>
      <c r="G248" s="76"/>
      <c r="H248" s="106" t="s">
        <v>648</v>
      </c>
      <c r="I248" s="3"/>
      <c r="J248" s="132" t="s">
        <v>25</v>
      </c>
      <c r="K248" s="132">
        <f t="shared" si="29"/>
        <v>0</v>
      </c>
      <c r="L248" s="132">
        <f t="shared" si="26"/>
        <v>0</v>
      </c>
      <c r="M248" s="132">
        <f t="shared" si="27"/>
        <v>0</v>
      </c>
      <c r="N248" s="132">
        <f t="shared" si="28"/>
        <v>0</v>
      </c>
      <c r="O248" s="132">
        <f t="shared" si="30"/>
        <v>0</v>
      </c>
      <c r="P248" s="132">
        <f t="shared" si="31"/>
        <v>0</v>
      </c>
      <c r="Q248" s="132">
        <f t="shared" si="32"/>
        <v>0</v>
      </c>
      <c r="R248" s="132">
        <f t="shared" si="33"/>
        <v>0</v>
      </c>
      <c r="S248" s="6"/>
    </row>
    <row r="249" spans="1:19" s="73" customFormat="1" ht="54" x14ac:dyDescent="0.2">
      <c r="A249" s="301"/>
      <c r="B249" s="301"/>
      <c r="C249" s="51" t="s">
        <v>292</v>
      </c>
      <c r="D249" s="51" t="s">
        <v>66</v>
      </c>
      <c r="E249" s="68" t="s">
        <v>379</v>
      </c>
      <c r="F249" s="69" t="s">
        <v>533</v>
      </c>
      <c r="G249" s="76"/>
      <c r="H249" s="108" t="s">
        <v>646</v>
      </c>
      <c r="I249" s="9" t="s">
        <v>840</v>
      </c>
      <c r="J249" s="132" t="s">
        <v>25</v>
      </c>
      <c r="K249" s="132">
        <f t="shared" si="29"/>
        <v>0</v>
      </c>
      <c r="L249" s="132">
        <f t="shared" si="26"/>
        <v>1</v>
      </c>
      <c r="M249" s="132">
        <f t="shared" si="27"/>
        <v>0</v>
      </c>
      <c r="N249" s="132">
        <f t="shared" si="28"/>
        <v>0</v>
      </c>
      <c r="O249" s="132">
        <f t="shared" si="30"/>
        <v>0</v>
      </c>
      <c r="P249" s="132">
        <f t="shared" si="31"/>
        <v>0</v>
      </c>
      <c r="Q249" s="132">
        <f t="shared" si="32"/>
        <v>0</v>
      </c>
      <c r="R249" s="132">
        <f t="shared" si="33"/>
        <v>0</v>
      </c>
      <c r="S249" s="10"/>
    </row>
    <row r="250" spans="1:19" s="73" customFormat="1" ht="36" x14ac:dyDescent="0.2">
      <c r="A250" s="301"/>
      <c r="B250" s="301"/>
      <c r="C250" s="169" t="s">
        <v>572</v>
      </c>
      <c r="D250" s="170" t="s">
        <v>65</v>
      </c>
      <c r="E250" s="171" t="s">
        <v>537</v>
      </c>
      <c r="F250" s="69"/>
      <c r="G250" s="76"/>
      <c r="H250" s="108" t="s">
        <v>648</v>
      </c>
      <c r="I250" s="9"/>
      <c r="J250" s="132" t="s">
        <v>25</v>
      </c>
      <c r="K250" s="132">
        <f t="shared" si="29"/>
        <v>0</v>
      </c>
      <c r="L250" s="132">
        <f t="shared" si="26"/>
        <v>0</v>
      </c>
      <c r="M250" s="132">
        <f t="shared" si="27"/>
        <v>0</v>
      </c>
      <c r="N250" s="132">
        <f t="shared" si="28"/>
        <v>0</v>
      </c>
      <c r="O250" s="132">
        <f t="shared" si="30"/>
        <v>0</v>
      </c>
      <c r="P250" s="132">
        <f t="shared" si="31"/>
        <v>0</v>
      </c>
      <c r="Q250" s="132">
        <f t="shared" si="32"/>
        <v>0</v>
      </c>
      <c r="R250" s="132">
        <f t="shared" si="33"/>
        <v>0</v>
      </c>
      <c r="S250" s="10"/>
    </row>
    <row r="251" spans="1:19" s="73" customFormat="1" ht="36" x14ac:dyDescent="0.2">
      <c r="A251" s="301"/>
      <c r="B251" s="301"/>
      <c r="C251" s="172" t="s">
        <v>573</v>
      </c>
      <c r="D251" s="173" t="s">
        <v>66</v>
      </c>
      <c r="E251" s="174" t="s">
        <v>538</v>
      </c>
      <c r="F251" s="69"/>
      <c r="G251" s="76"/>
      <c r="H251" s="108" t="s">
        <v>648</v>
      </c>
      <c r="I251" s="9"/>
      <c r="J251" s="132" t="s">
        <v>25</v>
      </c>
      <c r="K251" s="132">
        <f t="shared" si="29"/>
        <v>0</v>
      </c>
      <c r="L251" s="132">
        <f t="shared" si="26"/>
        <v>0</v>
      </c>
      <c r="M251" s="132">
        <f t="shared" si="27"/>
        <v>0</v>
      </c>
      <c r="N251" s="132">
        <f t="shared" si="28"/>
        <v>0</v>
      </c>
      <c r="O251" s="132">
        <f t="shared" si="30"/>
        <v>0</v>
      </c>
      <c r="P251" s="132">
        <f t="shared" si="31"/>
        <v>0</v>
      </c>
      <c r="Q251" s="132">
        <f t="shared" si="32"/>
        <v>0</v>
      </c>
      <c r="R251" s="132">
        <f t="shared" si="33"/>
        <v>0</v>
      </c>
      <c r="S251" s="10"/>
    </row>
    <row r="252" spans="1:19" s="73" customFormat="1" ht="21" thickBot="1" x14ac:dyDescent="0.25">
      <c r="A252" s="301"/>
      <c r="B252" s="301"/>
      <c r="C252" s="51" t="s">
        <v>479</v>
      </c>
      <c r="D252" s="51" t="s">
        <v>390</v>
      </c>
      <c r="E252" s="68" t="s">
        <v>458</v>
      </c>
      <c r="F252" s="69"/>
      <c r="G252" s="76"/>
      <c r="H252" s="107" t="s">
        <v>648</v>
      </c>
      <c r="I252" s="7"/>
      <c r="J252" s="134" t="s">
        <v>25</v>
      </c>
      <c r="K252" s="134">
        <f t="shared" si="29"/>
        <v>0</v>
      </c>
      <c r="L252" s="134">
        <f t="shared" si="26"/>
        <v>0</v>
      </c>
      <c r="M252" s="134">
        <f t="shared" si="27"/>
        <v>0</v>
      </c>
      <c r="N252" s="134">
        <f t="shared" si="28"/>
        <v>0</v>
      </c>
      <c r="O252" s="134">
        <f t="shared" si="30"/>
        <v>0</v>
      </c>
      <c r="P252" s="134">
        <f t="shared" si="31"/>
        <v>0</v>
      </c>
      <c r="Q252" s="134">
        <f t="shared" si="32"/>
        <v>0</v>
      </c>
      <c r="R252" s="134">
        <f t="shared" si="33"/>
        <v>0</v>
      </c>
      <c r="S252" s="8"/>
    </row>
    <row r="253" spans="1:19" ht="18" thickTop="1" x14ac:dyDescent="0.2">
      <c r="A253" s="46"/>
      <c r="B253" s="46"/>
    </row>
    <row r="254" spans="1:19" x14ac:dyDescent="0.2">
      <c r="A254" s="46"/>
      <c r="B254" s="46"/>
    </row>
    <row r="255" spans="1:19" x14ac:dyDescent="0.2">
      <c r="A255" s="46"/>
      <c r="B255" s="46"/>
    </row>
    <row r="256" spans="1:19" x14ac:dyDescent="0.2">
      <c r="A256" s="46"/>
      <c r="B256" s="46"/>
    </row>
    <row r="257" spans="1:2" x14ac:dyDescent="0.2">
      <c r="A257" s="46"/>
      <c r="B257" s="46"/>
    </row>
    <row r="258" spans="1:2" x14ac:dyDescent="0.2">
      <c r="A258" s="46"/>
      <c r="B258" s="46"/>
    </row>
    <row r="259" spans="1:2" x14ac:dyDescent="0.2">
      <c r="A259" s="46"/>
      <c r="B259" s="46"/>
    </row>
    <row r="260" spans="1:2" x14ac:dyDescent="0.2">
      <c r="A260" s="46"/>
      <c r="B260" s="46"/>
    </row>
    <row r="261" spans="1:2" x14ac:dyDescent="0.2">
      <c r="A261" s="46"/>
      <c r="B261" s="46"/>
    </row>
    <row r="262" spans="1:2" x14ac:dyDescent="0.2">
      <c r="A262" s="46"/>
      <c r="B262" s="46"/>
    </row>
    <row r="263" spans="1:2" x14ac:dyDescent="0.2">
      <c r="A263" s="46"/>
      <c r="B263" s="46"/>
    </row>
    <row r="264" spans="1:2" x14ac:dyDescent="0.2">
      <c r="A264" s="46"/>
      <c r="B264" s="46"/>
    </row>
    <row r="265" spans="1:2" x14ac:dyDescent="0.2">
      <c r="A265" s="46"/>
      <c r="B265" s="46"/>
    </row>
    <row r="266" spans="1:2" x14ac:dyDescent="0.2">
      <c r="A266" s="46"/>
      <c r="B266" s="46"/>
    </row>
    <row r="267" spans="1:2" x14ac:dyDescent="0.2">
      <c r="A267" s="46"/>
      <c r="B267" s="46"/>
    </row>
    <row r="268" spans="1:2" x14ac:dyDescent="0.2">
      <c r="A268" s="46"/>
      <c r="B268" s="46"/>
    </row>
    <row r="269" spans="1:2" x14ac:dyDescent="0.2">
      <c r="A269" s="46"/>
      <c r="B269" s="46"/>
    </row>
    <row r="270" spans="1:2" x14ac:dyDescent="0.2">
      <c r="A270" s="46"/>
      <c r="B270" s="46"/>
    </row>
    <row r="271" spans="1:2" x14ac:dyDescent="0.2">
      <c r="A271" s="46"/>
      <c r="B271" s="46"/>
    </row>
    <row r="272" spans="1:2" x14ac:dyDescent="0.2">
      <c r="A272" s="46"/>
      <c r="B272" s="46"/>
    </row>
  </sheetData>
  <sheetProtection algorithmName="SHA-512" hashValue="sAdbz9uJCIxEKk1zh1hQGKzgLV0xOOz2+fRyfU09R51S7cLi3fqyKYlf6Xc1T578/NWkPY1f3uWeVdHDggOIFA==" saltValue="ZoNe87f5lyCRArmGl1ytV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161"/>
  <sheetViews>
    <sheetView topLeftCell="A43" zoomScale="80" zoomScaleNormal="80" workbookViewId="0">
      <selection activeCell="A49" sqref="A49"/>
    </sheetView>
  </sheetViews>
  <sheetFormatPr baseColWidth="10" defaultColWidth="10.83203125" defaultRowHeight="16" x14ac:dyDescent="0.2"/>
  <cols>
    <col min="1" max="1" width="14.83203125" style="72" customWidth="1"/>
    <col min="2" max="2" width="21.83203125" style="93" customWidth="1"/>
    <col min="3" max="3" width="38.6640625" style="93" customWidth="1"/>
    <col min="4" max="4" width="23.83203125" style="93" customWidth="1"/>
    <col min="5" max="5" width="28" style="93" customWidth="1"/>
    <col min="6" max="6" width="40" style="93" customWidth="1"/>
    <col min="7" max="7" width="18.5" style="72" customWidth="1"/>
    <col min="8" max="8" width="20.6640625" style="72" customWidth="1"/>
    <col min="9" max="9" width="90.33203125" style="93" customWidth="1"/>
    <col min="10" max="16384" width="10.83203125" style="93"/>
  </cols>
  <sheetData>
    <row r="1" spans="1:9" ht="61" customHeight="1" x14ac:dyDescent="0.2">
      <c r="A1" s="44" t="s">
        <v>384</v>
      </c>
      <c r="B1" s="45" t="str">
        <f>IF(Introduction!B1&lt;&gt;"",Introduction!B1,"")</f>
        <v>Manufacture of plastics and plastic products</v>
      </c>
      <c r="C1" s="95"/>
      <c r="D1" s="95"/>
      <c r="E1" s="95"/>
      <c r="F1" s="95"/>
      <c r="G1" s="96"/>
      <c r="H1" s="96"/>
      <c r="I1" s="95"/>
    </row>
    <row r="2" spans="1:9" x14ac:dyDescent="0.2">
      <c r="A2" s="96"/>
      <c r="B2" s="95"/>
      <c r="C2" s="95"/>
      <c r="D2" s="95"/>
      <c r="E2" s="95"/>
      <c r="F2" s="95"/>
      <c r="G2" s="96"/>
      <c r="H2" s="96"/>
      <c r="I2" s="95"/>
    </row>
    <row r="3" spans="1:9" ht="33" customHeight="1" x14ac:dyDescent="0.2">
      <c r="A3" s="315" t="s">
        <v>397</v>
      </c>
      <c r="B3" s="315"/>
      <c r="C3" s="315"/>
      <c r="D3" s="315"/>
      <c r="E3" s="315"/>
      <c r="F3" s="315"/>
      <c r="G3" s="315"/>
      <c r="H3" s="315"/>
      <c r="I3" s="315"/>
    </row>
    <row r="4" spans="1:9" ht="65" customHeight="1" x14ac:dyDescent="0.2">
      <c r="A4" s="97" t="s">
        <v>448</v>
      </c>
      <c r="B4" s="97" t="s">
        <v>398</v>
      </c>
      <c r="C4" s="97" t="s">
        <v>399</v>
      </c>
      <c r="D4" s="97" t="s">
        <v>455</v>
      </c>
      <c r="E4" s="97" t="s">
        <v>449</v>
      </c>
      <c r="F4" s="97" t="s">
        <v>400</v>
      </c>
      <c r="G4" s="97" t="s">
        <v>401</v>
      </c>
      <c r="H4" s="97" t="s">
        <v>515</v>
      </c>
      <c r="I4" s="97" t="s">
        <v>516</v>
      </c>
    </row>
    <row r="5" spans="1:9" s="94" customFormat="1" ht="51" x14ac:dyDescent="0.2">
      <c r="A5" s="31" t="s">
        <v>402</v>
      </c>
      <c r="B5" s="225" t="s">
        <v>670</v>
      </c>
      <c r="C5" s="225" t="s">
        <v>675</v>
      </c>
      <c r="D5" s="225" t="s">
        <v>671</v>
      </c>
      <c r="E5" s="225" t="s">
        <v>669</v>
      </c>
      <c r="F5" s="225" t="s">
        <v>672</v>
      </c>
      <c r="G5" s="226">
        <v>2019</v>
      </c>
      <c r="H5" s="227">
        <v>40554</v>
      </c>
      <c r="I5" s="228" t="s">
        <v>668</v>
      </c>
    </row>
    <row r="6" spans="1:9" s="94" customFormat="1" ht="51" x14ac:dyDescent="0.2">
      <c r="A6" s="33" t="s">
        <v>403</v>
      </c>
      <c r="B6" s="225" t="s">
        <v>673</v>
      </c>
      <c r="C6" s="225" t="s">
        <v>674</v>
      </c>
      <c r="D6" s="225" t="s">
        <v>676</v>
      </c>
      <c r="E6" s="225"/>
      <c r="F6" s="225"/>
      <c r="G6" s="226" t="s">
        <v>677</v>
      </c>
      <c r="H6" s="227"/>
      <c r="I6" s="228" t="s">
        <v>644</v>
      </c>
    </row>
    <row r="7" spans="1:9" s="94" customFormat="1" ht="34" x14ac:dyDescent="0.2">
      <c r="A7" s="31" t="s">
        <v>404</v>
      </c>
      <c r="B7" s="225" t="s">
        <v>673</v>
      </c>
      <c r="C7" s="225" t="s">
        <v>678</v>
      </c>
      <c r="D7" s="225" t="s">
        <v>679</v>
      </c>
      <c r="E7" s="225"/>
      <c r="F7" s="225" t="s">
        <v>680</v>
      </c>
      <c r="G7" s="229">
        <v>44036</v>
      </c>
      <c r="H7" s="226"/>
      <c r="I7" s="225" t="s">
        <v>645</v>
      </c>
    </row>
    <row r="8" spans="1:9" s="94" customFormat="1" ht="34" x14ac:dyDescent="0.2">
      <c r="A8" s="33" t="s">
        <v>405</v>
      </c>
      <c r="B8" s="98" t="s">
        <v>673</v>
      </c>
      <c r="C8" s="98" t="s">
        <v>741</v>
      </c>
      <c r="D8" s="98" t="s">
        <v>738</v>
      </c>
      <c r="E8" s="98"/>
      <c r="F8" s="98"/>
      <c r="G8" s="208">
        <v>43686</v>
      </c>
      <c r="H8" s="98"/>
      <c r="I8" s="98" t="s">
        <v>740</v>
      </c>
    </row>
    <row r="9" spans="1:9" s="94" customFormat="1" ht="34" x14ac:dyDescent="0.2">
      <c r="A9" s="31" t="s">
        <v>406</v>
      </c>
      <c r="B9" s="98" t="s">
        <v>673</v>
      </c>
      <c r="C9" s="98" t="s">
        <v>744</v>
      </c>
      <c r="D9" s="98" t="s">
        <v>743</v>
      </c>
      <c r="E9" s="98"/>
      <c r="F9" s="98"/>
      <c r="G9" s="208" t="s">
        <v>677</v>
      </c>
      <c r="H9" s="98"/>
      <c r="I9" s="98" t="s">
        <v>667</v>
      </c>
    </row>
    <row r="10" spans="1:9" s="94" customFormat="1" ht="34" x14ac:dyDescent="0.2">
      <c r="A10" s="33" t="s">
        <v>407</v>
      </c>
      <c r="B10" s="98" t="s">
        <v>673</v>
      </c>
      <c r="C10" s="98" t="s">
        <v>786</v>
      </c>
      <c r="D10" s="98" t="s">
        <v>671</v>
      </c>
      <c r="E10" s="98"/>
      <c r="F10" s="98" t="s">
        <v>787</v>
      </c>
      <c r="G10" s="208">
        <v>43086</v>
      </c>
      <c r="H10" s="101">
        <v>40554</v>
      </c>
      <c r="I10" s="98" t="s">
        <v>766</v>
      </c>
    </row>
    <row r="11" spans="1:9" s="94" customFormat="1" ht="34" x14ac:dyDescent="0.2">
      <c r="A11" s="31" t="s">
        <v>408</v>
      </c>
      <c r="B11" s="98" t="s">
        <v>670</v>
      </c>
      <c r="C11" s="98" t="s">
        <v>682</v>
      </c>
      <c r="D11" s="98" t="s">
        <v>683</v>
      </c>
      <c r="E11" s="98" t="s">
        <v>681</v>
      </c>
      <c r="F11" s="98" t="s">
        <v>684</v>
      </c>
      <c r="G11" s="99" t="s">
        <v>685</v>
      </c>
      <c r="H11" s="101"/>
      <c r="I11" s="98" t="s">
        <v>647</v>
      </c>
    </row>
    <row r="12" spans="1:9" s="94" customFormat="1" ht="34" x14ac:dyDescent="0.2">
      <c r="A12" s="33" t="s">
        <v>409</v>
      </c>
      <c r="B12" s="98" t="s">
        <v>673</v>
      </c>
      <c r="C12" s="98" t="s">
        <v>791</v>
      </c>
      <c r="D12" s="98" t="s">
        <v>792</v>
      </c>
      <c r="E12" s="98"/>
      <c r="F12" s="98" t="s">
        <v>793</v>
      </c>
      <c r="G12" s="99">
        <v>2017</v>
      </c>
      <c r="H12" s="99"/>
      <c r="I12" s="259" t="s">
        <v>767</v>
      </c>
    </row>
    <row r="13" spans="1:9" s="94" customFormat="1" ht="34" x14ac:dyDescent="0.2">
      <c r="A13" s="31" t="s">
        <v>410</v>
      </c>
      <c r="B13" s="98" t="s">
        <v>670</v>
      </c>
      <c r="C13" s="98" t="s">
        <v>682</v>
      </c>
      <c r="D13" s="98" t="s">
        <v>683</v>
      </c>
      <c r="E13" s="98" t="s">
        <v>797</v>
      </c>
      <c r="F13" s="98" t="s">
        <v>684</v>
      </c>
      <c r="G13" s="99" t="s">
        <v>685</v>
      </c>
      <c r="H13" s="99"/>
      <c r="I13" s="98" t="s">
        <v>647</v>
      </c>
    </row>
    <row r="14" spans="1:9" s="94" customFormat="1" ht="17" x14ac:dyDescent="0.2">
      <c r="A14" s="33" t="s">
        <v>411</v>
      </c>
      <c r="B14" s="98" t="s">
        <v>673</v>
      </c>
      <c r="C14" s="98" t="s">
        <v>794</v>
      </c>
      <c r="D14" s="98" t="s">
        <v>795</v>
      </c>
      <c r="E14" s="98"/>
      <c r="F14" s="98" t="s">
        <v>796</v>
      </c>
      <c r="G14" s="208">
        <v>41605</v>
      </c>
      <c r="H14" s="99"/>
      <c r="I14" s="98" t="s">
        <v>768</v>
      </c>
    </row>
    <row r="15" spans="1:9" s="94" customFormat="1" ht="34" x14ac:dyDescent="0.2">
      <c r="A15" s="31" t="s">
        <v>412</v>
      </c>
      <c r="B15" s="98" t="s">
        <v>670</v>
      </c>
      <c r="C15" s="98" t="s">
        <v>682</v>
      </c>
      <c r="D15" s="98" t="s">
        <v>683</v>
      </c>
      <c r="E15" s="98" t="s">
        <v>797</v>
      </c>
      <c r="F15" s="98" t="s">
        <v>684</v>
      </c>
      <c r="G15" s="99" t="s">
        <v>685</v>
      </c>
      <c r="H15" s="99"/>
      <c r="I15" s="259" t="s">
        <v>647</v>
      </c>
    </row>
    <row r="16" spans="1:9" s="94" customFormat="1" ht="34" x14ac:dyDescent="0.2">
      <c r="A16" s="33" t="s">
        <v>413</v>
      </c>
      <c r="B16" s="98" t="s">
        <v>670</v>
      </c>
      <c r="C16" s="98" t="s">
        <v>682</v>
      </c>
      <c r="D16" s="98" t="s">
        <v>683</v>
      </c>
      <c r="E16" s="98" t="s">
        <v>688</v>
      </c>
      <c r="F16" s="98" t="s">
        <v>684</v>
      </c>
      <c r="G16" s="99" t="s">
        <v>685</v>
      </c>
      <c r="H16" s="99"/>
      <c r="I16" s="98" t="s">
        <v>647</v>
      </c>
    </row>
    <row r="17" spans="1:9" s="94" customFormat="1" ht="51" x14ac:dyDescent="0.2">
      <c r="A17" s="31" t="s">
        <v>414</v>
      </c>
      <c r="B17" s="98" t="s">
        <v>673</v>
      </c>
      <c r="C17" s="98" t="s">
        <v>690</v>
      </c>
      <c r="D17" s="98" t="s">
        <v>689</v>
      </c>
      <c r="E17" s="98"/>
      <c r="F17" s="98" t="s">
        <v>691</v>
      </c>
      <c r="G17" s="208">
        <v>42902</v>
      </c>
      <c r="H17" s="99"/>
      <c r="I17" s="98" t="s">
        <v>650</v>
      </c>
    </row>
    <row r="18" spans="1:9" s="94" customFormat="1" ht="17" x14ac:dyDescent="0.2">
      <c r="A18" s="33" t="s">
        <v>415</v>
      </c>
      <c r="B18" s="98" t="s">
        <v>673</v>
      </c>
      <c r="C18" s="98" t="s">
        <v>692</v>
      </c>
      <c r="D18" s="98" t="s">
        <v>693</v>
      </c>
      <c r="E18" s="98"/>
      <c r="F18" s="98" t="s">
        <v>694</v>
      </c>
      <c r="G18" s="208">
        <v>44046</v>
      </c>
      <c r="H18" s="99"/>
      <c r="I18" s="98" t="s">
        <v>651</v>
      </c>
    </row>
    <row r="19" spans="1:9" s="94" customFormat="1" ht="17" x14ac:dyDescent="0.2">
      <c r="A19" s="31" t="s">
        <v>416</v>
      </c>
      <c r="B19" s="98" t="s">
        <v>673</v>
      </c>
      <c r="C19" s="98" t="s">
        <v>695</v>
      </c>
      <c r="D19" s="98" t="s">
        <v>696</v>
      </c>
      <c r="E19" s="98"/>
      <c r="F19" s="98"/>
      <c r="G19" s="99"/>
      <c r="H19" s="99"/>
      <c r="I19" s="259" t="s">
        <v>654</v>
      </c>
    </row>
    <row r="20" spans="1:9" s="94" customFormat="1" ht="17" x14ac:dyDescent="0.2">
      <c r="A20" s="33" t="s">
        <v>417</v>
      </c>
      <c r="B20" s="98" t="s">
        <v>673</v>
      </c>
      <c r="C20" s="98" t="s">
        <v>800</v>
      </c>
      <c r="D20" s="98" t="s">
        <v>801</v>
      </c>
      <c r="E20" s="98"/>
      <c r="F20" s="98"/>
      <c r="G20" s="209" t="s">
        <v>706</v>
      </c>
      <c r="H20" s="99"/>
      <c r="I20" s="260" t="s">
        <v>769</v>
      </c>
    </row>
    <row r="21" spans="1:9" s="94" customFormat="1" ht="51" x14ac:dyDescent="0.2">
      <c r="A21" s="31" t="s">
        <v>418</v>
      </c>
      <c r="B21" s="98" t="s">
        <v>673</v>
      </c>
      <c r="C21" s="98" t="s">
        <v>803</v>
      </c>
      <c r="D21" s="98" t="s">
        <v>671</v>
      </c>
      <c r="E21" s="98" t="s">
        <v>802</v>
      </c>
      <c r="F21" s="98" t="s">
        <v>804</v>
      </c>
      <c r="G21" s="99">
        <v>2019</v>
      </c>
      <c r="H21" s="99"/>
      <c r="I21" s="260" t="s">
        <v>653</v>
      </c>
    </row>
    <row r="22" spans="1:9" s="94" customFormat="1" ht="34" x14ac:dyDescent="0.2">
      <c r="A22" s="33" t="s">
        <v>419</v>
      </c>
      <c r="B22" s="98" t="s">
        <v>670</v>
      </c>
      <c r="C22" s="98" t="s">
        <v>708</v>
      </c>
      <c r="D22" s="100" t="s">
        <v>709</v>
      </c>
      <c r="E22" s="100" t="s">
        <v>707</v>
      </c>
      <c r="F22" s="100"/>
      <c r="G22" s="209">
        <v>42370</v>
      </c>
      <c r="H22" s="100"/>
      <c r="I22" s="260" t="s">
        <v>655</v>
      </c>
    </row>
    <row r="23" spans="1:9" s="94" customFormat="1" ht="34" x14ac:dyDescent="0.2">
      <c r="A23" s="31" t="s">
        <v>420</v>
      </c>
      <c r="B23" s="98" t="s">
        <v>673</v>
      </c>
      <c r="C23" s="98" t="s">
        <v>798</v>
      </c>
      <c r="D23" s="98" t="s">
        <v>799</v>
      </c>
      <c r="E23" s="98"/>
      <c r="F23" s="98" t="s">
        <v>763</v>
      </c>
      <c r="G23" s="208">
        <v>43300</v>
      </c>
      <c r="H23" s="99"/>
      <c r="I23" s="259" t="s">
        <v>762</v>
      </c>
    </row>
    <row r="24" spans="1:9" s="94" customFormat="1" ht="34" x14ac:dyDescent="0.2">
      <c r="A24" s="33" t="s">
        <v>421</v>
      </c>
      <c r="B24" s="98" t="s">
        <v>673</v>
      </c>
      <c r="C24" s="98" t="s">
        <v>805</v>
      </c>
      <c r="D24" s="98" t="s">
        <v>771</v>
      </c>
      <c r="E24" s="98"/>
      <c r="F24" s="98"/>
      <c r="G24" s="208" t="s">
        <v>806</v>
      </c>
      <c r="H24" s="99"/>
      <c r="I24" s="260" t="s">
        <v>770</v>
      </c>
    </row>
    <row r="25" spans="1:9" s="94" customFormat="1" ht="34" x14ac:dyDescent="0.2">
      <c r="A25" s="31" t="s">
        <v>422</v>
      </c>
      <c r="B25" s="98" t="s">
        <v>673</v>
      </c>
      <c r="C25" s="98" t="s">
        <v>798</v>
      </c>
      <c r="D25" s="98" t="s">
        <v>799</v>
      </c>
      <c r="E25" s="98"/>
      <c r="F25" s="98" t="s">
        <v>763</v>
      </c>
      <c r="G25" s="208">
        <v>43300</v>
      </c>
      <c r="H25" s="99"/>
      <c r="I25" s="259" t="s">
        <v>762</v>
      </c>
    </row>
    <row r="26" spans="1:9" s="94" customFormat="1" ht="34" x14ac:dyDescent="0.2">
      <c r="A26" s="33" t="s">
        <v>423</v>
      </c>
      <c r="B26" s="98" t="s">
        <v>673</v>
      </c>
      <c r="C26" s="100" t="s">
        <v>701</v>
      </c>
      <c r="D26" s="100" t="s">
        <v>700</v>
      </c>
      <c r="E26" s="100"/>
      <c r="F26" s="100"/>
      <c r="G26" s="210">
        <v>43596</v>
      </c>
      <c r="H26" s="102"/>
      <c r="I26" s="98" t="s">
        <v>699</v>
      </c>
    </row>
    <row r="27" spans="1:9" s="94" customFormat="1" ht="51" x14ac:dyDescent="0.2">
      <c r="A27" s="31" t="s">
        <v>424</v>
      </c>
      <c r="B27" s="98" t="s">
        <v>673</v>
      </c>
      <c r="C27" s="98" t="s">
        <v>811</v>
      </c>
      <c r="D27" s="98" t="s">
        <v>812</v>
      </c>
      <c r="E27" s="98"/>
      <c r="F27" s="98"/>
      <c r="G27" s="208">
        <v>42825</v>
      </c>
      <c r="H27" s="99"/>
      <c r="I27" s="98" t="s">
        <v>781</v>
      </c>
    </row>
    <row r="28" spans="1:9" s="94" customFormat="1" ht="51" x14ac:dyDescent="0.2">
      <c r="A28" s="33" t="s">
        <v>425</v>
      </c>
      <c r="B28" s="98" t="s">
        <v>673</v>
      </c>
      <c r="C28" s="98" t="s">
        <v>774</v>
      </c>
      <c r="D28" s="98" t="s">
        <v>776</v>
      </c>
      <c r="E28" s="100"/>
      <c r="F28" s="100" t="s">
        <v>775</v>
      </c>
      <c r="G28" s="211">
        <v>40878</v>
      </c>
      <c r="H28" s="102"/>
      <c r="I28" s="100" t="s">
        <v>773</v>
      </c>
    </row>
    <row r="29" spans="1:9" s="94" customFormat="1" ht="34" x14ac:dyDescent="0.2">
      <c r="A29" s="31" t="s">
        <v>426</v>
      </c>
      <c r="B29" s="225" t="s">
        <v>673</v>
      </c>
      <c r="C29" s="225" t="s">
        <v>786</v>
      </c>
      <c r="D29" s="225" t="s">
        <v>671</v>
      </c>
      <c r="E29" s="225"/>
      <c r="F29" s="225" t="s">
        <v>787</v>
      </c>
      <c r="G29" s="229">
        <v>43086</v>
      </c>
      <c r="H29" s="227">
        <v>40554</v>
      </c>
      <c r="I29" s="228" t="s">
        <v>766</v>
      </c>
    </row>
    <row r="30" spans="1:9" s="94" customFormat="1" ht="51" x14ac:dyDescent="0.2">
      <c r="A30" s="33" t="s">
        <v>427</v>
      </c>
      <c r="B30" s="98" t="s">
        <v>673</v>
      </c>
      <c r="C30" s="98" t="s">
        <v>774</v>
      </c>
      <c r="D30" s="98" t="s">
        <v>776</v>
      </c>
      <c r="E30" s="100"/>
      <c r="F30" s="100" t="s">
        <v>775</v>
      </c>
      <c r="G30" s="211">
        <v>40878</v>
      </c>
      <c r="H30" s="102"/>
      <c r="I30" s="100" t="s">
        <v>773</v>
      </c>
    </row>
    <row r="31" spans="1:9" s="94" customFormat="1" ht="34" x14ac:dyDescent="0.2">
      <c r="A31" s="31" t="s">
        <v>428</v>
      </c>
      <c r="B31" s="98" t="s">
        <v>673</v>
      </c>
      <c r="C31" s="98" t="s">
        <v>778</v>
      </c>
      <c r="D31" s="98" t="s">
        <v>779</v>
      </c>
      <c r="E31" s="100"/>
      <c r="F31" s="100"/>
      <c r="G31" s="210">
        <v>42412</v>
      </c>
      <c r="H31" s="102"/>
      <c r="I31" s="100" t="s">
        <v>777</v>
      </c>
    </row>
    <row r="32" spans="1:9" s="94" customFormat="1" ht="34" x14ac:dyDescent="0.2">
      <c r="A32" s="33" t="s">
        <v>429</v>
      </c>
      <c r="B32" s="98" t="s">
        <v>670</v>
      </c>
      <c r="C32" s="98" t="s">
        <v>682</v>
      </c>
      <c r="D32" s="98" t="s">
        <v>683</v>
      </c>
      <c r="E32" s="98" t="s">
        <v>681</v>
      </c>
      <c r="F32" s="98" t="s">
        <v>684</v>
      </c>
      <c r="G32" s="99" t="s">
        <v>685</v>
      </c>
      <c r="H32" s="101"/>
      <c r="I32" s="98" t="s">
        <v>647</v>
      </c>
    </row>
    <row r="33" spans="1:9" s="94" customFormat="1" ht="34" x14ac:dyDescent="0.2">
      <c r="A33" s="31" t="s">
        <v>430</v>
      </c>
      <c r="B33" s="98" t="s">
        <v>673</v>
      </c>
      <c r="C33" s="98" t="s">
        <v>788</v>
      </c>
      <c r="D33" s="98" t="s">
        <v>789</v>
      </c>
      <c r="E33" s="98"/>
      <c r="F33" s="98" t="s">
        <v>790</v>
      </c>
      <c r="G33" s="208">
        <v>40475</v>
      </c>
      <c r="H33" s="99"/>
      <c r="I33" s="259" t="s">
        <v>780</v>
      </c>
    </row>
    <row r="34" spans="1:9" s="94" customFormat="1" ht="34" x14ac:dyDescent="0.2">
      <c r="A34" s="33" t="s">
        <v>431</v>
      </c>
      <c r="B34" s="98" t="s">
        <v>673</v>
      </c>
      <c r="C34" s="98" t="s">
        <v>791</v>
      </c>
      <c r="D34" s="98" t="s">
        <v>792</v>
      </c>
      <c r="E34" s="98"/>
      <c r="F34" s="98" t="s">
        <v>793</v>
      </c>
      <c r="G34" s="99">
        <v>2017</v>
      </c>
      <c r="H34" s="99"/>
      <c r="I34" s="259" t="s">
        <v>767</v>
      </c>
    </row>
    <row r="35" spans="1:9" s="94" customFormat="1" ht="34" x14ac:dyDescent="0.2">
      <c r="A35" s="31" t="s">
        <v>432</v>
      </c>
      <c r="B35" s="98" t="s">
        <v>670</v>
      </c>
      <c r="C35" s="98" t="s">
        <v>682</v>
      </c>
      <c r="D35" s="98" t="s">
        <v>683</v>
      </c>
      <c r="E35" s="98" t="s">
        <v>797</v>
      </c>
      <c r="F35" s="98" t="s">
        <v>684</v>
      </c>
      <c r="G35" s="99" t="s">
        <v>685</v>
      </c>
      <c r="H35" s="99"/>
      <c r="I35" s="98" t="s">
        <v>647</v>
      </c>
    </row>
    <row r="36" spans="1:9" s="94" customFormat="1" ht="34" x14ac:dyDescent="0.2">
      <c r="A36" s="33" t="s">
        <v>433</v>
      </c>
      <c r="B36" s="98" t="s">
        <v>673</v>
      </c>
      <c r="C36" s="98" t="s">
        <v>786</v>
      </c>
      <c r="D36" s="98" t="s">
        <v>671</v>
      </c>
      <c r="E36" s="98"/>
      <c r="F36" s="98" t="s">
        <v>787</v>
      </c>
      <c r="G36" s="208">
        <v>43086</v>
      </c>
      <c r="H36" s="101">
        <v>40554</v>
      </c>
      <c r="I36" s="98" t="s">
        <v>766</v>
      </c>
    </row>
    <row r="37" spans="1:9" s="94" customFormat="1" ht="51" x14ac:dyDescent="0.2">
      <c r="A37" s="31" t="s">
        <v>434</v>
      </c>
      <c r="B37" s="98" t="s">
        <v>673</v>
      </c>
      <c r="C37" s="98" t="s">
        <v>879</v>
      </c>
      <c r="D37" s="98" t="s">
        <v>880</v>
      </c>
      <c r="E37" s="98"/>
      <c r="F37" s="98"/>
      <c r="G37" s="261" t="s">
        <v>881</v>
      </c>
      <c r="H37" s="101"/>
      <c r="I37" s="259" t="s">
        <v>861</v>
      </c>
    </row>
    <row r="38" spans="1:9" s="94" customFormat="1" ht="34" x14ac:dyDescent="0.2">
      <c r="A38" s="33" t="s">
        <v>435</v>
      </c>
      <c r="B38" s="98" t="s">
        <v>673</v>
      </c>
      <c r="C38" s="98" t="s">
        <v>848</v>
      </c>
      <c r="D38" s="98" t="s">
        <v>849</v>
      </c>
      <c r="E38" s="100"/>
      <c r="F38" s="100" t="s">
        <v>850</v>
      </c>
      <c r="G38" s="210">
        <v>42710</v>
      </c>
      <c r="H38" s="100"/>
      <c r="I38" s="100" t="s">
        <v>846</v>
      </c>
    </row>
    <row r="39" spans="1:9" s="94" customFormat="1" ht="34" x14ac:dyDescent="0.2">
      <c r="A39" s="31" t="s">
        <v>436</v>
      </c>
      <c r="B39" s="98" t="s">
        <v>673</v>
      </c>
      <c r="C39" s="98" t="s">
        <v>852</v>
      </c>
      <c r="D39" s="98" t="s">
        <v>815</v>
      </c>
      <c r="E39" s="100"/>
      <c r="F39" s="100"/>
      <c r="G39" s="210"/>
      <c r="H39" s="100"/>
      <c r="I39" s="98" t="s">
        <v>813</v>
      </c>
    </row>
    <row r="40" spans="1:9" s="94" customFormat="1" ht="34" x14ac:dyDescent="0.2">
      <c r="A40" s="20" t="s">
        <v>437</v>
      </c>
      <c r="B40" s="98" t="s">
        <v>673</v>
      </c>
      <c r="C40" s="98" t="s">
        <v>814</v>
      </c>
      <c r="D40" s="98" t="s">
        <v>815</v>
      </c>
      <c r="E40" s="100"/>
      <c r="F40" s="100"/>
      <c r="G40" s="102" t="s">
        <v>677</v>
      </c>
      <c r="H40" s="102"/>
      <c r="I40" s="260" t="s">
        <v>813</v>
      </c>
    </row>
    <row r="41" spans="1:9" s="94" customFormat="1" ht="34" x14ac:dyDescent="0.2">
      <c r="A41" s="31" t="s">
        <v>438</v>
      </c>
      <c r="B41" s="225" t="s">
        <v>673</v>
      </c>
      <c r="C41" s="225" t="s">
        <v>778</v>
      </c>
      <c r="D41" s="225" t="s">
        <v>779</v>
      </c>
      <c r="E41" s="228"/>
      <c r="F41" s="228"/>
      <c r="G41" s="257">
        <v>42412</v>
      </c>
      <c r="H41" s="258"/>
      <c r="I41" s="228" t="s">
        <v>777</v>
      </c>
    </row>
    <row r="42" spans="1:9" s="94" customFormat="1" ht="34" x14ac:dyDescent="0.2">
      <c r="A42" s="33" t="s">
        <v>439</v>
      </c>
      <c r="B42" s="98" t="s">
        <v>673</v>
      </c>
      <c r="C42" s="98" t="s">
        <v>814</v>
      </c>
      <c r="D42" s="98" t="s">
        <v>815</v>
      </c>
      <c r="E42" s="100"/>
      <c r="F42" s="100"/>
      <c r="G42" s="102" t="s">
        <v>677</v>
      </c>
      <c r="H42" s="102"/>
      <c r="I42" s="260" t="s">
        <v>813</v>
      </c>
    </row>
    <row r="43" spans="1:9" ht="51" x14ac:dyDescent="0.2">
      <c r="A43" s="17" t="s">
        <v>440</v>
      </c>
      <c r="B43" s="98" t="s">
        <v>673</v>
      </c>
      <c r="C43" s="98" t="s">
        <v>774</v>
      </c>
      <c r="D43" s="98" t="s">
        <v>776</v>
      </c>
      <c r="E43" s="100" t="s">
        <v>816</v>
      </c>
      <c r="F43" s="100" t="s">
        <v>775</v>
      </c>
      <c r="G43" s="211">
        <v>40878</v>
      </c>
      <c r="H43" s="102"/>
      <c r="I43" s="100" t="s">
        <v>773</v>
      </c>
    </row>
    <row r="44" spans="1:9" ht="51" x14ac:dyDescent="0.2">
      <c r="A44" s="20" t="s">
        <v>441</v>
      </c>
      <c r="B44" s="98" t="s">
        <v>673</v>
      </c>
      <c r="C44" s="98" t="s">
        <v>774</v>
      </c>
      <c r="D44" s="98" t="s">
        <v>776</v>
      </c>
      <c r="E44" s="100" t="s">
        <v>816</v>
      </c>
      <c r="F44" s="100" t="s">
        <v>775</v>
      </c>
      <c r="G44" s="211">
        <v>40878</v>
      </c>
      <c r="H44" s="102"/>
      <c r="I44" s="100" t="s">
        <v>773</v>
      </c>
    </row>
    <row r="45" spans="1:9" ht="17" x14ac:dyDescent="0.2">
      <c r="A45" s="17" t="s">
        <v>495</v>
      </c>
      <c r="B45" s="98" t="s">
        <v>673</v>
      </c>
      <c r="C45" s="100" t="s">
        <v>705</v>
      </c>
      <c r="D45" s="100" t="s">
        <v>704</v>
      </c>
      <c r="E45" s="100"/>
      <c r="F45" s="100"/>
      <c r="G45" s="102" t="s">
        <v>706</v>
      </c>
      <c r="H45" s="100"/>
      <c r="I45" s="100" t="s">
        <v>652</v>
      </c>
    </row>
    <row r="46" spans="1:9" ht="34" x14ac:dyDescent="0.2">
      <c r="A46" s="20" t="s">
        <v>496</v>
      </c>
      <c r="B46" s="98" t="s">
        <v>673</v>
      </c>
      <c r="C46" s="98" t="s">
        <v>719</v>
      </c>
      <c r="D46" s="98" t="s">
        <v>718</v>
      </c>
      <c r="E46" s="100"/>
      <c r="F46" s="100"/>
      <c r="G46" s="209"/>
      <c r="H46" s="100"/>
      <c r="I46" s="100" t="s">
        <v>665</v>
      </c>
    </row>
    <row r="47" spans="1:9" ht="34" x14ac:dyDescent="0.2">
      <c r="A47" s="17" t="s">
        <v>497</v>
      </c>
      <c r="B47" s="98" t="s">
        <v>673</v>
      </c>
      <c r="C47" s="98" t="s">
        <v>719</v>
      </c>
      <c r="D47" s="98" t="s">
        <v>718</v>
      </c>
      <c r="E47" s="100"/>
      <c r="F47" s="100"/>
      <c r="G47" s="210"/>
      <c r="H47" s="100"/>
      <c r="I47" s="260" t="s">
        <v>665</v>
      </c>
    </row>
    <row r="48" spans="1:9" ht="17" x14ac:dyDescent="0.2">
      <c r="A48" s="20" t="s">
        <v>498</v>
      </c>
      <c r="B48" s="98" t="s">
        <v>673</v>
      </c>
      <c r="C48" s="100" t="s">
        <v>717</v>
      </c>
      <c r="D48" s="100" t="s">
        <v>716</v>
      </c>
      <c r="E48" s="100"/>
      <c r="F48" s="100"/>
      <c r="G48" s="210" t="s">
        <v>677</v>
      </c>
      <c r="H48" s="100"/>
      <c r="I48" s="260" t="s">
        <v>656</v>
      </c>
    </row>
    <row r="49" spans="1:9" ht="34" x14ac:dyDescent="0.2">
      <c r="A49" s="17" t="s">
        <v>499</v>
      </c>
      <c r="B49" s="98" t="s">
        <v>673</v>
      </c>
      <c r="C49" s="98" t="s">
        <v>891</v>
      </c>
      <c r="D49" s="98" t="s">
        <v>892</v>
      </c>
      <c r="E49" s="100"/>
      <c r="F49" s="100" t="s">
        <v>893</v>
      </c>
      <c r="G49" s="257">
        <v>43311</v>
      </c>
      <c r="H49" s="102"/>
      <c r="I49" s="259" t="s">
        <v>890</v>
      </c>
    </row>
    <row r="50" spans="1:9" ht="51" x14ac:dyDescent="0.2">
      <c r="A50" s="20" t="s">
        <v>500</v>
      </c>
      <c r="B50" s="98" t="s">
        <v>673</v>
      </c>
      <c r="C50" s="100" t="s">
        <v>737</v>
      </c>
      <c r="D50" s="98" t="s">
        <v>736</v>
      </c>
      <c r="E50" s="100"/>
      <c r="F50" s="100"/>
      <c r="G50" s="210" t="s">
        <v>817</v>
      </c>
      <c r="H50" s="100"/>
      <c r="I50" s="260" t="s">
        <v>658</v>
      </c>
    </row>
    <row r="51" spans="1:9" ht="34" x14ac:dyDescent="0.2">
      <c r="A51" s="156" t="s">
        <v>501</v>
      </c>
      <c r="B51" s="98" t="s">
        <v>673</v>
      </c>
      <c r="C51" s="100" t="s">
        <v>728</v>
      </c>
      <c r="D51" s="100" t="s">
        <v>729</v>
      </c>
      <c r="E51" s="100"/>
      <c r="F51" s="100" t="s">
        <v>730</v>
      </c>
      <c r="G51" s="210">
        <v>43355</v>
      </c>
      <c r="H51" s="100"/>
      <c r="I51" s="259" t="s">
        <v>663</v>
      </c>
    </row>
    <row r="52" spans="1:9" ht="17" x14ac:dyDescent="0.2">
      <c r="A52" s="155" t="s">
        <v>502</v>
      </c>
      <c r="B52" s="98" t="s">
        <v>673</v>
      </c>
      <c r="C52" s="100" t="s">
        <v>732</v>
      </c>
      <c r="D52" s="100" t="s">
        <v>733</v>
      </c>
      <c r="E52" s="100"/>
      <c r="F52" s="100"/>
      <c r="G52" s="102" t="s">
        <v>734</v>
      </c>
      <c r="H52" s="100"/>
      <c r="I52" s="260" t="s">
        <v>662</v>
      </c>
    </row>
    <row r="53" spans="1:9" s="94" customFormat="1" ht="17" x14ac:dyDescent="0.2">
      <c r="A53" s="31" t="s">
        <v>503</v>
      </c>
      <c r="B53" s="98" t="s">
        <v>673</v>
      </c>
      <c r="C53" s="98" t="s">
        <v>807</v>
      </c>
      <c r="D53" s="98" t="s">
        <v>808</v>
      </c>
      <c r="E53" s="98"/>
      <c r="F53" s="98" t="s">
        <v>809</v>
      </c>
      <c r="G53" s="99" t="s">
        <v>810</v>
      </c>
      <c r="H53" s="101"/>
      <c r="I53" s="260" t="s">
        <v>772</v>
      </c>
    </row>
    <row r="54" spans="1:9" s="94" customFormat="1" ht="51" x14ac:dyDescent="0.2">
      <c r="A54" s="33" t="s">
        <v>504</v>
      </c>
      <c r="B54" s="98" t="s">
        <v>673</v>
      </c>
      <c r="C54" s="100" t="s">
        <v>737</v>
      </c>
      <c r="D54" s="98" t="s">
        <v>736</v>
      </c>
      <c r="E54" s="100"/>
      <c r="F54" s="100"/>
      <c r="G54" s="210" t="s">
        <v>817</v>
      </c>
      <c r="H54" s="100"/>
      <c r="I54" s="100" t="s">
        <v>658</v>
      </c>
    </row>
    <row r="55" spans="1:9" ht="34" x14ac:dyDescent="0.2">
      <c r="A55" s="17" t="s">
        <v>505</v>
      </c>
      <c r="B55" s="225" t="s">
        <v>673</v>
      </c>
      <c r="C55" s="225" t="s">
        <v>741</v>
      </c>
      <c r="D55" s="225" t="s">
        <v>738</v>
      </c>
      <c r="E55" s="228"/>
      <c r="F55" s="228"/>
      <c r="G55" s="257">
        <v>43686</v>
      </c>
      <c r="H55" s="228"/>
      <c r="I55" s="225" t="s">
        <v>740</v>
      </c>
    </row>
    <row r="56" spans="1:9" ht="17" x14ac:dyDescent="0.2">
      <c r="A56" s="20" t="s">
        <v>506</v>
      </c>
      <c r="B56" s="225" t="s">
        <v>673</v>
      </c>
      <c r="C56" s="228" t="s">
        <v>744</v>
      </c>
      <c r="D56" s="228" t="s">
        <v>743</v>
      </c>
      <c r="E56" s="228"/>
      <c r="F56" s="228"/>
      <c r="G56" s="257" t="s">
        <v>677</v>
      </c>
      <c r="H56" s="228"/>
      <c r="I56" s="228" t="s">
        <v>667</v>
      </c>
    </row>
    <row r="57" spans="1:9" ht="34" x14ac:dyDescent="0.2">
      <c r="A57" s="17" t="s">
        <v>507</v>
      </c>
      <c r="B57" s="98" t="s">
        <v>673</v>
      </c>
      <c r="C57" s="100" t="s">
        <v>826</v>
      </c>
      <c r="D57" s="98" t="s">
        <v>827</v>
      </c>
      <c r="E57" s="100" t="s">
        <v>825</v>
      </c>
      <c r="F57" s="100" t="s">
        <v>828</v>
      </c>
      <c r="G57" s="209">
        <v>43040</v>
      </c>
      <c r="H57" s="100"/>
      <c r="I57" s="100" t="s">
        <v>824</v>
      </c>
    </row>
    <row r="58" spans="1:9" ht="51" x14ac:dyDescent="0.2">
      <c r="A58" s="20" t="s">
        <v>508</v>
      </c>
      <c r="B58" s="98" t="s">
        <v>673</v>
      </c>
      <c r="C58" s="100" t="s">
        <v>737</v>
      </c>
      <c r="D58" s="98" t="s">
        <v>736</v>
      </c>
      <c r="E58" s="100"/>
      <c r="F58" s="100"/>
      <c r="G58" s="210" t="s">
        <v>817</v>
      </c>
      <c r="H58" s="100"/>
      <c r="I58" s="100" t="s">
        <v>658</v>
      </c>
    </row>
    <row r="59" spans="1:9" ht="51" x14ac:dyDescent="0.2">
      <c r="A59" s="17" t="s">
        <v>509</v>
      </c>
      <c r="B59" s="98" t="s">
        <v>673</v>
      </c>
      <c r="C59" s="98" t="s">
        <v>774</v>
      </c>
      <c r="D59" s="98" t="s">
        <v>776</v>
      </c>
      <c r="E59" s="100" t="s">
        <v>816</v>
      </c>
      <c r="F59" s="100" t="s">
        <v>775</v>
      </c>
      <c r="G59" s="211">
        <v>40878</v>
      </c>
      <c r="H59" s="102"/>
      <c r="I59" s="100" t="s">
        <v>773</v>
      </c>
    </row>
    <row r="60" spans="1:9" ht="34" x14ac:dyDescent="0.2">
      <c r="A60" s="20" t="s">
        <v>510</v>
      </c>
      <c r="B60" s="98" t="s">
        <v>673</v>
      </c>
      <c r="C60" s="98" t="s">
        <v>719</v>
      </c>
      <c r="D60" s="98" t="s">
        <v>718</v>
      </c>
      <c r="E60" s="100"/>
      <c r="F60" s="100"/>
      <c r="G60" s="209"/>
      <c r="H60" s="100"/>
      <c r="I60" s="100" t="s">
        <v>665</v>
      </c>
    </row>
    <row r="61" spans="1:9" ht="34" x14ac:dyDescent="0.2">
      <c r="A61" s="17" t="s">
        <v>511</v>
      </c>
      <c r="B61" s="98" t="s">
        <v>673</v>
      </c>
      <c r="C61" s="98" t="s">
        <v>746</v>
      </c>
      <c r="D61" s="100" t="s">
        <v>722</v>
      </c>
      <c r="E61" s="100"/>
      <c r="F61" s="100" t="s">
        <v>747</v>
      </c>
      <c r="G61" s="210">
        <v>40600</v>
      </c>
      <c r="H61" s="100"/>
      <c r="I61" s="100" t="s">
        <v>664</v>
      </c>
    </row>
    <row r="62" spans="1:9" ht="51" x14ac:dyDescent="0.2">
      <c r="A62" s="20" t="s">
        <v>512</v>
      </c>
      <c r="B62" s="98" t="s">
        <v>673</v>
      </c>
      <c r="C62" s="98" t="s">
        <v>774</v>
      </c>
      <c r="D62" s="98" t="s">
        <v>776</v>
      </c>
      <c r="E62" s="100" t="s">
        <v>816</v>
      </c>
      <c r="F62" s="100" t="s">
        <v>775</v>
      </c>
      <c r="G62" s="211">
        <v>40878</v>
      </c>
      <c r="H62" s="102"/>
      <c r="I62" s="100" t="s">
        <v>773</v>
      </c>
    </row>
    <row r="63" spans="1:9" ht="34" x14ac:dyDescent="0.2">
      <c r="A63" s="17" t="s">
        <v>513</v>
      </c>
      <c r="B63" s="98" t="s">
        <v>670</v>
      </c>
      <c r="C63" s="98" t="s">
        <v>749</v>
      </c>
      <c r="D63" s="98" t="s">
        <v>748</v>
      </c>
      <c r="E63" s="100" t="s">
        <v>750</v>
      </c>
      <c r="F63" s="100"/>
      <c r="G63" s="209">
        <v>42248</v>
      </c>
      <c r="H63" s="100"/>
      <c r="I63" s="100" t="s">
        <v>666</v>
      </c>
    </row>
    <row r="64" spans="1:9" ht="17" x14ac:dyDescent="0.2">
      <c r="A64" s="20" t="s">
        <v>514</v>
      </c>
      <c r="B64" s="225" t="s">
        <v>673</v>
      </c>
      <c r="C64" s="228" t="s">
        <v>705</v>
      </c>
      <c r="D64" s="228" t="s">
        <v>704</v>
      </c>
      <c r="E64" s="228"/>
      <c r="F64" s="228"/>
      <c r="G64" s="258" t="s">
        <v>706</v>
      </c>
      <c r="H64" s="228"/>
      <c r="I64" s="228" t="s">
        <v>652</v>
      </c>
    </row>
    <row r="65" spans="1:9" ht="34" x14ac:dyDescent="0.2">
      <c r="A65" s="17" t="s">
        <v>710</v>
      </c>
      <c r="B65" s="225" t="s">
        <v>673</v>
      </c>
      <c r="C65" s="225" t="s">
        <v>719</v>
      </c>
      <c r="D65" s="225" t="s">
        <v>718</v>
      </c>
      <c r="E65" s="228"/>
      <c r="F65" s="228"/>
      <c r="G65" s="262"/>
      <c r="H65" s="228"/>
      <c r="I65" s="228" t="s">
        <v>665</v>
      </c>
    </row>
    <row r="66" spans="1:9" ht="34" x14ac:dyDescent="0.2">
      <c r="A66" s="20" t="s">
        <v>711</v>
      </c>
      <c r="B66" s="98" t="s">
        <v>673</v>
      </c>
      <c r="C66" s="98" t="s">
        <v>719</v>
      </c>
      <c r="D66" s="98" t="s">
        <v>718</v>
      </c>
      <c r="E66" s="100"/>
      <c r="F66" s="100"/>
      <c r="G66" s="210"/>
      <c r="H66" s="100"/>
      <c r="I66" s="260" t="s">
        <v>665</v>
      </c>
    </row>
    <row r="67" spans="1:9" ht="17" x14ac:dyDescent="0.2">
      <c r="A67" s="17" t="s">
        <v>712</v>
      </c>
      <c r="B67" s="98" t="s">
        <v>673</v>
      </c>
      <c r="C67" s="98" t="s">
        <v>818</v>
      </c>
      <c r="D67" s="98" t="s">
        <v>819</v>
      </c>
      <c r="E67" s="100"/>
      <c r="F67" s="100" t="s">
        <v>822</v>
      </c>
      <c r="G67" s="209"/>
      <c r="H67" s="100"/>
      <c r="I67" s="100" t="s">
        <v>783</v>
      </c>
    </row>
    <row r="68" spans="1:9" ht="17" x14ac:dyDescent="0.2">
      <c r="A68" s="20" t="s">
        <v>713</v>
      </c>
      <c r="B68" s="98" t="s">
        <v>673</v>
      </c>
      <c r="C68" s="100" t="s">
        <v>820</v>
      </c>
      <c r="D68" s="100" t="s">
        <v>821</v>
      </c>
      <c r="E68" s="100"/>
      <c r="F68" s="100" t="s">
        <v>823</v>
      </c>
      <c r="G68" s="209" t="s">
        <v>677</v>
      </c>
      <c r="H68" s="100"/>
      <c r="I68" s="100" t="s">
        <v>784</v>
      </c>
    </row>
    <row r="69" spans="1:9" ht="34" x14ac:dyDescent="0.2">
      <c r="A69" s="156" t="s">
        <v>714</v>
      </c>
      <c r="B69" s="98" t="s">
        <v>673</v>
      </c>
      <c r="C69" s="100" t="s">
        <v>826</v>
      </c>
      <c r="D69" s="98" t="s">
        <v>827</v>
      </c>
      <c r="E69" s="100" t="s">
        <v>825</v>
      </c>
      <c r="F69" s="100" t="s">
        <v>828</v>
      </c>
      <c r="G69" s="209">
        <v>43040</v>
      </c>
      <c r="H69" s="100"/>
      <c r="I69" s="100" t="s">
        <v>824</v>
      </c>
    </row>
    <row r="70" spans="1:9" ht="34" x14ac:dyDescent="0.2">
      <c r="A70" s="20" t="s">
        <v>715</v>
      </c>
      <c r="B70" s="98" t="s">
        <v>673</v>
      </c>
      <c r="C70" s="98" t="s">
        <v>798</v>
      </c>
      <c r="D70" s="98" t="s">
        <v>799</v>
      </c>
      <c r="E70" s="100"/>
      <c r="F70" s="100" t="s">
        <v>763</v>
      </c>
      <c r="G70" s="210">
        <v>43300</v>
      </c>
      <c r="H70" s="100"/>
      <c r="I70" s="98" t="s">
        <v>762</v>
      </c>
    </row>
    <row r="71" spans="1:9" ht="34" x14ac:dyDescent="0.2">
      <c r="A71" s="17" t="s">
        <v>720</v>
      </c>
      <c r="B71" s="98" t="s">
        <v>673</v>
      </c>
      <c r="C71" s="100" t="s">
        <v>830</v>
      </c>
      <c r="D71" s="100" t="s">
        <v>829</v>
      </c>
      <c r="E71" s="100"/>
      <c r="F71" s="100"/>
      <c r="G71" s="210" t="s">
        <v>831</v>
      </c>
      <c r="H71" s="100"/>
      <c r="I71" s="98" t="s">
        <v>785</v>
      </c>
    </row>
    <row r="72" spans="1:9" ht="51" x14ac:dyDescent="0.2">
      <c r="A72" s="20" t="s">
        <v>721</v>
      </c>
      <c r="B72" s="98" t="s">
        <v>673</v>
      </c>
      <c r="C72" s="98" t="s">
        <v>844</v>
      </c>
      <c r="D72" s="98" t="s">
        <v>843</v>
      </c>
      <c r="E72" s="100"/>
      <c r="F72" s="100" t="s">
        <v>845</v>
      </c>
      <c r="G72" s="210">
        <v>43609</v>
      </c>
      <c r="H72" s="100"/>
      <c r="I72" s="98" t="s">
        <v>841</v>
      </c>
    </row>
    <row r="73" spans="1:9" ht="51" x14ac:dyDescent="0.2">
      <c r="A73" s="17" t="s">
        <v>723</v>
      </c>
      <c r="B73" s="98" t="s">
        <v>673</v>
      </c>
      <c r="C73" s="98" t="s">
        <v>751</v>
      </c>
      <c r="D73" s="98" t="s">
        <v>753</v>
      </c>
      <c r="E73" s="100"/>
      <c r="F73" s="100" t="s">
        <v>752</v>
      </c>
      <c r="G73" s="210">
        <v>40021</v>
      </c>
      <c r="H73" s="100"/>
      <c r="I73" s="100" t="s">
        <v>659</v>
      </c>
    </row>
    <row r="74" spans="1:9" ht="34" x14ac:dyDescent="0.2">
      <c r="A74" s="20" t="s">
        <v>724</v>
      </c>
      <c r="B74" s="98" t="s">
        <v>673</v>
      </c>
      <c r="C74" s="98" t="s">
        <v>798</v>
      </c>
      <c r="D74" s="98" t="s">
        <v>799</v>
      </c>
      <c r="E74" s="100"/>
      <c r="F74" s="100" t="s">
        <v>763</v>
      </c>
      <c r="G74" s="210">
        <v>43300</v>
      </c>
      <c r="H74" s="100"/>
      <c r="I74" s="98" t="s">
        <v>762</v>
      </c>
    </row>
    <row r="75" spans="1:9" ht="34" x14ac:dyDescent="0.2">
      <c r="A75" s="17" t="s">
        <v>725</v>
      </c>
      <c r="B75" s="98" t="s">
        <v>673</v>
      </c>
      <c r="C75" s="98" t="s">
        <v>756</v>
      </c>
      <c r="D75" s="98" t="s">
        <v>697</v>
      </c>
      <c r="E75" s="100"/>
      <c r="F75" s="100" t="s">
        <v>698</v>
      </c>
      <c r="G75" s="210">
        <v>43345</v>
      </c>
      <c r="H75" s="100"/>
      <c r="I75" s="100" t="s">
        <v>661</v>
      </c>
    </row>
    <row r="76" spans="1:9" ht="17" x14ac:dyDescent="0.2">
      <c r="A76" s="20" t="s">
        <v>726</v>
      </c>
      <c r="B76" s="98" t="s">
        <v>673</v>
      </c>
      <c r="C76" s="98" t="s">
        <v>755</v>
      </c>
      <c r="D76" s="98" t="s">
        <v>754</v>
      </c>
      <c r="E76" s="100"/>
      <c r="F76" s="100"/>
      <c r="G76" s="210" t="s">
        <v>677</v>
      </c>
      <c r="H76" s="100"/>
      <c r="I76" s="100" t="s">
        <v>660</v>
      </c>
    </row>
    <row r="77" spans="1:9" ht="34" x14ac:dyDescent="0.2">
      <c r="A77" s="17" t="s">
        <v>727</v>
      </c>
      <c r="B77" s="98" t="s">
        <v>670</v>
      </c>
      <c r="C77" s="98" t="s">
        <v>907</v>
      </c>
      <c r="D77" s="98" t="s">
        <v>700</v>
      </c>
      <c r="E77" s="100"/>
      <c r="F77" s="100"/>
      <c r="G77" s="210" t="s">
        <v>734</v>
      </c>
      <c r="H77" s="100"/>
      <c r="I77" s="259" t="s">
        <v>862</v>
      </c>
    </row>
    <row r="78" spans="1:9" ht="34" x14ac:dyDescent="0.2">
      <c r="A78" s="20" t="s">
        <v>731</v>
      </c>
      <c r="B78" s="98" t="s">
        <v>673</v>
      </c>
      <c r="C78" s="98" t="s">
        <v>833</v>
      </c>
      <c r="D78" s="100" t="s">
        <v>700</v>
      </c>
      <c r="E78" s="100"/>
      <c r="F78" s="100" t="s">
        <v>834</v>
      </c>
      <c r="G78" s="210">
        <v>43336</v>
      </c>
      <c r="H78" s="100"/>
      <c r="I78" s="100" t="s">
        <v>832</v>
      </c>
    </row>
    <row r="79" spans="1:9" ht="34" x14ac:dyDescent="0.2">
      <c r="A79" s="17" t="s">
        <v>735</v>
      </c>
      <c r="B79" s="98" t="s">
        <v>673</v>
      </c>
      <c r="C79" s="98" t="s">
        <v>855</v>
      </c>
      <c r="D79" s="98" t="s">
        <v>856</v>
      </c>
      <c r="E79" s="100"/>
      <c r="F79" s="100" t="s">
        <v>857</v>
      </c>
      <c r="G79" s="210">
        <v>43655</v>
      </c>
      <c r="H79" s="100"/>
      <c r="I79" s="98" t="s">
        <v>854</v>
      </c>
    </row>
    <row r="80" spans="1:9" ht="34" x14ac:dyDescent="0.2">
      <c r="A80" s="20" t="s">
        <v>739</v>
      </c>
      <c r="B80" s="98" t="s">
        <v>670</v>
      </c>
      <c r="C80" s="98" t="s">
        <v>757</v>
      </c>
      <c r="D80" s="98" t="s">
        <v>709</v>
      </c>
      <c r="E80" s="100" t="s">
        <v>758</v>
      </c>
      <c r="F80" s="100"/>
      <c r="G80" s="210" t="s">
        <v>759</v>
      </c>
      <c r="H80" s="100"/>
      <c r="I80" s="100" t="s">
        <v>655</v>
      </c>
    </row>
    <row r="81" spans="1:9" ht="34" x14ac:dyDescent="0.2">
      <c r="A81" s="17" t="s">
        <v>742</v>
      </c>
      <c r="B81" s="98" t="s">
        <v>673</v>
      </c>
      <c r="C81" s="98" t="s">
        <v>760</v>
      </c>
      <c r="D81" s="98" t="s">
        <v>754</v>
      </c>
      <c r="E81" s="100"/>
      <c r="F81" s="100" t="s">
        <v>761</v>
      </c>
      <c r="G81" s="210">
        <v>43454</v>
      </c>
      <c r="H81" s="100"/>
      <c r="I81" s="98" t="s">
        <v>657</v>
      </c>
    </row>
    <row r="82" spans="1:9" ht="34" x14ac:dyDescent="0.2">
      <c r="A82" s="20" t="s">
        <v>745</v>
      </c>
      <c r="B82" s="98" t="s">
        <v>673</v>
      </c>
      <c r="C82" s="98" t="s">
        <v>910</v>
      </c>
      <c r="D82" s="98" t="s">
        <v>909</v>
      </c>
      <c r="E82" s="100"/>
      <c r="F82" s="100" t="s">
        <v>911</v>
      </c>
      <c r="G82" s="210">
        <v>43601</v>
      </c>
      <c r="H82" s="100"/>
      <c r="I82" s="260" t="s">
        <v>863</v>
      </c>
    </row>
    <row r="83" spans="1:9" ht="34" x14ac:dyDescent="0.2">
      <c r="A83" s="17" t="s">
        <v>842</v>
      </c>
      <c r="B83" s="98" t="s">
        <v>673</v>
      </c>
      <c r="C83" s="98" t="s">
        <v>798</v>
      </c>
      <c r="D83" s="98" t="s">
        <v>799</v>
      </c>
      <c r="E83" s="100"/>
      <c r="F83" s="100" t="s">
        <v>763</v>
      </c>
      <c r="G83" s="210">
        <v>43300</v>
      </c>
      <c r="H83" s="100"/>
      <c r="I83" s="100" t="s">
        <v>762</v>
      </c>
    </row>
    <row r="84" spans="1:9" ht="34" x14ac:dyDescent="0.2">
      <c r="A84" s="20" t="s">
        <v>847</v>
      </c>
      <c r="B84" s="98" t="s">
        <v>686</v>
      </c>
      <c r="C84" s="98" t="s">
        <v>835</v>
      </c>
      <c r="D84" s="98" t="s">
        <v>687</v>
      </c>
      <c r="E84" s="100"/>
      <c r="F84" s="100" t="s">
        <v>703</v>
      </c>
      <c r="G84" s="210">
        <v>43511</v>
      </c>
      <c r="H84" s="100"/>
      <c r="I84" s="100" t="s">
        <v>702</v>
      </c>
    </row>
    <row r="85" spans="1:9" ht="51" x14ac:dyDescent="0.2">
      <c r="A85" s="17" t="s">
        <v>851</v>
      </c>
      <c r="B85" s="98" t="s">
        <v>673</v>
      </c>
      <c r="C85" s="98" t="s">
        <v>764</v>
      </c>
      <c r="D85" s="98" t="s">
        <v>765</v>
      </c>
      <c r="E85" s="100"/>
      <c r="F85" s="98" t="s">
        <v>672</v>
      </c>
      <c r="G85" s="99">
        <v>2019</v>
      </c>
      <c r="H85" s="100"/>
      <c r="I85" s="100" t="s">
        <v>649</v>
      </c>
    </row>
    <row r="86" spans="1:9" s="94" customFormat="1" x14ac:dyDescent="0.2">
      <c r="A86" s="33"/>
      <c r="B86" s="98"/>
      <c r="C86" s="98"/>
      <c r="D86" s="98"/>
      <c r="E86" s="98"/>
      <c r="F86" s="98"/>
      <c r="G86" s="99"/>
      <c r="H86" s="99"/>
      <c r="I86" s="259"/>
    </row>
    <row r="87" spans="1:9" s="267" customFormat="1" x14ac:dyDescent="0.2">
      <c r="A87" s="263"/>
      <c r="B87" s="264"/>
      <c r="C87" s="264"/>
      <c r="D87" s="264"/>
      <c r="E87" s="264"/>
      <c r="F87" s="264"/>
      <c r="G87" s="265"/>
      <c r="H87" s="266"/>
      <c r="I87" s="264"/>
    </row>
    <row r="88" spans="1:9" s="267" customFormat="1" x14ac:dyDescent="0.2">
      <c r="A88" s="263"/>
      <c r="B88" s="264"/>
      <c r="C88" s="264"/>
      <c r="D88" s="264"/>
      <c r="E88" s="264"/>
      <c r="F88" s="268"/>
      <c r="G88" s="266"/>
      <c r="H88" s="266"/>
      <c r="I88" s="264"/>
    </row>
    <row r="89" spans="1:9" s="267" customFormat="1" x14ac:dyDescent="0.2">
      <c r="A89" s="263"/>
      <c r="B89" s="264"/>
      <c r="C89" s="264"/>
      <c r="D89" s="264"/>
      <c r="E89" s="264"/>
      <c r="F89" s="264"/>
      <c r="G89" s="265"/>
      <c r="H89" s="266"/>
      <c r="I89" s="264"/>
    </row>
    <row r="90" spans="1:9" s="267" customFormat="1" x14ac:dyDescent="0.2">
      <c r="A90" s="263"/>
      <c r="B90" s="264"/>
      <c r="C90" s="264"/>
      <c r="D90" s="264"/>
      <c r="E90" s="264"/>
      <c r="F90" s="264"/>
      <c r="G90" s="265"/>
      <c r="H90" s="266"/>
      <c r="I90" s="269"/>
    </row>
    <row r="91" spans="1:9" s="267" customFormat="1" x14ac:dyDescent="0.2">
      <c r="A91" s="263"/>
      <c r="B91" s="264"/>
      <c r="C91" s="264"/>
      <c r="D91" s="264"/>
      <c r="E91" s="264"/>
      <c r="F91" s="264"/>
      <c r="G91" s="265"/>
      <c r="H91" s="266"/>
      <c r="I91" s="270"/>
    </row>
    <row r="92" spans="1:9" s="267" customFormat="1" x14ac:dyDescent="0.2">
      <c r="A92" s="263"/>
      <c r="B92" s="264"/>
      <c r="C92" s="264"/>
      <c r="D92" s="264"/>
      <c r="E92" s="264"/>
      <c r="F92" s="264"/>
      <c r="G92" s="271"/>
      <c r="H92" s="266"/>
      <c r="I92" s="269"/>
    </row>
    <row r="93" spans="1:9" s="267" customFormat="1" x14ac:dyDescent="0.2">
      <c r="A93" s="263"/>
      <c r="B93" s="264"/>
      <c r="C93" s="264"/>
      <c r="D93" s="264"/>
      <c r="E93" s="264"/>
      <c r="F93" s="264"/>
      <c r="G93" s="266"/>
      <c r="H93" s="266"/>
      <c r="I93" s="269"/>
    </row>
    <row r="94" spans="1:9" s="267" customFormat="1" x14ac:dyDescent="0.2">
      <c r="A94" s="263"/>
      <c r="B94" s="264"/>
      <c r="C94" s="264"/>
      <c r="D94" s="264"/>
      <c r="E94" s="264"/>
      <c r="F94" s="264"/>
      <c r="G94" s="265"/>
      <c r="H94" s="266"/>
      <c r="I94" s="269"/>
    </row>
    <row r="95" spans="1:9" s="267" customFormat="1" x14ac:dyDescent="0.2">
      <c r="A95" s="263"/>
      <c r="B95" s="264"/>
      <c r="C95" s="264"/>
      <c r="D95" s="264"/>
      <c r="E95" s="264"/>
      <c r="F95" s="264"/>
      <c r="G95" s="266"/>
      <c r="H95" s="272"/>
      <c r="I95" s="269"/>
    </row>
    <row r="96" spans="1:9" s="267" customFormat="1" x14ac:dyDescent="0.2">
      <c r="A96" s="263"/>
      <c r="B96" s="264"/>
      <c r="C96" s="264"/>
      <c r="D96" s="264"/>
      <c r="E96" s="264"/>
      <c r="F96" s="264"/>
      <c r="G96" s="265"/>
      <c r="H96" s="266"/>
      <c r="I96" s="269"/>
    </row>
    <row r="97" spans="1:9" s="267" customFormat="1" x14ac:dyDescent="0.2">
      <c r="A97" s="263"/>
      <c r="B97" s="264"/>
      <c r="C97" s="264"/>
      <c r="D97" s="264"/>
      <c r="E97" s="269"/>
      <c r="F97" s="269"/>
      <c r="G97" s="273"/>
      <c r="H97" s="274"/>
      <c r="I97" s="269"/>
    </row>
    <row r="98" spans="1:9" s="267" customFormat="1" x14ac:dyDescent="0.2">
      <c r="A98" s="263"/>
      <c r="B98" s="264"/>
      <c r="C98" s="264"/>
      <c r="D98" s="264"/>
      <c r="E98" s="269"/>
      <c r="F98" s="269"/>
      <c r="G98" s="275"/>
      <c r="H98" s="274"/>
      <c r="I98" s="269"/>
    </row>
    <row r="99" spans="1:9" s="267" customFormat="1" x14ac:dyDescent="0.2">
      <c r="A99" s="263"/>
      <c r="B99" s="264"/>
      <c r="C99" s="264"/>
      <c r="D99" s="264"/>
      <c r="E99" s="269"/>
      <c r="F99" s="269"/>
      <c r="G99" s="273"/>
      <c r="H99" s="274"/>
      <c r="I99" s="269"/>
    </row>
    <row r="100" spans="1:9" s="267" customFormat="1" x14ac:dyDescent="0.2">
      <c r="A100" s="263"/>
      <c r="B100" s="264"/>
      <c r="C100" s="264"/>
      <c r="D100" s="269"/>
      <c r="E100" s="269"/>
      <c r="F100" s="269"/>
      <c r="G100" s="274"/>
      <c r="H100" s="274"/>
      <c r="I100" s="269"/>
    </row>
    <row r="101" spans="1:9" s="267" customFormat="1" x14ac:dyDescent="0.2">
      <c r="A101" s="263"/>
      <c r="B101" s="264"/>
      <c r="C101" s="264"/>
      <c r="D101" s="264"/>
      <c r="E101" s="269"/>
      <c r="F101" s="269"/>
      <c r="G101" s="273"/>
      <c r="H101" s="274"/>
      <c r="I101" s="269"/>
    </row>
    <row r="102" spans="1:9" s="267" customFormat="1" x14ac:dyDescent="0.2">
      <c r="A102" s="263"/>
      <c r="B102" s="264"/>
      <c r="C102" s="264"/>
      <c r="D102" s="264"/>
      <c r="E102" s="269"/>
      <c r="F102" s="269"/>
      <c r="G102" s="275"/>
      <c r="H102" s="274"/>
      <c r="I102" s="269"/>
    </row>
    <row r="103" spans="1:9" s="267" customFormat="1" x14ac:dyDescent="0.2">
      <c r="A103" s="263"/>
      <c r="B103" s="264"/>
      <c r="C103" s="264"/>
      <c r="D103" s="264"/>
      <c r="E103" s="264"/>
      <c r="F103" s="264"/>
      <c r="G103" s="265"/>
      <c r="H103" s="266"/>
      <c r="I103" s="269"/>
    </row>
    <row r="104" spans="1:9" s="277" customFormat="1" x14ac:dyDescent="0.2">
      <c r="A104" s="276"/>
      <c r="B104" s="264"/>
      <c r="C104" s="264"/>
      <c r="D104" s="264"/>
      <c r="E104" s="269"/>
      <c r="F104" s="269"/>
      <c r="G104" s="271"/>
      <c r="H104" s="269"/>
      <c r="I104" s="269"/>
    </row>
    <row r="105" spans="1:9" s="277" customFormat="1" x14ac:dyDescent="0.2">
      <c r="A105" s="276"/>
      <c r="B105" s="264"/>
      <c r="C105" s="264"/>
      <c r="D105" s="264"/>
      <c r="E105" s="269"/>
      <c r="F105" s="269"/>
      <c r="G105" s="271"/>
      <c r="H105" s="269"/>
      <c r="I105" s="269"/>
    </row>
    <row r="106" spans="1:9" s="277" customFormat="1" x14ac:dyDescent="0.2">
      <c r="A106" s="276"/>
      <c r="B106" s="264"/>
      <c r="C106" s="264"/>
      <c r="D106" s="269"/>
      <c r="E106" s="269"/>
      <c r="F106" s="269"/>
      <c r="G106" s="273"/>
      <c r="H106" s="274"/>
      <c r="I106" s="269"/>
    </row>
    <row r="107" spans="1:9" s="277" customFormat="1" x14ac:dyDescent="0.2">
      <c r="A107" s="276"/>
      <c r="B107" s="264"/>
      <c r="C107" s="269"/>
      <c r="D107" s="269"/>
      <c r="E107" s="269"/>
      <c r="F107" s="269"/>
      <c r="G107" s="274"/>
      <c r="H107" s="269"/>
      <c r="I107" s="269"/>
    </row>
    <row r="108" spans="1:9" s="277" customFormat="1" x14ac:dyDescent="0.2">
      <c r="A108" s="276"/>
      <c r="B108" s="264"/>
      <c r="C108" s="264"/>
      <c r="D108" s="264"/>
      <c r="E108" s="269"/>
      <c r="F108" s="269"/>
      <c r="G108" s="273"/>
      <c r="H108" s="274"/>
      <c r="I108" s="269"/>
    </row>
    <row r="109" spans="1:9" s="277" customFormat="1" x14ac:dyDescent="0.2">
      <c r="A109" s="276"/>
      <c r="B109" s="264"/>
      <c r="C109" s="264"/>
      <c r="D109" s="264"/>
      <c r="E109" s="269"/>
      <c r="F109" s="269"/>
      <c r="G109" s="274"/>
      <c r="H109" s="274"/>
      <c r="I109" s="278"/>
    </row>
    <row r="110" spans="1:9" s="277" customFormat="1" x14ac:dyDescent="0.2">
      <c r="A110" s="276"/>
      <c r="B110" s="264"/>
      <c r="C110" s="264"/>
      <c r="D110" s="264"/>
      <c r="E110" s="269"/>
      <c r="F110" s="269"/>
      <c r="G110" s="273"/>
      <c r="H110" s="274"/>
      <c r="I110" s="269"/>
    </row>
    <row r="111" spans="1:9" s="277" customFormat="1" x14ac:dyDescent="0.2">
      <c r="A111" s="276"/>
      <c r="B111" s="264"/>
      <c r="C111" s="264"/>
      <c r="D111" s="264"/>
      <c r="E111" s="269"/>
      <c r="F111" s="269"/>
      <c r="G111" s="273"/>
      <c r="H111" s="274"/>
      <c r="I111" s="269"/>
    </row>
    <row r="112" spans="1:9" s="277" customFormat="1" x14ac:dyDescent="0.2">
      <c r="A112" s="276"/>
      <c r="B112" s="264"/>
      <c r="C112" s="269"/>
      <c r="D112" s="269"/>
      <c r="E112" s="269"/>
      <c r="F112" s="269"/>
      <c r="G112" s="274"/>
      <c r="H112" s="269"/>
      <c r="I112" s="269"/>
    </row>
    <row r="113" spans="1:9" s="277" customFormat="1" x14ac:dyDescent="0.2">
      <c r="A113" s="276"/>
      <c r="B113" s="264"/>
      <c r="C113" s="264"/>
      <c r="D113" s="264"/>
      <c r="E113" s="269"/>
      <c r="F113" s="269"/>
      <c r="G113" s="271"/>
      <c r="H113" s="269"/>
      <c r="I113" s="269"/>
    </row>
    <row r="114" spans="1:9" s="277" customFormat="1" x14ac:dyDescent="0.2">
      <c r="A114" s="279"/>
      <c r="B114" s="264"/>
      <c r="C114" s="264"/>
      <c r="D114" s="264"/>
      <c r="E114" s="269"/>
      <c r="F114" s="269"/>
      <c r="G114" s="275"/>
      <c r="H114" s="269"/>
      <c r="I114" s="269"/>
    </row>
    <row r="115" spans="1:9" s="277" customFormat="1" x14ac:dyDescent="0.2">
      <c r="A115" s="279"/>
      <c r="B115" s="264"/>
      <c r="C115" s="264"/>
      <c r="D115" s="264"/>
      <c r="E115" s="269"/>
      <c r="F115" s="269"/>
      <c r="G115" s="275"/>
      <c r="H115" s="269"/>
      <c r="I115" s="269"/>
    </row>
    <row r="116" spans="1:9" s="277" customFormat="1" x14ac:dyDescent="0.2">
      <c r="A116" s="279"/>
      <c r="B116" s="264"/>
      <c r="C116" s="269"/>
      <c r="D116" s="269"/>
      <c r="E116" s="269"/>
      <c r="F116" s="269"/>
      <c r="G116" s="275"/>
      <c r="H116" s="269"/>
      <c r="I116" s="269"/>
    </row>
    <row r="117" spans="1:9" s="277" customFormat="1" x14ac:dyDescent="0.2">
      <c r="A117" s="279"/>
      <c r="B117" s="264"/>
      <c r="C117" s="264"/>
      <c r="D117" s="264"/>
      <c r="E117" s="269"/>
      <c r="F117" s="269"/>
      <c r="G117" s="275"/>
      <c r="H117" s="269"/>
      <c r="I117" s="269"/>
    </row>
    <row r="118" spans="1:9" s="277" customFormat="1" x14ac:dyDescent="0.2">
      <c r="A118" s="279"/>
      <c r="B118" s="264"/>
      <c r="C118" s="264"/>
      <c r="D118" s="264"/>
      <c r="E118" s="269"/>
      <c r="F118" s="269"/>
      <c r="G118" s="273"/>
      <c r="H118" s="274"/>
      <c r="I118" s="269"/>
    </row>
    <row r="119" spans="1:9" s="277" customFormat="1" x14ac:dyDescent="0.2">
      <c r="A119" s="279"/>
      <c r="B119" s="280"/>
      <c r="C119" s="281"/>
      <c r="D119" s="280"/>
      <c r="E119" s="281"/>
      <c r="F119" s="281"/>
      <c r="G119" s="282"/>
      <c r="H119" s="281"/>
      <c r="I119" s="281"/>
    </row>
    <row r="120" spans="1:9" s="277" customFormat="1" x14ac:dyDescent="0.2">
      <c r="A120" s="279"/>
      <c r="B120" s="264"/>
      <c r="C120" s="269"/>
      <c r="D120" s="269"/>
      <c r="E120" s="269"/>
      <c r="F120" s="269"/>
      <c r="G120" s="275"/>
      <c r="H120" s="269"/>
      <c r="I120" s="269"/>
    </row>
    <row r="121" spans="1:9" s="277" customFormat="1" x14ac:dyDescent="0.2">
      <c r="A121" s="279"/>
      <c r="B121" s="264"/>
      <c r="C121" s="269"/>
      <c r="D121" s="269"/>
      <c r="E121" s="269"/>
      <c r="F121" s="269"/>
      <c r="G121" s="274"/>
      <c r="H121" s="269"/>
      <c r="I121" s="269"/>
    </row>
    <row r="122" spans="1:9" s="277" customFormat="1" x14ac:dyDescent="0.2">
      <c r="A122" s="279"/>
      <c r="B122" s="264"/>
      <c r="C122" s="269"/>
      <c r="D122" s="269"/>
      <c r="E122" s="269"/>
      <c r="F122" s="269"/>
      <c r="G122" s="275"/>
      <c r="H122" s="269"/>
      <c r="I122" s="269"/>
    </row>
    <row r="123" spans="1:9" s="277" customFormat="1" x14ac:dyDescent="0.2">
      <c r="A123" s="279"/>
      <c r="B123" s="264"/>
      <c r="C123" s="269"/>
      <c r="D123" s="269"/>
      <c r="E123" s="269"/>
      <c r="F123" s="269"/>
      <c r="G123" s="275"/>
      <c r="H123" s="269"/>
      <c r="I123" s="269"/>
    </row>
    <row r="124" spans="1:9" s="277" customFormat="1" x14ac:dyDescent="0.2">
      <c r="A124" s="279"/>
      <c r="B124" s="264"/>
      <c r="C124" s="269"/>
      <c r="D124" s="269"/>
      <c r="E124" s="269"/>
      <c r="F124" s="269"/>
      <c r="G124" s="275"/>
      <c r="H124" s="269"/>
      <c r="I124" s="269"/>
    </row>
    <row r="125" spans="1:9" s="277" customFormat="1" x14ac:dyDescent="0.2">
      <c r="A125" s="279"/>
      <c r="B125" s="264"/>
      <c r="C125" s="264"/>
      <c r="D125" s="269"/>
      <c r="E125" s="269"/>
      <c r="F125" s="269"/>
      <c r="G125" s="275"/>
      <c r="H125" s="269"/>
      <c r="I125" s="269"/>
    </row>
    <row r="126" spans="1:9" s="277" customFormat="1" x14ac:dyDescent="0.2">
      <c r="A126" s="279"/>
      <c r="B126" s="264"/>
      <c r="C126" s="264"/>
      <c r="D126" s="269"/>
      <c r="E126" s="269"/>
      <c r="F126" s="269"/>
      <c r="G126" s="275"/>
      <c r="H126" s="269"/>
      <c r="I126" s="269"/>
    </row>
    <row r="127" spans="1:9" s="277" customFormat="1" x14ac:dyDescent="0.2">
      <c r="A127" s="279"/>
      <c r="B127" s="264"/>
      <c r="C127" s="264"/>
      <c r="D127" s="264"/>
      <c r="E127" s="269"/>
      <c r="F127" s="269"/>
      <c r="G127" s="271"/>
      <c r="H127" s="269"/>
      <c r="I127" s="269"/>
    </row>
    <row r="128" spans="1:9" s="277" customFormat="1" x14ac:dyDescent="0.2">
      <c r="A128" s="279"/>
      <c r="B128" s="264"/>
      <c r="C128" s="264"/>
      <c r="D128" s="269"/>
      <c r="E128" s="269"/>
      <c r="F128" s="269"/>
      <c r="G128" s="275"/>
      <c r="H128" s="269"/>
      <c r="I128" s="269"/>
    </row>
    <row r="129" spans="1:9" s="277" customFormat="1" x14ac:dyDescent="0.2">
      <c r="A129" s="279"/>
      <c r="B129" s="264"/>
      <c r="C129" s="264"/>
      <c r="D129" s="264"/>
      <c r="E129" s="269"/>
      <c r="F129" s="269"/>
      <c r="G129" s="271"/>
      <c r="H129" s="269"/>
      <c r="I129" s="269"/>
    </row>
    <row r="130" spans="1:9" s="277" customFormat="1" x14ac:dyDescent="0.2">
      <c r="A130" s="279"/>
      <c r="B130" s="264"/>
      <c r="C130" s="264"/>
      <c r="D130" s="264"/>
      <c r="E130" s="269"/>
      <c r="F130" s="269"/>
      <c r="G130" s="275"/>
      <c r="H130" s="269"/>
      <c r="I130" s="269"/>
    </row>
    <row r="131" spans="1:9" s="277" customFormat="1" x14ac:dyDescent="0.2">
      <c r="A131" s="279"/>
      <c r="B131" s="264"/>
      <c r="C131" s="269"/>
      <c r="D131" s="269"/>
      <c r="E131" s="269"/>
      <c r="F131" s="269"/>
      <c r="G131" s="275"/>
      <c r="H131" s="269"/>
      <c r="I131" s="269"/>
    </row>
    <row r="132" spans="1:9" s="277" customFormat="1" x14ac:dyDescent="0.2">
      <c r="A132" s="279"/>
      <c r="B132" s="264"/>
      <c r="C132" s="269"/>
      <c r="D132" s="269"/>
      <c r="E132" s="269"/>
      <c r="F132" s="269"/>
      <c r="G132" s="273"/>
      <c r="H132" s="269"/>
      <c r="I132" s="269"/>
    </row>
    <row r="133" spans="1:9" s="277" customFormat="1" x14ac:dyDescent="0.2">
      <c r="A133" s="279"/>
      <c r="B133" s="264"/>
      <c r="C133" s="264"/>
      <c r="D133" s="264"/>
      <c r="E133" s="269"/>
      <c r="F133" s="269"/>
      <c r="G133" s="271"/>
      <c r="H133" s="269"/>
      <c r="I133" s="269"/>
    </row>
    <row r="134" spans="1:9" s="277" customFormat="1" x14ac:dyDescent="0.2">
      <c r="A134" s="279"/>
      <c r="B134" s="264"/>
      <c r="C134" s="269"/>
      <c r="D134" s="269"/>
      <c r="E134" s="269"/>
      <c r="F134" s="269"/>
      <c r="G134" s="271"/>
      <c r="H134" s="269"/>
      <c r="I134" s="269"/>
    </row>
    <row r="135" spans="1:9" s="277" customFormat="1" x14ac:dyDescent="0.2">
      <c r="A135" s="279"/>
      <c r="B135" s="264"/>
      <c r="C135" s="269"/>
      <c r="D135" s="269"/>
      <c r="E135" s="269"/>
      <c r="F135" s="269"/>
      <c r="G135" s="271"/>
      <c r="H135" s="269"/>
      <c r="I135" s="269"/>
    </row>
    <row r="136" spans="1:9" s="277" customFormat="1" x14ac:dyDescent="0.2">
      <c r="A136" s="279"/>
      <c r="B136" s="264"/>
      <c r="C136" s="264"/>
      <c r="D136" s="264"/>
      <c r="E136" s="269"/>
      <c r="F136" s="269"/>
      <c r="G136" s="275"/>
      <c r="H136" s="269"/>
      <c r="I136" s="269"/>
    </row>
    <row r="137" spans="1:9" s="277" customFormat="1" x14ac:dyDescent="0.2">
      <c r="A137" s="279"/>
      <c r="B137" s="264"/>
      <c r="C137" s="269"/>
      <c r="D137" s="269"/>
      <c r="E137" s="269"/>
      <c r="F137" s="269"/>
      <c r="G137" s="275"/>
      <c r="H137" s="269"/>
      <c r="I137" s="269"/>
    </row>
    <row r="138" spans="1:9" s="277" customFormat="1" x14ac:dyDescent="0.2">
      <c r="A138" s="279"/>
      <c r="B138" s="264"/>
      <c r="C138" s="264"/>
      <c r="D138" s="264"/>
      <c r="E138" s="269"/>
      <c r="F138" s="269"/>
      <c r="G138" s="275"/>
      <c r="H138" s="269"/>
      <c r="I138" s="269"/>
    </row>
    <row r="139" spans="1:9" s="277" customFormat="1" x14ac:dyDescent="0.2">
      <c r="A139" s="279"/>
      <c r="B139" s="264"/>
      <c r="C139" s="264"/>
      <c r="D139" s="264"/>
      <c r="E139" s="269"/>
      <c r="F139" s="269"/>
      <c r="G139" s="275"/>
      <c r="H139" s="269"/>
      <c r="I139" s="269"/>
    </row>
    <row r="140" spans="1:9" s="277" customFormat="1" x14ac:dyDescent="0.2">
      <c r="A140" s="279"/>
      <c r="B140" s="264"/>
      <c r="C140" s="264"/>
      <c r="D140" s="264"/>
      <c r="E140" s="269"/>
      <c r="F140" s="269"/>
      <c r="G140" s="275"/>
      <c r="H140" s="269"/>
      <c r="I140" s="269"/>
    </row>
    <row r="141" spans="1:9" s="277" customFormat="1" x14ac:dyDescent="0.2">
      <c r="A141" s="279"/>
      <c r="B141" s="264"/>
      <c r="C141" s="264"/>
      <c r="D141" s="264"/>
      <c r="E141" s="269"/>
      <c r="F141" s="269"/>
      <c r="G141" s="275"/>
      <c r="H141" s="269"/>
      <c r="I141" s="269"/>
    </row>
    <row r="142" spans="1:9" s="277" customFormat="1" x14ac:dyDescent="0.2">
      <c r="A142" s="279"/>
      <c r="B142" s="264"/>
      <c r="C142" s="264"/>
      <c r="D142" s="264"/>
      <c r="E142" s="269"/>
      <c r="F142" s="269"/>
      <c r="G142" s="275"/>
      <c r="H142" s="269"/>
      <c r="I142" s="269"/>
    </row>
    <row r="143" spans="1:9" s="277" customFormat="1" x14ac:dyDescent="0.2">
      <c r="A143" s="279"/>
      <c r="B143" s="264"/>
      <c r="C143" s="264"/>
      <c r="D143" s="269"/>
      <c r="E143" s="269"/>
      <c r="F143" s="269"/>
      <c r="G143" s="275"/>
      <c r="H143" s="269"/>
      <c r="I143" s="269"/>
    </row>
    <row r="144" spans="1:9" s="277" customFormat="1" x14ac:dyDescent="0.2">
      <c r="A144" s="279"/>
      <c r="B144" s="264"/>
      <c r="C144" s="264"/>
      <c r="D144" s="269"/>
      <c r="E144" s="269"/>
      <c r="F144" s="269"/>
      <c r="G144" s="275"/>
      <c r="H144" s="269"/>
      <c r="I144" s="269"/>
    </row>
    <row r="145" spans="1:9" s="277" customFormat="1" x14ac:dyDescent="0.2">
      <c r="A145" s="279"/>
      <c r="B145" s="264"/>
      <c r="C145" s="264"/>
      <c r="D145" s="264"/>
      <c r="E145" s="269"/>
      <c r="F145" s="269"/>
      <c r="G145" s="275"/>
      <c r="H145" s="269"/>
      <c r="I145" s="269"/>
    </row>
    <row r="146" spans="1:9" s="277" customFormat="1" x14ac:dyDescent="0.2">
      <c r="A146" s="279"/>
      <c r="B146" s="264"/>
      <c r="C146" s="264"/>
      <c r="D146" s="264"/>
      <c r="E146" s="269"/>
      <c r="F146" s="269"/>
      <c r="G146" s="275"/>
      <c r="H146" s="269"/>
      <c r="I146" s="269"/>
    </row>
    <row r="147" spans="1:9" s="277" customFormat="1" x14ac:dyDescent="0.2">
      <c r="A147" s="279"/>
      <c r="B147" s="264"/>
      <c r="C147" s="264"/>
      <c r="D147" s="269"/>
      <c r="E147" s="269"/>
      <c r="F147" s="269"/>
      <c r="G147" s="275"/>
      <c r="H147" s="269"/>
      <c r="I147" s="269"/>
    </row>
    <row r="148" spans="1:9" s="277" customFormat="1" x14ac:dyDescent="0.2">
      <c r="A148" s="279"/>
      <c r="B148" s="264"/>
      <c r="C148" s="264"/>
      <c r="D148" s="264"/>
      <c r="E148" s="269"/>
      <c r="F148" s="269"/>
      <c r="G148" s="275"/>
      <c r="H148" s="269"/>
      <c r="I148" s="269"/>
    </row>
    <row r="149" spans="1:9" s="277" customFormat="1" x14ac:dyDescent="0.2">
      <c r="A149" s="279"/>
      <c r="B149" s="264"/>
      <c r="C149" s="264"/>
      <c r="D149" s="264"/>
      <c r="E149" s="269"/>
      <c r="F149" s="269"/>
      <c r="G149" s="275"/>
      <c r="H149" s="269"/>
      <c r="I149" s="269"/>
    </row>
    <row r="150" spans="1:9" s="277" customFormat="1" x14ac:dyDescent="0.2">
      <c r="A150" s="279"/>
      <c r="B150" s="264"/>
      <c r="C150" s="264"/>
      <c r="D150" s="264"/>
      <c r="E150" s="269"/>
      <c r="F150" s="269"/>
      <c r="G150" s="275"/>
      <c r="H150" s="269"/>
      <c r="I150" s="269"/>
    </row>
    <row r="151" spans="1:9" s="277" customFormat="1" x14ac:dyDescent="0.2">
      <c r="A151" s="279"/>
      <c r="B151" s="264"/>
      <c r="C151" s="264"/>
      <c r="D151" s="264"/>
      <c r="E151" s="269"/>
      <c r="F151" s="264"/>
      <c r="G151" s="266"/>
      <c r="H151" s="269"/>
      <c r="I151" s="269"/>
    </row>
    <row r="152" spans="1:9" s="277" customFormat="1" x14ac:dyDescent="0.2">
      <c r="A152" s="279"/>
      <c r="B152" s="264"/>
      <c r="C152" s="264"/>
      <c r="D152" s="264"/>
      <c r="E152" s="269"/>
      <c r="F152" s="269"/>
      <c r="G152" s="275"/>
      <c r="H152" s="269"/>
      <c r="I152" s="269"/>
    </row>
    <row r="153" spans="1:9" s="277" customFormat="1" x14ac:dyDescent="0.2">
      <c r="A153" s="279"/>
      <c r="B153" s="264"/>
      <c r="C153" s="264"/>
      <c r="D153" s="264"/>
      <c r="E153" s="269"/>
      <c r="F153" s="269"/>
      <c r="G153" s="275"/>
      <c r="H153" s="269"/>
      <c r="I153" s="269"/>
    </row>
    <row r="154" spans="1:9" s="277" customFormat="1" x14ac:dyDescent="0.2">
      <c r="A154" s="279"/>
      <c r="B154" s="264"/>
      <c r="C154" s="264"/>
      <c r="D154" s="264"/>
      <c r="E154" s="269"/>
      <c r="F154" s="269"/>
      <c r="G154" s="275"/>
      <c r="H154" s="269"/>
      <c r="I154" s="264"/>
    </row>
    <row r="155" spans="1:9" s="277" customFormat="1" x14ac:dyDescent="0.2">
      <c r="A155" s="279"/>
      <c r="B155" s="264"/>
      <c r="C155" s="264"/>
      <c r="D155" s="264"/>
      <c r="E155" s="269"/>
      <c r="F155" s="269"/>
      <c r="G155" s="275"/>
      <c r="H155" s="269"/>
      <c r="I155" s="264"/>
    </row>
    <row r="156" spans="1:9" s="277" customFormat="1" x14ac:dyDescent="0.2">
      <c r="A156" s="279"/>
      <c r="B156" s="264"/>
      <c r="C156" s="264"/>
      <c r="D156" s="264"/>
      <c r="E156" s="269"/>
      <c r="F156" s="269"/>
      <c r="G156" s="275"/>
      <c r="H156" s="269"/>
      <c r="I156" s="264"/>
    </row>
    <row r="157" spans="1:9" s="277" customFormat="1" x14ac:dyDescent="0.2">
      <c r="A157" s="283"/>
      <c r="G157" s="283"/>
      <c r="H157" s="283"/>
    </row>
    <row r="158" spans="1:9" s="277" customFormat="1" x14ac:dyDescent="0.2">
      <c r="A158" s="283"/>
      <c r="G158" s="283"/>
      <c r="H158" s="283"/>
      <c r="I158" s="284"/>
    </row>
    <row r="159" spans="1:9" s="277" customFormat="1" x14ac:dyDescent="0.2">
      <c r="A159" s="283"/>
      <c r="G159" s="283"/>
      <c r="H159" s="283"/>
      <c r="I159" s="284"/>
    </row>
    <row r="160" spans="1:9" s="277" customFormat="1" x14ac:dyDescent="0.2">
      <c r="A160" s="283"/>
      <c r="G160" s="283"/>
      <c r="H160" s="283"/>
    </row>
    <row r="161" spans="1:8" s="277" customFormat="1" x14ac:dyDescent="0.2">
      <c r="A161" s="283"/>
      <c r="G161" s="283"/>
      <c r="H161" s="283"/>
    </row>
  </sheetData>
  <mergeCells count="1">
    <mergeCell ref="A3:I3"/>
  </mergeCells>
  <dataValidations count="1">
    <dataValidation type="list" allowBlank="1" showInputMessage="1" showErrorMessage="1" sqref="B5:B7 B10:B37 B40:B46 B49 B86:B113 B59 B62 B64:B65 B53" xr:uid="{2E52F1D7-1608-7D47-A279-B81754CBE237}">
      <formula1>"Book,Journal article,Website,Document from website,Other"</formula1>
    </dataValidation>
  </dataValidations>
  <hyperlinks>
    <hyperlink ref="I12" r:id="rId1" xr:uid="{F8EBF706-833F-4407-8C04-012701E07A7C}"/>
    <hyperlink ref="I15" r:id="rId2" xr:uid="{E56201C3-52A8-4526-A98B-1ADCBC435FEB}"/>
    <hyperlink ref="I22" r:id="rId3" xr:uid="{C47AADD7-EC47-4116-84EC-3DD77C95E1D0}"/>
    <hyperlink ref="I21" r:id="rId4" xr:uid="{213C951C-6A16-41F9-ABB4-51DF7A92C4F9}"/>
    <hyperlink ref="I20" r:id="rId5" xr:uid="{1CA20B3F-91B8-42C3-BE67-864419219AC9}"/>
    <hyperlink ref="I23" r:id="rId6" location=":~:text=We%20reported%20that%20over%204000,health%20and%2For%20the%20environment." xr:uid="{C81D2EAD-71EC-4E89-82C3-CA5D984237B8}"/>
    <hyperlink ref="I19" r:id="rId7" xr:uid="{5E53D76D-1023-490A-B16E-0C2FF7E317D0}"/>
    <hyperlink ref="I24" r:id="rId8" xr:uid="{A18ECB48-E17F-4BB6-9AAA-5EFF9D9AC2A4}"/>
    <hyperlink ref="I25" r:id="rId9" location=":~:text=We%20reported%20that%20over%204000,health%20and%2For%20the%20environment." xr:uid="{16B30E5B-AFBE-4980-9AE0-F2148AF52F58}"/>
    <hyperlink ref="I33" r:id="rId10" location=":~:text=In%202006%2C%20approximately%20349%20trillion,plastic%20products%20(NAICS%20326)." xr:uid="{F380338C-6518-419B-B29F-F2881F1A27AF}"/>
    <hyperlink ref="I34" r:id="rId11" xr:uid="{47508AA6-5EEC-425D-89D0-E9399D354BDB}"/>
    <hyperlink ref="I37" r:id="rId12" xr:uid="{5072237D-3543-4B36-83C4-0E8CAB3E5CC3}"/>
    <hyperlink ref="I40" r:id="rId13" xr:uid="{3727D781-4374-42B0-BC9F-9BB17C9E0DC0}"/>
    <hyperlink ref="I42" r:id="rId14" xr:uid="{EE5012AF-9E91-479F-814E-3E8973938F87}"/>
    <hyperlink ref="I47" r:id="rId15" xr:uid="{AC40E675-C2C1-4C8E-A099-4D2A019010BA}"/>
    <hyperlink ref="I66" r:id="rId16" xr:uid="{1D8046F8-D8F3-44A5-98D2-8C0A12FEA4E1}"/>
    <hyperlink ref="I48" r:id="rId17" xr:uid="{2AD5A5AE-DABA-434D-8C8C-E5AE5D77A918}"/>
    <hyperlink ref="I77" r:id="rId18" xr:uid="{E35AD733-8005-4C10-B516-5336036ED7EF}"/>
    <hyperlink ref="I82" r:id="rId19" xr:uid="{C2E1A43D-50BB-4959-A3FE-5437E82C6B79}"/>
    <hyperlink ref="I51" r:id="rId20" xr:uid="{403D7107-A207-DF45-B190-37EDCAC55504}"/>
    <hyperlink ref="I52" r:id="rId21" xr:uid="{CE6D55A2-2259-2B49-B32D-BDC36A3B862C}"/>
    <hyperlink ref="I53" r:id="rId22" xr:uid="{A0F21479-0734-B74F-A85A-91C290CAA251}"/>
    <hyperlink ref="I50" r:id="rId23" xr:uid="{75FD004D-3AF9-E341-B6C6-6D6EA6D32FA0}"/>
    <hyperlink ref="I49" r:id="rId24" xr:uid="{EE4426BF-4E40-824B-A6BA-67AEDD31A3BD}"/>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activeCell="K12" sqref="K12"/>
    </sheetView>
  </sheetViews>
  <sheetFormatPr baseColWidth="10" defaultColWidth="10.83203125" defaultRowHeight="16" x14ac:dyDescent="0.2"/>
  <cols>
    <col min="1" max="1" width="10.83203125" style="121"/>
    <col min="2" max="2" width="25.5" style="120" customWidth="1"/>
    <col min="3" max="9" width="8.5" style="120" hidden="1" customWidth="1"/>
    <col min="10" max="10" width="14.6640625" style="120" customWidth="1"/>
    <col min="11" max="11" width="11" style="121" customWidth="1"/>
    <col min="12" max="16384" width="10.83203125" style="121"/>
  </cols>
  <sheetData>
    <row r="1" spans="1:10" ht="40" x14ac:dyDescent="0.2">
      <c r="A1" s="44" t="s">
        <v>384</v>
      </c>
      <c r="B1" s="45" t="str">
        <f>IF(Introduction!B1&lt;&gt;"",Introduction!B1,"")</f>
        <v>Manufacture of plastics and plastic products</v>
      </c>
    </row>
    <row r="3" spans="1:10" s="122" customFormat="1" ht="31" customHeight="1" x14ac:dyDescent="0.2">
      <c r="A3" s="319" t="s">
        <v>87</v>
      </c>
      <c r="B3" s="320"/>
      <c r="C3" s="320"/>
      <c r="D3" s="320"/>
      <c r="E3" s="320"/>
      <c r="F3" s="320"/>
      <c r="G3" s="320"/>
      <c r="H3" s="320"/>
      <c r="I3" s="320"/>
      <c r="J3" s="320"/>
    </row>
    <row r="4" spans="1:10" s="126" customFormat="1" ht="44" customHeight="1" x14ac:dyDescent="0.2">
      <c r="A4" s="123" t="s">
        <v>88</v>
      </c>
      <c r="B4" s="123" t="s">
        <v>85</v>
      </c>
      <c r="C4" s="124" t="s">
        <v>69</v>
      </c>
      <c r="D4" s="124" t="s">
        <v>70</v>
      </c>
      <c r="E4" s="124" t="s">
        <v>71</v>
      </c>
      <c r="F4" s="124" t="s">
        <v>627</v>
      </c>
      <c r="G4" s="124" t="s">
        <v>628</v>
      </c>
      <c r="H4" s="124" t="s">
        <v>629</v>
      </c>
      <c r="I4" s="124" t="s">
        <v>630</v>
      </c>
      <c r="J4" s="125" t="s">
        <v>72</v>
      </c>
    </row>
    <row r="5" spans="1:10" ht="22" customHeight="1" x14ac:dyDescent="0.2">
      <c r="A5" s="56" t="s">
        <v>0</v>
      </c>
      <c r="B5" s="127" t="s">
        <v>40</v>
      </c>
      <c r="C5" s="128">
        <f>SUMIF('Goal Risk Assessment'!$J$5:$J$252,$A5,'Goal Risk Assessment'!K$5:K$252)</f>
        <v>4</v>
      </c>
      <c r="D5" s="128">
        <f>SUMIF('Goal Risk Assessment'!$J$5:$J$252,$A5,'Goal Risk Assessment'!L$5:L$252)</f>
        <v>0</v>
      </c>
      <c r="E5" s="128">
        <f>SUMIF('Goal Risk Assessment'!$J$5:$J$252,$A5,'Goal Risk Assessment'!M$5:M$252)</f>
        <v>0</v>
      </c>
      <c r="F5" s="128">
        <f>SUMIF('Goal Risk Assessment'!$J$5:$J$252,$A5,'Goal Risk Assessment'!O$5:O$252)</f>
        <v>0</v>
      </c>
      <c r="G5" s="128">
        <f>SUMIF('Goal Risk Assessment'!$J$5:$J$252,$A5,'Goal Risk Assessment'!P$5:P$252)</f>
        <v>0</v>
      </c>
      <c r="H5" s="128">
        <f>SUMIF('Goal Risk Assessment'!$J$5:$J$252,$A5,'Goal Risk Assessment'!Q$5:Q$252)</f>
        <v>0</v>
      </c>
      <c r="I5" s="128">
        <f>SUMIF('Goal Risk Assessment'!$J$5:$J$252,$A5,'Goal Risk Assessment'!R$5:R$252)</f>
        <v>0</v>
      </c>
      <c r="J5" s="56"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3" t="s">
        <v>1</v>
      </c>
      <c r="B6" s="129" t="s">
        <v>60</v>
      </c>
      <c r="C6" s="194">
        <f>SUMIF('Goal Risk Assessment'!$J$5:$J$252,$A6,'Goal Risk Assessment'!K$5:K$252)</f>
        <v>2</v>
      </c>
      <c r="D6" s="194">
        <f>SUMIF('Goal Risk Assessment'!$J$5:$J$252,$A6,'Goal Risk Assessment'!L$5:L$252)</f>
        <v>0</v>
      </c>
      <c r="E6" s="194">
        <f>SUMIF('Goal Risk Assessment'!$J$5:$J$252,$A6,'Goal Risk Assessment'!M$5:M$252)</f>
        <v>0</v>
      </c>
      <c r="F6" s="194">
        <f>SUMIF('Goal Risk Assessment'!$J$5:$J$252,$A6,'Goal Risk Assessment'!O$5:O$252)</f>
        <v>0</v>
      </c>
      <c r="G6" s="194">
        <f>SUMIF('Goal Risk Assessment'!$J$5:$J$252,$A6,'Goal Risk Assessment'!P$5:P$252)</f>
        <v>0</v>
      </c>
      <c r="H6" s="194">
        <f>SUMIF('Goal Risk Assessment'!$J$5:$J$252,$A6,'Goal Risk Assessment'!Q$5:Q$252)</f>
        <v>0</v>
      </c>
      <c r="I6" s="194">
        <f>SUMIF('Goal Risk Assessment'!$J$5:$J$252,$A6,'Goal Risk Assessment'!R$5:R$252)</f>
        <v>0</v>
      </c>
      <c r="J6" s="56"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56" t="s">
        <v>2</v>
      </c>
      <c r="B7" s="127" t="s">
        <v>39</v>
      </c>
      <c r="C7" s="128">
        <f>SUMIF('Goal Risk Assessment'!$J$5:$J$252,$A7,'Goal Risk Assessment'!K$5:K$252)</f>
        <v>0</v>
      </c>
      <c r="D7" s="128">
        <f>SUMIF('Goal Risk Assessment'!$J$5:$J$252,$A7,'Goal Risk Assessment'!L$5:L$252)</f>
        <v>0</v>
      </c>
      <c r="E7" s="128">
        <f>SUMIF('Goal Risk Assessment'!$J$5:$J$252,$A7,'Goal Risk Assessment'!M$5:M$252)</f>
        <v>1</v>
      </c>
      <c r="F7" s="128">
        <f>SUMIF('Goal Risk Assessment'!$J$5:$J$252,$A7,'Goal Risk Assessment'!O$5:O$252)</f>
        <v>0</v>
      </c>
      <c r="G7" s="128">
        <f>SUMIF('Goal Risk Assessment'!$J$5:$J$252,$A7,'Goal Risk Assessment'!P$5:P$252)</f>
        <v>0</v>
      </c>
      <c r="H7" s="128">
        <f>SUMIF('Goal Risk Assessment'!$J$5:$J$252,$A7,'Goal Risk Assessment'!Q$5:Q$252)</f>
        <v>0</v>
      </c>
      <c r="I7" s="128">
        <f>SUMIF('Goal Risk Assessment'!$J$5:$J$252,$A7,'Goal Risk Assessment'!R$5:R$252)</f>
        <v>0</v>
      </c>
      <c r="J7" s="56" t="str">
        <f t="shared" si="0"/>
        <v>Unlikely</v>
      </c>
    </row>
    <row r="8" spans="1:10" ht="22" customHeight="1" x14ac:dyDescent="0.2">
      <c r="A8" s="53" t="s">
        <v>3</v>
      </c>
      <c r="B8" s="129" t="s">
        <v>4</v>
      </c>
      <c r="C8" s="195">
        <f>SUMIF('Goal Risk Assessment'!$J$5:$J$252,$A8,'Goal Risk Assessment'!K$5:K$252)</f>
        <v>3</v>
      </c>
      <c r="D8" s="195">
        <f>SUMIF('Goal Risk Assessment'!$J$5:$J$252,$A8,'Goal Risk Assessment'!L$5:L$252)</f>
        <v>0</v>
      </c>
      <c r="E8" s="195">
        <f>SUMIF('Goal Risk Assessment'!$J$5:$J$252,$A8,'Goal Risk Assessment'!M$5:M$252)</f>
        <v>0</v>
      </c>
      <c r="F8" s="195">
        <f>SUMIF('Goal Risk Assessment'!$J$5:$J$252,$A8,'Goal Risk Assessment'!O$5:O$252)</f>
        <v>0</v>
      </c>
      <c r="G8" s="195">
        <f>SUMIF('Goal Risk Assessment'!$J$5:$J$252,$A8,'Goal Risk Assessment'!P$5:P$252)</f>
        <v>0</v>
      </c>
      <c r="H8" s="195">
        <f>SUMIF('Goal Risk Assessment'!$J$5:$J$252,$A8,'Goal Risk Assessment'!Q$5:Q$252)</f>
        <v>0</v>
      </c>
      <c r="I8" s="195">
        <f>SUMIF('Goal Risk Assessment'!$J$5:$J$252,$A8,'Goal Risk Assessment'!R$5:R$252)</f>
        <v>0</v>
      </c>
      <c r="J8" s="56" t="str">
        <f t="shared" si="0"/>
        <v>High</v>
      </c>
    </row>
    <row r="9" spans="1:10" ht="22" customHeight="1" x14ac:dyDescent="0.2">
      <c r="A9" s="56" t="s">
        <v>5</v>
      </c>
      <c r="B9" s="127" t="s">
        <v>76</v>
      </c>
      <c r="C9" s="128">
        <f>SUMIF('Goal Risk Assessment'!$J$5:$J$252,$A9,'Goal Risk Assessment'!K$5:K$252)</f>
        <v>4</v>
      </c>
      <c r="D9" s="128">
        <f>SUMIF('Goal Risk Assessment'!$J$5:$J$252,$A9,'Goal Risk Assessment'!L$5:L$252)</f>
        <v>0</v>
      </c>
      <c r="E9" s="128">
        <f>SUMIF('Goal Risk Assessment'!$J$5:$J$252,$A9,'Goal Risk Assessment'!M$5:M$252)</f>
        <v>0</v>
      </c>
      <c r="F9" s="128">
        <f>SUMIF('Goal Risk Assessment'!$J$5:$J$252,$A9,'Goal Risk Assessment'!O$5:O$252)</f>
        <v>0</v>
      </c>
      <c r="G9" s="128">
        <f>SUMIF('Goal Risk Assessment'!$J$5:$J$252,$A9,'Goal Risk Assessment'!P$5:P$252)</f>
        <v>0</v>
      </c>
      <c r="H9" s="128">
        <f>SUMIF('Goal Risk Assessment'!$J$5:$J$252,$A9,'Goal Risk Assessment'!Q$5:Q$252)</f>
        <v>0</v>
      </c>
      <c r="I9" s="128">
        <f>SUMIF('Goal Risk Assessment'!$J$5:$J$252,$A9,'Goal Risk Assessment'!R$5:R$252)</f>
        <v>0</v>
      </c>
      <c r="J9" s="56" t="str">
        <f t="shared" si="0"/>
        <v>High</v>
      </c>
    </row>
    <row r="10" spans="1:10" ht="22" customHeight="1" x14ac:dyDescent="0.2">
      <c r="A10" s="53" t="s">
        <v>6</v>
      </c>
      <c r="B10" s="129" t="s">
        <v>7</v>
      </c>
      <c r="C10" s="195">
        <f>SUMIF('Goal Risk Assessment'!$J$5:$J$252,$A10,'Goal Risk Assessment'!K$5:K$252)</f>
        <v>3</v>
      </c>
      <c r="D10" s="195">
        <f>SUMIF('Goal Risk Assessment'!$J$5:$J$252,$A10,'Goal Risk Assessment'!L$5:L$252)</f>
        <v>0</v>
      </c>
      <c r="E10" s="195">
        <f>SUMIF('Goal Risk Assessment'!$J$5:$J$252,$A10,'Goal Risk Assessment'!M$5:M$252)</f>
        <v>0</v>
      </c>
      <c r="F10" s="195">
        <f>SUMIF('Goal Risk Assessment'!$J$5:$J$252,$A10,'Goal Risk Assessment'!O$5:O$252)</f>
        <v>0</v>
      </c>
      <c r="G10" s="195">
        <f>SUMIF('Goal Risk Assessment'!$J$5:$J$252,$A10,'Goal Risk Assessment'!P$5:P$252)</f>
        <v>0</v>
      </c>
      <c r="H10" s="195">
        <f>SUMIF('Goal Risk Assessment'!$J$5:$J$252,$A10,'Goal Risk Assessment'!Q$5:Q$252)</f>
        <v>0</v>
      </c>
      <c r="I10" s="195">
        <f>SUMIF('Goal Risk Assessment'!$J$5:$J$252,$A10,'Goal Risk Assessment'!R$5:R$252)</f>
        <v>0</v>
      </c>
      <c r="J10" s="56" t="str">
        <f t="shared" si="0"/>
        <v>High</v>
      </c>
    </row>
    <row r="11" spans="1:10" ht="22" customHeight="1" x14ac:dyDescent="0.2">
      <c r="A11" s="56" t="s">
        <v>8</v>
      </c>
      <c r="B11" s="127" t="s">
        <v>77</v>
      </c>
      <c r="C11" s="128">
        <f>SUMIF('Goal Risk Assessment'!$J$5:$J$252,$A11,'Goal Risk Assessment'!K$5:K$252)</f>
        <v>1</v>
      </c>
      <c r="D11" s="128">
        <f>SUMIF('Goal Risk Assessment'!$J$5:$J$252,$A11,'Goal Risk Assessment'!L$5:L$252)</f>
        <v>0</v>
      </c>
      <c r="E11" s="128">
        <f>SUMIF('Goal Risk Assessment'!$J$5:$J$252,$A11,'Goal Risk Assessment'!M$5:M$252)</f>
        <v>0</v>
      </c>
      <c r="F11" s="128">
        <f>SUMIF('Goal Risk Assessment'!$J$5:$J$252,$A11,'Goal Risk Assessment'!O$5:O$252)</f>
        <v>0</v>
      </c>
      <c r="G11" s="128">
        <f>SUMIF('Goal Risk Assessment'!$J$5:$J$252,$A11,'Goal Risk Assessment'!P$5:P$252)</f>
        <v>0</v>
      </c>
      <c r="H11" s="128">
        <f>SUMIF('Goal Risk Assessment'!$J$5:$J$252,$A11,'Goal Risk Assessment'!Q$5:Q$252)</f>
        <v>0</v>
      </c>
      <c r="I11" s="128">
        <f>SUMIF('Goal Risk Assessment'!$J$5:$J$252,$A11,'Goal Risk Assessment'!R$5:R$252)</f>
        <v>0</v>
      </c>
      <c r="J11" s="56" t="str">
        <f t="shared" si="0"/>
        <v>High</v>
      </c>
    </row>
    <row r="12" spans="1:10" ht="22" customHeight="1" x14ac:dyDescent="0.2">
      <c r="A12" s="53" t="s">
        <v>9</v>
      </c>
      <c r="B12" s="129" t="s">
        <v>78</v>
      </c>
      <c r="C12" s="195">
        <f>SUMIF('Goal Risk Assessment'!$J$5:$J$252,$A12,'Goal Risk Assessment'!K$5:K$252)</f>
        <v>0</v>
      </c>
      <c r="D12" s="195">
        <f>SUMIF('Goal Risk Assessment'!$J$5:$J$252,$A12,'Goal Risk Assessment'!L$5:L$252)</f>
        <v>0</v>
      </c>
      <c r="E12" s="195">
        <f>SUMIF('Goal Risk Assessment'!$J$5:$J$252,$A12,'Goal Risk Assessment'!M$5:M$252)</f>
        <v>0</v>
      </c>
      <c r="F12" s="195">
        <f>SUMIF('Goal Risk Assessment'!$J$5:$J$252,$A12,'Goal Risk Assessment'!O$5:O$252)</f>
        <v>0</v>
      </c>
      <c r="G12" s="195">
        <f>SUMIF('Goal Risk Assessment'!$J$5:$J$252,$A12,'Goal Risk Assessment'!P$5:P$252)</f>
        <v>0</v>
      </c>
      <c r="H12" s="195">
        <f>SUMIF('Goal Risk Assessment'!$J$5:$J$252,$A12,'Goal Risk Assessment'!Q$5:Q$252)</f>
        <v>0</v>
      </c>
      <c r="I12" s="195">
        <f>SUMIF('Goal Risk Assessment'!$J$5:$J$252,$A12,'Goal Risk Assessment'!R$5:R$252)</f>
        <v>0</v>
      </c>
      <c r="J12" s="56" t="str">
        <f t="shared" si="0"/>
        <v>Moderate</v>
      </c>
    </row>
    <row r="13" spans="1:10" ht="22" customHeight="1" x14ac:dyDescent="0.2">
      <c r="A13" s="56" t="s">
        <v>10</v>
      </c>
      <c r="B13" s="127" t="s">
        <v>75</v>
      </c>
      <c r="C13" s="128">
        <f>SUMIF('Goal Risk Assessment'!$J$5:$J$252,$A13,'Goal Risk Assessment'!K$5:K$252)</f>
        <v>3</v>
      </c>
      <c r="D13" s="128">
        <f>SUMIF('Goal Risk Assessment'!$J$5:$J$252,$A13,'Goal Risk Assessment'!L$5:L$252)</f>
        <v>0</v>
      </c>
      <c r="E13" s="128">
        <f>SUMIF('Goal Risk Assessment'!$J$5:$J$252,$A13,'Goal Risk Assessment'!M$5:M$252)</f>
        <v>0</v>
      </c>
      <c r="F13" s="128">
        <f>SUMIF('Goal Risk Assessment'!$J$5:$J$252,$A13,'Goal Risk Assessment'!O$5:O$252)</f>
        <v>0</v>
      </c>
      <c r="G13" s="128">
        <f>SUMIF('Goal Risk Assessment'!$J$5:$J$252,$A13,'Goal Risk Assessment'!P$5:P$252)</f>
        <v>0</v>
      </c>
      <c r="H13" s="128">
        <f>SUMIF('Goal Risk Assessment'!$J$5:$J$252,$A13,'Goal Risk Assessment'!Q$5:Q$252)</f>
        <v>0</v>
      </c>
      <c r="I13" s="128">
        <f>SUMIF('Goal Risk Assessment'!$J$5:$J$252,$A13,'Goal Risk Assessment'!R$5:R$252)</f>
        <v>0</v>
      </c>
      <c r="J13" s="56" t="str">
        <f t="shared" si="0"/>
        <v>High</v>
      </c>
    </row>
    <row r="14" spans="1:10" ht="22" customHeight="1" x14ac:dyDescent="0.2">
      <c r="A14" s="53" t="s">
        <v>11</v>
      </c>
      <c r="B14" s="129" t="s">
        <v>74</v>
      </c>
      <c r="C14" s="195">
        <f>SUMIF('Goal Risk Assessment'!$J$5:$J$252,$A14,'Goal Risk Assessment'!K$5:K$252)</f>
        <v>5</v>
      </c>
      <c r="D14" s="195">
        <f>SUMIF('Goal Risk Assessment'!$J$5:$J$252,$A14,'Goal Risk Assessment'!L$5:L$252)</f>
        <v>0</v>
      </c>
      <c r="E14" s="195">
        <f>SUMIF('Goal Risk Assessment'!$J$5:$J$252,$A14,'Goal Risk Assessment'!M$5:M$252)</f>
        <v>0</v>
      </c>
      <c r="F14" s="195">
        <f>SUMIF('Goal Risk Assessment'!$J$5:$J$252,$A14,'Goal Risk Assessment'!O$5:O$252)</f>
        <v>0</v>
      </c>
      <c r="G14" s="195">
        <f>SUMIF('Goal Risk Assessment'!$J$5:$J$252,$A14,'Goal Risk Assessment'!P$5:P$252)</f>
        <v>0</v>
      </c>
      <c r="H14" s="195">
        <f>SUMIF('Goal Risk Assessment'!$J$5:$J$252,$A14,'Goal Risk Assessment'!Q$5:Q$252)</f>
        <v>0</v>
      </c>
      <c r="I14" s="195">
        <f>SUMIF('Goal Risk Assessment'!$J$5:$J$252,$A14,'Goal Risk Assessment'!R$5:R$252)</f>
        <v>0</v>
      </c>
      <c r="J14" s="56" t="str">
        <f t="shared" si="0"/>
        <v>High</v>
      </c>
    </row>
    <row r="15" spans="1:10" ht="22" customHeight="1" x14ac:dyDescent="0.2">
      <c r="A15" s="56" t="s">
        <v>12</v>
      </c>
      <c r="B15" s="127" t="s">
        <v>43</v>
      </c>
      <c r="C15" s="128">
        <f>SUMIF('Goal Risk Assessment'!$J$5:$J$252,$A15,'Goal Risk Assessment'!K$5:K$252)</f>
        <v>0</v>
      </c>
      <c r="D15" s="128">
        <f>SUMIF('Goal Risk Assessment'!$J$5:$J$252,$A15,'Goal Risk Assessment'!L$5:L$252)</f>
        <v>0</v>
      </c>
      <c r="E15" s="128">
        <f>SUMIF('Goal Risk Assessment'!$J$5:$J$252,$A15,'Goal Risk Assessment'!M$5:M$252)</f>
        <v>0</v>
      </c>
      <c r="F15" s="128">
        <f>SUMIF('Goal Risk Assessment'!$J$5:$J$252,$A15,'Goal Risk Assessment'!O$5:O$252)</f>
        <v>0</v>
      </c>
      <c r="G15" s="128">
        <f>SUMIF('Goal Risk Assessment'!$J$5:$J$252,$A15,'Goal Risk Assessment'!P$5:P$252)</f>
        <v>0</v>
      </c>
      <c r="H15" s="128">
        <f>SUMIF('Goal Risk Assessment'!$J$5:$J$252,$A15,'Goal Risk Assessment'!Q$5:Q$252)</f>
        <v>0</v>
      </c>
      <c r="I15" s="128">
        <f>SUMIF('Goal Risk Assessment'!$J$5:$J$252,$A15,'Goal Risk Assessment'!R$5:R$252)</f>
        <v>0</v>
      </c>
      <c r="J15" s="56" t="str">
        <f t="shared" si="0"/>
        <v>Moderate</v>
      </c>
    </row>
    <row r="16" spans="1:10" ht="22" customHeight="1" x14ac:dyDescent="0.2">
      <c r="A16" s="53" t="s">
        <v>13</v>
      </c>
      <c r="B16" s="129" t="s">
        <v>73</v>
      </c>
      <c r="C16" s="195">
        <f>SUMIF('Goal Risk Assessment'!$J$5:$J$252,$A16,'Goal Risk Assessment'!K$5:K$252)</f>
        <v>1</v>
      </c>
      <c r="D16" s="195">
        <f>SUMIF('Goal Risk Assessment'!$J$5:$J$252,$A16,'Goal Risk Assessment'!L$5:L$252)</f>
        <v>0</v>
      </c>
      <c r="E16" s="195">
        <f>SUMIF('Goal Risk Assessment'!$J$5:$J$252,$A16,'Goal Risk Assessment'!M$5:M$252)</f>
        <v>0</v>
      </c>
      <c r="F16" s="195">
        <f>SUMIF('Goal Risk Assessment'!$J$5:$J$252,$A16,'Goal Risk Assessment'!O$5:O$252)</f>
        <v>0</v>
      </c>
      <c r="G16" s="195">
        <f>SUMIF('Goal Risk Assessment'!$J$5:$J$252,$A16,'Goal Risk Assessment'!P$5:P$252)</f>
        <v>0</v>
      </c>
      <c r="H16" s="195">
        <f>SUMIF('Goal Risk Assessment'!$J$5:$J$252,$A16,'Goal Risk Assessment'!Q$5:Q$252)</f>
        <v>0</v>
      </c>
      <c r="I16" s="195">
        <f>SUMIF('Goal Risk Assessment'!$J$5:$J$252,$A16,'Goal Risk Assessment'!R$5:R$252)</f>
        <v>0</v>
      </c>
      <c r="J16" s="56" t="str">
        <f t="shared" si="0"/>
        <v>High</v>
      </c>
    </row>
    <row r="17" spans="1:10" ht="22" customHeight="1" x14ac:dyDescent="0.2">
      <c r="A17" s="56" t="s">
        <v>14</v>
      </c>
      <c r="B17" s="127" t="s">
        <v>79</v>
      </c>
      <c r="C17" s="128">
        <f>SUMIF('Goal Risk Assessment'!$J$5:$J$252,$A17,'Goal Risk Assessment'!K$5:K$252)</f>
        <v>0</v>
      </c>
      <c r="D17" s="128">
        <f>SUMIF('Goal Risk Assessment'!$J$5:$J$252,$A17,'Goal Risk Assessment'!L$5:L$252)</f>
        <v>0</v>
      </c>
      <c r="E17" s="128">
        <f>SUMIF('Goal Risk Assessment'!$J$5:$J$252,$A17,'Goal Risk Assessment'!M$5:M$252)</f>
        <v>0</v>
      </c>
      <c r="F17" s="128">
        <f>SUMIF('Goal Risk Assessment'!$J$5:$J$252,$A17,'Goal Risk Assessment'!O$5:O$252)</f>
        <v>0</v>
      </c>
      <c r="G17" s="128">
        <f>SUMIF('Goal Risk Assessment'!$J$5:$J$252,$A17,'Goal Risk Assessment'!P$5:P$252)</f>
        <v>0</v>
      </c>
      <c r="H17" s="128">
        <f>SUMIF('Goal Risk Assessment'!$J$5:$J$252,$A17,'Goal Risk Assessment'!Q$5:Q$252)</f>
        <v>0</v>
      </c>
      <c r="I17" s="128">
        <f>SUMIF('Goal Risk Assessment'!$J$5:$J$252,$A17,'Goal Risk Assessment'!R$5:R$252)</f>
        <v>0</v>
      </c>
      <c r="J17" s="56" t="str">
        <f t="shared" si="0"/>
        <v>Moderate</v>
      </c>
    </row>
    <row r="18" spans="1:10" ht="22" customHeight="1" x14ac:dyDescent="0.2">
      <c r="A18" s="53" t="s">
        <v>15</v>
      </c>
      <c r="B18" s="129" t="s">
        <v>80</v>
      </c>
      <c r="C18" s="195">
        <f>SUMIF('Goal Risk Assessment'!$J$5:$J$252,$A18,'Goal Risk Assessment'!K$5:K$252)</f>
        <v>9</v>
      </c>
      <c r="D18" s="195">
        <f>SUMIF('Goal Risk Assessment'!$J$5:$J$252,$A18,'Goal Risk Assessment'!L$5:L$252)</f>
        <v>0</v>
      </c>
      <c r="E18" s="195">
        <f>SUMIF('Goal Risk Assessment'!$J$5:$J$252,$A18,'Goal Risk Assessment'!M$5:M$252)</f>
        <v>0</v>
      </c>
      <c r="F18" s="195">
        <f>SUMIF('Goal Risk Assessment'!$J$5:$J$252,$A18,'Goal Risk Assessment'!O$5:O$252)</f>
        <v>0</v>
      </c>
      <c r="G18" s="195">
        <f>SUMIF('Goal Risk Assessment'!$J$5:$J$252,$A18,'Goal Risk Assessment'!P$5:P$252)</f>
        <v>0</v>
      </c>
      <c r="H18" s="195">
        <f>SUMIF('Goal Risk Assessment'!$J$5:$J$252,$A18,'Goal Risk Assessment'!Q$5:Q$252)</f>
        <v>0</v>
      </c>
      <c r="I18" s="195">
        <f>SUMIF('Goal Risk Assessment'!$J$5:$J$252,$A18,'Goal Risk Assessment'!R$5:R$252)</f>
        <v>0</v>
      </c>
      <c r="J18" s="56" t="str">
        <f t="shared" si="0"/>
        <v>High</v>
      </c>
    </row>
    <row r="19" spans="1:10" ht="22" customHeight="1" x14ac:dyDescent="0.2">
      <c r="A19" s="56" t="s">
        <v>16</v>
      </c>
      <c r="B19" s="127" t="s">
        <v>47</v>
      </c>
      <c r="C19" s="128">
        <f>SUMIF('Goal Risk Assessment'!$J$5:$J$252,$A19,'Goal Risk Assessment'!K$5:K$252)</f>
        <v>0</v>
      </c>
      <c r="D19" s="128">
        <f>SUMIF('Goal Risk Assessment'!$J$5:$J$252,$A19,'Goal Risk Assessment'!L$5:L$252)</f>
        <v>0</v>
      </c>
      <c r="E19" s="128">
        <f>SUMIF('Goal Risk Assessment'!$J$5:$J$252,$A19,'Goal Risk Assessment'!M$5:M$252)</f>
        <v>0</v>
      </c>
      <c r="F19" s="128">
        <f>SUMIF('Goal Risk Assessment'!$J$5:$J$252,$A19,'Goal Risk Assessment'!O$5:O$252)</f>
        <v>0</v>
      </c>
      <c r="G19" s="128">
        <f>SUMIF('Goal Risk Assessment'!$J$5:$J$252,$A19,'Goal Risk Assessment'!P$5:P$252)</f>
        <v>0</v>
      </c>
      <c r="H19" s="128">
        <f>SUMIF('Goal Risk Assessment'!$J$5:$J$252,$A19,'Goal Risk Assessment'!Q$5:Q$252)</f>
        <v>0</v>
      </c>
      <c r="I19" s="128">
        <f>SUMIF('Goal Risk Assessment'!$J$5:$J$252,$A19,'Goal Risk Assessment'!R$5:R$252)</f>
        <v>0</v>
      </c>
      <c r="J19" s="56" t="str">
        <f t="shared" si="0"/>
        <v>Moderate</v>
      </c>
    </row>
    <row r="20" spans="1:10" ht="22" customHeight="1" x14ac:dyDescent="0.2">
      <c r="A20" s="53" t="s">
        <v>17</v>
      </c>
      <c r="B20" s="129" t="s">
        <v>81</v>
      </c>
      <c r="C20" s="195">
        <f>SUMIF('Goal Risk Assessment'!$J$5:$J$252,$A20,'Goal Risk Assessment'!K$5:K$252)</f>
        <v>2</v>
      </c>
      <c r="D20" s="195">
        <f>SUMIF('Goal Risk Assessment'!$J$5:$J$252,$A20,'Goal Risk Assessment'!L$5:L$252)</f>
        <v>0</v>
      </c>
      <c r="E20" s="195">
        <f>SUMIF('Goal Risk Assessment'!$J$5:$J$252,$A20,'Goal Risk Assessment'!M$5:M$252)</f>
        <v>0</v>
      </c>
      <c r="F20" s="195">
        <f>SUMIF('Goal Risk Assessment'!$J$5:$J$252,$A20,'Goal Risk Assessment'!O$5:O$252)</f>
        <v>0</v>
      </c>
      <c r="G20" s="195">
        <f>SUMIF('Goal Risk Assessment'!$J$5:$J$252,$A20,'Goal Risk Assessment'!P$5:P$252)</f>
        <v>0</v>
      </c>
      <c r="H20" s="195">
        <f>SUMIF('Goal Risk Assessment'!$J$5:$J$252,$A20,'Goal Risk Assessment'!Q$5:Q$252)</f>
        <v>0</v>
      </c>
      <c r="I20" s="195">
        <f>SUMIF('Goal Risk Assessment'!$J$5:$J$252,$A20,'Goal Risk Assessment'!R$5:R$252)</f>
        <v>0</v>
      </c>
      <c r="J20" s="56" t="str">
        <f t="shared" si="0"/>
        <v>High</v>
      </c>
    </row>
    <row r="21" spans="1:10" ht="22" customHeight="1" x14ac:dyDescent="0.2">
      <c r="A21" s="56" t="s">
        <v>18</v>
      </c>
      <c r="B21" s="127" t="s">
        <v>82</v>
      </c>
      <c r="C21" s="128">
        <f>SUMIF('Goal Risk Assessment'!$J$5:$J$252,$A21,'Goal Risk Assessment'!K$5:K$252)</f>
        <v>3</v>
      </c>
      <c r="D21" s="128">
        <f>SUMIF('Goal Risk Assessment'!$J$5:$J$252,$A21,'Goal Risk Assessment'!L$5:L$252)</f>
        <v>0</v>
      </c>
      <c r="E21" s="128">
        <f>SUMIF('Goal Risk Assessment'!$J$5:$J$252,$A21,'Goal Risk Assessment'!M$5:M$252)</f>
        <v>0</v>
      </c>
      <c r="F21" s="128">
        <f>SUMIF('Goal Risk Assessment'!$J$5:$J$252,$A21,'Goal Risk Assessment'!O$5:O$252)</f>
        <v>0</v>
      </c>
      <c r="G21" s="128">
        <f>SUMIF('Goal Risk Assessment'!$J$5:$J$252,$A21,'Goal Risk Assessment'!P$5:P$252)</f>
        <v>0</v>
      </c>
      <c r="H21" s="128">
        <f>SUMIF('Goal Risk Assessment'!$J$5:$J$252,$A21,'Goal Risk Assessment'!Q$5:Q$252)</f>
        <v>0</v>
      </c>
      <c r="I21" s="128">
        <f>SUMIF('Goal Risk Assessment'!$J$5:$J$252,$A21,'Goal Risk Assessment'!R$5:R$252)</f>
        <v>0</v>
      </c>
      <c r="J21" s="56" t="str">
        <f t="shared" si="0"/>
        <v>High</v>
      </c>
    </row>
    <row r="22" spans="1:10" ht="22" customHeight="1" x14ac:dyDescent="0.2">
      <c r="A22" s="53" t="s">
        <v>19</v>
      </c>
      <c r="B22" s="129" t="s">
        <v>83</v>
      </c>
      <c r="C22" s="195">
        <f>SUMIF('Goal Risk Assessment'!$J$5:$J$252,$A22,'Goal Risk Assessment'!K$5:K$252)</f>
        <v>0</v>
      </c>
      <c r="D22" s="195">
        <f>SUMIF('Goal Risk Assessment'!$J$5:$J$252,$A22,'Goal Risk Assessment'!L$5:L$252)</f>
        <v>0</v>
      </c>
      <c r="E22" s="195">
        <f>SUMIF('Goal Risk Assessment'!$J$5:$J$252,$A22,'Goal Risk Assessment'!M$5:M$252)</f>
        <v>1</v>
      </c>
      <c r="F22" s="195">
        <f>SUMIF('Goal Risk Assessment'!$J$5:$J$252,$A22,'Goal Risk Assessment'!O$5:O$252)</f>
        <v>0</v>
      </c>
      <c r="G22" s="195">
        <f>SUMIF('Goal Risk Assessment'!$J$5:$J$252,$A22,'Goal Risk Assessment'!P$5:P$252)</f>
        <v>0</v>
      </c>
      <c r="H22" s="195">
        <f>SUMIF('Goal Risk Assessment'!$J$5:$J$252,$A22,'Goal Risk Assessment'!Q$5:Q$252)</f>
        <v>0</v>
      </c>
      <c r="I22" s="195">
        <f>SUMIF('Goal Risk Assessment'!$J$5:$J$252,$A22,'Goal Risk Assessment'!R$5:R$252)</f>
        <v>0</v>
      </c>
      <c r="J22" s="56" t="str">
        <f t="shared" si="0"/>
        <v>Unlikely</v>
      </c>
    </row>
    <row r="23" spans="1:10" ht="22" customHeight="1" x14ac:dyDescent="0.2">
      <c r="A23" s="56" t="s">
        <v>20</v>
      </c>
      <c r="B23" s="127" t="s">
        <v>51</v>
      </c>
      <c r="C23" s="128">
        <f>SUMIF('Goal Risk Assessment'!$J$5:$J$252,$A23,'Goal Risk Assessment'!K$5:K$252)</f>
        <v>1</v>
      </c>
      <c r="D23" s="128">
        <f>SUMIF('Goal Risk Assessment'!$J$5:$J$252,$A23,'Goal Risk Assessment'!L$5:L$252)</f>
        <v>0</v>
      </c>
      <c r="E23" s="128">
        <f>SUMIF('Goal Risk Assessment'!$J$5:$J$252,$A23,'Goal Risk Assessment'!M$5:M$252)</f>
        <v>0</v>
      </c>
      <c r="F23" s="128">
        <f>SUMIF('Goal Risk Assessment'!$J$5:$J$252,$A23,'Goal Risk Assessment'!O$5:O$252)</f>
        <v>0</v>
      </c>
      <c r="G23" s="128">
        <f>SUMIF('Goal Risk Assessment'!$J$5:$J$252,$A23,'Goal Risk Assessment'!P$5:P$252)</f>
        <v>0</v>
      </c>
      <c r="H23" s="128">
        <f>SUMIF('Goal Risk Assessment'!$J$5:$J$252,$A23,'Goal Risk Assessment'!Q$5:Q$252)</f>
        <v>0</v>
      </c>
      <c r="I23" s="128">
        <f>SUMIF('Goal Risk Assessment'!$J$5:$J$252,$A23,'Goal Risk Assessment'!R$5:R$252)</f>
        <v>0</v>
      </c>
      <c r="J23" s="56" t="str">
        <f t="shared" si="0"/>
        <v>High</v>
      </c>
    </row>
    <row r="24" spans="1:10" ht="22" customHeight="1" x14ac:dyDescent="0.2">
      <c r="A24" s="53" t="s">
        <v>21</v>
      </c>
      <c r="B24" s="129" t="s">
        <v>52</v>
      </c>
      <c r="C24" s="195">
        <f>SUMIF('Goal Risk Assessment'!$J$5:$J$252,$A24,'Goal Risk Assessment'!K$5:K$252)</f>
        <v>0</v>
      </c>
      <c r="D24" s="195">
        <f>SUMIF('Goal Risk Assessment'!$J$5:$J$252,$A24,'Goal Risk Assessment'!L$5:L$252)</f>
        <v>0</v>
      </c>
      <c r="E24" s="195">
        <f>SUMIF('Goal Risk Assessment'!$J$5:$J$252,$A24,'Goal Risk Assessment'!M$5:M$252)</f>
        <v>0</v>
      </c>
      <c r="F24" s="195">
        <f>SUMIF('Goal Risk Assessment'!$J$5:$J$252,$A24,'Goal Risk Assessment'!O$5:O$252)</f>
        <v>0</v>
      </c>
      <c r="G24" s="195">
        <f>SUMIF('Goal Risk Assessment'!$J$5:$J$252,$A24,'Goal Risk Assessment'!P$5:P$252)</f>
        <v>0</v>
      </c>
      <c r="H24" s="195">
        <f>SUMIF('Goal Risk Assessment'!$J$5:$J$252,$A24,'Goal Risk Assessment'!Q$5:Q$252)</f>
        <v>0</v>
      </c>
      <c r="I24" s="195">
        <f>SUMIF('Goal Risk Assessment'!$J$5:$J$252,$A24,'Goal Risk Assessment'!R$5:R$252)</f>
        <v>0</v>
      </c>
      <c r="J24" s="56" t="str">
        <f t="shared" si="0"/>
        <v>Moderate</v>
      </c>
    </row>
    <row r="25" spans="1:10" ht="22" customHeight="1" x14ac:dyDescent="0.2">
      <c r="A25" s="56" t="s">
        <v>22</v>
      </c>
      <c r="B25" s="127" t="s">
        <v>23</v>
      </c>
      <c r="C25" s="128">
        <f>SUMIF('Goal Risk Assessment'!$J$5:$J$252,$A25,'Goal Risk Assessment'!K$5:K$252)</f>
        <v>0</v>
      </c>
      <c r="D25" s="128">
        <f>SUMIF('Goal Risk Assessment'!$J$5:$J$252,$A25,'Goal Risk Assessment'!L$5:L$252)</f>
        <v>0</v>
      </c>
      <c r="E25" s="128">
        <f>SUMIF('Goal Risk Assessment'!$J$5:$J$252,$A25,'Goal Risk Assessment'!M$5:M$252)</f>
        <v>0</v>
      </c>
      <c r="F25" s="128">
        <f>SUMIF('Goal Risk Assessment'!$J$5:$J$252,$A25,'Goal Risk Assessment'!O$5:O$252)</f>
        <v>0</v>
      </c>
      <c r="G25" s="128">
        <f>SUMIF('Goal Risk Assessment'!$J$5:$J$252,$A25,'Goal Risk Assessment'!P$5:P$252)</f>
        <v>0</v>
      </c>
      <c r="H25" s="128">
        <f>SUMIF('Goal Risk Assessment'!$J$5:$J$252,$A25,'Goal Risk Assessment'!Q$5:Q$252)</f>
        <v>0</v>
      </c>
      <c r="I25" s="128">
        <f>SUMIF('Goal Risk Assessment'!$J$5:$J$252,$A25,'Goal Risk Assessment'!R$5:R$252)</f>
        <v>0</v>
      </c>
      <c r="J25" s="56" t="str">
        <f t="shared" si="0"/>
        <v>Moderate</v>
      </c>
    </row>
    <row r="26" spans="1:10" ht="22" customHeight="1" x14ac:dyDescent="0.2">
      <c r="A26" s="53" t="s">
        <v>24</v>
      </c>
      <c r="B26" s="129" t="s">
        <v>53</v>
      </c>
      <c r="C26" s="195">
        <f>SUMIF('Goal Risk Assessment'!$J$5:$J$252,$A26,'Goal Risk Assessment'!K$5:K$252)</f>
        <v>3</v>
      </c>
      <c r="D26" s="195">
        <f>SUMIF('Goal Risk Assessment'!$J$5:$J$252,$A26,'Goal Risk Assessment'!L$5:L$252)</f>
        <v>0</v>
      </c>
      <c r="E26" s="195">
        <f>SUMIF('Goal Risk Assessment'!$J$5:$J$252,$A26,'Goal Risk Assessment'!M$5:M$252)</f>
        <v>0</v>
      </c>
      <c r="F26" s="195">
        <f>SUMIF('Goal Risk Assessment'!$J$5:$J$252,$A26,'Goal Risk Assessment'!O$5:O$252)</f>
        <v>0</v>
      </c>
      <c r="G26" s="195">
        <f>SUMIF('Goal Risk Assessment'!$J$5:$J$252,$A26,'Goal Risk Assessment'!P$5:P$252)</f>
        <v>0</v>
      </c>
      <c r="H26" s="195">
        <f>SUMIF('Goal Risk Assessment'!$J$5:$J$252,$A26,'Goal Risk Assessment'!Q$5:Q$252)</f>
        <v>0</v>
      </c>
      <c r="I26" s="195">
        <f>SUMIF('Goal Risk Assessment'!$J$5:$J$252,$A26,'Goal Risk Assessment'!R$5:R$252)</f>
        <v>0</v>
      </c>
      <c r="J26" s="56" t="str">
        <f t="shared" si="0"/>
        <v>High</v>
      </c>
    </row>
    <row r="27" spans="1:10" ht="22" customHeight="1" x14ac:dyDescent="0.2">
      <c r="A27" s="56" t="s">
        <v>25</v>
      </c>
      <c r="B27" s="127" t="s">
        <v>54</v>
      </c>
      <c r="C27" s="128">
        <f>SUMIF('Goal Risk Assessment'!$J$5:$J$252,$A27,'Goal Risk Assessment'!K$5:K$252)</f>
        <v>0</v>
      </c>
      <c r="D27" s="128">
        <f>SUMIF('Goal Risk Assessment'!$J$5:$J$252,$A27,'Goal Risk Assessment'!L$5:L$252)</f>
        <v>1</v>
      </c>
      <c r="E27" s="128">
        <f>SUMIF('Goal Risk Assessment'!$J$5:$J$252,$A27,'Goal Risk Assessment'!M$5:M$252)</f>
        <v>0</v>
      </c>
      <c r="F27" s="128">
        <f>SUMIF('Goal Risk Assessment'!$J$5:$J$252,$A27,'Goal Risk Assessment'!O$5:O$252)</f>
        <v>0</v>
      </c>
      <c r="G27" s="128">
        <f>SUMIF('Goal Risk Assessment'!$J$5:$J$252,$A27,'Goal Risk Assessment'!P$5:P$252)</f>
        <v>0</v>
      </c>
      <c r="H27" s="128">
        <f>SUMIF('Goal Risk Assessment'!$J$5:$J$252,$A27,'Goal Risk Assessment'!Q$5:Q$252)</f>
        <v>0</v>
      </c>
      <c r="I27" s="128">
        <f>SUMIF('Goal Risk Assessment'!$J$5:$J$252,$A27,'Goal Risk Assessment'!R$5:R$252)</f>
        <v>0</v>
      </c>
      <c r="J27" s="56"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XjelZAVRt1uVRgFiSyS6TApQSAlNx9XHGBcWAOQIFMUm9gj9DBfHkSVYygYCQ9shaYfPrLSE/MwOLt8fytIuSA==" saltValue="ExSSwAPSrZfkgwEoGGvVZg=="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2021-02-26T18:08:49Z</dcterms:modified>
</cp:coreProperties>
</file>