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Transport and storage/"/>
    </mc:Choice>
  </mc:AlternateContent>
  <xr:revisionPtr revIDLastSave="0" documentId="13_ncr:1_{1636D04E-6868-BF4D-9625-0988BA8C8F17}" xr6:coauthVersionLast="46" xr6:coauthVersionMax="46" xr10:uidLastSave="{00000000-0000-0000-0000-000000000000}"/>
  <bookViews>
    <workbookView xWindow="0" yWindow="460" windowWidth="28800" windowHeight="161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6" i="6" l="1"/>
  <c r="F27" i="6"/>
  <c r="F25" i="6"/>
  <c r="F23" i="6"/>
  <c r="F22" i="6"/>
  <c r="F21" i="6"/>
  <c r="O175" i="9"/>
  <c r="I27" i="6"/>
  <c r="I25" i="6"/>
  <c r="I23" i="6"/>
  <c r="I22" i="6"/>
  <c r="I21" i="6"/>
  <c r="R175" i="9"/>
  <c r="H27" i="6"/>
  <c r="H25" i="6"/>
  <c r="H23" i="6"/>
  <c r="H22" i="6"/>
  <c r="H21" i="6"/>
  <c r="Q175" i="9"/>
  <c r="G27" i="6"/>
  <c r="G25" i="6"/>
  <c r="G23" i="6"/>
  <c r="G22" i="6"/>
  <c r="G21" i="6"/>
  <c r="P175" i="9"/>
  <c r="I15" i="6"/>
  <c r="H15" i="6"/>
  <c r="G15" i="6"/>
  <c r="F15" i="6"/>
  <c r="G14" i="6"/>
  <c r="F14" i="6"/>
  <c r="I14" i="6"/>
  <c r="H14" i="6"/>
  <c r="H11" i="6"/>
  <c r="G11" i="6"/>
  <c r="F11" i="6"/>
  <c r="I11" i="6"/>
  <c r="F8" i="6"/>
  <c r="I8" i="6"/>
  <c r="H8" i="6"/>
  <c r="G8"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D27" i="6" l="1"/>
  <c r="J27" i="6" s="1"/>
  <c r="C23" i="6"/>
  <c r="J23" i="6" s="1"/>
  <c r="E21" i="6"/>
  <c r="J21" i="6" s="1"/>
  <c r="J22" i="6"/>
  <c r="J25" i="6"/>
  <c r="N171" i="9"/>
  <c r="P171" i="9"/>
  <c r="Q171" i="9"/>
  <c r="R171" i="9"/>
  <c r="O171" i="9"/>
  <c r="M176" i="9"/>
  <c r="P176" i="9"/>
  <c r="Q176" i="9"/>
  <c r="R176" i="9"/>
  <c r="O176" i="9"/>
  <c r="M180" i="9"/>
  <c r="P180" i="9"/>
  <c r="Q180" i="9"/>
  <c r="R180" i="9"/>
  <c r="O180" i="9"/>
  <c r="M184" i="9"/>
  <c r="P184" i="9"/>
  <c r="Q184" i="9"/>
  <c r="R184" i="9"/>
  <c r="O184" i="9"/>
  <c r="N227" i="9"/>
  <c r="P227" i="9"/>
  <c r="Q227" i="9"/>
  <c r="R227" i="9"/>
  <c r="O227" i="9"/>
  <c r="N151" i="9"/>
  <c r="P151" i="9"/>
  <c r="Q151" i="9"/>
  <c r="R151" i="9"/>
  <c r="O151" i="9"/>
  <c r="P164" i="9"/>
  <c r="Q164" i="9"/>
  <c r="R164" i="9"/>
  <c r="O164" i="9"/>
  <c r="P172" i="9"/>
  <c r="Q172" i="9"/>
  <c r="R172" i="9"/>
  <c r="O172" i="9"/>
  <c r="P177" i="9"/>
  <c r="Q177" i="9"/>
  <c r="R177" i="9"/>
  <c r="O177" i="9"/>
  <c r="P181" i="9"/>
  <c r="Q181" i="9"/>
  <c r="R181" i="9"/>
  <c r="O181" i="9"/>
  <c r="L151" i="9"/>
  <c r="N169" i="9"/>
  <c r="P169" i="9"/>
  <c r="Q169" i="9"/>
  <c r="R169" i="9"/>
  <c r="O169" i="9"/>
  <c r="M173" i="9"/>
  <c r="P173" i="9"/>
  <c r="Q173" i="9"/>
  <c r="R173" i="9"/>
  <c r="O173" i="9"/>
  <c r="M178" i="9"/>
  <c r="P178" i="9"/>
  <c r="Q178" i="9"/>
  <c r="R178" i="9"/>
  <c r="O178" i="9"/>
  <c r="M182" i="9"/>
  <c r="P182" i="9"/>
  <c r="Q182" i="9"/>
  <c r="R182" i="9"/>
  <c r="O182" i="9"/>
  <c r="N223" i="9"/>
  <c r="P223" i="9"/>
  <c r="Q223" i="9"/>
  <c r="R223" i="9"/>
  <c r="O223" i="9"/>
  <c r="L242" i="9"/>
  <c r="P242" i="9"/>
  <c r="Q242" i="9"/>
  <c r="R242" i="9"/>
  <c r="O242" i="9"/>
  <c r="N163" i="9"/>
  <c r="P163" i="9"/>
  <c r="G19" i="6" s="1"/>
  <c r="Q163" i="9"/>
  <c r="H19" i="6" s="1"/>
  <c r="R163" i="9"/>
  <c r="I19" i="6" s="1"/>
  <c r="O163" i="9"/>
  <c r="F19" i="6" s="1"/>
  <c r="P170" i="9"/>
  <c r="Q170" i="9"/>
  <c r="R170" i="9"/>
  <c r="O170" i="9"/>
  <c r="P174" i="9"/>
  <c r="Q174" i="9"/>
  <c r="R174" i="9"/>
  <c r="O174" i="9"/>
  <c r="P179" i="9"/>
  <c r="Q179" i="9"/>
  <c r="R179" i="9"/>
  <c r="O179" i="9"/>
  <c r="P183" i="9"/>
  <c r="Q183" i="9"/>
  <c r="R183" i="9"/>
  <c r="O183" i="9"/>
  <c r="N224" i="9"/>
  <c r="P224" i="9"/>
  <c r="Q224" i="9"/>
  <c r="R224" i="9"/>
  <c r="O224" i="9"/>
  <c r="N147" i="9"/>
  <c r="P147" i="9"/>
  <c r="R147" i="9"/>
  <c r="Q147" i="9"/>
  <c r="O147"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R120" i="9"/>
  <c r="P120" i="9"/>
  <c r="Q120" i="9"/>
  <c r="M144" i="9"/>
  <c r="O144" i="9"/>
  <c r="R144" i="9"/>
  <c r="P144" i="9"/>
  <c r="Q144" i="9"/>
  <c r="M143" i="9"/>
  <c r="O143" i="9"/>
  <c r="P143" i="9"/>
  <c r="R143" i="9"/>
  <c r="Q143" i="9"/>
  <c r="O125" i="9"/>
  <c r="P125" i="9"/>
  <c r="Q125" i="9"/>
  <c r="R125" i="9"/>
  <c r="N124" i="9"/>
  <c r="O124" i="9"/>
  <c r="P124" i="9"/>
  <c r="Q124" i="9"/>
  <c r="R124" i="9"/>
  <c r="C15" i="6"/>
  <c r="D15" i="6"/>
  <c r="E15" i="6"/>
  <c r="N126" i="9"/>
  <c r="O126" i="9"/>
  <c r="Q126" i="9"/>
  <c r="P126" i="9"/>
  <c r="R126" i="9"/>
  <c r="N138" i="9"/>
  <c r="R138" i="9"/>
  <c r="O138" i="9"/>
  <c r="P138" i="9"/>
  <c r="Q138" i="9"/>
  <c r="M137" i="9"/>
  <c r="R137" i="9"/>
  <c r="O137" i="9"/>
  <c r="Q137" i="9"/>
  <c r="P137" i="9"/>
  <c r="M139" i="9"/>
  <c r="R139" i="9"/>
  <c r="Q139" i="9"/>
  <c r="O139" i="9"/>
  <c r="P139" i="9"/>
  <c r="N140" i="9"/>
  <c r="R140" i="9"/>
  <c r="O140" i="9"/>
  <c r="P140" i="9"/>
  <c r="Q140" i="9"/>
  <c r="E14" i="6"/>
  <c r="J14" i="6" s="1"/>
  <c r="N142" i="9"/>
  <c r="R142" i="9"/>
  <c r="P142" i="9"/>
  <c r="Q142" i="9"/>
  <c r="O142" i="9"/>
  <c r="M141" i="9"/>
  <c r="Q141" i="9"/>
  <c r="R141" i="9"/>
  <c r="P141" i="9"/>
  <c r="O141" i="9"/>
  <c r="Q127" i="9"/>
  <c r="R127" i="9"/>
  <c r="P127" i="9"/>
  <c r="O127" i="9"/>
  <c r="N136" i="9"/>
  <c r="O136" i="9"/>
  <c r="P136" i="9"/>
  <c r="Q136" i="9"/>
  <c r="R136" i="9"/>
  <c r="L239" i="9"/>
  <c r="D26" i="6" s="1"/>
  <c r="R239" i="9"/>
  <c r="I26" i="6" s="1"/>
  <c r="P239" i="9"/>
  <c r="O239" i="9"/>
  <c r="F26" i="6" s="1"/>
  <c r="Q239" i="9"/>
  <c r="H26" i="6" s="1"/>
  <c r="N88" i="9"/>
  <c r="R88" i="9"/>
  <c r="P88" i="9"/>
  <c r="Q88" i="9"/>
  <c r="O88" i="9"/>
  <c r="C11" i="6"/>
  <c r="D11" i="6"/>
  <c r="E11" i="6"/>
  <c r="N93" i="9"/>
  <c r="Q93" i="9"/>
  <c r="P93" i="9"/>
  <c r="R93" i="9"/>
  <c r="O93" i="9"/>
  <c r="Q94" i="9"/>
  <c r="R94" i="9"/>
  <c r="O94" i="9"/>
  <c r="P94" i="9"/>
  <c r="Q90" i="9"/>
  <c r="R90" i="9"/>
  <c r="N90" i="9"/>
  <c r="O90" i="9"/>
  <c r="L90" i="9"/>
  <c r="M90" i="9"/>
  <c r="K90" i="9"/>
  <c r="P90" i="9"/>
  <c r="N77" i="9"/>
  <c r="P77" i="9"/>
  <c r="Q77" i="9"/>
  <c r="R77" i="9"/>
  <c r="O77" i="9"/>
  <c r="N86" i="9"/>
  <c r="P86" i="9"/>
  <c r="Q86" i="9"/>
  <c r="R86" i="9"/>
  <c r="O86" i="9"/>
  <c r="C8" i="6"/>
  <c r="D8" i="6"/>
  <c r="E8" i="6"/>
  <c r="N76" i="9"/>
  <c r="O76" i="9"/>
  <c r="Q76" i="9"/>
  <c r="R76" i="9"/>
  <c r="P76" i="9"/>
  <c r="N75" i="9"/>
  <c r="O75" i="9"/>
  <c r="R75" i="9"/>
  <c r="P75" i="9"/>
  <c r="Q75" i="9"/>
  <c r="N74" i="9"/>
  <c r="O74" i="9"/>
  <c r="P74" i="9"/>
  <c r="R74" i="9"/>
  <c r="Q74" i="9"/>
  <c r="C7" i="6"/>
  <c r="N73" i="9"/>
  <c r="R73" i="9"/>
  <c r="O73" i="9"/>
  <c r="P73" i="9"/>
  <c r="Q73" i="9"/>
  <c r="D7" i="6"/>
  <c r="E7" i="6"/>
  <c r="D6" i="6"/>
  <c r="J6" i="6" s="1"/>
  <c r="D5" i="6"/>
  <c r="N57" i="9"/>
  <c r="R57" i="9"/>
  <c r="O57" i="9"/>
  <c r="Q57" i="9"/>
  <c r="P57" i="9"/>
  <c r="L57" i="9"/>
  <c r="N56" i="9"/>
  <c r="R56" i="9"/>
  <c r="O56" i="9"/>
  <c r="P56" i="9"/>
  <c r="Q56" i="9"/>
  <c r="M40" i="9"/>
  <c r="R40" i="9"/>
  <c r="P40" i="9"/>
  <c r="O40" i="9"/>
  <c r="Q40" i="9"/>
  <c r="N55" i="9"/>
  <c r="R55" i="9"/>
  <c r="O55" i="9"/>
  <c r="P55" i="9"/>
  <c r="Q55" i="9"/>
  <c r="N53" i="9"/>
  <c r="R53" i="9"/>
  <c r="O53" i="9"/>
  <c r="Q53" i="9"/>
  <c r="P53" i="9"/>
  <c r="L54" i="9"/>
  <c r="R54" i="9"/>
  <c r="O54" i="9"/>
  <c r="P54" i="9"/>
  <c r="Q54" i="9"/>
  <c r="C5" i="6"/>
  <c r="L44" i="9"/>
  <c r="P44" i="9"/>
  <c r="O44" i="9"/>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F24" i="6" l="1"/>
  <c r="J11" i="6"/>
  <c r="G24" i="6"/>
  <c r="C26" i="6"/>
  <c r="J26" i="6" s="1"/>
  <c r="E26" i="6"/>
  <c r="G26" i="6"/>
  <c r="E19" i="6"/>
  <c r="D19" i="6"/>
  <c r="I24" i="6"/>
  <c r="H24" i="6"/>
  <c r="H20" i="6"/>
  <c r="C24" i="6"/>
  <c r="E20" i="6"/>
  <c r="H13" i="6"/>
  <c r="G20" i="6"/>
  <c r="E24" i="6"/>
  <c r="C20" i="6"/>
  <c r="F20" i="6"/>
  <c r="D20" i="6"/>
  <c r="D24" i="6"/>
  <c r="I20" i="6"/>
  <c r="F16" i="6"/>
  <c r="J17" i="6"/>
  <c r="I16" i="6"/>
  <c r="O149" i="9"/>
  <c r="P149" i="9"/>
  <c r="Q149" i="9"/>
  <c r="R149" i="9"/>
  <c r="M148" i="9"/>
  <c r="O148" i="9"/>
  <c r="P148" i="9"/>
  <c r="Q148" i="9"/>
  <c r="R148" i="9"/>
  <c r="N148" i="9"/>
  <c r="K148" i="9"/>
  <c r="J15" i="6"/>
  <c r="N150" i="9"/>
  <c r="C16" i="6"/>
  <c r="K150" i="9"/>
  <c r="E16" i="6"/>
  <c r="G16" i="6"/>
  <c r="D16" i="6"/>
  <c r="O150" i="9"/>
  <c r="Q150" i="9"/>
  <c r="P150" i="9"/>
  <c r="R150" i="9"/>
  <c r="H16" i="6"/>
  <c r="F12" i="6"/>
  <c r="H12" i="6"/>
  <c r="D13" i="6"/>
  <c r="E13" i="6"/>
  <c r="C13" i="6"/>
  <c r="J13" i="6" s="1"/>
  <c r="I13" i="6"/>
  <c r="G13" i="6"/>
  <c r="F13" i="6"/>
  <c r="E12" i="6"/>
  <c r="J8" i="6"/>
  <c r="C12" i="6"/>
  <c r="I12" i="6"/>
  <c r="D12" i="6"/>
  <c r="G12" i="6"/>
  <c r="J5" i="6"/>
  <c r="J7" i="6"/>
  <c r="H9" i="6"/>
  <c r="C9" i="6"/>
  <c r="E9" i="6"/>
  <c r="F9" i="6"/>
  <c r="G9" i="6"/>
  <c r="D10" i="6"/>
  <c r="D9" i="6"/>
  <c r="H10" i="6"/>
  <c r="F10" i="6"/>
  <c r="G10" i="6"/>
  <c r="C10" i="6"/>
  <c r="E10" i="6"/>
  <c r="I10" i="6"/>
  <c r="L148" i="9"/>
  <c r="M150" i="9"/>
  <c r="M149" i="9"/>
  <c r="N149" i="9"/>
  <c r="K149" i="9"/>
  <c r="C18" i="6" s="1"/>
  <c r="L149" i="9"/>
  <c r="J24" i="6" l="1"/>
  <c r="I18" i="6"/>
  <c r="F18" i="6"/>
  <c r="J19" i="6"/>
  <c r="G18" i="6"/>
  <c r="J20" i="6"/>
  <c r="E18" i="6"/>
  <c r="D18" i="6"/>
  <c r="H18" i="6"/>
  <c r="J16" i="6"/>
  <c r="J12" i="6"/>
  <c r="J9" i="6"/>
  <c r="J10" i="6"/>
  <c r="J18" i="6" l="1"/>
  <c r="B1" i="6"/>
  <c r="B1" i="8"/>
  <c r="R6" i="7"/>
</calcChain>
</file>

<file path=xl/sharedStrings.xml><?xml version="1.0" encoding="utf-8"?>
<sst xmlns="http://schemas.openxmlformats.org/spreadsheetml/2006/main" count="1787" uniqueCount="793">
  <si>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</si>
  <si>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</si>
  <si>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</si>
  <si>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</si>
  <si>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</si>
  <si>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</si>
  <si>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</si>
  <si>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</si>
  <si>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</si>
  <si>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</si>
  <si>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</si>
  <si>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</si>
  <si>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</si>
  <si>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</si>
  <si>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</si>
  <si>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</si>
  <si>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</si>
  <si>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</si>
  <si>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</si>
  <si>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</si>
  <si>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</si>
  <si>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</si>
  <si>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</si>
  <si>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</si>
  <si>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</si>
  <si>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</si>
  <si>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</si>
  <si>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</si>
  <si>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</si>
  <si>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</si>
  <si>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</si>
  <si>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</si>
  <si>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</si>
  <si>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</si>
  <si>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</si>
  <si>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</si>
  <si>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</si>
  <si>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</si>
  <si>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</si>
  <si>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</si>
  <si>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</si>
  <si>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</si>
  <si>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</si>
  <si>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</si>
  <si>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</si>
  <si>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</si>
  <si>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</si>
  <si>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</si>
  <si>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</si>
  <si>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</si>
  <si>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</si>
  <si>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</si>
  <si>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</si>
  <si>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</si>
  <si>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</si>
  <si>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</si>
  <si>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</si>
  <si>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</si>
  <si>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</si>
  <si>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</si>
  <si>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</si>
  <si>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</si>
  <si>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</si>
  <si>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</si>
  <si>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</si>
  <si>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</si>
  <si>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</si>
  <si>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</si>
  <si>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</si>
  <si>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</si>
  <si>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</si>
  <si>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</si>
  <si>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</si>
  <si>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</si>
  <si>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</si>
  <si>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</si>
  <si>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</si>
  <si>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</si>
  <si>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</si>
  <si>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</si>
  <si>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</si>
  <si>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</si>
  <si>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</si>
  <si>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</si>
  <si>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</si>
  <si>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</si>
  <si>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</si>
  <si>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</si>
  <si>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</si>
  <si>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</si>
  <si>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</si>
  <si>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</si>
  <si>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</si>
  <si>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</si>
  <si>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</si>
  <si>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</si>
  <si>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</si>
  <si>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</si>
  <si>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</si>
  <si>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</si>
  <si>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</si>
  <si>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</si>
  <si>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</si>
  <si>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</si>
  <si>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</si>
  <si>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</si>
  <si>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</si>
  <si>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</si>
  <si>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</si>
  <si>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</si>
  <si>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</si>
  <si>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</si>
  <si>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</si>
  <si>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</si>
  <si>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</si>
  <si>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</si>
  <si>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</si>
  <si>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</si>
  <si>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</si>
  <si>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</si>
  <si>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</si>
  <si>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</si>
  <si>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</si>
  <si>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</si>
  <si>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</si>
  <si>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</si>
  <si>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</si>
  <si>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</si>
  <si>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</si>
  <si>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</si>
  <si>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</si>
  <si>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</si>
  <si>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</si>
  <si>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</si>
  <si>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</si>
  <si>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</si>
  <si>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</si>
  <si>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</si>
  <si>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</si>
  <si>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</si>
  <si>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</si>
  <si>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</si>
  <si>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</si>
  <si>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</si>
  <si>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</si>
  <si>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</si>
  <si>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</si>
  <si>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</si>
  <si>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</si>
  <si>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</si>
  <si>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</si>
  <si>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</si>
  <si>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</si>
  <si>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</si>
  <si>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</si>
  <si>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</si>
  <si>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</si>
  <si>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</si>
  <si>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</si>
  <si>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</si>
  <si>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</si>
  <si>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</si>
  <si>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</si>
  <si>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</si>
  <si>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</si>
  <si>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</si>
  <si>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</si>
  <si>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</si>
  <si>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</si>
  <si>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</si>
  <si>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</si>
  <si>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</si>
  <si>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</si>
  <si>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</si>
  <si>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</si>
  <si>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</si>
  <si>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</si>
  <si>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</si>
  <si>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</si>
  <si>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</si>
  <si>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</si>
  <si>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</si>
  <si>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</si>
  <si>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</si>
  <si>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</si>
  <si>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</si>
  <si>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</si>
  <si>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</si>
  <si>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</si>
  <si>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</si>
  <si>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</si>
  <si>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</si>
  <si>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</si>
  <si>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</si>
  <si>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</si>
  <si>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</si>
  <si>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</si>
  <si>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</si>
  <si>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</si>
  <si>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</si>
  <si>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</si>
  <si>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</si>
  <si>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</si>
  <si>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</si>
  <si>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</si>
  <si>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</si>
  <si>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</si>
  <si>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</si>
  <si>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</si>
  <si>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</si>
  <si>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</si>
  <si>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</si>
  <si>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</si>
  <si>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</si>
  <si>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</si>
  <si>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</si>
  <si>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</si>
  <si>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</si>
  <si>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</si>
  <si>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</si>
  <si>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</si>
  <si>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</si>
  <si>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</si>
  <si>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</si>
  <si>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</si>
  <si>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</si>
  <si>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</si>
  <si>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</si>
  <si>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</si>
  <si>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</si>
  <si>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</si>
  <si>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</si>
  <si>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</si>
  <si>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</si>
  <si>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</si>
  <si>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</si>
  <si>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</si>
  <si>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</si>
  <si>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</si>
  <si>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</si>
  <si>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</si>
  <si>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</si>
  <si>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</si>
  <si>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</si>
  <si>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</si>
  <si>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</si>
  <si>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</si>
  <si>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</si>
  <si>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</si>
  <si>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</si>
  <si>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</si>
  <si>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</si>
  <si>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</si>
  <si>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</si>
  <si>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</si>
  <si>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</si>
  <si>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</si>
  <si>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</si>
  <si>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</si>
  <si>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</si>
  <si>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</si>
  <si>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</si>
  <si>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</si>
  <si>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</si>
  <si>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</si>
  <si>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</si>
  <si>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</si>
  <si>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</si>
  <si>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</si>
  <si>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</si>
  <si>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</si>
  <si>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</si>
  <si>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</si>
  <si>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</si>
  <si>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</si>
  <si>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</si>
  <si>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</si>
  <si>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</si>
  <si>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</si>
  <si>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</si>
  <si>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</si>
  <si>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</si>
  <si>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</si>
  <si>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</si>
  <si>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</si>
  <si>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</si>
  <si>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</si>
  <si>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</si>
  <si>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</si>
  <si>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</si>
  <si>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</si>
  <si>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</si>
  <si>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</si>
  <si>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</si>
  <si>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</si>
  <si>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</si>
  <si>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</si>
  <si>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</si>
  <si>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</si>
  <si>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</si>
  <si>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</si>
  <si>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</si>
  <si>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</si>
  <si>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</si>
  <si>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</si>
  <si>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</si>
  <si>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</si>
  <si>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</si>
  <si>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</si>
  <si>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</si>
  <si>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</si>
  <si>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</si>
  <si>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</si>
  <si>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</si>
  <si>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</si>
  <si>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</si>
  <si>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</si>
  <si>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</si>
  <si>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</si>
  <si>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</si>
  <si>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</si>
  <si>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</si>
  <si>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</si>
  <si>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</si>
  <si>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</si>
  <si>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</si>
  <si>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</si>
  <si>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</si>
  <si>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</si>
  <si>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</si>
  <si>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</si>
  <si>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</si>
  <si>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</si>
  <si>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</si>
  <si>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</si>
  <si>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</si>
  <si>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</si>
  <si>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</si>
  <si>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</si>
  <si>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</si>
  <si>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</si>
  <si>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</si>
  <si>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</si>
  <si>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</si>
  <si>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</si>
  <si>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</si>
  <si>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</si>
  <si>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</si>
  <si>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</si>
  <si>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</si>
  <si>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</si>
  <si>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</si>
  <si>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</si>
  <si>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</si>
  <si>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</si>
  <si>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</si>
  <si>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</si>
  <si>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</si>
  <si>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</si>
  <si>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</si>
  <si>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</si>
  <si>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</si>
  <si>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</si>
  <si>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</si>
  <si>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</si>
  <si>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</si>
  <si>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</si>
  <si>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</si>
  <si>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</si>
  <si>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</si>
  <si>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</si>
  <si>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</si>
  <si>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</si>
  <si>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</si>
  <si>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</si>
  <si>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</si>
  <si>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</si>
  <si>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</si>
  <si>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</si>
  <si>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</si>
  <si>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</si>
  <si>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</si>
  <si>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</si>
  <si>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</si>
  <si>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</si>
  <si>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</si>
  <si>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</si>
  <si>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</si>
  <si>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</si>
  <si>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</si>
  <si>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</si>
  <si>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</si>
  <si>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</si>
  <si>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</si>
  <si>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</si>
  <si>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</si>
  <si>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</si>
  <si>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</si>
  <si>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</si>
  <si>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</si>
  <si>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</si>
  <si>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</si>
  <si>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</si>
  <si>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</si>
  <si>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</si>
  <si>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</si>
  <si>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</si>
  <si>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</si>
  <si>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</si>
  <si>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</si>
  <si>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</si>
  <si>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</si>
  <si>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</si>
  <si>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</si>
  <si>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</si>
  <si>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</si>
  <si>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</si>
  <si>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</si>
  <si>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</si>
  <si>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</si>
  <si>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</si>
  <si>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</si>
  <si>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</si>
  <si>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</si>
  <si>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</si>
  <si>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</si>
  <si>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</si>
  <si>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</si>
  <si>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</si>
  <si>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</si>
  <si>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</si>
  <si>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</si>
  <si>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</si>
  <si>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</si>
  <si>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</si>
  <si>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</si>
  <si>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</si>
  <si>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</si>
  <si>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</si>
  <si>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</si>
  <si>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</si>
  <si>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</si>
  <si>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</si>
  <si>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</si>
  <si>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</si>
  <si>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</si>
  <si>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</si>
  <si>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</si>
  <si>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</si>
  <si>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</si>
  <si>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</si>
  <si>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</si>
  <si>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</si>
  <si>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</si>
  <si>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</si>
  <si>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</si>
  <si>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</si>
  <si>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</si>
  <si>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</si>
  <si>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</si>
  <si>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</si>
  <si>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</si>
  <si>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</si>
  <si>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</si>
  <si>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</si>
  <si>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</si>
  <si>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</si>
  <si>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</si>
  <si>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</si>
  <si>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</si>
  <si>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</si>
  <si>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</si>
  <si>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</si>
  <si>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</si>
  <si>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</si>
  <si>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</si>
  <si>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</si>
  <si>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</si>
  <si>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</si>
  <si>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</si>
  <si>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</si>
  <si>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</si>
  <si>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</si>
  <si>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</si>
  <si>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</si>
  <si>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</si>
  <si>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</si>
  <si>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</si>
  <si>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</si>
  <si>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</si>
  <si>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</si>
  <si>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</si>
  <si>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</si>
  <si>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</si>
  <si>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</si>
  <si>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</si>
  <si>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</si>
  <si>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</si>
  <si>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</si>
  <si>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</si>
  <si>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</si>
  <si>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</si>
  <si>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</si>
  <si>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</si>
  <si>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</si>
  <si>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</si>
  <si>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</si>
  <si>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</si>
  <si>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</si>
  <si>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</si>
  <si>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</si>
  <si>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</si>
  <si>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</si>
  <si>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</si>
  <si>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</si>
  <si>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</si>
  <si>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</si>
  <si>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</si>
  <si>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</si>
  <si>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</si>
  <si>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</si>
  <si>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</si>
  <si>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</si>
  <si>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</si>
  <si>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</si>
  <si>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</si>
  <si>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</si>
  <si>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</si>
  <si>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</si>
  <si>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</si>
  <si>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</si>
  <si>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</si>
  <si>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</si>
  <si>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</si>
  <si>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</si>
  <si>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</si>
  <si>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</si>
  <si>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</si>
  <si>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</si>
  <si>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</si>
  <si>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</si>
  <si>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</si>
  <si>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</si>
  <si>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</si>
  <si>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</si>
  <si>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</si>
  <si>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</si>
  <si>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</si>
  <si>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</si>
  <si>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</si>
  <si>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</si>
  <si>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</si>
  <si>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</si>
  <si>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</si>
  <si>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</si>
  <si>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</si>
  <si>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</si>
  <si>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</si>
  <si>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</si>
  <si>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</si>
  <si>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</si>
  <si>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</si>
  <si>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</si>
  <si>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</si>
  <si>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</si>
  <si>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</si>
  <si>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</si>
  <si>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</si>
  <si>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</si>
  <si>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</si>
  <si>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</si>
  <si>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</si>
  <si>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</si>
  <si>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</si>
  <si>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</si>
  <si>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</si>
  <si>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</si>
  <si>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</si>
  <si>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</si>
  <si>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</si>
  <si>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</si>
  <si>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</si>
  <si>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</si>
  <si>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</si>
  <si>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</si>
  <si>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</si>
  <si>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</si>
  <si>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</si>
  <si>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</si>
  <si>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</si>
  <si>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</si>
  <si>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</si>
  <si>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</si>
  <si>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</si>
  <si>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</si>
  <si>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</si>
  <si>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</si>
  <si>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</si>
  <si>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</si>
  <si>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</si>
  <si>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</si>
  <si>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</si>
  <si>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</si>
  <si>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</si>
  <si>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</si>
  <si>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</si>
  <si>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</si>
  <si>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</si>
  <si>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</si>
  <si>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</si>
  <si>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</si>
  <si>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</si>
  <si>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</si>
  <si>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</si>
  <si>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</si>
  <si>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</si>
  <si>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</si>
  <si>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</si>
  <si>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</si>
  <si>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</si>
  <si>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</si>
  <si>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</si>
  <si>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</si>
  <si>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</si>
  <si>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</si>
  <si>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</si>
  <si>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</si>
  <si>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</si>
  <si>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</si>
  <si>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</si>
  <si>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</si>
  <si>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</si>
  <si>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</si>
  <si>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Energy generation</t>
  </si>
  <si>
    <t>Construction of civil engineering infrastructure</t>
  </si>
  <si>
    <t>3510</t>
  </si>
  <si>
    <t>Electric power generation, transmission and distribution</t>
  </si>
  <si>
    <t>Only</t>
  </si>
  <si>
    <t>Operation and maintenance of energy distribution systems</t>
  </si>
  <si>
    <t>All Energy Generation Business Activities</t>
  </si>
  <si>
    <t>3520</t>
  </si>
  <si>
    <t>Manufacture of gas; distribution of gaseous fuels through mains</t>
  </si>
  <si>
    <t>Transportation, distribution and supply of gaseous fuels of all kinds through a system of mains; sale of gas to the user through mains; activities of gas brokers or agents that arrange the sale of gas over gas distribution systems operated by others</t>
  </si>
  <si>
    <t>Manufacture of industrial gases</t>
  </si>
  <si>
    <t>Construction of energy or gas distribution infrastructure</t>
  </si>
  <si>
    <t>No</t>
  </si>
  <si>
    <t>Yes</t>
  </si>
  <si>
    <t>Document from website</t>
  </si>
  <si>
    <t>Trees and Power Lines: Minimising conflicts between Electric Power Infrastructure and Urban Forest</t>
  </si>
  <si>
    <t>www.law.berkeley.edu</t>
  </si>
  <si>
    <t>William Brock Most  and Steven Weissman</t>
  </si>
  <si>
    <t>https://www.law.berkeley.edu/files/Trees_and_Power_Lines_March_2012.pdf</t>
  </si>
  <si>
    <t>https://www.eib.org/attachments/pipeline/20070088_eia2_en.pdf</t>
  </si>
  <si>
    <t>GASCO Abr Sinai Onshore Gas Pipeline. Section 6: Environmental Impacts &amp; Mitigation Measures</t>
  </si>
  <si>
    <t>www.eib.org</t>
  </si>
  <si>
    <t>Petrosafe</t>
  </si>
  <si>
    <t>Bribes, Bureaucracies and Blackouts: Towards Understanding How Corruption at the Firm Level Impacts Electricity Reliability</t>
  </si>
  <si>
    <t>http://econbus-papers.mines.edu/working-papers/wp201510.pdf</t>
  </si>
  <si>
    <t xml:space="preserve">Jacquelyn Pless and Harrison Fell
</t>
  </si>
  <si>
    <t>www.econbus-papers.mines.edu</t>
  </si>
  <si>
    <t>https://www.unescap.org/sites/default/files/apdj-7-2-2-Myint.pdf</t>
  </si>
  <si>
    <t>Asia Pacific Development Journal</t>
  </si>
  <si>
    <t>Journal article</t>
  </si>
  <si>
    <t>Vol 7, pg 33-58</t>
  </si>
  <si>
    <t>Corruption: Causes, Consequences and Cures</t>
  </si>
  <si>
    <t>U Myint</t>
  </si>
  <si>
    <t>https://core.ac.uk/download/pdf/234668835.pdf</t>
  </si>
  <si>
    <t>Roohi Ahmed</t>
  </si>
  <si>
    <t xml:space="preserve">Corruption and Inefficiency in the Delivery of Public Utilities: Case Study of Electricity Services </t>
  </si>
  <si>
    <t>Other</t>
  </si>
  <si>
    <t>Website</t>
  </si>
  <si>
    <t>https://www.wns.com/insights/articles/articledetail/72/helping-utilities-compete-better-with-outsourcing</t>
  </si>
  <si>
    <t>Sachin Mirpgar and Ronald Dsilva</t>
  </si>
  <si>
    <t>www.wns.com</t>
  </si>
  <si>
    <t>Helping Utilities Compete Better with Outsourcing</t>
  </si>
  <si>
    <t>https://allsaveduk.com/news/fire-risk-in-electricity-substations</t>
  </si>
  <si>
    <t xml:space="preserve">Managing fire risks in electricity substations </t>
  </si>
  <si>
    <t>www.allsaveduk.com</t>
  </si>
  <si>
    <t>Nuclear Power in the World Today</t>
  </si>
  <si>
    <t>www.world-nuclear.org</t>
  </si>
  <si>
    <t>https://www.world-nuclear.org/information-library/current-and-future-generation/nuclear-power-in-the-world-today.aspx</t>
  </si>
  <si>
    <t>https://www.eia.gov/energyexplained/nuclear/nuclear-power-and-the-environment.php</t>
  </si>
  <si>
    <t>U.S. Energy Information Administration</t>
  </si>
  <si>
    <t>www.eia.gov</t>
  </si>
  <si>
    <t>Nuclear explained: Nuclear power and the environment</t>
  </si>
  <si>
    <t>https://blog.se.com/energy-management-energy-efficiency/2013/03/25/how-big-are-power-line-losses/</t>
  </si>
  <si>
    <t xml:space="preserve">Jacques Schonek </t>
  </si>
  <si>
    <t>www.blog.se.com</t>
  </si>
  <si>
    <t xml:space="preserve">How big are Power line losses? </t>
  </si>
  <si>
    <t>Getting to 100% renewables requires cheap energy storage. But how cheap?</t>
  </si>
  <si>
    <t>www.vox.com</t>
  </si>
  <si>
    <t>David Roberts</t>
  </si>
  <si>
    <t>https://www.vox.com/energy-and-environment/2019/8/9/20767886/renewable-energy-storage-cost-electricity</t>
  </si>
  <si>
    <t>https://theconversation.com/we-calculated-emissions-due-to-electricity-loss-on-the-power-grid-globally-its-a-lot-128296</t>
  </si>
  <si>
    <t>Sarah Marie Jordaan and Kavita Surana</t>
  </si>
  <si>
    <t>We calculated emissions due to electricity loss on the power grid – globally, it’s a lot</t>
  </si>
  <si>
    <t>www.theconversation.com</t>
  </si>
  <si>
    <t>https://pipelineattorney.com/10-common-landowner-mistakes-in-negotiating-pipeline-right-of-way-agreements/</t>
  </si>
  <si>
    <t>10 Common Landowner Mistakes in Negotiating Pipeline Right-of-Way Agreements</t>
  </si>
  <si>
    <t>www.pipelineattorney.com</t>
  </si>
  <si>
    <t>Doug Clark</t>
  </si>
  <si>
    <t>Gas distributors will need to negotiate with private landowners in local communities as well as governments to lay down gas distribution pipes. Most gas leases do not grant gas or pipeline companies the authority to install pipelines to transport gas across a landowner’s property. Normally a separate writtten "Pipeline Agreement" to run pipelines across the landowner's property is required. [13]
Electricity transmision lines run large distances, cross multiple states. There are different forms of compensation for right-of-way to run these lines, negotiations take place with landowners, both governments and individuals. [14]</t>
  </si>
  <si>
    <t>Getting Right-of-Way Right: Landowner Compensation for Electric Power Transmission Rights-of-Way</t>
  </si>
  <si>
    <t>Alison Berry</t>
  </si>
  <si>
    <t>https://www.lincolninst.edu/sites/default/files/pubfiles/2335_1675_Berry_WP13AB1.pdf</t>
  </si>
  <si>
    <t>www.lincolninst.edu</t>
  </si>
  <si>
    <t>https://www.edf.org/climate/methane-other-important-greenhouse-gas</t>
  </si>
  <si>
    <t>Steve Hamburg</t>
  </si>
  <si>
    <t>Methane: The other important greenhouse gas</t>
  </si>
  <si>
    <t>www.edf.org</t>
  </si>
  <si>
    <t>https://ww1.issa.int/sites/default/files/documents/prevention/2electricity_300810_en-36264.pdf</t>
  </si>
  <si>
    <t>Hazards arising from Electricity: Identification and Evaluation of Hazards; Taking Measures</t>
  </si>
  <si>
    <t>www.issa.int</t>
  </si>
  <si>
    <t>Wolfgang Pechoc, Irena Dimitrova and Jelena Nagel</t>
  </si>
  <si>
    <t>European Union: Big Data In The Energy Sector: GDPR Reminder For Energy Companies</t>
  </si>
  <si>
    <t>www.mondaq.com</t>
  </si>
  <si>
    <t xml:space="preserve">Esther Rusling and Nick Graham
</t>
  </si>
  <si>
    <t>https://www.mondaq.com/uk/privacy-protection/738572/big-data-in-the-energy-sector-gdpr-reminder-for-energy-companies</t>
  </si>
  <si>
    <t xml:space="preserve">For this Business Activity there is a significant risk of gas leaks, which can be harmful to human health and the environment. It is estimated that around 8 per cent of total worldwide natural gas production is lost annually to venting, leakage and flaring, resulting in substantial economic and environmental costs. [18]  In addition to wasting a source of energy, leaked natural gas, which tends to be methane, absorbs the sun's warmth, warming the atmosphere.  [15] Further, rupture and ignition of a gas pipeline can have devastating consequences, including the loss of life. </t>
  </si>
  <si>
    <t>https://www.un.org/en/chronicle/article/role-fossil-fuels-sustainable-energy-system</t>
  </si>
  <si>
    <t>Scott Foster and David Elzinga</t>
  </si>
  <si>
    <t>The Role of Fossil Fuels in a Sustainable Energy System</t>
  </si>
  <si>
    <t>www.un.org</t>
  </si>
  <si>
    <t>Fossil fuels comprise 80 per cent of current global primary energy demand, and the energy system is the source of approximately two thirds of global CO2 emissions. [18] As technological innovation continues it's upward climb, our thirst for energy grows, with demand expected to double by 2050. Distribution technology is predominantly suitable for existing energy sources, primarily fossil fuels, a substantial transition will need to take place for to cater for renewable-based technologies (such as large batteries to store energy). [18]</t>
  </si>
  <si>
    <t xml:space="preserve">Energy that is distributed to the end-clients is minimally altered before onward sale and is unlikely to cause harm. </t>
  </si>
  <si>
    <t xml:space="preserve">This Business Activity is focused on distributing methane to industrial and domestic users. Methane is  GHG, so its presence in the atmosphere affects the earth's temperature and climate system. </t>
  </si>
  <si>
    <t xml:space="preserve">Electricity and gas can only be used once. </t>
  </si>
  <si>
    <t xml:space="preserve">Electricity and gas are fully consumed by the user. </t>
  </si>
  <si>
    <t xml:space="preserve">Am not quite sure what I should be putting as the rationale here? If feels like it doesn't require much explanation? </t>
  </si>
  <si>
    <t>Distribution and sale of gas and electricity as a Business Activity does not have any characteristics that would make it more susceptible to breaching the ‘spirit or the letter’ of tax regulation.</t>
  </si>
  <si>
    <t>The business model for distribution and sale of gas and electrcitiy does not rely on the ownership or management of financial assets except to support day-to-day operations.</t>
  </si>
  <si>
    <t xml:space="preserve">This is a slightly difficult one - wasn't sure if BE01-T-H-1 was fulfilled. My view is that given we are only focused on distribution, it is not really relevant. </t>
  </si>
  <si>
    <t xml:space="preserve">This Business Activity doesn't emit a significant amount of GHG. Electricity is normally transmitted through overhead transmission lines, gas is distributed through pipes at high pressure. Office workers through the supply chain  use energy in moderate amounts for lighing, computers, data servers etc. </t>
  </si>
  <si>
    <t>Though this business activity is focused on gas and electricity distribution, it does not use energy for distritbution/transmission,there is loss of energy along the way, but this has been covered in Non-GHG Emissions/Operational Waste -  therefore have noted this as "No"</t>
  </si>
  <si>
    <t>Electricity has to be transmitted from large power plants to  consumers via extensive networks. The transmission over long distances creates power losses. The major part of the energy losses comes from Joule effect in transformers and power lines. The energy is lost as heat in the conductors. Overall loss between power plant and consumer is in the range of 8-15%. [10] 
Further, additional electricity has to be generated to compensate for the losses. Worldwide these emissions from additional electricity generation amount to nearly a billion metric tons of carbon dioxide equivalents a year, in the same range as the annual emissions from heavy trucks or the entire chemical industry. Of this 500 million metric tons of carbon dioxide can be cut by improving global grid efficiencies.[12]
It is estimated that around 8 per cent of total worldwide natural gas production is lost annually to venting, leakage and flaring, resulting in substantial economic and environmental costs. [18]</t>
  </si>
  <si>
    <t xml:space="preserve">Though electriticy/gas isn't hazardous per se, couldn't find a better section within this BE goal that it fits in to. Quantification of gas leaks are covered in other BE Goals - but have included the high level number in case appropriate. Nuclear waste is covered in BE05 - as nuclear energy is an operational input rather than output. </t>
  </si>
  <si>
    <t>Employees who work in electricity distribution could be exposed to extremely high voltage, which can cause electric shock, harming internal organs. They can also come into contact with hot and harmful substances as a result of electrical arc (which is a discharge of electricity through a combination of ionised air and vapourised conductor material). Further, exposure to a strong high-frequency electromagnetic field can cause tissue and organ damage. [16]
Excavation, construction, and repair of gas distribution systems
may result in accidental pipeline rupture or leakage and
consequent exposure of workers to harmful gases and an
explosive gas atmosphere. [17]</t>
  </si>
  <si>
    <t>Geothermal energy generation, Fossil fuel energy generation, Biomass energy generation, Hydro and tidal energy generation, Solar energy generation, Wind energy generation</t>
  </si>
  <si>
    <t>Electrical lines and gas pipes often need to be installed on land that may be close to parklands and forests, or are close to areas of high biodiversity. Trees and vegetation growing close to pipes and lines may have to be cleared, which causes areas to become more prone to soil erosion - this is even more pronounced for desert soil environment, which is fragile [1] [2]</t>
  </si>
  <si>
    <t>Although not a typical operational by-product, there is a risk of gas leaks and spills, which can be harmful to human health and the environment. It is estimated that around 8 per cent of total worldwide natural gas production is lost annually to venting, leakage and flaring, resulting in substantial economic and environmental costs. [18] In addition to wasting a source of energy, leaked natural gas, which tends to be methane, absorbs the sun's warmth, warming the atmosphere. In the first two decades of its release, it is 84 times more potent than carbon dioxide. While methane doesn't linger as long in the atmosphere as carbon dioxide, it is initially far more devastating to the climate because of how effectively it absorbs heat. [15]</t>
  </si>
  <si>
    <t>https://www.spglobal.com/platts/en/market-insights/blogs/electric-power/080719-as-demand-for-green-power-soars-utilities-turn-to-guarantees-of-origin</t>
  </si>
  <si>
    <t>Mario Perez</t>
  </si>
  <si>
    <t>www.spglobal.com</t>
  </si>
  <si>
    <t>As demand for “green” power soars, utilities turn to Guarantees of Origin</t>
  </si>
  <si>
    <t>https://www.iea.org/reports/global-energy-review-2020/renewables</t>
  </si>
  <si>
    <t>IEA</t>
  </si>
  <si>
    <t>www.iea.org</t>
  </si>
  <si>
    <t>Global Energy Review 2020</t>
  </si>
  <si>
    <t>A typical business does not depend on the ownership or management of natural resources.</t>
  </si>
  <si>
    <t>https://www.xtoenergy.com/Energy-and-environment/Unconventional-resource-development/Equipment#Compressorstation</t>
  </si>
  <si>
    <t>Equipment</t>
  </si>
  <si>
    <t>Xto Energy</t>
  </si>
  <si>
    <t>http://www.incontext.indiana.edu/2010/july-aug/article3.asp</t>
  </si>
  <si>
    <t>The Electric Power Transmission and Distribution Industry</t>
  </si>
  <si>
    <t>Michael F. Thompson, Ali Arif Merchant</t>
  </si>
  <si>
    <t>In Context</t>
  </si>
  <si>
    <t>Vol 11</t>
  </si>
  <si>
    <t xml:space="preserve">This Business Activity includes the operation and maintenance of transmission and distribution infrastructure for electricity and gas. Such infrastructure facilitates the continuous supply of energy from power plants or gas refineries to end customers (e.g. predominantly through lines, poles, meters, wiring or pipeline). For electricity distribution, this includes the operation of tranformers, substations and powerlines. 
This business activity is responsible for the actual “delivery” of the electric power—no matter the generation source, to commercial, private and industrial users in a usable format. [26]
This activity does not include the construction of energy or gas distribution infrastucture. </t>
  </si>
  <si>
    <t>https://www.endesa.com/en/discover-energy/energy-and-more/maintainance-power-distribution-grid</t>
  </si>
  <si>
    <t>Endesa</t>
  </si>
  <si>
    <t>Maintaining the power distribution grid</t>
  </si>
  <si>
    <t>A typical business will require operational equipment to undertake core activities such as physical maintenance as well as technologies required to monitor operations. Such inputs are unlikely to be consumed in the process of daily activities, and as such risk of impact is considerate moderate.</t>
  </si>
  <si>
    <t xml:space="preserve"> Electricity is normally transmitted through overhead transmission lines, and gas is distributed through pipes at high pressure. A compressor is a machine driven by an internal combustion engine or turbine that creates pressure to "push" the gas through the lines. Most compressors in the natural gas delivery system use a small amount of natural gas from their own lines as fuel. [25] Electricity has to be transmitted from large power plants to consumers via extensive networks. The transmission over long distances creates power losses, but this is not categorized as consumption. [10]</t>
  </si>
  <si>
    <t>Between 8-15% of electricity is estimated to be lost during transmission from power plants to end consumer. [10]  Additional electricity has to be generated to compensate for the losses. Worldwide, these emissions from additional electricity generation amount to nearly a billion metric tons of carbon dioxide equivalents a year.[12] It is estimated that around 8% of total worldwide natural gas production is lost annually to venting, leakage and flaring, resulting in substantial economic and environmental costs. [18]</t>
  </si>
  <si>
    <t xml:space="preserve">Employees who work in electricity distribution could be exposed to extremely high voltage, which can cause electric shock. They can also come into contact with hot and harmful substances as a result of electrical arcs (which is a discharge of electricity through a combination of ionised air and vapourised conductor material). Further, exposure to a strong high-frequency electromagnetic field can cause tissue and organ damage. [16] 
Repair of gas distribution systems may result in accidental pipeline rupture or leakage and consequent exposure of workers to harmful gases and an explosive gas atmosphere. [17] 
</t>
  </si>
  <si>
    <t xml:space="preserve">Types of employee functions vary, from electrical engineers and data scientists to electronic repairers. [28] Overall there is no indication that the risk of inadequate pay is heightened for this business activity. </t>
  </si>
  <si>
    <t>https://careerwise.minnstate.edu/guide/energy/energy-career-clusters.html</t>
  </si>
  <si>
    <t>Energy Career Clusters</t>
  </si>
  <si>
    <t>Minnesota State</t>
  </si>
  <si>
    <t xml:space="preserve">Types of employee functions vary, from electrical engineers and data scientists to electronic repairers. Overall there is no indication that the risk of inadequate employment terms is heightened for this business activity. </t>
  </si>
  <si>
    <t xml:space="preserve">A typical business operates and maintains energy distribution networks. The output delivered is a reliable energy system. Impacts that occur in the process of delivering this output are considered operational impacts. </t>
  </si>
  <si>
    <t xml:space="preserve">A typical business operates and maintains energy distribution networks. The output delivered is a reliable energy system. GHG emissions that occur in the process of delivering this output are considered in BE06: Operational GHG emissions </t>
  </si>
  <si>
    <t xml:space="preserve">A typical business operates and maintains energy distribution networks. The output delivered is a reliable energy system. waste generated in the process of delivering this output are considered in BE06: Operational GHG emissions </t>
  </si>
  <si>
    <t>DETERRING CORRUPTION
AND IMPROVING
GOVERNANCE
IN THE ELECTRICITY SECTOR</t>
  </si>
  <si>
    <t>Energy, Transport &amp; Water Department and
Finance, Economics &amp; Urban Department</t>
  </si>
  <si>
    <t>https://library.pppknowledgelab.org/d/4351/download</t>
  </si>
  <si>
    <t>Bribery and corruption is a concern for the energy sector, in particular in countries with less regulatory oversight. That said, the types of corruptive practices listed as prevalent for this activity (e.g. bribing to secure contracts) are not so tied to the specific business activity as to warrant a heightened risk. [25]</t>
  </si>
  <si>
    <t>This business Activity does not have any characteristics that would make it more susceptible to breaching the ‘spirit or the letter’ of tax regulation.</t>
  </si>
  <si>
    <t xml:space="preserve">Operation and maintenance of energy networks are unlikely to require significant water inputs nor produce contaminated water. Water use is predominantly for employees personal consumption and basic sanitation purposes only. </t>
  </si>
  <si>
    <t>Electricity is normally transmitted through overhead transmission lines, and gas is distributed through pipes at high pressure. A compressor is a machine driven by an internal combustion engine or turbine that creates pressure to "push" the gas through the lines. Most compressors in the natural gas delivery system use a small amount of natural gas from their own lines as fuel. [25] Electricity has to be transmitted from large power plants to consumers via extensive networks. The transmission over long distances creates power losses, but this is not categorized as consumption. [10]</t>
  </si>
  <si>
    <t>Energy is often stored within an electrical power grid, especially during times when electricity is plentiful and inexpensive. Damages or faults inside a substation can lead to sparks or an increase in temperature that can easily ignite a fire, which has the potential to cause a huge amount of damage, even travelling along cables and causing secondary fires.[7]
In general, gas pipes are much less susceptible to failure, than for example water pipes, however, should they rupture, then there is the risk to human life and the environment. [18]</t>
  </si>
  <si>
    <t>For gas distribution, employees working in trenches are exposed to a number of hazards when working in confined spaces such as asphyxiation from sources such as dust and reduced oxygen levels.[17]</t>
  </si>
  <si>
    <t>Although none of the high-risk characteristics are
met, there is potential for discrimination to occur
in all industries and therefore it should always be
a consideration.</t>
  </si>
  <si>
    <t>Do these businesses not own (or at least manage) the land around the infrastructure? We talk about clearance of vegetation etc above?</t>
  </si>
  <si>
    <t>I'm not sure on this as the rationale here - reading this feels like this goal should be high vs moderate?</t>
  </si>
  <si>
    <t>This rationale feels a little at odds with that for BE03 - would they not be managing/owning the land if they are laying gas pipes?</t>
  </si>
  <si>
    <t>When using Split, do we not need two rows with "Split" - assuming that row 100 is enough to update here?</t>
  </si>
  <si>
    <r>
      <t xml:space="preserve">Previous rationale, which is unconvincing...Fossil fuels comprise 80 per cent of current global primary energy demand, and the energy system is the source of approximately two thirds of global CO2 emissions. [18] As technological innovation continues it's upward climb, our thirst for energy grows, with demand expected to double by 2050. Distribution infrastructure is predominantly suitable for existing energy sources, primarily fossil fuels, a substantial transition will need to take place for to cater for renewable-based technologies (such as large batteries to store energy). [18]
</t>
    </r>
    <r>
      <rPr>
        <b/>
        <sz val="13"/>
        <color theme="8"/>
        <rFont val="Calibri"/>
        <family val="2"/>
      </rPr>
      <t xml:space="preserve">This should align with that for electricity/gas sales based on the rationale provided there... </t>
    </r>
  </si>
  <si>
    <t xml:space="preserve">Gas certainly does? Again, I think this needs aligning with sale of gas and electricity. </t>
  </si>
  <si>
    <t>Worth explicitly stating that all goods sold are fully used up?</t>
  </si>
  <si>
    <r>
      <t xml:space="preserve">Previous rationale which was unconvincing: 
Paying bribes for electricity and illegal electricity connections is common in many countries. This often results in serious losses for revenue for governments. [4] 
Major areas prone to petty corrupt practices in the electricity sector are the billing department and procurement section. Usually people complain to have faced troubles of overbilling, inaccurate meter reading, and getting connections. In addition to these irregularities in the procurement, leakages of financial resources, undisrupted electricity supply for influential consumers and lack of transparency are the common features of the electricity sector, especially in developing countries.  [5]
The propensity to bribe for an electricity connection is associated with an increase of 20 power outages per month and a 28% increase in annual sales lost due to power outages on average. [3]
</t>
    </r>
    <r>
      <rPr>
        <b/>
        <sz val="13"/>
        <color theme="8"/>
        <rFont val="Calibri"/>
        <family val="2"/>
      </rPr>
      <t xml:space="preserve">
Agree - I don't think anything convincing here...</t>
    </r>
    <r>
      <rPr>
        <sz val="13"/>
        <color theme="1"/>
        <rFont val="Calibri"/>
        <family val="2"/>
      </rPr>
      <t xml:space="preserve"> </t>
    </r>
  </si>
  <si>
    <t>Typical processes include felling, pruning, clearance works and working on areas in which the power grids run, in order to create safety corridors below the lines to minimise fire hazards and inspection of installations using drones and helicopters. [23] It is likely that these processes require fossil fuels as operational inputs.</t>
  </si>
  <si>
    <t>Distribution of gas and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</si>
</sst>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family val="2"/>
      <scheme val="minor"/>
    </font>
    <font>
      <b/>
      <sz val="13"/>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49" fontId="0" fillId="10" borderId="5" xfId="0" applyNumberFormat="1" applyFill="1" applyBorder="1" applyAlignment="1">
      <alignment horizontal="center" vertical="center" wrapText="1"/>
    </xf>
    <xf numFmtId="0" fontId="0" fillId="4" borderId="5" xfId="0" applyFill="1" applyBorder="1" applyAlignment="1" applyProtection="1">
      <alignment vertical="center" wrapText="1"/>
      <protection locked="0"/>
    </xf>
    <xf numFmtId="0" fontId="0" fillId="4" borderId="5" xfId="0" applyFill="1" applyBorder="1" applyAlignment="1" applyProtection="1">
      <alignment horizontal="center" vertical="center" wrapText="1"/>
      <protection locked="0"/>
    </xf>
    <xf numFmtId="49" fontId="0" fillId="4" borderId="5" xfId="0" applyNumberFormat="1" applyFill="1" applyBorder="1" applyAlignment="1">
      <alignment horizontal="right"/>
    </xf>
    <xf numFmtId="0" fontId="0" fillId="4" borderId="7" xfId="0" applyFill="1" applyBorder="1"/>
    <xf numFmtId="49" fontId="0" fillId="4" borderId="5"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pplyProtection="1">
      <alignment horizontal="right" vertical="center"/>
    </xf>
    <xf numFmtId="0" fontId="41" fillId="15" borderId="14" xfId="0" applyFont="1" applyFill="1" applyBorder="1" applyAlignment="1" applyProtection="1">
      <alignment horizontal="left" vertical="center" wrapText="1"/>
      <protection locked="0"/>
    </xf>
    <xf numFmtId="0" fontId="41" fillId="15" borderId="17" xfId="0" applyFont="1" applyFill="1" applyBorder="1" applyAlignment="1" applyProtection="1">
      <alignment horizontal="left" vertical="center" wrapText="1"/>
      <protection locked="0"/>
    </xf>
    <xf numFmtId="0" fontId="41" fillId="20"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3"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zoomScale="110" zoomScaleNormal="110" workbookViewId="0">
      <selection activeCell="B1" sqref="B1"/>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792</v>
      </c>
    </row>
    <row r="4" spans="1:18" ht="31" customHeight="1" x14ac:dyDescent="0.2">
      <c r="A4" s="253" t="s">
        <v>447</v>
      </c>
      <c r="B4" s="253"/>
      <c r="D4" s="253" t="s">
        <v>385</v>
      </c>
      <c r="E4" s="254"/>
      <c r="F4" s="13"/>
      <c r="G4" s="13"/>
      <c r="H4" s="14"/>
    </row>
    <row r="5" spans="1:18" ht="31" customHeight="1" x14ac:dyDescent="0.2">
      <c r="A5" s="257" t="s">
        <v>452</v>
      </c>
      <c r="B5" s="258"/>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57" t="s">
        <v>454</v>
      </c>
      <c r="B9" s="258"/>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3" t="s">
        <v>446</v>
      </c>
      <c r="B20" s="264"/>
      <c r="D20" s="255" t="s">
        <v>445</v>
      </c>
      <c r="E20" s="256"/>
      <c r="F20" s="256"/>
      <c r="G20" s="256"/>
      <c r="H20" s="256"/>
      <c r="I20" s="256"/>
    </row>
    <row r="21" spans="1:9" ht="19" x14ac:dyDescent="0.2">
      <c r="A21" s="261" t="s">
        <v>757</v>
      </c>
      <c r="B21" s="261"/>
      <c r="D21" s="15" t="s">
        <v>488</v>
      </c>
      <c r="E21" s="15" t="s">
        <v>489</v>
      </c>
      <c r="F21" s="42" t="s">
        <v>453</v>
      </c>
      <c r="G21" s="15" t="s">
        <v>491</v>
      </c>
      <c r="H21" s="15" t="s">
        <v>490</v>
      </c>
      <c r="I21" s="15" t="s">
        <v>492</v>
      </c>
    </row>
    <row r="22" spans="1:9" x14ac:dyDescent="0.2">
      <c r="A22" s="262"/>
      <c r="B22" s="262"/>
      <c r="D22" s="237" t="s">
        <v>635</v>
      </c>
      <c r="E22" s="238" t="s">
        <v>636</v>
      </c>
      <c r="F22" s="41" t="str">
        <f>HYPERLINK(CONCATENATE("https://siccode.com/search-isic/",$D22),"Description")</f>
        <v>Description</v>
      </c>
      <c r="G22" s="240" t="s">
        <v>637</v>
      </c>
      <c r="H22" s="241" t="s">
        <v>638</v>
      </c>
      <c r="I22" s="239" t="s">
        <v>639</v>
      </c>
    </row>
    <row r="23" spans="1:9" ht="51" x14ac:dyDescent="0.2">
      <c r="A23" s="262"/>
      <c r="B23" s="262"/>
      <c r="D23" s="242" t="s">
        <v>640</v>
      </c>
      <c r="E23" s="21" t="s">
        <v>641</v>
      </c>
      <c r="F23" s="38" t="str">
        <f t="shared" ref="F23" si="0">HYPERLINK(CONCATENATE("https://siccode.com/search-isic/",$D23),"Description")</f>
        <v>Description</v>
      </c>
      <c r="G23" s="183" t="s">
        <v>637</v>
      </c>
      <c r="H23" s="33" t="s">
        <v>642</v>
      </c>
      <c r="I23" s="184" t="s">
        <v>643</v>
      </c>
    </row>
    <row r="24" spans="1:9" x14ac:dyDescent="0.2">
      <c r="A24" s="262"/>
      <c r="B24" s="262"/>
      <c r="D24" s="39"/>
      <c r="E24" s="40"/>
      <c r="F24" s="41"/>
      <c r="G24" s="181"/>
      <c r="H24" s="17"/>
      <c r="I24" s="182"/>
    </row>
    <row r="25" spans="1:9" x14ac:dyDescent="0.2">
      <c r="A25" s="262"/>
      <c r="B25" s="262"/>
      <c r="D25" s="36"/>
      <c r="E25" s="37"/>
      <c r="F25" s="38"/>
      <c r="G25" s="183"/>
      <c r="H25" s="20"/>
      <c r="I25" s="184"/>
    </row>
    <row r="26" spans="1:9" x14ac:dyDescent="0.2">
      <c r="A26" s="262"/>
      <c r="B26" s="262"/>
      <c r="D26" s="39"/>
      <c r="E26" s="40"/>
      <c r="F26" s="41"/>
      <c r="G26" s="181"/>
      <c r="H26" s="17"/>
      <c r="I26" s="182"/>
    </row>
    <row r="27" spans="1:9" ht="16" customHeight="1" x14ac:dyDescent="0.2">
      <c r="A27" s="262"/>
      <c r="B27" s="262"/>
      <c r="D27" s="36"/>
      <c r="E27" s="37"/>
      <c r="F27" s="38"/>
      <c r="G27" s="183"/>
      <c r="H27" s="20"/>
      <c r="I27" s="184"/>
    </row>
    <row r="28" spans="1:9" ht="16" customHeight="1" x14ac:dyDescent="0.2">
      <c r="A28" s="262"/>
      <c r="B28" s="262"/>
      <c r="D28" s="39"/>
      <c r="E28" s="40"/>
      <c r="F28" s="41"/>
      <c r="G28" s="181"/>
      <c r="H28" s="17"/>
      <c r="I28" s="182"/>
    </row>
    <row r="29" spans="1:9" x14ac:dyDescent="0.2">
      <c r="A29" s="262"/>
      <c r="B29" s="262"/>
      <c r="D29" s="36"/>
      <c r="E29" s="37"/>
      <c r="F29" s="38"/>
      <c r="G29" s="183"/>
      <c r="H29" s="20"/>
      <c r="I29" s="184"/>
    </row>
    <row r="30" spans="1:9" x14ac:dyDescent="0.2">
      <c r="A30" s="262"/>
      <c r="B30" s="262"/>
      <c r="D30" s="39"/>
      <c r="E30" s="40"/>
      <c r="F30" s="41"/>
      <c r="G30" s="181"/>
      <c r="H30" s="17"/>
      <c r="I30" s="182"/>
    </row>
    <row r="31" spans="1:9" x14ac:dyDescent="0.2">
      <c r="A31" s="262"/>
      <c r="B31" s="262"/>
      <c r="D31" s="36"/>
      <c r="E31" s="37"/>
      <c r="F31" s="38"/>
      <c r="G31" s="183"/>
      <c r="H31" s="20"/>
      <c r="I31" s="184"/>
    </row>
    <row r="32" spans="1:9" x14ac:dyDescent="0.2">
      <c r="A32" s="262"/>
      <c r="B32" s="262"/>
      <c r="D32" s="39"/>
      <c r="E32" s="40"/>
      <c r="F32" s="41"/>
      <c r="G32" s="181"/>
      <c r="H32" s="17"/>
      <c r="I32" s="182"/>
    </row>
    <row r="33" spans="1:9" x14ac:dyDescent="0.2">
      <c r="A33" s="262"/>
      <c r="B33" s="262"/>
      <c r="D33" s="36"/>
      <c r="E33" s="37"/>
      <c r="F33" s="38"/>
      <c r="G33" s="183"/>
      <c r="H33" s="20"/>
      <c r="I33" s="184"/>
    </row>
    <row r="34" spans="1:9" x14ac:dyDescent="0.2">
      <c r="A34" s="262"/>
      <c r="B34" s="262"/>
      <c r="D34" s="39"/>
      <c r="E34" s="40"/>
      <c r="F34" s="41"/>
      <c r="G34" s="181"/>
      <c r="H34" s="17"/>
      <c r="I34" s="182"/>
    </row>
    <row r="35" spans="1:9" x14ac:dyDescent="0.2">
      <c r="A35" s="262"/>
      <c r="B35" s="262"/>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59" t="s">
        <v>483</v>
      </c>
      <c r="B37" s="260"/>
      <c r="D37" s="36"/>
      <c r="E37" s="37"/>
      <c r="F37" s="38"/>
      <c r="G37" s="183"/>
      <c r="H37" s="20"/>
      <c r="I37" s="184"/>
    </row>
    <row r="38" spans="1:9" ht="19" x14ac:dyDescent="0.2">
      <c r="A38" s="15" t="s">
        <v>493</v>
      </c>
      <c r="B38" s="15" t="s">
        <v>494</v>
      </c>
      <c r="D38" s="39"/>
      <c r="E38" s="40"/>
      <c r="F38" s="41"/>
      <c r="G38" s="181"/>
      <c r="H38" s="17"/>
      <c r="I38" s="182"/>
    </row>
    <row r="39" spans="1:9" ht="34" x14ac:dyDescent="0.2">
      <c r="A39" s="233" t="s">
        <v>633</v>
      </c>
      <c r="B39" s="234" t="s">
        <v>737</v>
      </c>
      <c r="D39" s="36"/>
      <c r="E39" s="37"/>
      <c r="F39" s="38"/>
      <c r="G39" s="183"/>
      <c r="H39" s="20"/>
      <c r="I39" s="184"/>
    </row>
    <row r="40" spans="1:9" ht="34" x14ac:dyDescent="0.2">
      <c r="A40" s="235" t="s">
        <v>644</v>
      </c>
      <c r="B40" s="236" t="s">
        <v>634</v>
      </c>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3:H43">
    <cfRule type="expression" dxfId="19" priority="19">
      <formula>$G23="All except"</formula>
    </cfRule>
  </conditionalFormatting>
  <conditionalFormatting sqref="E26:F43 E22:E25">
    <cfRule type="expression" dxfId="18" priority="18">
      <formula>$G22="Only"</formula>
    </cfRule>
  </conditionalFormatting>
  <conditionalFormatting sqref="D23:D43">
    <cfRule type="expression" dxfId="17" priority="17">
      <formula>$G23="Only"</formula>
    </cfRule>
  </conditionalFormatting>
  <conditionalFormatting sqref="I23:I43">
    <cfRule type="expression" dxfId="16" priority="15">
      <formula>$G23="Only"</formula>
    </cfRule>
  </conditionalFormatting>
  <conditionalFormatting sqref="I23:I43">
    <cfRule type="expression" dxfId="15" priority="14">
      <formula>$G23="All except"</formula>
    </cfRule>
  </conditionalFormatting>
  <conditionalFormatting sqref="H44">
    <cfRule type="expression" dxfId="14" priority="13">
      <formula>$G44="All except"</formula>
    </cfRule>
  </conditionalFormatting>
  <conditionalFormatting sqref="E44:F44">
    <cfRule type="expression" dxfId="13" priority="12">
      <formula>$G44="Only"</formula>
    </cfRule>
  </conditionalFormatting>
  <conditionalFormatting sqref="D44">
    <cfRule type="expression" dxfId="12" priority="11">
      <formula>$G44="Only"</formula>
    </cfRule>
  </conditionalFormatting>
  <conditionalFormatting sqref="I44">
    <cfRule type="expression" dxfId="11" priority="10">
      <formula>$G44="Only"</formula>
    </cfRule>
  </conditionalFormatting>
  <conditionalFormatting sqref="I44">
    <cfRule type="expression" dxfId="10" priority="9">
      <formula>$G44="All except"</formula>
    </cfRule>
  </conditionalFormatting>
  <conditionalFormatting sqref="B39">
    <cfRule type="expression" dxfId="9" priority="8">
      <formula>$G39="All except"</formula>
    </cfRule>
  </conditionalFormatting>
  <conditionalFormatting sqref="B39">
    <cfRule type="expression" dxfId="8" priority="7">
      <formula>$G39="Only"</formula>
    </cfRule>
  </conditionalFormatting>
  <conditionalFormatting sqref="H22:I22">
    <cfRule type="expression" dxfId="7" priority="6">
      <formula>$G22="All except"</formula>
    </cfRule>
  </conditionalFormatting>
  <conditionalFormatting sqref="D22 I22">
    <cfRule type="expression" dxfId="6" priority="4">
      <formula>$G22="Only"</formula>
    </cfRule>
  </conditionalFormatting>
  <conditionalFormatting sqref="F22:F25">
    <cfRule type="expression" dxfId="5" priority="1">
      <formula>$G22="Only"</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90" zoomScaleNormal="90" workbookViewId="0">
      <pane xSplit="2" ySplit="4" topLeftCell="C5" activePane="bottomRight" state="frozenSplit"/>
      <selection activeCell="I101" sqref="I101"/>
      <selection pane="topRight" activeCell="I101" sqref="I101"/>
      <selection pane="bottomLeft" activeCell="I101" sqref="I101"/>
      <selection pane="bottomRight" activeCell="I238" sqref="I238"/>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Distribution of gas and electricity</v>
      </c>
      <c r="E1" s="47"/>
      <c r="F1" s="48"/>
    </row>
    <row r="2" spans="1:19" ht="18" thickBot="1" x14ac:dyDescent="0.25">
      <c r="E2" s="47"/>
      <c r="F2" s="47"/>
    </row>
    <row r="3" spans="1:19" s="93" customFormat="1" ht="27" thickTop="1" x14ac:dyDescent="0.2">
      <c r="A3" s="265" t="s">
        <v>442</v>
      </c>
      <c r="B3" s="265"/>
      <c r="C3" s="265"/>
      <c r="D3" s="265"/>
      <c r="E3" s="265"/>
      <c r="F3" s="265"/>
      <c r="G3" s="142"/>
      <c r="H3" s="266" t="s">
        <v>443</v>
      </c>
      <c r="I3" s="267"/>
      <c r="J3" s="267"/>
      <c r="K3" s="267"/>
      <c r="L3" s="267"/>
      <c r="M3" s="267"/>
      <c r="N3" s="267"/>
      <c r="O3" s="267"/>
      <c r="P3" s="267"/>
      <c r="Q3" s="267"/>
      <c r="R3" s="267"/>
      <c r="S3" s="268"/>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91" thickTop="1" x14ac:dyDescent="0.2">
      <c r="A5" s="269" t="s">
        <v>0</v>
      </c>
      <c r="B5" s="269" t="s">
        <v>40</v>
      </c>
      <c r="C5" s="49" t="s">
        <v>178</v>
      </c>
      <c r="D5" s="49" t="s">
        <v>65</v>
      </c>
      <c r="E5" s="50" t="s">
        <v>177</v>
      </c>
      <c r="F5" s="51" t="s">
        <v>90</v>
      </c>
      <c r="G5" s="96"/>
      <c r="H5" s="133" t="s">
        <v>646</v>
      </c>
      <c r="I5" s="3" t="s">
        <v>791</v>
      </c>
      <c r="J5" s="155" t="s">
        <v>0</v>
      </c>
      <c r="K5" s="155">
        <f>IF(AND($H5="Yes",NOT(ISERROR(SEARCH("-H-",$C5)))),1,0)</f>
        <v>1</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69"/>
      <c r="B6" s="269"/>
      <c r="C6" s="52" t="s">
        <v>179</v>
      </c>
      <c r="D6" s="52" t="s">
        <v>65</v>
      </c>
      <c r="E6" s="53" t="s">
        <v>184</v>
      </c>
      <c r="F6" s="54" t="s">
        <v>91</v>
      </c>
      <c r="G6" s="96"/>
      <c r="H6" s="130" t="s">
        <v>645</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69"/>
      <c r="B7" s="269"/>
      <c r="C7" s="52" t="s">
        <v>180</v>
      </c>
      <c r="D7" s="52" t="s">
        <v>65</v>
      </c>
      <c r="E7" s="53" t="s">
        <v>185</v>
      </c>
      <c r="F7" s="54" t="s">
        <v>517</v>
      </c>
      <c r="G7" s="96"/>
      <c r="H7" s="130" t="s">
        <v>645</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180" x14ac:dyDescent="0.2">
      <c r="A8" s="269"/>
      <c r="B8" s="269"/>
      <c r="C8" s="52" t="s">
        <v>181</v>
      </c>
      <c r="D8" s="52" t="s">
        <v>65</v>
      </c>
      <c r="E8" s="53" t="s">
        <v>186</v>
      </c>
      <c r="F8" s="54" t="s">
        <v>92</v>
      </c>
      <c r="G8" s="96"/>
      <c r="H8" s="130" t="s">
        <v>646</v>
      </c>
      <c r="I8" s="3" t="s">
        <v>762</v>
      </c>
      <c r="J8" s="156" t="s">
        <v>0</v>
      </c>
      <c r="K8" s="156">
        <f t="shared" si="3"/>
        <v>1</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69"/>
      <c r="B9" s="269"/>
      <c r="C9" s="52" t="s">
        <v>182</v>
      </c>
      <c r="D9" s="52" t="s">
        <v>65</v>
      </c>
      <c r="E9" s="55" t="s">
        <v>612</v>
      </c>
      <c r="F9" s="56" t="s">
        <v>518</v>
      </c>
      <c r="G9" s="96"/>
      <c r="H9" s="130" t="s">
        <v>645</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69"/>
      <c r="B10" s="269"/>
      <c r="C10" s="52" t="s">
        <v>183</v>
      </c>
      <c r="D10" s="52" t="s">
        <v>65</v>
      </c>
      <c r="E10" s="55" t="s">
        <v>187</v>
      </c>
      <c r="F10" s="56" t="s">
        <v>93</v>
      </c>
      <c r="G10" s="96"/>
      <c r="H10" s="132" t="s">
        <v>645</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69"/>
      <c r="B11" s="269"/>
      <c r="C11" s="52" t="s">
        <v>535</v>
      </c>
      <c r="D11" s="52" t="s">
        <v>65</v>
      </c>
      <c r="E11" s="55" t="s">
        <v>537</v>
      </c>
      <c r="F11" s="56"/>
      <c r="G11" s="96"/>
      <c r="H11" s="132" t="s">
        <v>645</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69"/>
      <c r="B12" s="269"/>
      <c r="C12" s="52" t="s">
        <v>536</v>
      </c>
      <c r="D12" s="52" t="s">
        <v>66</v>
      </c>
      <c r="E12" s="55" t="s">
        <v>538</v>
      </c>
      <c r="F12" s="56"/>
      <c r="G12" s="96"/>
      <c r="H12" s="132" t="s">
        <v>645</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69"/>
      <c r="B13" s="269"/>
      <c r="C13" s="52" t="s">
        <v>456</v>
      </c>
      <c r="D13" s="52" t="s">
        <v>390</v>
      </c>
      <c r="E13" s="55" t="s">
        <v>458</v>
      </c>
      <c r="F13" s="56"/>
      <c r="G13" s="96"/>
      <c r="H13" s="131" t="s">
        <v>645</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70" t="s">
        <v>1</v>
      </c>
      <c r="B14" s="270" t="s">
        <v>60</v>
      </c>
      <c r="C14" s="57" t="s">
        <v>188</v>
      </c>
      <c r="D14" s="57" t="s">
        <v>65</v>
      </c>
      <c r="E14" s="58" t="s">
        <v>190</v>
      </c>
      <c r="F14" s="59" t="s">
        <v>593</v>
      </c>
      <c r="G14" s="96"/>
      <c r="H14" s="129" t="s">
        <v>645</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71"/>
      <c r="B15" s="271"/>
      <c r="C15" s="57" t="s">
        <v>189</v>
      </c>
      <c r="D15" s="57" t="s">
        <v>65</v>
      </c>
      <c r="E15" s="58" t="s">
        <v>191</v>
      </c>
      <c r="F15" s="59" t="s">
        <v>94</v>
      </c>
      <c r="G15" s="96"/>
      <c r="H15" s="130" t="s">
        <v>645</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71"/>
      <c r="B16" s="271"/>
      <c r="C16" s="57" t="s">
        <v>193</v>
      </c>
      <c r="D16" s="57" t="s">
        <v>65</v>
      </c>
      <c r="E16" s="58" t="s">
        <v>192</v>
      </c>
      <c r="F16" s="59" t="s">
        <v>522</v>
      </c>
      <c r="G16" s="96"/>
      <c r="H16" s="130" t="s">
        <v>645</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71"/>
      <c r="B17" s="271"/>
      <c r="C17" s="57" t="s">
        <v>194</v>
      </c>
      <c r="D17" s="57" t="s">
        <v>66</v>
      </c>
      <c r="E17" s="60" t="s">
        <v>482</v>
      </c>
      <c r="F17" s="61" t="s">
        <v>519</v>
      </c>
      <c r="G17" s="96"/>
      <c r="H17" s="130" t="s">
        <v>646</v>
      </c>
      <c r="I17" s="3" t="s">
        <v>778</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243"/>
    </row>
    <row r="18" spans="1:20" s="93" customFormat="1" ht="36" x14ac:dyDescent="0.2">
      <c r="A18" s="271"/>
      <c r="B18" s="271"/>
      <c r="C18" s="185" t="s">
        <v>539</v>
      </c>
      <c r="D18" s="185" t="s">
        <v>65</v>
      </c>
      <c r="E18" s="58" t="s">
        <v>537</v>
      </c>
      <c r="F18" s="59"/>
      <c r="G18" s="96"/>
      <c r="H18" s="132" t="s">
        <v>645</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71"/>
      <c r="B19" s="271"/>
      <c r="C19" s="185" t="s">
        <v>540</v>
      </c>
      <c r="D19" s="185" t="s">
        <v>66</v>
      </c>
      <c r="E19" s="58" t="s">
        <v>538</v>
      </c>
      <c r="F19" s="59"/>
      <c r="G19" s="96"/>
      <c r="H19" s="130" t="s">
        <v>645</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72"/>
      <c r="B20" s="272"/>
      <c r="C20" s="57" t="s">
        <v>459</v>
      </c>
      <c r="D20" s="57" t="s">
        <v>390</v>
      </c>
      <c r="E20" s="60" t="s">
        <v>458</v>
      </c>
      <c r="F20" s="61"/>
      <c r="G20" s="96"/>
      <c r="H20" s="134" t="s">
        <v>645</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73" t="s">
        <v>2</v>
      </c>
      <c r="B21" s="273" t="s">
        <v>39</v>
      </c>
      <c r="C21" s="62" t="s">
        <v>195</v>
      </c>
      <c r="D21" s="62" t="s">
        <v>65</v>
      </c>
      <c r="E21" s="55" t="s">
        <v>293</v>
      </c>
      <c r="F21" s="56" t="s">
        <v>95</v>
      </c>
      <c r="G21" s="97"/>
      <c r="H21" s="129" t="s">
        <v>645</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9"/>
      <c r="B22" s="269"/>
      <c r="C22" s="62" t="s">
        <v>196</v>
      </c>
      <c r="D22" s="62" t="s">
        <v>65</v>
      </c>
      <c r="E22" s="55" t="s">
        <v>294</v>
      </c>
      <c r="F22" s="56" t="s">
        <v>96</v>
      </c>
      <c r="G22" s="96"/>
      <c r="H22" s="130" t="s">
        <v>645</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9"/>
      <c r="B23" s="269"/>
      <c r="C23" s="62" t="s">
        <v>197</v>
      </c>
      <c r="D23" s="62" t="s">
        <v>65</v>
      </c>
      <c r="E23" s="55" t="s">
        <v>295</v>
      </c>
      <c r="F23" s="56" t="s">
        <v>97</v>
      </c>
      <c r="G23" s="96"/>
      <c r="H23" s="130" t="s">
        <v>645</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69"/>
      <c r="B24" s="269"/>
      <c r="C24" s="62" t="s">
        <v>198</v>
      </c>
      <c r="D24" s="62" t="s">
        <v>65</v>
      </c>
      <c r="E24" s="55" t="s">
        <v>296</v>
      </c>
      <c r="F24" s="56" t="s">
        <v>98</v>
      </c>
      <c r="G24" s="96"/>
      <c r="H24" s="130" t="s">
        <v>645</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69"/>
      <c r="B25" s="269"/>
      <c r="C25" s="62" t="s">
        <v>199</v>
      </c>
      <c r="D25" s="62" t="s">
        <v>65</v>
      </c>
      <c r="E25" s="55" t="s">
        <v>297</v>
      </c>
      <c r="F25" s="56" t="s">
        <v>99</v>
      </c>
      <c r="G25" s="96"/>
      <c r="H25" s="130" t="s">
        <v>645</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69"/>
      <c r="B26" s="269"/>
      <c r="C26" s="62" t="s">
        <v>200</v>
      </c>
      <c r="D26" s="62" t="s">
        <v>67</v>
      </c>
      <c r="E26" s="53" t="s">
        <v>298</v>
      </c>
      <c r="F26" s="56"/>
      <c r="G26" s="96"/>
      <c r="H26" s="132" t="s">
        <v>646</v>
      </c>
      <c r="I26" s="9" t="s">
        <v>748</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t="s">
        <v>783</v>
      </c>
    </row>
    <row r="27" spans="1:20" s="93" customFormat="1" ht="36" x14ac:dyDescent="0.2">
      <c r="A27" s="269"/>
      <c r="B27" s="269"/>
      <c r="C27" s="52" t="s">
        <v>541</v>
      </c>
      <c r="D27" s="52" t="s">
        <v>65</v>
      </c>
      <c r="E27" s="55" t="s">
        <v>537</v>
      </c>
      <c r="F27" s="56"/>
      <c r="G27" s="96"/>
      <c r="H27" s="132" t="s">
        <v>645</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9"/>
      <c r="B28" s="269"/>
      <c r="C28" s="52" t="s">
        <v>542</v>
      </c>
      <c r="D28" s="52" t="s">
        <v>66</v>
      </c>
      <c r="E28" s="55" t="s">
        <v>538</v>
      </c>
      <c r="F28" s="56"/>
      <c r="G28" s="96"/>
      <c r="H28" s="132" t="s">
        <v>645</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9"/>
      <c r="B29" s="269"/>
      <c r="C29" s="62" t="s">
        <v>457</v>
      </c>
      <c r="D29" s="62" t="s">
        <v>390</v>
      </c>
      <c r="E29" s="53" t="s">
        <v>458</v>
      </c>
      <c r="F29" s="54"/>
      <c r="G29" s="98"/>
      <c r="H29" s="132" t="s">
        <v>645</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70" t="s">
        <v>3</v>
      </c>
      <c r="B30" s="270" t="s">
        <v>4</v>
      </c>
      <c r="C30" s="57" t="s">
        <v>201</v>
      </c>
      <c r="D30" s="57" t="s">
        <v>65</v>
      </c>
      <c r="E30" s="58" t="s">
        <v>299</v>
      </c>
      <c r="F30" s="59" t="s">
        <v>100</v>
      </c>
      <c r="G30" s="96"/>
      <c r="H30" s="129" t="s">
        <v>645</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71"/>
      <c r="B31" s="271"/>
      <c r="C31" s="57" t="s">
        <v>202</v>
      </c>
      <c r="D31" s="57" t="s">
        <v>65</v>
      </c>
      <c r="E31" s="58" t="s">
        <v>614</v>
      </c>
      <c r="F31" s="59" t="s">
        <v>613</v>
      </c>
      <c r="G31" s="96"/>
      <c r="H31" s="130" t="s">
        <v>645</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71"/>
      <c r="B32" s="271"/>
      <c r="C32" s="57" t="s">
        <v>203</v>
      </c>
      <c r="D32" s="57" t="s">
        <v>65</v>
      </c>
      <c r="E32" s="58" t="s">
        <v>588</v>
      </c>
      <c r="F32" s="59" t="s">
        <v>615</v>
      </c>
      <c r="G32" s="96"/>
      <c r="H32" s="130" t="s">
        <v>645</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243"/>
    </row>
    <row r="33" spans="1:19" s="93" customFormat="1" ht="36" x14ac:dyDescent="0.2">
      <c r="A33" s="271"/>
      <c r="B33" s="271"/>
      <c r="C33" s="57" t="s">
        <v>204</v>
      </c>
      <c r="D33" s="57" t="s">
        <v>65</v>
      </c>
      <c r="E33" s="58" t="s">
        <v>300</v>
      </c>
      <c r="F33" s="59" t="s">
        <v>101</v>
      </c>
      <c r="G33" s="96"/>
      <c r="H33" s="130" t="s">
        <v>645</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71"/>
      <c r="B34" s="271"/>
      <c r="C34" s="214" t="s">
        <v>205</v>
      </c>
      <c r="D34" s="214" t="s">
        <v>65</v>
      </c>
      <c r="E34" s="215" t="s">
        <v>301</v>
      </c>
      <c r="F34" s="216" t="s">
        <v>102</v>
      </c>
      <c r="H34" s="130" t="s">
        <v>645</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71"/>
      <c r="B35" s="271"/>
      <c r="C35" s="57" t="s">
        <v>206</v>
      </c>
      <c r="D35" s="57" t="s">
        <v>65</v>
      </c>
      <c r="E35" s="63" t="s">
        <v>616</v>
      </c>
      <c r="F35" s="64" t="s">
        <v>103</v>
      </c>
      <c r="G35" s="96"/>
      <c r="H35" s="130" t="s">
        <v>645</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243"/>
    </row>
    <row r="36" spans="1:19" s="93" customFormat="1" ht="36" x14ac:dyDescent="0.2">
      <c r="A36" s="271"/>
      <c r="B36" s="271"/>
      <c r="C36" s="57" t="s">
        <v>207</v>
      </c>
      <c r="D36" s="57" t="s">
        <v>66</v>
      </c>
      <c r="E36" s="60" t="s">
        <v>302</v>
      </c>
      <c r="F36" s="61" t="s">
        <v>104</v>
      </c>
      <c r="G36" s="96"/>
      <c r="H36" s="132" t="s">
        <v>645</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71"/>
      <c r="B37" s="271"/>
      <c r="C37" s="185" t="s">
        <v>543</v>
      </c>
      <c r="D37" s="185" t="s">
        <v>65</v>
      </c>
      <c r="E37" s="58" t="s">
        <v>537</v>
      </c>
      <c r="F37" s="61"/>
      <c r="G37" s="96"/>
      <c r="H37" s="132" t="s">
        <v>645</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71"/>
      <c r="B38" s="271"/>
      <c r="C38" s="185" t="s">
        <v>544</v>
      </c>
      <c r="D38" s="185" t="s">
        <v>66</v>
      </c>
      <c r="E38" s="58" t="s">
        <v>538</v>
      </c>
      <c r="F38" s="61"/>
      <c r="G38" s="96"/>
      <c r="H38" s="132" t="s">
        <v>645</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91" thickBot="1" x14ac:dyDescent="0.25">
      <c r="A39" s="271"/>
      <c r="B39" s="271"/>
      <c r="C39" s="57" t="s">
        <v>460</v>
      </c>
      <c r="D39" s="57" t="s">
        <v>390</v>
      </c>
      <c r="E39" s="60" t="s">
        <v>458</v>
      </c>
      <c r="F39" s="61"/>
      <c r="G39" s="96"/>
      <c r="H39" s="131" t="s">
        <v>646</v>
      </c>
      <c r="I39" s="7" t="s">
        <v>761</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181" thickTop="1" x14ac:dyDescent="0.2">
      <c r="A40" s="273" t="s">
        <v>5</v>
      </c>
      <c r="B40" s="273" t="s">
        <v>36</v>
      </c>
      <c r="C40" s="65" t="s">
        <v>181</v>
      </c>
      <c r="D40" s="65" t="s">
        <v>65</v>
      </c>
      <c r="E40" s="66" t="s">
        <v>186</v>
      </c>
      <c r="F40" s="66" t="s">
        <v>92</v>
      </c>
      <c r="G40" s="101"/>
      <c r="H40" s="102" t="str">
        <f>IF(ISBLANK(H8),"Waiting",H8)</f>
        <v>Yes</v>
      </c>
      <c r="I40" s="3" t="s">
        <v>779</v>
      </c>
      <c r="J40" s="160" t="s">
        <v>5</v>
      </c>
      <c r="K40" s="155">
        <f t="shared" si="3"/>
        <v>1</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69"/>
      <c r="B41" s="269"/>
      <c r="C41" s="62" t="s">
        <v>208</v>
      </c>
      <c r="D41" s="62" t="s">
        <v>65</v>
      </c>
      <c r="E41" s="67" t="s">
        <v>303</v>
      </c>
      <c r="F41" s="274" t="s">
        <v>105</v>
      </c>
      <c r="G41" s="96"/>
      <c r="H41" s="130" t="s">
        <v>645</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245"/>
    </row>
    <row r="42" spans="1:19" s="93" customFormat="1" ht="96" customHeight="1" x14ac:dyDescent="0.2">
      <c r="A42" s="269"/>
      <c r="B42" s="269"/>
      <c r="C42" s="62" t="s">
        <v>209</v>
      </c>
      <c r="D42" s="62" t="s">
        <v>65</v>
      </c>
      <c r="E42" s="67" t="s">
        <v>304</v>
      </c>
      <c r="F42" s="275"/>
      <c r="G42" s="96"/>
      <c r="H42" s="130" t="s">
        <v>645</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243"/>
    </row>
    <row r="43" spans="1:19" s="93" customFormat="1" ht="57" customHeight="1" x14ac:dyDescent="0.2">
      <c r="A43" s="269"/>
      <c r="B43" s="269"/>
      <c r="C43" s="62" t="s">
        <v>210</v>
      </c>
      <c r="D43" s="62" t="s">
        <v>65</v>
      </c>
      <c r="E43" s="67" t="s">
        <v>305</v>
      </c>
      <c r="F43" s="276"/>
      <c r="G43" s="96"/>
      <c r="H43" s="130" t="s">
        <v>645</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90" x14ac:dyDescent="0.2">
      <c r="A44" s="269"/>
      <c r="B44" s="269"/>
      <c r="C44" s="65" t="s">
        <v>178</v>
      </c>
      <c r="D44" s="65" t="s">
        <v>65</v>
      </c>
      <c r="E44" s="66" t="s">
        <v>177</v>
      </c>
      <c r="F44" s="68" t="s">
        <v>106</v>
      </c>
      <c r="G44" s="101"/>
      <c r="H44" s="104" t="str">
        <f>IF(ISBLANK(H5),"Waiting",H5)</f>
        <v>Yes</v>
      </c>
      <c r="I44" s="3" t="s">
        <v>791</v>
      </c>
      <c r="J44" s="161" t="s">
        <v>5</v>
      </c>
      <c r="K44" s="156">
        <f t="shared" si="3"/>
        <v>1</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69"/>
      <c r="B45" s="269"/>
      <c r="C45" s="69" t="s">
        <v>211</v>
      </c>
      <c r="D45" s="69" t="s">
        <v>65</v>
      </c>
      <c r="E45" s="53" t="s">
        <v>592</v>
      </c>
      <c r="F45" s="54" t="s">
        <v>107</v>
      </c>
      <c r="G45" s="96"/>
      <c r="H45" s="130" t="s">
        <v>645</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180" x14ac:dyDescent="0.2">
      <c r="A46" s="269"/>
      <c r="B46" s="269"/>
      <c r="C46" s="62" t="s">
        <v>212</v>
      </c>
      <c r="D46" s="62" t="s">
        <v>65</v>
      </c>
      <c r="E46" s="55" t="s">
        <v>602</v>
      </c>
      <c r="F46" s="56" t="s">
        <v>108</v>
      </c>
      <c r="G46" s="96"/>
      <c r="H46" s="130" t="s">
        <v>646</v>
      </c>
      <c r="I46" s="3" t="s">
        <v>780</v>
      </c>
      <c r="J46" s="161" t="s">
        <v>5</v>
      </c>
      <c r="K46" s="156">
        <f t="shared" si="3"/>
        <v>1</v>
      </c>
      <c r="L46" s="156">
        <f t="shared" si="0"/>
        <v>0</v>
      </c>
      <c r="M46" s="156">
        <f t="shared" si="1"/>
        <v>0</v>
      </c>
      <c r="N46" s="156">
        <f t="shared" si="2"/>
        <v>0</v>
      </c>
      <c r="O46" s="156">
        <f t="shared" si="4"/>
        <v>0</v>
      </c>
      <c r="P46" s="156">
        <f t="shared" si="5"/>
        <v>0</v>
      </c>
      <c r="Q46" s="156">
        <f t="shared" si="6"/>
        <v>0</v>
      </c>
      <c r="R46" s="156">
        <f t="shared" si="7"/>
        <v>0</v>
      </c>
      <c r="S46" s="245"/>
    </row>
    <row r="47" spans="1:19" s="93" customFormat="1" ht="36" x14ac:dyDescent="0.2">
      <c r="A47" s="269"/>
      <c r="B47" s="269"/>
      <c r="C47" s="62" t="s">
        <v>213</v>
      </c>
      <c r="D47" s="62" t="s">
        <v>66</v>
      </c>
      <c r="E47" s="53" t="s">
        <v>306</v>
      </c>
      <c r="F47" s="54" t="s">
        <v>109</v>
      </c>
      <c r="G47" s="96"/>
      <c r="H47" s="130" t="s">
        <v>645</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69"/>
      <c r="B48" s="269"/>
      <c r="C48" s="52" t="s">
        <v>214</v>
      </c>
      <c r="D48" s="52" t="s">
        <v>66</v>
      </c>
      <c r="E48" s="53" t="s">
        <v>307</v>
      </c>
      <c r="F48" s="54" t="s">
        <v>110</v>
      </c>
      <c r="G48" s="96"/>
      <c r="H48" s="130" t="s">
        <v>645</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245"/>
    </row>
    <row r="49" spans="1:19" s="93" customFormat="1" ht="36" x14ac:dyDescent="0.2">
      <c r="A49" s="269"/>
      <c r="B49" s="269"/>
      <c r="C49" s="52" t="s">
        <v>215</v>
      </c>
      <c r="D49" s="52" t="s">
        <v>66</v>
      </c>
      <c r="E49" s="53" t="s">
        <v>308</v>
      </c>
      <c r="F49" s="54" t="s">
        <v>102</v>
      </c>
      <c r="G49" s="96"/>
      <c r="H49" s="132" t="s">
        <v>645</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69"/>
      <c r="B50" s="269"/>
      <c r="C50" s="52" t="s">
        <v>545</v>
      </c>
      <c r="D50" s="52" t="s">
        <v>65</v>
      </c>
      <c r="E50" s="55" t="s">
        <v>537</v>
      </c>
      <c r="F50" s="54"/>
      <c r="G50" s="96"/>
      <c r="H50" s="132" t="s">
        <v>645</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69"/>
      <c r="B51" s="269"/>
      <c r="C51" s="52" t="s">
        <v>546</v>
      </c>
      <c r="D51" s="52" t="s">
        <v>66</v>
      </c>
      <c r="E51" s="55" t="s">
        <v>538</v>
      </c>
      <c r="F51" s="54"/>
      <c r="G51" s="96"/>
      <c r="H51" s="132" t="s">
        <v>645</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69"/>
      <c r="B52" s="269"/>
      <c r="C52" s="52" t="s">
        <v>461</v>
      </c>
      <c r="D52" s="52" t="s">
        <v>390</v>
      </c>
      <c r="E52" s="53" t="s">
        <v>458</v>
      </c>
      <c r="F52" s="54"/>
      <c r="G52" s="96"/>
      <c r="H52" s="131" t="s">
        <v>645</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244"/>
    </row>
    <row r="53" spans="1:19" s="107" customFormat="1" ht="37" thickTop="1" x14ac:dyDescent="0.2">
      <c r="A53" s="270" t="s">
        <v>6</v>
      </c>
      <c r="B53" s="270"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71"/>
      <c r="B54" s="271"/>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7" customFormat="1" ht="180" x14ac:dyDescent="0.2">
      <c r="A55" s="271"/>
      <c r="B55" s="271"/>
      <c r="C55" s="70" t="s">
        <v>181</v>
      </c>
      <c r="D55" s="70" t="s">
        <v>65</v>
      </c>
      <c r="E55" s="75" t="s">
        <v>186</v>
      </c>
      <c r="F55" s="76" t="s">
        <v>92</v>
      </c>
      <c r="G55" s="105"/>
      <c r="H55" s="108" t="str">
        <f>IF(ISBLANK(H8),"Waiting",H8)</f>
        <v>Yes</v>
      </c>
      <c r="I55" s="3" t="s">
        <v>762</v>
      </c>
      <c r="J55" s="156" t="s">
        <v>6</v>
      </c>
      <c r="K55" s="156">
        <f t="shared" si="3"/>
        <v>1</v>
      </c>
      <c r="L55" s="156">
        <f t="shared" si="0"/>
        <v>0</v>
      </c>
      <c r="M55" s="156">
        <f t="shared" si="1"/>
        <v>0</v>
      </c>
      <c r="N55" s="156">
        <f t="shared" si="2"/>
        <v>0</v>
      </c>
      <c r="O55" s="156">
        <f t="shared" si="4"/>
        <v>0</v>
      </c>
      <c r="P55" s="156">
        <f t="shared" si="5"/>
        <v>0</v>
      </c>
      <c r="Q55" s="156">
        <f t="shared" si="6"/>
        <v>0</v>
      </c>
      <c r="R55" s="156">
        <f t="shared" si="7"/>
        <v>0</v>
      </c>
      <c r="S55" s="6"/>
    </row>
    <row r="56" spans="1:19" s="107" customFormat="1" ht="54" x14ac:dyDescent="0.2">
      <c r="A56" s="271"/>
      <c r="B56" s="271"/>
      <c r="C56" s="217" t="s">
        <v>182</v>
      </c>
      <c r="D56" s="217" t="s">
        <v>65</v>
      </c>
      <c r="E56" s="218" t="s">
        <v>612</v>
      </c>
      <c r="F56" s="219"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71"/>
      <c r="B57" s="271"/>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71"/>
      <c r="B58" s="271"/>
      <c r="C58" s="77" t="s">
        <v>216</v>
      </c>
      <c r="D58" s="77" t="s">
        <v>65</v>
      </c>
      <c r="E58" s="78" t="s">
        <v>310</v>
      </c>
      <c r="F58" s="79" t="s">
        <v>523</v>
      </c>
      <c r="G58" s="96"/>
      <c r="H58" s="130" t="s">
        <v>645</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90" x14ac:dyDescent="0.2">
      <c r="A59" s="271"/>
      <c r="B59" s="271"/>
      <c r="C59" s="80" t="s">
        <v>178</v>
      </c>
      <c r="D59" s="80" t="s">
        <v>65</v>
      </c>
      <c r="E59" s="73" t="s">
        <v>177</v>
      </c>
      <c r="F59" s="74" t="s">
        <v>106</v>
      </c>
      <c r="G59" s="109"/>
      <c r="H59" s="108" t="str">
        <f>IF(ISBLANK(H5),"Waiting",H5)</f>
        <v>Yes</v>
      </c>
      <c r="I59" s="3" t="s">
        <v>791</v>
      </c>
      <c r="J59" s="156" t="s">
        <v>6</v>
      </c>
      <c r="K59" s="156">
        <f t="shared" si="3"/>
        <v>1</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216" x14ac:dyDescent="0.2">
      <c r="A60" s="271"/>
      <c r="B60" s="271"/>
      <c r="C60" s="57" t="s">
        <v>217</v>
      </c>
      <c r="D60" s="57" t="s">
        <v>65</v>
      </c>
      <c r="E60" s="78" t="s">
        <v>595</v>
      </c>
      <c r="F60" s="79" t="s">
        <v>112</v>
      </c>
      <c r="G60" s="109"/>
      <c r="H60" s="130" t="s">
        <v>646</v>
      </c>
      <c r="I60" s="3" t="s">
        <v>739</v>
      </c>
      <c r="J60" s="156" t="s">
        <v>6</v>
      </c>
      <c r="K60" s="156">
        <f t="shared" si="3"/>
        <v>1</v>
      </c>
      <c r="L60" s="156">
        <f t="shared" si="0"/>
        <v>0</v>
      </c>
      <c r="M60" s="156">
        <f t="shared" si="1"/>
        <v>0</v>
      </c>
      <c r="N60" s="156">
        <f t="shared" si="2"/>
        <v>0</v>
      </c>
      <c r="O60" s="156">
        <f t="shared" si="4"/>
        <v>0</v>
      </c>
      <c r="P60" s="156">
        <f t="shared" si="5"/>
        <v>0</v>
      </c>
      <c r="Q60" s="156">
        <f t="shared" si="6"/>
        <v>0</v>
      </c>
      <c r="R60" s="156">
        <f t="shared" si="7"/>
        <v>0</v>
      </c>
      <c r="S60" s="246"/>
    </row>
    <row r="61" spans="1:19" s="107" customFormat="1" ht="36" x14ac:dyDescent="0.2">
      <c r="A61" s="271"/>
      <c r="B61" s="271"/>
      <c r="C61" s="185" t="s">
        <v>547</v>
      </c>
      <c r="D61" s="185" t="s">
        <v>65</v>
      </c>
      <c r="E61" s="58" t="s">
        <v>537</v>
      </c>
      <c r="F61" s="79"/>
      <c r="G61" s="109"/>
      <c r="H61" s="132" t="s">
        <v>645</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71"/>
      <c r="B62" s="271"/>
      <c r="C62" s="185" t="s">
        <v>548</v>
      </c>
      <c r="D62" s="185" t="s">
        <v>66</v>
      </c>
      <c r="E62" s="58" t="s">
        <v>538</v>
      </c>
      <c r="F62" s="79"/>
      <c r="G62" s="109"/>
      <c r="H62" s="132" t="s">
        <v>645</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21" thickBot="1" x14ac:dyDescent="0.25">
      <c r="A63" s="271"/>
      <c r="B63" s="271"/>
      <c r="C63" s="77" t="s">
        <v>462</v>
      </c>
      <c r="D63" s="77" t="s">
        <v>390</v>
      </c>
      <c r="E63" s="78" t="s">
        <v>458</v>
      </c>
      <c r="F63" s="79"/>
      <c r="G63" s="96"/>
      <c r="H63" s="131" t="s">
        <v>645</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244"/>
    </row>
    <row r="64" spans="1:19" s="93" customFormat="1" ht="37" thickTop="1" x14ac:dyDescent="0.2">
      <c r="A64" s="273" t="s">
        <v>8</v>
      </c>
      <c r="B64" s="273" t="s">
        <v>37</v>
      </c>
      <c r="C64" s="62" t="s">
        <v>218</v>
      </c>
      <c r="D64" s="62" t="s">
        <v>65</v>
      </c>
      <c r="E64" s="67" t="s">
        <v>311</v>
      </c>
      <c r="F64" s="81" t="s">
        <v>524</v>
      </c>
      <c r="G64" s="96"/>
      <c r="H64" s="129" t="s">
        <v>645</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69"/>
      <c r="B65" s="269"/>
      <c r="C65" s="62" t="s">
        <v>219</v>
      </c>
      <c r="D65" s="62" t="s">
        <v>65</v>
      </c>
      <c r="E65" s="67" t="s">
        <v>312</v>
      </c>
      <c r="F65" s="81" t="s">
        <v>113</v>
      </c>
      <c r="G65" s="96"/>
      <c r="H65" s="130" t="s">
        <v>645</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69"/>
      <c r="B66" s="269"/>
      <c r="C66" s="62" t="s">
        <v>220</v>
      </c>
      <c r="D66" s="62" t="s">
        <v>65</v>
      </c>
      <c r="E66" s="67" t="s">
        <v>313</v>
      </c>
      <c r="F66" s="81" t="s">
        <v>114</v>
      </c>
      <c r="G66" s="96"/>
      <c r="H66" s="130" t="s">
        <v>645</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69"/>
      <c r="B67" s="269"/>
      <c r="C67" s="62" t="s">
        <v>221</v>
      </c>
      <c r="D67" s="62" t="s">
        <v>65</v>
      </c>
      <c r="E67" s="67" t="s">
        <v>314</v>
      </c>
      <c r="F67" s="81" t="s">
        <v>115</v>
      </c>
      <c r="G67" s="96"/>
      <c r="H67" s="130" t="s">
        <v>645</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69"/>
      <c r="B68" s="269"/>
      <c r="C68" s="62" t="s">
        <v>222</v>
      </c>
      <c r="D68" s="62" t="s">
        <v>66</v>
      </c>
      <c r="E68" s="67" t="s">
        <v>315</v>
      </c>
      <c r="F68" s="81" t="s">
        <v>116</v>
      </c>
      <c r="G68" s="96"/>
      <c r="H68" s="130" t="s">
        <v>645</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243"/>
    </row>
    <row r="69" spans="1:19" s="93" customFormat="1" ht="36" x14ac:dyDescent="0.2">
      <c r="A69" s="269"/>
      <c r="B69" s="269"/>
      <c r="C69" s="62" t="s">
        <v>223</v>
      </c>
      <c r="D69" s="62" t="s">
        <v>66</v>
      </c>
      <c r="E69" s="82" t="s">
        <v>316</v>
      </c>
      <c r="F69" s="83" t="s">
        <v>117</v>
      </c>
      <c r="G69" s="96"/>
      <c r="H69" s="132" t="s">
        <v>645</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69"/>
      <c r="B70" s="269"/>
      <c r="C70" s="52" t="s">
        <v>549</v>
      </c>
      <c r="D70" s="52" t="s">
        <v>65</v>
      </c>
      <c r="E70" s="55" t="s">
        <v>537</v>
      </c>
      <c r="F70" s="83"/>
      <c r="G70" s="96"/>
      <c r="H70" s="132" t="s">
        <v>645</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69"/>
      <c r="B71" s="269"/>
      <c r="C71" s="52" t="s">
        <v>550</v>
      </c>
      <c r="D71" s="52" t="s">
        <v>66</v>
      </c>
      <c r="E71" s="55" t="s">
        <v>538</v>
      </c>
      <c r="F71" s="83"/>
      <c r="G71" s="96"/>
      <c r="H71" s="132" t="s">
        <v>645</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163" thickBot="1" x14ac:dyDescent="0.25">
      <c r="A72" s="269"/>
      <c r="B72" s="269"/>
      <c r="C72" s="62" t="s">
        <v>463</v>
      </c>
      <c r="D72" s="62" t="s">
        <v>390</v>
      </c>
      <c r="E72" s="82" t="s">
        <v>458</v>
      </c>
      <c r="F72" s="83"/>
      <c r="G72" s="96"/>
      <c r="H72" s="131" t="s">
        <v>646</v>
      </c>
      <c r="I72" s="7" t="s">
        <v>763</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t="s">
        <v>784</v>
      </c>
    </row>
    <row r="73" spans="1:19" s="107" customFormat="1" ht="21" thickTop="1" x14ac:dyDescent="0.2">
      <c r="A73" s="270" t="s">
        <v>9</v>
      </c>
      <c r="B73" s="270"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71"/>
      <c r="B74" s="271"/>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71"/>
      <c r="B75" s="271"/>
      <c r="C75" s="80" t="s">
        <v>197</v>
      </c>
      <c r="D75" s="80" t="s">
        <v>65</v>
      </c>
      <c r="E75" s="71" t="s">
        <v>295</v>
      </c>
      <c r="F75" s="72" t="s">
        <v>97</v>
      </c>
      <c r="G75" s="109"/>
      <c r="H75" s="108"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7" customFormat="1" ht="54" x14ac:dyDescent="0.2">
      <c r="A76" s="271"/>
      <c r="B76" s="271"/>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71"/>
      <c r="B77" s="271"/>
      <c r="C77" s="220" t="s">
        <v>211</v>
      </c>
      <c r="D77" s="220" t="s">
        <v>65</v>
      </c>
      <c r="E77" s="221" t="s">
        <v>592</v>
      </c>
      <c r="F77" s="222"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216" x14ac:dyDescent="0.2">
      <c r="A78" s="271"/>
      <c r="B78" s="271"/>
      <c r="C78" s="84" t="s">
        <v>224</v>
      </c>
      <c r="D78" s="84" t="s">
        <v>65</v>
      </c>
      <c r="E78" s="85" t="s">
        <v>317</v>
      </c>
      <c r="F78" s="86" t="s">
        <v>525</v>
      </c>
      <c r="G78" s="110"/>
      <c r="H78" s="130" t="s">
        <v>646</v>
      </c>
      <c r="I78" s="3" t="s">
        <v>701</v>
      </c>
      <c r="J78" s="161" t="s">
        <v>9</v>
      </c>
      <c r="K78" s="156">
        <f t="shared" si="11"/>
        <v>1</v>
      </c>
      <c r="L78" s="156">
        <f t="shared" si="8"/>
        <v>0</v>
      </c>
      <c r="M78" s="156">
        <f t="shared" si="9"/>
        <v>0</v>
      </c>
      <c r="N78" s="156">
        <f t="shared" si="10"/>
        <v>0</v>
      </c>
      <c r="O78" s="156">
        <f t="shared" si="12"/>
        <v>0</v>
      </c>
      <c r="P78" s="156">
        <f t="shared" si="13"/>
        <v>0</v>
      </c>
      <c r="Q78" s="156">
        <f t="shared" si="14"/>
        <v>0</v>
      </c>
      <c r="R78" s="156">
        <f t="shared" si="15"/>
        <v>0</v>
      </c>
      <c r="S78" s="6" t="s">
        <v>785</v>
      </c>
    </row>
    <row r="79" spans="1:19" s="93" customFormat="1" ht="108" x14ac:dyDescent="0.2">
      <c r="A79" s="271"/>
      <c r="B79" s="271"/>
      <c r="C79" s="57" t="s">
        <v>225</v>
      </c>
      <c r="D79" s="57" t="s">
        <v>65</v>
      </c>
      <c r="E79" s="85" t="s">
        <v>318</v>
      </c>
      <c r="F79" s="86" t="s">
        <v>118</v>
      </c>
      <c r="G79" s="96"/>
      <c r="H79" s="130" t="s">
        <v>646</v>
      </c>
      <c r="I79" s="3" t="s">
        <v>738</v>
      </c>
      <c r="J79" s="161" t="s">
        <v>9</v>
      </c>
      <c r="K79" s="156">
        <f t="shared" si="11"/>
        <v>1</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71"/>
      <c r="B80" s="271"/>
      <c r="C80" s="57" t="s">
        <v>226</v>
      </c>
      <c r="D80" s="57" t="s">
        <v>66</v>
      </c>
      <c r="E80" s="85" t="s">
        <v>319</v>
      </c>
      <c r="F80" s="86" t="s">
        <v>119</v>
      </c>
      <c r="G80" s="96"/>
      <c r="H80" s="132" t="s">
        <v>645</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71"/>
      <c r="B81" s="271"/>
      <c r="C81" s="186" t="s">
        <v>551</v>
      </c>
      <c r="D81" s="187" t="s">
        <v>65</v>
      </c>
      <c r="E81" s="188" t="s">
        <v>537</v>
      </c>
      <c r="F81" s="86"/>
      <c r="G81" s="96"/>
      <c r="H81" s="132" t="s">
        <v>645</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71"/>
      <c r="B82" s="271"/>
      <c r="C82" s="189" t="s">
        <v>552</v>
      </c>
      <c r="D82" s="190" t="s">
        <v>66</v>
      </c>
      <c r="E82" s="191" t="s">
        <v>538</v>
      </c>
      <c r="F82" s="86"/>
      <c r="G82" s="96"/>
      <c r="H82" s="132" t="s">
        <v>645</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71"/>
      <c r="B83" s="271"/>
      <c r="C83" s="57" t="s">
        <v>464</v>
      </c>
      <c r="D83" s="57" t="s">
        <v>390</v>
      </c>
      <c r="E83" s="85" t="s">
        <v>458</v>
      </c>
      <c r="F83" s="86"/>
      <c r="G83" s="96"/>
      <c r="H83" s="131" t="s">
        <v>645</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73" t="s">
        <v>10</v>
      </c>
      <c r="B84" s="278" t="s">
        <v>41</v>
      </c>
      <c r="C84" s="62" t="s">
        <v>227</v>
      </c>
      <c r="D84" s="62" t="s">
        <v>65</v>
      </c>
      <c r="E84" s="67" t="s">
        <v>331</v>
      </c>
      <c r="F84" s="81" t="s">
        <v>120</v>
      </c>
      <c r="G84" s="96"/>
      <c r="H84" s="130" t="s">
        <v>645</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69"/>
      <c r="B85" s="279"/>
      <c r="C85" s="62" t="s">
        <v>228</v>
      </c>
      <c r="D85" s="62" t="s">
        <v>65</v>
      </c>
      <c r="E85" s="67" t="s">
        <v>332</v>
      </c>
      <c r="F85" s="81" t="s">
        <v>121</v>
      </c>
      <c r="G85" s="96"/>
      <c r="H85" s="130" t="s">
        <v>645</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69"/>
      <c r="B86" s="279"/>
      <c r="C86" s="220" t="s">
        <v>211</v>
      </c>
      <c r="D86" s="220" t="s">
        <v>65</v>
      </c>
      <c r="E86" s="218" t="s">
        <v>592</v>
      </c>
      <c r="F86" s="219"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69"/>
      <c r="B87" s="279"/>
      <c r="C87" s="62" t="s">
        <v>229</v>
      </c>
      <c r="D87" s="62" t="s">
        <v>65</v>
      </c>
      <c r="E87" s="87" t="s">
        <v>320</v>
      </c>
      <c r="F87" s="88" t="s">
        <v>122</v>
      </c>
      <c r="G87" s="96"/>
      <c r="H87" s="130" t="s">
        <v>645</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216" x14ac:dyDescent="0.2">
      <c r="A88" s="269"/>
      <c r="B88" s="279"/>
      <c r="C88" s="80" t="s">
        <v>224</v>
      </c>
      <c r="D88" s="80" t="s">
        <v>65</v>
      </c>
      <c r="E88" s="75" t="s">
        <v>317</v>
      </c>
      <c r="F88" s="76" t="s">
        <v>525</v>
      </c>
      <c r="G88" s="109"/>
      <c r="H88" s="108" t="str">
        <f>IF(ISBLANK(H78),"Waiting",H78)</f>
        <v>Yes</v>
      </c>
      <c r="I88" s="3" t="s">
        <v>701</v>
      </c>
      <c r="J88" s="156" t="s">
        <v>10</v>
      </c>
      <c r="K88" s="156">
        <f t="shared" si="11"/>
        <v>1</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69"/>
      <c r="B89" s="279"/>
      <c r="C89" s="62" t="s">
        <v>230</v>
      </c>
      <c r="D89" s="62" t="s">
        <v>65</v>
      </c>
      <c r="E89" s="67" t="s">
        <v>333</v>
      </c>
      <c r="F89" s="81" t="s">
        <v>123</v>
      </c>
      <c r="G89" s="96"/>
      <c r="H89" s="130" t="s">
        <v>645</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180" x14ac:dyDescent="0.2">
      <c r="A90" s="269"/>
      <c r="B90" s="279"/>
      <c r="C90" s="220" t="s">
        <v>212</v>
      </c>
      <c r="D90" s="220" t="s">
        <v>65</v>
      </c>
      <c r="E90" s="218" t="s">
        <v>602</v>
      </c>
      <c r="F90" s="218" t="s">
        <v>108</v>
      </c>
      <c r="G90" s="96"/>
      <c r="H90" s="108" t="str">
        <f>IF(ISBLANK(H46),"Waiting",H46)</f>
        <v>Yes</v>
      </c>
      <c r="I90" s="3" t="s">
        <v>780</v>
      </c>
      <c r="J90" s="156" t="s">
        <v>10</v>
      </c>
      <c r="K90" s="156">
        <f t="shared" si="11"/>
        <v>1</v>
      </c>
      <c r="L90" s="156">
        <f t="shared" si="8"/>
        <v>0</v>
      </c>
      <c r="M90" s="156">
        <f t="shared" si="9"/>
        <v>0</v>
      </c>
      <c r="N90" s="156">
        <f t="shared" si="10"/>
        <v>0</v>
      </c>
      <c r="O90" s="156">
        <f t="shared" si="12"/>
        <v>0</v>
      </c>
      <c r="P90" s="156">
        <f t="shared" si="13"/>
        <v>0</v>
      </c>
      <c r="Q90" s="156">
        <f t="shared" si="14"/>
        <v>0</v>
      </c>
      <c r="R90" s="156">
        <f t="shared" si="15"/>
        <v>0</v>
      </c>
      <c r="S90" s="243"/>
    </row>
    <row r="91" spans="1:19" s="93" customFormat="1" ht="36" x14ac:dyDescent="0.2">
      <c r="A91" s="269"/>
      <c r="B91" s="279"/>
      <c r="C91" s="52" t="s">
        <v>603</v>
      </c>
      <c r="D91" s="52" t="s">
        <v>65</v>
      </c>
      <c r="E91" s="87" t="s">
        <v>604</v>
      </c>
      <c r="F91" s="87" t="s">
        <v>605</v>
      </c>
      <c r="G91" s="96"/>
      <c r="H91" s="130" t="s">
        <v>645</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69"/>
      <c r="B92" s="279"/>
      <c r="C92" s="62" t="s">
        <v>231</v>
      </c>
      <c r="D92" s="62" t="s">
        <v>66</v>
      </c>
      <c r="E92" s="87" t="s">
        <v>334</v>
      </c>
      <c r="F92" s="88" t="s">
        <v>124</v>
      </c>
      <c r="G92" s="96"/>
      <c r="H92" s="130" t="s">
        <v>645</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69"/>
      <c r="B93" s="279"/>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69"/>
      <c r="B94" s="279"/>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69"/>
      <c r="B95" s="279"/>
      <c r="C95" s="193" t="s">
        <v>553</v>
      </c>
      <c r="D95" s="194" t="s">
        <v>65</v>
      </c>
      <c r="E95" s="195" t="s">
        <v>537</v>
      </c>
      <c r="F95" s="192"/>
      <c r="G95" s="101"/>
      <c r="H95" s="130" t="s">
        <v>645</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69"/>
      <c r="B96" s="279"/>
      <c r="C96" s="196" t="s">
        <v>554</v>
      </c>
      <c r="D96" s="197" t="s">
        <v>66</v>
      </c>
      <c r="E96" s="198" t="s">
        <v>538</v>
      </c>
      <c r="F96" s="192"/>
      <c r="G96" s="101"/>
      <c r="H96" s="130" t="s">
        <v>645</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77"/>
      <c r="B97" s="280"/>
      <c r="C97" s="62" t="s">
        <v>465</v>
      </c>
      <c r="D97" s="62" t="s">
        <v>390</v>
      </c>
      <c r="E97" s="87" t="s">
        <v>458</v>
      </c>
      <c r="F97" s="88"/>
      <c r="G97" s="101"/>
      <c r="H97" s="130" t="s">
        <v>645</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37" thickTop="1" x14ac:dyDescent="0.2">
      <c r="A98" s="270" t="s">
        <v>11</v>
      </c>
      <c r="B98" s="270" t="s">
        <v>42</v>
      </c>
      <c r="C98" s="57" t="s">
        <v>232</v>
      </c>
      <c r="D98" s="57" t="s">
        <v>65</v>
      </c>
      <c r="E98" s="78" t="s">
        <v>335</v>
      </c>
      <c r="F98" s="79" t="s">
        <v>125</v>
      </c>
      <c r="G98" s="111"/>
      <c r="H98" s="129" t="s">
        <v>645</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71"/>
      <c r="B99" s="271"/>
      <c r="C99" s="57" t="s">
        <v>233</v>
      </c>
      <c r="D99" s="57" t="s">
        <v>65</v>
      </c>
      <c r="E99" s="78" t="s">
        <v>336</v>
      </c>
      <c r="F99" s="79" t="s">
        <v>584</v>
      </c>
      <c r="G99" s="111"/>
      <c r="H99" s="130" t="s">
        <v>645</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198" x14ac:dyDescent="0.2">
      <c r="A100" s="271"/>
      <c r="B100" s="271"/>
      <c r="C100" s="57" t="s">
        <v>234</v>
      </c>
      <c r="D100" s="57" t="s">
        <v>65</v>
      </c>
      <c r="E100" s="78" t="s">
        <v>337</v>
      </c>
      <c r="F100" s="79" t="s">
        <v>127</v>
      </c>
      <c r="G100" s="111"/>
      <c r="H100" s="130" t="s">
        <v>646</v>
      </c>
      <c r="I100" s="3" t="s">
        <v>764</v>
      </c>
      <c r="J100" s="156" t="s">
        <v>11</v>
      </c>
      <c r="K100" s="156">
        <f t="shared" si="11"/>
        <v>1</v>
      </c>
      <c r="L100" s="156">
        <f t="shared" si="8"/>
        <v>0</v>
      </c>
      <c r="M100" s="156">
        <f t="shared" si="9"/>
        <v>0</v>
      </c>
      <c r="N100" s="156">
        <f t="shared" si="10"/>
        <v>0</v>
      </c>
      <c r="O100" s="156">
        <f t="shared" si="12"/>
        <v>0</v>
      </c>
      <c r="P100" s="156">
        <f t="shared" si="13"/>
        <v>0</v>
      </c>
      <c r="Q100" s="156">
        <f t="shared" si="14"/>
        <v>0</v>
      </c>
      <c r="R100" s="156">
        <f t="shared" si="15"/>
        <v>0</v>
      </c>
      <c r="S100" s="243"/>
    </row>
    <row r="101" spans="1:20" s="93" customFormat="1" ht="20" x14ac:dyDescent="0.2">
      <c r="A101" s="271"/>
      <c r="B101" s="271"/>
      <c r="C101" s="57" t="s">
        <v>235</v>
      </c>
      <c r="D101" s="57" t="s">
        <v>65</v>
      </c>
      <c r="E101" s="78" t="s">
        <v>338</v>
      </c>
      <c r="F101" s="79" t="s">
        <v>128</v>
      </c>
      <c r="G101" s="111"/>
      <c r="H101" s="130" t="s">
        <v>645</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71"/>
      <c r="B102" s="271"/>
      <c r="C102" s="57" t="s">
        <v>236</v>
      </c>
      <c r="D102" s="57" t="s">
        <v>65</v>
      </c>
      <c r="E102" s="78" t="s">
        <v>339</v>
      </c>
      <c r="F102" s="79" t="s">
        <v>129</v>
      </c>
      <c r="G102" s="111"/>
      <c r="H102" s="130" t="s">
        <v>645</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71"/>
      <c r="B103" s="271"/>
      <c r="C103" s="57" t="s">
        <v>237</v>
      </c>
      <c r="D103" s="57" t="s">
        <v>65</v>
      </c>
      <c r="E103" s="78" t="s">
        <v>340</v>
      </c>
      <c r="F103" s="79" t="s">
        <v>130</v>
      </c>
      <c r="G103" s="111"/>
      <c r="H103" s="130" t="s">
        <v>645</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71"/>
      <c r="B104" s="271"/>
      <c r="C104" s="57" t="s">
        <v>238</v>
      </c>
      <c r="D104" s="57" t="s">
        <v>65</v>
      </c>
      <c r="E104" s="78" t="s">
        <v>341</v>
      </c>
      <c r="F104" s="79" t="s">
        <v>131</v>
      </c>
      <c r="G104" s="111"/>
      <c r="H104" s="132" t="s">
        <v>645</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72" x14ac:dyDescent="0.2">
      <c r="A105" s="271"/>
      <c r="B105" s="271"/>
      <c r="C105" s="225" t="s">
        <v>583</v>
      </c>
      <c r="D105" s="225" t="s">
        <v>65</v>
      </c>
      <c r="E105" s="226" t="s">
        <v>617</v>
      </c>
      <c r="F105" s="79" t="s">
        <v>585</v>
      </c>
      <c r="G105" s="111"/>
      <c r="H105" s="132" t="s">
        <v>646</v>
      </c>
      <c r="I105" s="9" t="s">
        <v>781</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10" t="s">
        <v>786</v>
      </c>
    </row>
    <row r="106" spans="1:20" s="93" customFormat="1" ht="36" x14ac:dyDescent="0.2">
      <c r="A106" s="271"/>
      <c r="B106" s="271"/>
      <c r="C106" s="186" t="s">
        <v>555</v>
      </c>
      <c r="D106" s="187" t="s">
        <v>65</v>
      </c>
      <c r="E106" s="188" t="s">
        <v>537</v>
      </c>
      <c r="F106" s="79"/>
      <c r="G106" s="111"/>
      <c r="H106" s="132" t="s">
        <v>645</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71"/>
      <c r="B107" s="271"/>
      <c r="C107" s="205" t="s">
        <v>574</v>
      </c>
      <c r="D107" s="206" t="s">
        <v>66</v>
      </c>
      <c r="E107" s="207" t="s">
        <v>538</v>
      </c>
      <c r="F107" s="79"/>
      <c r="G107" s="111"/>
      <c r="H107" s="132" t="s">
        <v>645</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71"/>
      <c r="B108" s="271"/>
      <c r="C108" s="57" t="s">
        <v>466</v>
      </c>
      <c r="D108" s="57" t="s">
        <v>390</v>
      </c>
      <c r="E108" s="78" t="s">
        <v>458</v>
      </c>
      <c r="F108" s="79"/>
      <c r="G108" s="111"/>
      <c r="H108" s="132" t="s">
        <v>645</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73" t="s">
        <v>12</v>
      </c>
      <c r="B109" s="273" t="s">
        <v>43</v>
      </c>
      <c r="C109" s="69" t="s">
        <v>239</v>
      </c>
      <c r="D109" s="69" t="s">
        <v>65</v>
      </c>
      <c r="E109" s="53" t="s">
        <v>321</v>
      </c>
      <c r="F109" s="54" t="s">
        <v>526</v>
      </c>
      <c r="G109" s="111"/>
      <c r="H109" s="129" t="s">
        <v>645</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69"/>
      <c r="B110" s="269"/>
      <c r="C110" s="69" t="s">
        <v>240</v>
      </c>
      <c r="D110" s="69" t="s">
        <v>65</v>
      </c>
      <c r="E110" s="53" t="s">
        <v>322</v>
      </c>
      <c r="F110" s="54" t="s">
        <v>132</v>
      </c>
      <c r="G110" s="96"/>
      <c r="H110" s="130" t="s">
        <v>645</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69"/>
      <c r="B111" s="269"/>
      <c r="C111" s="69" t="s">
        <v>241</v>
      </c>
      <c r="D111" s="69" t="s">
        <v>65</v>
      </c>
      <c r="E111" s="53" t="s">
        <v>323</v>
      </c>
      <c r="F111" s="54" t="s">
        <v>527</v>
      </c>
      <c r="G111" s="96"/>
      <c r="H111" s="130" t="s">
        <v>645</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69"/>
      <c r="B112" s="269"/>
      <c r="C112" s="69" t="s">
        <v>242</v>
      </c>
      <c r="D112" s="69" t="s">
        <v>65</v>
      </c>
      <c r="E112" s="53" t="s">
        <v>342</v>
      </c>
      <c r="F112" s="54" t="s">
        <v>133</v>
      </c>
      <c r="G112" s="96"/>
      <c r="H112" s="130" t="s">
        <v>645</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69"/>
      <c r="B113" s="269"/>
      <c r="C113" s="69" t="s">
        <v>243</v>
      </c>
      <c r="D113" s="69" t="s">
        <v>65</v>
      </c>
      <c r="E113" s="53" t="s">
        <v>343</v>
      </c>
      <c r="F113" s="54" t="s">
        <v>134</v>
      </c>
      <c r="G113" s="96"/>
      <c r="H113" s="130" t="s">
        <v>645</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69"/>
      <c r="B114" s="269"/>
      <c r="C114" s="69" t="s">
        <v>244</v>
      </c>
      <c r="D114" s="69" t="s">
        <v>65</v>
      </c>
      <c r="E114" s="53" t="s">
        <v>324</v>
      </c>
      <c r="F114" s="54" t="s">
        <v>135</v>
      </c>
      <c r="G114" s="96"/>
      <c r="H114" s="130" t="s">
        <v>645</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69"/>
      <c r="B115" s="269"/>
      <c r="C115" s="62" t="s">
        <v>245</v>
      </c>
      <c r="D115" s="62" t="s">
        <v>65</v>
      </c>
      <c r="E115" s="67" t="s">
        <v>344</v>
      </c>
      <c r="F115" s="81" t="s">
        <v>136</v>
      </c>
      <c r="G115" s="96"/>
      <c r="H115" s="130" t="s">
        <v>645</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69"/>
      <c r="B116" s="269"/>
      <c r="C116" s="52" t="s">
        <v>246</v>
      </c>
      <c r="D116" s="52" t="s">
        <v>66</v>
      </c>
      <c r="E116" s="87" t="s">
        <v>345</v>
      </c>
      <c r="F116" s="88" t="s">
        <v>137</v>
      </c>
      <c r="G116" s="96"/>
      <c r="H116" s="132" t="s">
        <v>645</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69"/>
      <c r="B117" s="269"/>
      <c r="C117" s="193" t="s">
        <v>556</v>
      </c>
      <c r="D117" s="194" t="s">
        <v>65</v>
      </c>
      <c r="E117" s="195" t="s">
        <v>537</v>
      </c>
      <c r="F117" s="88"/>
      <c r="G117" s="96"/>
      <c r="H117" s="132" t="s">
        <v>645</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69"/>
      <c r="B118" s="269"/>
      <c r="C118" s="196" t="s">
        <v>557</v>
      </c>
      <c r="D118" s="197" t="s">
        <v>66</v>
      </c>
      <c r="E118" s="198" t="s">
        <v>538</v>
      </c>
      <c r="F118" s="88"/>
      <c r="G118" s="96"/>
      <c r="H118" s="132" t="s">
        <v>645</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53" customHeight="1" thickBot="1" x14ac:dyDescent="0.25">
      <c r="A119" s="269"/>
      <c r="B119" s="269"/>
      <c r="C119" s="52" t="s">
        <v>467</v>
      </c>
      <c r="D119" s="52" t="s">
        <v>390</v>
      </c>
      <c r="E119" s="87" t="s">
        <v>458</v>
      </c>
      <c r="F119" s="88"/>
      <c r="G119" s="96"/>
      <c r="H119" s="131" t="s">
        <v>646</v>
      </c>
      <c r="I119" s="7" t="s">
        <v>765</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244"/>
    </row>
    <row r="120" spans="1:19" s="103" customFormat="1" ht="41" customHeight="1" thickTop="1" x14ac:dyDescent="0.2">
      <c r="A120" s="270" t="s">
        <v>13</v>
      </c>
      <c r="B120" s="281"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71"/>
      <c r="B121" s="282"/>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71"/>
      <c r="B122" s="282"/>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71"/>
      <c r="B123" s="282"/>
      <c r="C123" s="57" t="s">
        <v>247</v>
      </c>
      <c r="D123" s="57" t="s">
        <v>65</v>
      </c>
      <c r="E123" s="78" t="s">
        <v>618</v>
      </c>
      <c r="F123" s="79" t="s">
        <v>138</v>
      </c>
      <c r="G123" s="96"/>
      <c r="H123" s="130" t="s">
        <v>645</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71"/>
      <c r="B124" s="282"/>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71"/>
      <c r="B125" s="282"/>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71"/>
      <c r="B126" s="282"/>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71"/>
      <c r="B127" s="282"/>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71"/>
      <c r="B128" s="282"/>
      <c r="C128" s="199" t="s">
        <v>558</v>
      </c>
      <c r="D128" s="200" t="s">
        <v>65</v>
      </c>
      <c r="E128" s="201" t="s">
        <v>537</v>
      </c>
      <c r="F128" s="202"/>
      <c r="G128" s="101"/>
      <c r="H128" s="130" t="s">
        <v>645</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71"/>
      <c r="B129" s="282"/>
      <c r="C129" s="205" t="s">
        <v>575</v>
      </c>
      <c r="D129" s="206" t="s">
        <v>66</v>
      </c>
      <c r="E129" s="207" t="s">
        <v>538</v>
      </c>
      <c r="F129" s="202"/>
      <c r="G129" s="101"/>
      <c r="H129" s="132" t="s">
        <v>645</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73" thickBot="1" x14ac:dyDescent="0.25">
      <c r="A130" s="272"/>
      <c r="B130" s="283"/>
      <c r="C130" s="57" t="s">
        <v>468</v>
      </c>
      <c r="D130" s="57" t="s">
        <v>390</v>
      </c>
      <c r="E130" s="78" t="s">
        <v>458</v>
      </c>
      <c r="F130" s="79"/>
      <c r="G130" s="101"/>
      <c r="H130" s="132" t="s">
        <v>646</v>
      </c>
      <c r="I130" s="7" t="s">
        <v>769</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73" t="s">
        <v>14</v>
      </c>
      <c r="B131" s="273" t="s">
        <v>45</v>
      </c>
      <c r="C131" s="62" t="s">
        <v>248</v>
      </c>
      <c r="D131" s="62" t="s">
        <v>65</v>
      </c>
      <c r="E131" s="67" t="s">
        <v>346</v>
      </c>
      <c r="F131" s="81" t="s">
        <v>139</v>
      </c>
      <c r="G131" s="96"/>
      <c r="H131" s="129" t="s">
        <v>645</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69"/>
      <c r="B132" s="269"/>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69"/>
      <c r="B133" s="269"/>
      <c r="C133" s="193" t="s">
        <v>559</v>
      </c>
      <c r="D133" s="194" t="s">
        <v>65</v>
      </c>
      <c r="E133" s="195" t="s">
        <v>537</v>
      </c>
      <c r="F133" s="203"/>
      <c r="G133" s="109"/>
      <c r="H133" s="130" t="s">
        <v>645</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69"/>
      <c r="B134" s="269"/>
      <c r="C134" s="196" t="s">
        <v>576</v>
      </c>
      <c r="D134" s="197" t="s">
        <v>66</v>
      </c>
      <c r="E134" s="198" t="s">
        <v>538</v>
      </c>
      <c r="F134" s="203"/>
      <c r="G134" s="109"/>
      <c r="H134" s="130" t="s">
        <v>645</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73" thickBot="1" x14ac:dyDescent="0.25">
      <c r="A135" s="277"/>
      <c r="B135" s="277"/>
      <c r="C135" s="62" t="s">
        <v>469</v>
      </c>
      <c r="D135" s="62" t="s">
        <v>390</v>
      </c>
      <c r="E135" s="67" t="s">
        <v>458</v>
      </c>
      <c r="F135" s="81"/>
      <c r="G135" s="109"/>
      <c r="H135" s="130" t="s">
        <v>646</v>
      </c>
      <c r="I135" s="139" t="s">
        <v>782</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8"/>
    </row>
    <row r="136" spans="1:19" s="103" customFormat="1" ht="37" thickTop="1" x14ac:dyDescent="0.2">
      <c r="A136" s="270" t="s">
        <v>15</v>
      </c>
      <c r="B136" s="270"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71"/>
      <c r="B137" s="271"/>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198" x14ac:dyDescent="0.2">
      <c r="A138" s="271"/>
      <c r="B138" s="271"/>
      <c r="C138" s="65" t="s">
        <v>234</v>
      </c>
      <c r="D138" s="65" t="s">
        <v>65</v>
      </c>
      <c r="E138" s="66" t="s">
        <v>337</v>
      </c>
      <c r="F138" s="68" t="s">
        <v>127</v>
      </c>
      <c r="G138" s="101"/>
      <c r="H138" s="104" t="str">
        <f t="shared" si="24"/>
        <v>Yes</v>
      </c>
      <c r="I138" s="3" t="s">
        <v>764</v>
      </c>
      <c r="J138" s="156" t="s">
        <v>15</v>
      </c>
      <c r="K138" s="156">
        <f t="shared" si="19"/>
        <v>1</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71"/>
      <c r="B139" s="271"/>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71"/>
      <c r="B140" s="271"/>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71"/>
      <c r="B141" s="271"/>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71"/>
      <c r="B142" s="271"/>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71"/>
      <c r="B143" s="271"/>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71"/>
      <c r="B144" s="271"/>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71"/>
      <c r="B145" s="271"/>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71"/>
      <c r="B146" s="271"/>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71"/>
      <c r="B147" s="271"/>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71"/>
      <c r="B148" s="271"/>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71"/>
      <c r="B149" s="271"/>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71"/>
      <c r="B150" s="271"/>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71"/>
      <c r="B151" s="271"/>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71"/>
      <c r="B152" s="271"/>
      <c r="C152" s="57" t="s">
        <v>249</v>
      </c>
      <c r="D152" s="57" t="s">
        <v>65</v>
      </c>
      <c r="E152" s="78" t="s">
        <v>325</v>
      </c>
      <c r="F152" s="79" t="s">
        <v>521</v>
      </c>
      <c r="G152" s="101"/>
      <c r="H152" s="130" t="s">
        <v>645</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71"/>
      <c r="B153" s="271"/>
      <c r="C153" s="199" t="s">
        <v>560</v>
      </c>
      <c r="D153" s="200" t="s">
        <v>65</v>
      </c>
      <c r="E153" s="201" t="s">
        <v>537</v>
      </c>
      <c r="F153" s="79"/>
      <c r="G153" s="101"/>
      <c r="H153" s="130" t="s">
        <v>645</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71"/>
      <c r="B154" s="271"/>
      <c r="C154" s="205" t="s">
        <v>577</v>
      </c>
      <c r="D154" s="206" t="s">
        <v>66</v>
      </c>
      <c r="E154" s="207" t="s">
        <v>538</v>
      </c>
      <c r="F154" s="79"/>
      <c r="G154" s="101"/>
      <c r="H154" s="134" t="s">
        <v>645</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71"/>
      <c r="B155" s="271"/>
      <c r="C155" s="57" t="s">
        <v>470</v>
      </c>
      <c r="D155" s="57" t="s">
        <v>390</v>
      </c>
      <c r="E155" s="78" t="s">
        <v>458</v>
      </c>
      <c r="F155" s="79"/>
      <c r="G155" s="101"/>
      <c r="H155" s="140" t="s">
        <v>645</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73" t="s">
        <v>16</v>
      </c>
      <c r="B156" s="273" t="s">
        <v>47</v>
      </c>
      <c r="C156" s="62" t="s">
        <v>250</v>
      </c>
      <c r="D156" s="62" t="s">
        <v>65</v>
      </c>
      <c r="E156" s="67" t="s">
        <v>348</v>
      </c>
      <c r="F156" s="81" t="s">
        <v>141</v>
      </c>
      <c r="G156" s="96"/>
      <c r="H156" s="129" t="s">
        <v>645</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69"/>
      <c r="B157" s="269"/>
      <c r="C157" s="62" t="s">
        <v>251</v>
      </c>
      <c r="D157" s="62" t="s">
        <v>65</v>
      </c>
      <c r="E157" s="67" t="s">
        <v>349</v>
      </c>
      <c r="F157" s="81" t="s">
        <v>142</v>
      </c>
      <c r="G157" s="96"/>
      <c r="H157" s="130" t="s">
        <v>645</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69"/>
      <c r="B158" s="269"/>
      <c r="C158" s="62" t="s">
        <v>252</v>
      </c>
      <c r="D158" s="62" t="s">
        <v>65</v>
      </c>
      <c r="E158" s="67" t="s">
        <v>606</v>
      </c>
      <c r="F158" s="81" t="s">
        <v>143</v>
      </c>
      <c r="G158" s="96"/>
      <c r="H158" s="130" t="s">
        <v>645</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69"/>
      <c r="B159" s="269"/>
      <c r="C159" s="62" t="s">
        <v>253</v>
      </c>
      <c r="D159" s="62" t="s">
        <v>65</v>
      </c>
      <c r="E159" s="67" t="s">
        <v>608</v>
      </c>
      <c r="F159" s="81" t="s">
        <v>609</v>
      </c>
      <c r="G159" s="96"/>
      <c r="H159" s="130" t="s">
        <v>645</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69"/>
      <c r="B160" s="269"/>
      <c r="C160" s="62" t="s">
        <v>254</v>
      </c>
      <c r="D160" s="62" t="s">
        <v>65</v>
      </c>
      <c r="E160" s="67" t="s">
        <v>326</v>
      </c>
      <c r="F160" s="81" t="s">
        <v>144</v>
      </c>
      <c r="G160" s="96"/>
      <c r="H160" s="130" t="s">
        <v>645</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69"/>
      <c r="B161" s="269"/>
      <c r="C161" s="62" t="s">
        <v>255</v>
      </c>
      <c r="D161" s="62" t="s">
        <v>65</v>
      </c>
      <c r="E161" s="67" t="s">
        <v>351</v>
      </c>
      <c r="F161" s="81" t="s">
        <v>148</v>
      </c>
      <c r="G161" s="96"/>
      <c r="H161" s="130" t="s">
        <v>645</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9"/>
      <c r="B162" s="269"/>
      <c r="C162" s="62" t="s">
        <v>607</v>
      </c>
      <c r="D162" s="62" t="s">
        <v>65</v>
      </c>
      <c r="E162" s="67" t="s">
        <v>622</v>
      </c>
      <c r="F162" s="81" t="s">
        <v>610</v>
      </c>
      <c r="G162" s="96"/>
      <c r="H162" s="130" t="s">
        <v>645</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9"/>
      <c r="B163" s="269"/>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72" x14ac:dyDescent="0.2">
      <c r="A164" s="269"/>
      <c r="B164" s="269"/>
      <c r="C164" s="228" t="s">
        <v>257</v>
      </c>
      <c r="D164" s="228" t="s">
        <v>66</v>
      </c>
      <c r="E164" s="230" t="s">
        <v>353</v>
      </c>
      <c r="F164" s="229" t="s">
        <v>598</v>
      </c>
      <c r="G164" s="101"/>
      <c r="H164" s="104" t="str">
        <f>IF(ISBLANK(H198),"Waiting",H198)</f>
        <v>Yes</v>
      </c>
      <c r="I164" s="3" t="s">
        <v>770</v>
      </c>
      <c r="J164" s="156" t="s">
        <v>16</v>
      </c>
      <c r="K164" s="156">
        <f t="shared" si="19"/>
        <v>0</v>
      </c>
      <c r="L164" s="156">
        <f t="shared" si="16"/>
        <v>1</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69"/>
      <c r="B165" s="269"/>
      <c r="C165" s="62" t="s">
        <v>258</v>
      </c>
      <c r="D165" s="62" t="s">
        <v>66</v>
      </c>
      <c r="E165" s="87" t="s">
        <v>594</v>
      </c>
      <c r="F165" s="88" t="s">
        <v>146</v>
      </c>
      <c r="G165" s="101"/>
      <c r="H165" s="130" t="s">
        <v>645</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69"/>
      <c r="B166" s="269"/>
      <c r="C166" s="193" t="s">
        <v>561</v>
      </c>
      <c r="D166" s="194" t="s">
        <v>65</v>
      </c>
      <c r="E166" s="195" t="s">
        <v>537</v>
      </c>
      <c r="F166" s="88"/>
      <c r="G166" s="101"/>
      <c r="H166" s="132" t="s">
        <v>645</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9"/>
      <c r="B167" s="269"/>
      <c r="C167" s="196" t="s">
        <v>562</v>
      </c>
      <c r="D167" s="197" t="s">
        <v>66</v>
      </c>
      <c r="E167" s="198" t="s">
        <v>538</v>
      </c>
      <c r="F167" s="88"/>
      <c r="G167" s="101"/>
      <c r="H167" s="132" t="s">
        <v>645</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69"/>
      <c r="B168" s="269"/>
      <c r="C168" s="62" t="s">
        <v>471</v>
      </c>
      <c r="D168" s="62" t="s">
        <v>390</v>
      </c>
      <c r="E168" s="87" t="s">
        <v>458</v>
      </c>
      <c r="F168" s="88"/>
      <c r="G168" s="96"/>
      <c r="H168" s="131" t="s">
        <v>646</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70" t="s">
        <v>17</v>
      </c>
      <c r="B169" s="270"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71"/>
      <c r="B170" s="271"/>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71"/>
      <c r="B171" s="271"/>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71"/>
      <c r="B172" s="271"/>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71"/>
      <c r="B173" s="271"/>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71"/>
      <c r="B174" s="271"/>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71"/>
      <c r="B175" s="271"/>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71"/>
      <c r="B176" s="271"/>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71"/>
      <c r="B177" s="271"/>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71"/>
      <c r="B178" s="271"/>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71"/>
      <c r="B179" s="271"/>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71"/>
      <c r="B180" s="271"/>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71"/>
      <c r="B181" s="271"/>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71"/>
      <c r="B182" s="271"/>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71"/>
      <c r="B183" s="271"/>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72" x14ac:dyDescent="0.2">
      <c r="A184" s="271"/>
      <c r="B184" s="271"/>
      <c r="C184" s="220" t="s">
        <v>257</v>
      </c>
      <c r="D184" s="220" t="s">
        <v>66</v>
      </c>
      <c r="E184" s="218" t="s">
        <v>353</v>
      </c>
      <c r="F184" s="229" t="s">
        <v>598</v>
      </c>
      <c r="G184" s="101"/>
      <c r="H184" s="104" t="str">
        <f>IF(ISBLANK(H198),"Waiting",H198)</f>
        <v>Yes</v>
      </c>
      <c r="I184" s="9" t="s">
        <v>770</v>
      </c>
      <c r="J184" s="156" t="s">
        <v>17</v>
      </c>
      <c r="K184" s="156">
        <f t="shared" si="19"/>
        <v>0</v>
      </c>
      <c r="L184" s="156">
        <f t="shared" si="16"/>
        <v>1</v>
      </c>
      <c r="M184" s="156">
        <f t="shared" si="17"/>
        <v>0</v>
      </c>
      <c r="N184" s="156">
        <f t="shared" si="18"/>
        <v>0</v>
      </c>
      <c r="O184" s="156">
        <f t="shared" si="20"/>
        <v>0</v>
      </c>
      <c r="P184" s="156">
        <f t="shared" si="21"/>
        <v>0</v>
      </c>
      <c r="Q184" s="156">
        <f t="shared" si="22"/>
        <v>0</v>
      </c>
      <c r="R184" s="156">
        <f t="shared" si="23"/>
        <v>0</v>
      </c>
      <c r="S184" s="243"/>
    </row>
    <row r="185" spans="1:19" s="93" customFormat="1" ht="36" x14ac:dyDescent="0.2">
      <c r="A185" s="209"/>
      <c r="B185" s="209"/>
      <c r="C185" s="199" t="s">
        <v>563</v>
      </c>
      <c r="D185" s="200" t="s">
        <v>65</v>
      </c>
      <c r="E185" s="201" t="s">
        <v>537</v>
      </c>
      <c r="F185" s="204"/>
      <c r="G185" s="101"/>
      <c r="H185" s="132" t="s">
        <v>645</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2" t="s">
        <v>645</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0" t="s">
        <v>645</v>
      </c>
      <c r="I187" s="135"/>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73" thickTop="1" x14ac:dyDescent="0.2">
      <c r="A188" s="273" t="s">
        <v>18</v>
      </c>
      <c r="B188" s="273" t="s">
        <v>49</v>
      </c>
      <c r="C188" s="62" t="s">
        <v>259</v>
      </c>
      <c r="D188" s="62" t="s">
        <v>65</v>
      </c>
      <c r="E188" s="67" t="s">
        <v>631</v>
      </c>
      <c r="F188" s="81" t="s">
        <v>155</v>
      </c>
      <c r="G188" s="96"/>
      <c r="H188" s="129" t="s">
        <v>645</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69"/>
      <c r="B189" s="269"/>
      <c r="C189" s="62" t="s">
        <v>260</v>
      </c>
      <c r="D189" s="62" t="s">
        <v>65</v>
      </c>
      <c r="E189" s="67" t="s">
        <v>621</v>
      </c>
      <c r="F189" s="81" t="s">
        <v>149</v>
      </c>
      <c r="G189" s="96"/>
      <c r="H189" s="130" t="s">
        <v>645</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9"/>
      <c r="B190" s="269"/>
      <c r="C190" s="62" t="s">
        <v>261</v>
      </c>
      <c r="D190" s="62" t="s">
        <v>65</v>
      </c>
      <c r="E190" s="67" t="s">
        <v>356</v>
      </c>
      <c r="F190" s="81" t="s">
        <v>150</v>
      </c>
      <c r="G190" s="96"/>
      <c r="H190" s="130" t="s">
        <v>645</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69"/>
      <c r="B191" s="269"/>
      <c r="C191" s="62" t="s">
        <v>262</v>
      </c>
      <c r="D191" s="62" t="s">
        <v>65</v>
      </c>
      <c r="E191" s="67" t="s">
        <v>357</v>
      </c>
      <c r="F191" s="81" t="s">
        <v>151</v>
      </c>
      <c r="G191" s="96"/>
      <c r="H191" s="130" t="s">
        <v>645</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216" x14ac:dyDescent="0.2">
      <c r="A192" s="269"/>
      <c r="B192" s="269"/>
      <c r="C192" s="62" t="s">
        <v>263</v>
      </c>
      <c r="D192" s="62" t="s">
        <v>65</v>
      </c>
      <c r="E192" s="67" t="s">
        <v>358</v>
      </c>
      <c r="F192" s="81" t="s">
        <v>152</v>
      </c>
      <c r="G192" s="96"/>
      <c r="H192" s="130" t="s">
        <v>645</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243" t="s">
        <v>787</v>
      </c>
    </row>
    <row r="193" spans="1:19" s="93" customFormat="1" ht="36" x14ac:dyDescent="0.2">
      <c r="A193" s="269"/>
      <c r="B193" s="269"/>
      <c r="C193" s="62" t="s">
        <v>264</v>
      </c>
      <c r="D193" s="62" t="s">
        <v>65</v>
      </c>
      <c r="E193" s="67" t="s">
        <v>359</v>
      </c>
      <c r="F193" s="81" t="s">
        <v>153</v>
      </c>
      <c r="G193" s="96"/>
      <c r="H193" s="130" t="s">
        <v>645</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69"/>
      <c r="B194" s="269"/>
      <c r="C194" s="62" t="s">
        <v>265</v>
      </c>
      <c r="D194" s="62" t="s">
        <v>65</v>
      </c>
      <c r="E194" s="67" t="s">
        <v>327</v>
      </c>
      <c r="F194" s="81" t="s">
        <v>154</v>
      </c>
      <c r="G194" s="96"/>
      <c r="H194" s="130" t="s">
        <v>645</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9"/>
      <c r="B195" s="269"/>
      <c r="C195" s="62" t="s">
        <v>256</v>
      </c>
      <c r="D195" s="62" t="s">
        <v>65</v>
      </c>
      <c r="E195" s="67" t="s">
        <v>352</v>
      </c>
      <c r="F195" s="81" t="s">
        <v>145</v>
      </c>
      <c r="G195" s="96"/>
      <c r="H195" s="130" t="s">
        <v>645</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69"/>
      <c r="B196" s="269"/>
      <c r="C196" s="62" t="s">
        <v>266</v>
      </c>
      <c r="D196" s="62" t="s">
        <v>66</v>
      </c>
      <c r="E196" s="87" t="s">
        <v>360</v>
      </c>
      <c r="F196" s="88" t="s">
        <v>156</v>
      </c>
      <c r="G196" s="96"/>
      <c r="H196" s="130" t="s">
        <v>645</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69"/>
      <c r="B197" s="269"/>
      <c r="C197" s="62" t="s">
        <v>267</v>
      </c>
      <c r="D197" s="62" t="s">
        <v>66</v>
      </c>
      <c r="E197" s="87" t="s">
        <v>361</v>
      </c>
      <c r="F197" s="88" t="s">
        <v>530</v>
      </c>
      <c r="G197" s="96"/>
      <c r="H197" s="130" t="s">
        <v>645</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72" x14ac:dyDescent="0.2">
      <c r="A198" s="269"/>
      <c r="B198" s="269"/>
      <c r="C198" s="69" t="s">
        <v>257</v>
      </c>
      <c r="D198" s="69" t="s">
        <v>66</v>
      </c>
      <c r="E198" s="87" t="s">
        <v>353</v>
      </c>
      <c r="F198" s="88" t="s">
        <v>598</v>
      </c>
      <c r="G198" s="96"/>
      <c r="H198" s="132" t="s">
        <v>646</v>
      </c>
      <c r="I198" s="9" t="s">
        <v>770</v>
      </c>
      <c r="J198" s="156" t="s">
        <v>18</v>
      </c>
      <c r="K198" s="156">
        <f t="shared" si="30"/>
        <v>0</v>
      </c>
      <c r="L198" s="156">
        <f t="shared" si="27"/>
        <v>1</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69"/>
      <c r="B199" s="269"/>
      <c r="C199" s="193" t="s">
        <v>564</v>
      </c>
      <c r="D199" s="194" t="s">
        <v>65</v>
      </c>
      <c r="E199" s="195" t="s">
        <v>537</v>
      </c>
      <c r="F199" s="88"/>
      <c r="G199" s="96"/>
      <c r="H199" s="132" t="s">
        <v>645</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69"/>
      <c r="B200" s="269"/>
      <c r="C200" s="196" t="s">
        <v>565</v>
      </c>
      <c r="D200" s="197" t="s">
        <v>66</v>
      </c>
      <c r="E200" s="198" t="s">
        <v>538</v>
      </c>
      <c r="F200" s="88"/>
      <c r="G200" s="96"/>
      <c r="H200" s="132" t="s">
        <v>645</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69"/>
      <c r="B201" s="269"/>
      <c r="C201" s="69" t="s">
        <v>472</v>
      </c>
      <c r="D201" s="69" t="s">
        <v>390</v>
      </c>
      <c r="E201" s="87" t="s">
        <v>458</v>
      </c>
      <c r="F201" s="88"/>
      <c r="G201" s="96"/>
      <c r="H201" s="131" t="s">
        <v>645</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70" t="s">
        <v>19</v>
      </c>
      <c r="B202" s="281" t="s">
        <v>50</v>
      </c>
      <c r="C202" s="57" t="s">
        <v>268</v>
      </c>
      <c r="D202" s="57" t="s">
        <v>65</v>
      </c>
      <c r="E202" s="78" t="s">
        <v>362</v>
      </c>
      <c r="F202" s="79" t="s">
        <v>157</v>
      </c>
      <c r="G202" s="96"/>
      <c r="H202" s="129" t="s">
        <v>645</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71"/>
      <c r="B203" s="282"/>
      <c r="C203" s="57" t="s">
        <v>269</v>
      </c>
      <c r="D203" s="57" t="s">
        <v>65</v>
      </c>
      <c r="E203" s="78" t="s">
        <v>363</v>
      </c>
      <c r="F203" s="79" t="s">
        <v>158</v>
      </c>
      <c r="G203" s="96"/>
      <c r="H203" s="130" t="s">
        <v>645</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243"/>
    </row>
    <row r="204" spans="1:19" s="93" customFormat="1" ht="20" x14ac:dyDescent="0.2">
      <c r="A204" s="271"/>
      <c r="B204" s="282"/>
      <c r="C204" s="57" t="s">
        <v>270</v>
      </c>
      <c r="D204" s="57" t="s">
        <v>65</v>
      </c>
      <c r="E204" s="78" t="s">
        <v>364</v>
      </c>
      <c r="F204" s="79" t="s">
        <v>159</v>
      </c>
      <c r="G204" s="96"/>
      <c r="H204" s="130" t="s">
        <v>645</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71"/>
      <c r="B205" s="282"/>
      <c r="C205" s="57" t="s">
        <v>271</v>
      </c>
      <c r="D205" s="57" t="s">
        <v>65</v>
      </c>
      <c r="E205" s="78" t="s">
        <v>365</v>
      </c>
      <c r="F205" s="79" t="s">
        <v>160</v>
      </c>
      <c r="G205" s="96"/>
      <c r="H205" s="130" t="s">
        <v>645</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71"/>
      <c r="B206" s="282"/>
      <c r="C206" s="57" t="s">
        <v>272</v>
      </c>
      <c r="D206" s="57" t="s">
        <v>65</v>
      </c>
      <c r="E206" s="78" t="s">
        <v>366</v>
      </c>
      <c r="F206" s="79" t="s">
        <v>161</v>
      </c>
      <c r="G206" s="96"/>
      <c r="H206" s="130" t="s">
        <v>645</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71"/>
      <c r="B207" s="282"/>
      <c r="C207" s="89" t="s">
        <v>273</v>
      </c>
      <c r="D207" s="57" t="s">
        <v>66</v>
      </c>
      <c r="E207" s="85" t="s">
        <v>367</v>
      </c>
      <c r="F207" s="86" t="s">
        <v>162</v>
      </c>
      <c r="G207" s="96"/>
      <c r="H207" s="130" t="s">
        <v>645</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72" x14ac:dyDescent="0.2">
      <c r="A208" s="271"/>
      <c r="B208" s="282"/>
      <c r="C208" s="89" t="s">
        <v>382</v>
      </c>
      <c r="D208" s="57" t="s">
        <v>67</v>
      </c>
      <c r="E208" s="85" t="s">
        <v>381</v>
      </c>
      <c r="F208" s="86" t="s">
        <v>383</v>
      </c>
      <c r="G208" s="96"/>
      <c r="H208" s="132" t="s">
        <v>646</v>
      </c>
      <c r="I208" s="9" t="s">
        <v>771</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51" t="s">
        <v>788</v>
      </c>
    </row>
    <row r="209" spans="1:19" s="93" customFormat="1" ht="36" x14ac:dyDescent="0.2">
      <c r="A209" s="271"/>
      <c r="B209" s="282"/>
      <c r="C209" s="199" t="s">
        <v>566</v>
      </c>
      <c r="D209" s="200" t="s">
        <v>65</v>
      </c>
      <c r="E209" s="201" t="s">
        <v>537</v>
      </c>
      <c r="F209" s="86"/>
      <c r="G209" s="96"/>
      <c r="H209" s="132" t="s">
        <v>645</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71"/>
      <c r="B210" s="282"/>
      <c r="C210" s="205" t="s">
        <v>567</v>
      </c>
      <c r="D210" s="206" t="s">
        <v>66</v>
      </c>
      <c r="E210" s="207" t="s">
        <v>538</v>
      </c>
      <c r="F210" s="86"/>
      <c r="G210" s="96"/>
      <c r="H210" s="132" t="s">
        <v>645</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72"/>
      <c r="B211" s="283"/>
      <c r="C211" s="89" t="s">
        <v>474</v>
      </c>
      <c r="D211" s="57" t="s">
        <v>390</v>
      </c>
      <c r="E211" s="85" t="s">
        <v>458</v>
      </c>
      <c r="F211" s="86"/>
      <c r="G211" s="96"/>
      <c r="H211" s="131" t="s">
        <v>645</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73" t="s">
        <v>20</v>
      </c>
      <c r="B212" s="273" t="s">
        <v>51</v>
      </c>
      <c r="C212" s="62" t="s">
        <v>274</v>
      </c>
      <c r="D212" s="62" t="s">
        <v>65</v>
      </c>
      <c r="E212" s="67" t="s">
        <v>368</v>
      </c>
      <c r="F212" s="81" t="s">
        <v>163</v>
      </c>
      <c r="G212" s="96"/>
      <c r="H212" s="129" t="s">
        <v>645</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69"/>
      <c r="B213" s="269"/>
      <c r="C213" s="62" t="s">
        <v>275</v>
      </c>
      <c r="D213" s="62" t="s">
        <v>65</v>
      </c>
      <c r="E213" s="87" t="s">
        <v>369</v>
      </c>
      <c r="F213" s="88" t="s">
        <v>164</v>
      </c>
      <c r="G213" s="96"/>
      <c r="H213" s="130" t="s">
        <v>645</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69"/>
      <c r="B214" s="269"/>
      <c r="C214" s="62" t="s">
        <v>276</v>
      </c>
      <c r="D214" s="62" t="s">
        <v>65</v>
      </c>
      <c r="E214" s="67" t="s">
        <v>370</v>
      </c>
      <c r="F214" s="81" t="s">
        <v>165</v>
      </c>
      <c r="G214" s="96"/>
      <c r="H214" s="130" t="s">
        <v>645</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72" x14ac:dyDescent="0.2">
      <c r="A215" s="269"/>
      <c r="B215" s="269"/>
      <c r="C215" s="62" t="s">
        <v>277</v>
      </c>
      <c r="D215" s="62" t="s">
        <v>66</v>
      </c>
      <c r="E215" s="87" t="s">
        <v>328</v>
      </c>
      <c r="F215" s="88" t="s">
        <v>166</v>
      </c>
      <c r="G215" s="96"/>
      <c r="H215" s="130" t="s">
        <v>646</v>
      </c>
      <c r="I215" s="3" t="s">
        <v>772</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252" t="s">
        <v>789</v>
      </c>
    </row>
    <row r="216" spans="1:19" s="93" customFormat="1" ht="36" x14ac:dyDescent="0.2">
      <c r="A216" s="269"/>
      <c r="B216" s="269"/>
      <c r="C216" s="62" t="s">
        <v>278</v>
      </c>
      <c r="D216" s="62" t="s">
        <v>66</v>
      </c>
      <c r="E216" s="87" t="s">
        <v>371</v>
      </c>
      <c r="F216" s="88" t="s">
        <v>167</v>
      </c>
      <c r="G216" s="96"/>
      <c r="H216" s="130" t="s">
        <v>645</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69"/>
      <c r="B217" s="269"/>
      <c r="C217" s="62" t="s">
        <v>279</v>
      </c>
      <c r="D217" s="62" t="s">
        <v>66</v>
      </c>
      <c r="E217" s="67" t="s">
        <v>372</v>
      </c>
      <c r="F217" s="81" t="s">
        <v>168</v>
      </c>
      <c r="G217" s="96"/>
      <c r="H217" s="132" t="s">
        <v>645</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69"/>
      <c r="B218" s="269"/>
      <c r="C218" s="193" t="s">
        <v>568</v>
      </c>
      <c r="D218" s="194" t="s">
        <v>65</v>
      </c>
      <c r="E218" s="195" t="s">
        <v>537</v>
      </c>
      <c r="F218" s="81"/>
      <c r="G218" s="96"/>
      <c r="H218" s="132" t="s">
        <v>645</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69"/>
      <c r="B219" s="269"/>
      <c r="C219" s="196" t="s">
        <v>569</v>
      </c>
      <c r="D219" s="197" t="s">
        <v>66</v>
      </c>
      <c r="E219" s="198" t="s">
        <v>538</v>
      </c>
      <c r="F219" s="81"/>
      <c r="G219" s="96"/>
      <c r="H219" s="132" t="s">
        <v>645</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69"/>
      <c r="B220" s="269"/>
      <c r="C220" s="62" t="s">
        <v>475</v>
      </c>
      <c r="D220" s="62" t="s">
        <v>390</v>
      </c>
      <c r="E220" s="67" t="s">
        <v>458</v>
      </c>
      <c r="F220" s="81"/>
      <c r="G220" s="96"/>
      <c r="H220" s="131" t="s">
        <v>645</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343" thickTop="1" x14ac:dyDescent="0.2">
      <c r="A221" s="271"/>
      <c r="B221" s="271"/>
      <c r="C221" s="57" t="s">
        <v>280</v>
      </c>
      <c r="D221" s="57" t="s">
        <v>65</v>
      </c>
      <c r="E221" s="78" t="s">
        <v>619</v>
      </c>
      <c r="F221" s="79" t="s">
        <v>169</v>
      </c>
      <c r="G221" s="96"/>
      <c r="H221" s="130" t="s">
        <v>645</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t="s">
        <v>790</v>
      </c>
    </row>
    <row r="222" spans="1:19" s="93" customFormat="1" ht="36" x14ac:dyDescent="0.2">
      <c r="A222" s="271"/>
      <c r="B222" s="271"/>
      <c r="C222" s="89" t="s">
        <v>281</v>
      </c>
      <c r="D222" s="57" t="s">
        <v>65</v>
      </c>
      <c r="E222" s="78" t="s">
        <v>373</v>
      </c>
      <c r="F222" s="79" t="s">
        <v>170</v>
      </c>
      <c r="G222" s="96"/>
      <c r="H222" s="130" t="s">
        <v>645</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71"/>
      <c r="B223" s="271"/>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71"/>
      <c r="B224" s="271"/>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71"/>
      <c r="B225" s="271"/>
      <c r="C225" s="57" t="s">
        <v>284</v>
      </c>
      <c r="D225" s="57" t="s">
        <v>65</v>
      </c>
      <c r="E225" s="78" t="s">
        <v>375</v>
      </c>
      <c r="F225" s="79" t="s">
        <v>531</v>
      </c>
      <c r="G225" s="96"/>
      <c r="H225" s="130" t="s">
        <v>645</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71"/>
      <c r="B226" s="271"/>
      <c r="C226" s="57" t="s">
        <v>285</v>
      </c>
      <c r="D226" s="57" t="s">
        <v>65</v>
      </c>
      <c r="E226" s="78" t="s">
        <v>620</v>
      </c>
      <c r="F226" s="79" t="s">
        <v>173</v>
      </c>
      <c r="G226" s="96"/>
      <c r="H226" s="130" t="s">
        <v>645</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71"/>
      <c r="B227" s="271"/>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71"/>
      <c r="B228" s="271"/>
      <c r="C228" s="57" t="s">
        <v>286</v>
      </c>
      <c r="D228" s="57" t="s">
        <v>65</v>
      </c>
      <c r="E228" s="78" t="s">
        <v>376</v>
      </c>
      <c r="F228" s="79" t="s">
        <v>174</v>
      </c>
      <c r="G228" s="96"/>
      <c r="H228" s="130" t="s">
        <v>645</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71"/>
      <c r="B229" s="271"/>
      <c r="C229" s="57" t="s">
        <v>287</v>
      </c>
      <c r="D229" s="57" t="s">
        <v>65</v>
      </c>
      <c r="E229" s="78" t="s">
        <v>377</v>
      </c>
      <c r="F229" s="79" t="s">
        <v>175</v>
      </c>
      <c r="G229" s="96"/>
      <c r="H229" s="132" t="s">
        <v>645</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71"/>
      <c r="B230" s="271"/>
      <c r="C230" s="199" t="s">
        <v>570</v>
      </c>
      <c r="D230" s="200" t="s">
        <v>65</v>
      </c>
      <c r="E230" s="201" t="s">
        <v>537</v>
      </c>
      <c r="F230" s="79"/>
      <c r="G230" s="96"/>
      <c r="H230" s="132" t="s">
        <v>645</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71"/>
      <c r="B231" s="271"/>
      <c r="C231" s="205" t="s">
        <v>579</v>
      </c>
      <c r="D231" s="206" t="s">
        <v>66</v>
      </c>
      <c r="E231" s="207" t="s">
        <v>538</v>
      </c>
      <c r="F231" s="79"/>
      <c r="G231" s="96"/>
      <c r="H231" s="132" t="s">
        <v>645</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91" thickBot="1" x14ac:dyDescent="0.25">
      <c r="A232" s="271"/>
      <c r="B232" s="271"/>
      <c r="C232" s="57" t="s">
        <v>476</v>
      </c>
      <c r="D232" s="57" t="s">
        <v>390</v>
      </c>
      <c r="E232" s="78" t="s">
        <v>458</v>
      </c>
      <c r="F232" s="79"/>
      <c r="G232" s="96"/>
      <c r="H232" s="131" t="s">
        <v>646</v>
      </c>
      <c r="I232" s="7" t="s">
        <v>776</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73" t="s">
        <v>22</v>
      </c>
      <c r="B233" s="273" t="s">
        <v>23</v>
      </c>
      <c r="C233" s="62" t="s">
        <v>288</v>
      </c>
      <c r="D233" s="62" t="s">
        <v>65</v>
      </c>
      <c r="E233" s="67" t="s">
        <v>589</v>
      </c>
      <c r="F233" s="81" t="s">
        <v>599</v>
      </c>
      <c r="G233" s="96"/>
      <c r="H233" s="129" t="s">
        <v>645</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69"/>
      <c r="B234" s="269"/>
      <c r="C234" s="223" t="s">
        <v>587</v>
      </c>
      <c r="D234" s="223" t="s">
        <v>65</v>
      </c>
      <c r="E234" s="224" t="s">
        <v>590</v>
      </c>
      <c r="F234" s="81" t="s">
        <v>591</v>
      </c>
      <c r="G234" s="96"/>
      <c r="H234" s="210" t="s">
        <v>645</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69"/>
      <c r="B235" s="269"/>
      <c r="C235" s="193" t="s">
        <v>586</v>
      </c>
      <c r="D235" s="194" t="s">
        <v>65</v>
      </c>
      <c r="E235" s="195" t="s">
        <v>537</v>
      </c>
      <c r="F235" s="81"/>
      <c r="G235" s="96"/>
      <c r="H235" s="130" t="s">
        <v>645</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69"/>
      <c r="B236" s="269"/>
      <c r="C236" s="196" t="s">
        <v>580</v>
      </c>
      <c r="D236" s="197" t="s">
        <v>66</v>
      </c>
      <c r="E236" s="198" t="s">
        <v>538</v>
      </c>
      <c r="F236" s="81"/>
      <c r="G236" s="96"/>
      <c r="H236" s="130" t="s">
        <v>645</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77"/>
      <c r="B237" s="277"/>
      <c r="C237" s="62" t="s">
        <v>477</v>
      </c>
      <c r="D237" s="62" t="s">
        <v>390</v>
      </c>
      <c r="E237" s="67" t="s">
        <v>458</v>
      </c>
      <c r="F237" s="81"/>
      <c r="G237" s="96"/>
      <c r="H237" s="134" t="s">
        <v>646</v>
      </c>
      <c r="I237" s="135" t="s">
        <v>777</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row>
    <row r="238" spans="1:19" s="93" customFormat="1" ht="37" thickTop="1" x14ac:dyDescent="0.2">
      <c r="A238" s="270" t="s">
        <v>24</v>
      </c>
      <c r="B238" s="270" t="s">
        <v>53</v>
      </c>
      <c r="C238" s="57" t="s">
        <v>289</v>
      </c>
      <c r="D238" s="57" t="s">
        <v>65</v>
      </c>
      <c r="E238" s="78" t="s">
        <v>378</v>
      </c>
      <c r="F238" s="79" t="s">
        <v>532</v>
      </c>
      <c r="G238" s="96"/>
      <c r="H238" s="129" t="s">
        <v>645</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216" x14ac:dyDescent="0.2">
      <c r="A239" s="271"/>
      <c r="B239" s="271"/>
      <c r="C239" s="65" t="s">
        <v>224</v>
      </c>
      <c r="D239" s="65" t="s">
        <v>65</v>
      </c>
      <c r="E239" s="66" t="s">
        <v>317</v>
      </c>
      <c r="F239" s="68" t="s">
        <v>525</v>
      </c>
      <c r="G239" s="101"/>
      <c r="H239" s="104" t="str">
        <f>IF(ISBLANK(H78),"Waiting",H78)</f>
        <v>Yes</v>
      </c>
      <c r="I239" s="3" t="s">
        <v>701</v>
      </c>
      <c r="J239" s="156" t="s">
        <v>24</v>
      </c>
      <c r="K239" s="156">
        <f t="shared" si="30"/>
        <v>1</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71"/>
      <c r="B240" s="271"/>
      <c r="C240" s="57" t="s">
        <v>290</v>
      </c>
      <c r="D240" s="57" t="s">
        <v>65</v>
      </c>
      <c r="E240" s="78" t="s">
        <v>330</v>
      </c>
      <c r="F240" s="79" t="s">
        <v>176</v>
      </c>
      <c r="G240" s="96"/>
      <c r="H240" s="130" t="s">
        <v>645</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71"/>
      <c r="B241" s="271"/>
      <c r="C241" s="57" t="s">
        <v>291</v>
      </c>
      <c r="D241" s="57" t="s">
        <v>65</v>
      </c>
      <c r="E241" s="78" t="s">
        <v>611</v>
      </c>
      <c r="F241" s="79" t="s">
        <v>601</v>
      </c>
      <c r="G241" s="96"/>
      <c r="H241" s="130" t="s">
        <v>645</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71"/>
      <c r="B242" s="271"/>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71"/>
      <c r="B243" s="271"/>
      <c r="C243" s="57" t="s">
        <v>596</v>
      </c>
      <c r="D243" s="57" t="s">
        <v>65</v>
      </c>
      <c r="E243" s="78" t="s">
        <v>600</v>
      </c>
      <c r="F243" s="79" t="s">
        <v>597</v>
      </c>
      <c r="G243" s="101"/>
      <c r="H243" s="130" t="s">
        <v>645</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71"/>
      <c r="B244" s="271"/>
      <c r="C244" s="199" t="s">
        <v>571</v>
      </c>
      <c r="D244" s="200" t="s">
        <v>65</v>
      </c>
      <c r="E244" s="201" t="s">
        <v>537</v>
      </c>
      <c r="F244" s="202"/>
      <c r="G244" s="101"/>
      <c r="H244" s="130" t="s">
        <v>645</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71"/>
      <c r="B245" s="271"/>
      <c r="C245" s="205" t="s">
        <v>581</v>
      </c>
      <c r="D245" s="206" t="s">
        <v>66</v>
      </c>
      <c r="E245" s="207" t="s">
        <v>538</v>
      </c>
      <c r="F245" s="202"/>
      <c r="G245" s="101"/>
      <c r="H245" s="130" t="s">
        <v>645</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72"/>
      <c r="B246" s="272"/>
      <c r="C246" s="57" t="s">
        <v>478</v>
      </c>
      <c r="D246" s="57" t="s">
        <v>390</v>
      </c>
      <c r="E246" s="78" t="s">
        <v>458</v>
      </c>
      <c r="F246" s="79"/>
      <c r="G246" s="101"/>
      <c r="H246" s="130" t="s">
        <v>645</v>
      </c>
      <c r="I246" s="135"/>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73" t="s">
        <v>25</v>
      </c>
      <c r="B247" s="273" t="s">
        <v>54</v>
      </c>
      <c r="C247" s="62" t="s">
        <v>282</v>
      </c>
      <c r="D247" s="62" t="s">
        <v>65</v>
      </c>
      <c r="E247" s="67" t="s">
        <v>329</v>
      </c>
      <c r="F247" s="81" t="s">
        <v>171</v>
      </c>
      <c r="G247" s="96"/>
      <c r="H247" s="129" t="s">
        <v>645</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69"/>
      <c r="B248" s="269"/>
      <c r="C248" s="62" t="s">
        <v>283</v>
      </c>
      <c r="D248" s="62" t="s">
        <v>65</v>
      </c>
      <c r="E248" s="67" t="s">
        <v>374</v>
      </c>
      <c r="F248" s="81" t="s">
        <v>172</v>
      </c>
      <c r="G248" s="96"/>
      <c r="H248" s="130" t="s">
        <v>645</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69"/>
      <c r="B249" s="269"/>
      <c r="C249" s="62" t="s">
        <v>292</v>
      </c>
      <c r="D249" s="62" t="s">
        <v>66</v>
      </c>
      <c r="E249" s="87" t="s">
        <v>379</v>
      </c>
      <c r="F249" s="88" t="s">
        <v>533</v>
      </c>
      <c r="G249" s="96"/>
      <c r="H249" s="132" t="s">
        <v>645</v>
      </c>
      <c r="I249" s="9"/>
      <c r="J249" s="156" t="s">
        <v>25</v>
      </c>
      <c r="K249" s="156">
        <f t="shared" si="30"/>
        <v>0</v>
      </c>
      <c r="L249" s="156">
        <f t="shared" si="27"/>
        <v>0</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69"/>
      <c r="B250" s="269"/>
      <c r="C250" s="193" t="s">
        <v>572</v>
      </c>
      <c r="D250" s="194" t="s">
        <v>65</v>
      </c>
      <c r="E250" s="195" t="s">
        <v>537</v>
      </c>
      <c r="F250" s="88"/>
      <c r="G250" s="96"/>
      <c r="H250" s="132" t="s">
        <v>645</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54" x14ac:dyDescent="0.2">
      <c r="A251" s="269"/>
      <c r="B251" s="269"/>
      <c r="C251" s="196" t="s">
        <v>573</v>
      </c>
      <c r="D251" s="197" t="s">
        <v>66</v>
      </c>
      <c r="E251" s="198" t="s">
        <v>538</v>
      </c>
      <c r="F251" s="88"/>
      <c r="G251" s="96"/>
      <c r="H251" s="132" t="s">
        <v>646</v>
      </c>
      <c r="I251" s="9" t="s">
        <v>730</v>
      </c>
      <c r="J251" s="156" t="s">
        <v>25</v>
      </c>
      <c r="K251" s="156">
        <f t="shared" si="30"/>
        <v>0</v>
      </c>
      <c r="L251" s="156">
        <f t="shared" si="27"/>
        <v>1</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69"/>
      <c r="B252" s="269"/>
      <c r="C252" s="62" t="s">
        <v>479</v>
      </c>
      <c r="D252" s="62" t="s">
        <v>390</v>
      </c>
      <c r="E252" s="87" t="s">
        <v>458</v>
      </c>
      <c r="F252" s="88"/>
      <c r="G252" s="96"/>
      <c r="H252" s="131" t="s">
        <v>645</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CYzeGWfc+H7NstuYhW1ZO9mvKjWs85VQALURsnaRAXeew1ZJZmPfyOJ0kQxmdECvQr6dsMrQfOdpt2Ul05aOzg==" saltValue="hTARa8lX8fqSJuq2uyMopw=="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185:H220 H95:H119" xr:uid="{00000000-0002-0000-0100-000000000000}">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252"/>
  <sheetViews>
    <sheetView topLeftCell="A16" zoomScale="80" zoomScaleNormal="80" workbookViewId="0">
      <selection activeCell="D33" sqref="D33"/>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19" ht="61" customHeight="1" x14ac:dyDescent="0.2">
      <c r="A1" s="44" t="s">
        <v>384</v>
      </c>
      <c r="B1" s="45" t="str">
        <f>IF(Introduction!B1&lt;&gt;"",Introduction!B1,"")</f>
        <v>Distribution of gas and electricity</v>
      </c>
      <c r="C1" s="117"/>
      <c r="D1" s="117"/>
      <c r="E1" s="117"/>
      <c r="F1" s="117"/>
      <c r="G1" s="118"/>
      <c r="H1" s="118"/>
      <c r="I1" s="117"/>
    </row>
    <row r="2" spans="1:19" x14ac:dyDescent="0.2">
      <c r="A2" s="118"/>
      <c r="B2" s="117"/>
      <c r="C2" s="117"/>
      <c r="D2" s="117"/>
      <c r="E2" s="117"/>
      <c r="F2" s="117"/>
      <c r="G2" s="118"/>
      <c r="H2" s="118"/>
      <c r="I2" s="117"/>
    </row>
    <row r="3" spans="1:19" ht="33" customHeight="1" x14ac:dyDescent="0.2">
      <c r="A3" s="265" t="s">
        <v>397</v>
      </c>
      <c r="B3" s="265"/>
      <c r="C3" s="265"/>
      <c r="D3" s="265"/>
      <c r="E3" s="265"/>
      <c r="F3" s="265"/>
      <c r="G3" s="265"/>
      <c r="H3" s="265"/>
      <c r="I3" s="265"/>
    </row>
    <row r="4" spans="1:19" ht="65" customHeight="1" x14ac:dyDescent="0.2">
      <c r="A4" s="119" t="s">
        <v>448</v>
      </c>
      <c r="B4" s="119" t="s">
        <v>398</v>
      </c>
      <c r="C4" s="119" t="s">
        <v>399</v>
      </c>
      <c r="D4" s="119" t="s">
        <v>455</v>
      </c>
      <c r="E4" s="119" t="s">
        <v>449</v>
      </c>
      <c r="F4" s="119" t="s">
        <v>400</v>
      </c>
      <c r="G4" s="119" t="s">
        <v>401</v>
      </c>
      <c r="H4" s="119" t="s">
        <v>515</v>
      </c>
      <c r="I4" s="119" t="s">
        <v>516</v>
      </c>
    </row>
    <row r="5" spans="1:19" s="116" customFormat="1" ht="51" x14ac:dyDescent="0.2">
      <c r="A5" s="31" t="s">
        <v>402</v>
      </c>
      <c r="B5" s="120" t="s">
        <v>647</v>
      </c>
      <c r="C5" s="120" t="s">
        <v>648</v>
      </c>
      <c r="D5" s="120" t="s">
        <v>649</v>
      </c>
      <c r="E5" s="120"/>
      <c r="F5" s="120" t="s">
        <v>650</v>
      </c>
      <c r="G5" s="121">
        <v>2012</v>
      </c>
      <c r="H5" s="123">
        <v>44209</v>
      </c>
      <c r="I5" s="122" t="s">
        <v>651</v>
      </c>
    </row>
    <row r="6" spans="1:19" s="116" customFormat="1" ht="51" x14ac:dyDescent="0.2">
      <c r="A6" s="33" t="s">
        <v>403</v>
      </c>
      <c r="B6" s="120" t="s">
        <v>647</v>
      </c>
      <c r="C6" s="120" t="s">
        <v>653</v>
      </c>
      <c r="D6" s="120" t="s">
        <v>654</v>
      </c>
      <c r="E6" s="120"/>
      <c r="F6" s="120" t="s">
        <v>655</v>
      </c>
      <c r="G6" s="121">
        <v>2007</v>
      </c>
      <c r="H6" s="123">
        <v>44209</v>
      </c>
      <c r="I6" s="122" t="s">
        <v>652</v>
      </c>
    </row>
    <row r="7" spans="1:19" s="116" customFormat="1" ht="51" x14ac:dyDescent="0.2">
      <c r="A7" s="31" t="s">
        <v>404</v>
      </c>
      <c r="B7" s="120" t="s">
        <v>647</v>
      </c>
      <c r="C7" s="120" t="s">
        <v>656</v>
      </c>
      <c r="D7" s="120" t="s">
        <v>659</v>
      </c>
      <c r="E7" s="120"/>
      <c r="F7" s="120" t="s">
        <v>658</v>
      </c>
      <c r="G7" s="121">
        <v>2015</v>
      </c>
      <c r="H7" s="123">
        <v>44210</v>
      </c>
      <c r="I7" s="122" t="s">
        <v>657</v>
      </c>
    </row>
    <row r="8" spans="1:19" s="116" customFormat="1" ht="34" x14ac:dyDescent="0.2">
      <c r="A8" s="33" t="s">
        <v>405</v>
      </c>
      <c r="B8" s="120" t="s">
        <v>662</v>
      </c>
      <c r="C8" s="120" t="s">
        <v>664</v>
      </c>
      <c r="D8" s="120" t="s">
        <v>661</v>
      </c>
      <c r="E8" s="120" t="s">
        <v>663</v>
      </c>
      <c r="F8" s="120" t="s">
        <v>665</v>
      </c>
      <c r="G8" s="121">
        <v>2000</v>
      </c>
      <c r="H8" s="123">
        <v>44210</v>
      </c>
      <c r="I8" s="122" t="s">
        <v>660</v>
      </c>
    </row>
    <row r="9" spans="1:19" s="116" customFormat="1" ht="51" x14ac:dyDescent="0.2">
      <c r="A9" s="31" t="s">
        <v>406</v>
      </c>
      <c r="B9" s="120" t="s">
        <v>669</v>
      </c>
      <c r="C9" s="120" t="s">
        <v>668</v>
      </c>
      <c r="D9" s="120"/>
      <c r="E9" s="120"/>
      <c r="F9" s="120" t="s">
        <v>667</v>
      </c>
      <c r="G9" s="121">
        <v>2012</v>
      </c>
      <c r="H9" s="123">
        <v>44210</v>
      </c>
      <c r="I9" s="122" t="s">
        <v>666</v>
      </c>
    </row>
    <row r="10" spans="1:19" s="116" customFormat="1" ht="34" x14ac:dyDescent="0.2">
      <c r="A10" s="33" t="s">
        <v>407</v>
      </c>
      <c r="B10" s="120" t="s">
        <v>670</v>
      </c>
      <c r="C10" s="120" t="s">
        <v>674</v>
      </c>
      <c r="D10" s="120" t="s">
        <v>673</v>
      </c>
      <c r="E10" s="120"/>
      <c r="F10" s="120" t="s">
        <v>672</v>
      </c>
      <c r="G10" s="121"/>
      <c r="H10" s="123">
        <v>44210</v>
      </c>
      <c r="I10" s="122" t="s">
        <v>671</v>
      </c>
    </row>
    <row r="11" spans="1:19" s="116" customFormat="1" ht="17" x14ac:dyDescent="0.2">
      <c r="A11" s="31" t="s">
        <v>408</v>
      </c>
      <c r="B11" s="120" t="s">
        <v>670</v>
      </c>
      <c r="C11" s="120" t="s">
        <v>676</v>
      </c>
      <c r="D11" s="120" t="s">
        <v>677</v>
      </c>
      <c r="E11" s="120"/>
      <c r="F11" s="120"/>
      <c r="G11" s="121"/>
      <c r="H11" s="123">
        <v>44216</v>
      </c>
      <c r="I11" s="122" t="s">
        <v>675</v>
      </c>
    </row>
    <row r="12" spans="1:19" s="116" customFormat="1" ht="17" x14ac:dyDescent="0.2">
      <c r="A12" s="33" t="s">
        <v>409</v>
      </c>
      <c r="B12" s="120" t="s">
        <v>670</v>
      </c>
      <c r="C12" s="120" t="s">
        <v>678</v>
      </c>
      <c r="D12" s="120" t="s">
        <v>679</v>
      </c>
      <c r="E12" s="120"/>
      <c r="F12" s="120"/>
      <c r="G12" s="121">
        <v>2020</v>
      </c>
      <c r="H12" s="123">
        <v>44221</v>
      </c>
      <c r="I12" s="122" t="s">
        <v>680</v>
      </c>
    </row>
    <row r="13" spans="1:19" s="116" customFormat="1" ht="272" x14ac:dyDescent="0.2">
      <c r="A13" s="31" t="s">
        <v>410</v>
      </c>
      <c r="B13" s="120" t="s">
        <v>670</v>
      </c>
      <c r="C13" s="120" t="s">
        <v>684</v>
      </c>
      <c r="D13" s="120" t="s">
        <v>683</v>
      </c>
      <c r="E13" s="120"/>
      <c r="F13" s="120" t="s">
        <v>682</v>
      </c>
      <c r="G13" s="121">
        <v>2020</v>
      </c>
      <c r="H13" s="123">
        <v>44221</v>
      </c>
      <c r="I13" s="122" t="s">
        <v>681</v>
      </c>
      <c r="S13" s="116" t="s">
        <v>731</v>
      </c>
    </row>
    <row r="14" spans="1:19" s="116" customFormat="1" ht="17" x14ac:dyDescent="0.2">
      <c r="A14" s="33" t="s">
        <v>411</v>
      </c>
      <c r="B14" s="120" t="s">
        <v>670</v>
      </c>
      <c r="C14" s="120" t="s">
        <v>688</v>
      </c>
      <c r="D14" s="120" t="s">
        <v>687</v>
      </c>
      <c r="E14" s="120"/>
      <c r="F14" s="120" t="s">
        <v>686</v>
      </c>
      <c r="G14" s="121">
        <v>2013</v>
      </c>
      <c r="H14" s="123">
        <v>44222</v>
      </c>
      <c r="I14" s="122" t="s">
        <v>685</v>
      </c>
    </row>
    <row r="15" spans="1:19" s="116" customFormat="1" ht="34" x14ac:dyDescent="0.2">
      <c r="A15" s="31" t="s">
        <v>412</v>
      </c>
      <c r="B15" s="120" t="s">
        <v>670</v>
      </c>
      <c r="C15" s="120" t="s">
        <v>689</v>
      </c>
      <c r="D15" s="120" t="s">
        <v>690</v>
      </c>
      <c r="E15" s="120"/>
      <c r="F15" s="120" t="s">
        <v>691</v>
      </c>
      <c r="G15" s="121">
        <v>2019</v>
      </c>
      <c r="H15" s="123">
        <v>44222</v>
      </c>
      <c r="I15" s="122" t="s">
        <v>692</v>
      </c>
    </row>
    <row r="16" spans="1:19" s="116" customFormat="1" ht="34" x14ac:dyDescent="0.2">
      <c r="A16" s="33" t="s">
        <v>413</v>
      </c>
      <c r="B16" s="120" t="s">
        <v>670</v>
      </c>
      <c r="C16" s="120" t="s">
        <v>695</v>
      </c>
      <c r="D16" s="120" t="s">
        <v>696</v>
      </c>
      <c r="E16" s="120"/>
      <c r="F16" s="120" t="s">
        <v>694</v>
      </c>
      <c r="G16" s="121">
        <v>2019</v>
      </c>
      <c r="H16" s="123">
        <v>44222</v>
      </c>
      <c r="I16" s="122" t="s">
        <v>693</v>
      </c>
    </row>
    <row r="17" spans="1:9" s="116" customFormat="1" ht="51" x14ac:dyDescent="0.2">
      <c r="A17" s="31" t="s">
        <v>414</v>
      </c>
      <c r="B17" s="120" t="s">
        <v>670</v>
      </c>
      <c r="C17" s="120" t="s">
        <v>698</v>
      </c>
      <c r="D17" s="120" t="s">
        <v>699</v>
      </c>
      <c r="E17" s="120"/>
      <c r="F17" s="120" t="s">
        <v>700</v>
      </c>
      <c r="G17" s="121"/>
      <c r="H17" s="123">
        <v>44222</v>
      </c>
      <c r="I17" s="122" t="s">
        <v>697</v>
      </c>
    </row>
    <row r="18" spans="1:9" s="116" customFormat="1" ht="51" x14ac:dyDescent="0.2">
      <c r="A18" s="33" t="s">
        <v>415</v>
      </c>
      <c r="B18" s="120" t="s">
        <v>647</v>
      </c>
      <c r="C18" s="120" t="s">
        <v>702</v>
      </c>
      <c r="D18" s="120" t="s">
        <v>705</v>
      </c>
      <c r="E18" s="120"/>
      <c r="F18" s="120" t="s">
        <v>703</v>
      </c>
      <c r="G18" s="121">
        <v>2013</v>
      </c>
      <c r="H18" s="123">
        <v>44224</v>
      </c>
      <c r="I18" s="122" t="s">
        <v>704</v>
      </c>
    </row>
    <row r="19" spans="1:9" s="116" customFormat="1" ht="34" x14ac:dyDescent="0.2">
      <c r="A19" s="31" t="s">
        <v>416</v>
      </c>
      <c r="B19" s="120" t="s">
        <v>670</v>
      </c>
      <c r="C19" s="120" t="s">
        <v>708</v>
      </c>
      <c r="D19" s="120" t="s">
        <v>709</v>
      </c>
      <c r="E19" s="120"/>
      <c r="F19" s="120" t="s">
        <v>707</v>
      </c>
      <c r="G19" s="121"/>
      <c r="H19" s="123">
        <v>44224</v>
      </c>
      <c r="I19" s="122" t="s">
        <v>706</v>
      </c>
    </row>
    <row r="20" spans="1:9" s="116" customFormat="1" ht="51" x14ac:dyDescent="0.2">
      <c r="A20" s="33" t="s">
        <v>417</v>
      </c>
      <c r="B20" s="120" t="s">
        <v>647</v>
      </c>
      <c r="C20" s="120" t="s">
        <v>711</v>
      </c>
      <c r="D20" s="120" t="s">
        <v>712</v>
      </c>
      <c r="E20" s="120"/>
      <c r="F20" s="120" t="s">
        <v>713</v>
      </c>
      <c r="G20" s="121">
        <v>2010</v>
      </c>
      <c r="H20" s="123">
        <v>44224</v>
      </c>
      <c r="I20" s="122" t="s">
        <v>710</v>
      </c>
    </row>
    <row r="21" spans="1:9" s="116" customFormat="1" ht="51" x14ac:dyDescent="0.2">
      <c r="A21" s="31" t="s">
        <v>418</v>
      </c>
      <c r="B21" s="120" t="s">
        <v>670</v>
      </c>
      <c r="C21" s="120" t="s">
        <v>714</v>
      </c>
      <c r="D21" s="120" t="s">
        <v>715</v>
      </c>
      <c r="E21" s="120"/>
      <c r="F21" s="120" t="s">
        <v>716</v>
      </c>
      <c r="G21" s="121">
        <v>2018</v>
      </c>
      <c r="H21" s="123">
        <v>44224</v>
      </c>
      <c r="I21" s="122" t="s">
        <v>717</v>
      </c>
    </row>
    <row r="22" spans="1:9" s="116" customFormat="1" ht="34" x14ac:dyDescent="0.2">
      <c r="A22" s="33" t="s">
        <v>419</v>
      </c>
      <c r="B22" s="120" t="s">
        <v>670</v>
      </c>
      <c r="C22" s="120" t="s">
        <v>721</v>
      </c>
      <c r="D22" s="120" t="s">
        <v>722</v>
      </c>
      <c r="E22" s="120"/>
      <c r="F22" s="120" t="s">
        <v>720</v>
      </c>
      <c r="G22" s="121"/>
      <c r="H22" s="123">
        <v>44224</v>
      </c>
      <c r="I22" s="122" t="s">
        <v>719</v>
      </c>
    </row>
    <row r="23" spans="1:9" s="116" customFormat="1" ht="34" x14ac:dyDescent="0.2">
      <c r="A23" s="31" t="s">
        <v>420</v>
      </c>
      <c r="B23" s="120" t="s">
        <v>670</v>
      </c>
      <c r="C23" s="120" t="s">
        <v>743</v>
      </c>
      <c r="D23" s="120" t="s">
        <v>742</v>
      </c>
      <c r="E23" s="120"/>
      <c r="F23" s="120" t="s">
        <v>741</v>
      </c>
      <c r="G23" s="121">
        <v>2019</v>
      </c>
      <c r="H23" s="123">
        <v>44230</v>
      </c>
      <c r="I23" s="122" t="s">
        <v>740</v>
      </c>
    </row>
    <row r="24" spans="1:9" s="116" customFormat="1" ht="17" x14ac:dyDescent="0.2">
      <c r="A24" s="33" t="s">
        <v>421</v>
      </c>
      <c r="B24" s="120" t="s">
        <v>670</v>
      </c>
      <c r="C24" s="120" t="s">
        <v>747</v>
      </c>
      <c r="D24" s="120" t="s">
        <v>746</v>
      </c>
      <c r="E24" s="120"/>
      <c r="F24" s="120" t="s">
        <v>745</v>
      </c>
      <c r="G24" s="121">
        <v>2020</v>
      </c>
      <c r="H24" s="123">
        <v>44230</v>
      </c>
      <c r="I24" s="122" t="s">
        <v>744</v>
      </c>
    </row>
    <row r="25" spans="1:9" s="116" customFormat="1" ht="17" x14ac:dyDescent="0.2">
      <c r="A25" s="31" t="s">
        <v>422</v>
      </c>
      <c r="B25" s="120" t="s">
        <v>670</v>
      </c>
      <c r="C25" s="120" t="s">
        <v>750</v>
      </c>
      <c r="D25" s="120" t="s">
        <v>751</v>
      </c>
      <c r="E25" s="120"/>
      <c r="F25" s="120"/>
      <c r="G25" s="121">
        <v>2019</v>
      </c>
      <c r="H25" s="123">
        <v>44238</v>
      </c>
      <c r="I25" s="122" t="s">
        <v>749</v>
      </c>
    </row>
    <row r="26" spans="1:9" s="116" customFormat="1" ht="34" x14ac:dyDescent="0.2">
      <c r="A26" s="33" t="s">
        <v>423</v>
      </c>
      <c r="B26" s="120" t="s">
        <v>662</v>
      </c>
      <c r="C26" s="120" t="s">
        <v>753</v>
      </c>
      <c r="D26" s="120" t="s">
        <v>755</v>
      </c>
      <c r="E26" s="120" t="s">
        <v>756</v>
      </c>
      <c r="F26" s="120" t="s">
        <v>754</v>
      </c>
      <c r="G26" s="121">
        <v>2010</v>
      </c>
      <c r="H26" s="123">
        <v>44238</v>
      </c>
      <c r="I26" s="122" t="s">
        <v>752</v>
      </c>
    </row>
    <row r="27" spans="1:9" s="116" customFormat="1" ht="17" x14ac:dyDescent="0.2">
      <c r="A27" s="31" t="s">
        <v>424</v>
      </c>
      <c r="B27" s="120" t="s">
        <v>670</v>
      </c>
      <c r="C27" s="120" t="s">
        <v>760</v>
      </c>
      <c r="D27" s="120" t="s">
        <v>759</v>
      </c>
      <c r="E27" s="120"/>
      <c r="F27" s="120"/>
      <c r="G27" s="121"/>
      <c r="H27" s="123">
        <v>44238</v>
      </c>
      <c r="I27" s="122" t="s">
        <v>758</v>
      </c>
    </row>
    <row r="28" spans="1:9" s="116" customFormat="1" ht="17" x14ac:dyDescent="0.2">
      <c r="A28" s="33" t="s">
        <v>425</v>
      </c>
      <c r="B28" s="120" t="s">
        <v>670</v>
      </c>
      <c r="C28" s="120" t="s">
        <v>767</v>
      </c>
      <c r="D28" s="120" t="s">
        <v>768</v>
      </c>
      <c r="E28" s="120"/>
      <c r="F28" s="120"/>
      <c r="G28" s="121"/>
      <c r="H28" s="123">
        <v>44238</v>
      </c>
      <c r="I28" s="122" t="s">
        <v>766</v>
      </c>
    </row>
    <row r="29" spans="1:9" s="116" customFormat="1" ht="68" x14ac:dyDescent="0.2">
      <c r="A29" s="31" t="s">
        <v>426</v>
      </c>
      <c r="B29" s="120" t="s">
        <v>647</v>
      </c>
      <c r="C29" s="247" t="s">
        <v>773</v>
      </c>
      <c r="D29" s="247"/>
      <c r="E29" s="247"/>
      <c r="F29" s="247" t="s">
        <v>774</v>
      </c>
      <c r="G29" s="248">
        <v>2009</v>
      </c>
      <c r="H29" s="249">
        <v>44210</v>
      </c>
      <c r="I29" s="250" t="s">
        <v>775</v>
      </c>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0"/>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0"/>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19" x14ac:dyDescent="0.2">
      <c r="A49" s="180" t="s">
        <v>499</v>
      </c>
      <c r="B49" s="120"/>
      <c r="C49" s="122"/>
      <c r="D49" s="122"/>
      <c r="E49" s="122"/>
      <c r="F49" s="122"/>
      <c r="G49" s="122"/>
      <c r="H49" s="122"/>
      <c r="I49" s="122"/>
    </row>
    <row r="50" spans="1:19" x14ac:dyDescent="0.2">
      <c r="A50" s="179" t="s">
        <v>500</v>
      </c>
      <c r="B50" s="120"/>
      <c r="C50" s="122"/>
      <c r="D50" s="122"/>
      <c r="E50" s="122"/>
      <c r="F50" s="122"/>
      <c r="G50" s="122"/>
      <c r="H50" s="122"/>
      <c r="I50" s="122"/>
    </row>
    <row r="51" spans="1:19" x14ac:dyDescent="0.2">
      <c r="A51" s="180" t="s">
        <v>501</v>
      </c>
      <c r="B51" s="120"/>
      <c r="C51" s="122"/>
      <c r="D51" s="122"/>
      <c r="E51" s="122"/>
      <c r="F51" s="122"/>
      <c r="G51" s="122"/>
      <c r="H51" s="122"/>
      <c r="I51" s="122"/>
    </row>
    <row r="52" spans="1:19" x14ac:dyDescent="0.2">
      <c r="A52" s="179" t="s">
        <v>502</v>
      </c>
      <c r="B52" s="120"/>
      <c r="C52" s="122"/>
      <c r="D52" s="122"/>
      <c r="E52" s="122"/>
      <c r="F52" s="122"/>
      <c r="G52" s="122"/>
      <c r="H52" s="122"/>
      <c r="I52" s="122"/>
    </row>
    <row r="53" spans="1:19" x14ac:dyDescent="0.2">
      <c r="A53" s="180" t="s">
        <v>503</v>
      </c>
      <c r="B53" s="120"/>
      <c r="C53" s="122"/>
      <c r="D53" s="122"/>
      <c r="E53" s="122"/>
      <c r="F53" s="122"/>
      <c r="G53" s="122"/>
      <c r="H53" s="122"/>
      <c r="I53" s="122"/>
    </row>
    <row r="54" spans="1:19" x14ac:dyDescent="0.2">
      <c r="A54" s="179" t="s">
        <v>504</v>
      </c>
      <c r="B54" s="120"/>
      <c r="C54" s="122"/>
      <c r="D54" s="122"/>
      <c r="E54" s="122"/>
      <c r="F54" s="122"/>
      <c r="G54" s="122"/>
      <c r="H54" s="122"/>
      <c r="I54" s="122"/>
    </row>
    <row r="55" spans="1:19" x14ac:dyDescent="0.2">
      <c r="A55" s="180" t="s">
        <v>505</v>
      </c>
      <c r="B55" s="120"/>
      <c r="C55" s="122"/>
      <c r="D55" s="122"/>
      <c r="E55" s="122"/>
      <c r="F55" s="122"/>
      <c r="G55" s="122"/>
      <c r="H55" s="122"/>
      <c r="I55" s="122"/>
      <c r="S55" s="115" t="s">
        <v>733</v>
      </c>
    </row>
    <row r="56" spans="1:19" x14ac:dyDescent="0.2">
      <c r="A56" s="179" t="s">
        <v>506</v>
      </c>
      <c r="B56" s="120"/>
      <c r="C56" s="122"/>
      <c r="D56" s="122"/>
      <c r="E56" s="122"/>
      <c r="F56" s="122"/>
      <c r="G56" s="122"/>
      <c r="H56" s="122"/>
      <c r="I56" s="122"/>
    </row>
    <row r="57" spans="1:19" x14ac:dyDescent="0.2">
      <c r="A57" s="180" t="s">
        <v>507</v>
      </c>
      <c r="B57" s="120"/>
      <c r="C57" s="122"/>
      <c r="D57" s="122"/>
      <c r="E57" s="122"/>
      <c r="F57" s="122"/>
      <c r="G57" s="122"/>
      <c r="H57" s="122"/>
      <c r="I57" s="122"/>
    </row>
    <row r="58" spans="1:19" x14ac:dyDescent="0.2">
      <c r="A58" s="179" t="s">
        <v>508</v>
      </c>
      <c r="B58" s="120"/>
      <c r="C58" s="122"/>
      <c r="D58" s="122"/>
      <c r="E58" s="122"/>
      <c r="F58" s="122"/>
      <c r="G58" s="122"/>
      <c r="H58" s="122"/>
      <c r="I58" s="122"/>
    </row>
    <row r="59" spans="1:19" x14ac:dyDescent="0.2">
      <c r="A59" s="180" t="s">
        <v>509</v>
      </c>
      <c r="B59" s="120"/>
      <c r="C59" s="122"/>
      <c r="D59" s="122"/>
      <c r="E59" s="122"/>
      <c r="F59" s="122"/>
      <c r="G59" s="122"/>
      <c r="H59" s="122"/>
      <c r="I59" s="122"/>
    </row>
    <row r="60" spans="1:19" x14ac:dyDescent="0.2">
      <c r="A60" s="179" t="s">
        <v>510</v>
      </c>
      <c r="B60" s="120"/>
      <c r="C60" s="122"/>
      <c r="D60" s="122"/>
      <c r="E60" s="122"/>
      <c r="F60" s="122"/>
      <c r="G60" s="122"/>
      <c r="H60" s="122"/>
      <c r="I60" s="122"/>
    </row>
    <row r="61" spans="1:19" x14ac:dyDescent="0.2">
      <c r="A61" s="180" t="s">
        <v>511</v>
      </c>
      <c r="B61" s="120"/>
      <c r="C61" s="122"/>
      <c r="D61" s="122"/>
      <c r="E61" s="122"/>
      <c r="F61" s="122"/>
      <c r="G61" s="122"/>
      <c r="H61" s="122"/>
      <c r="I61" s="122"/>
    </row>
    <row r="62" spans="1:19" x14ac:dyDescent="0.2">
      <c r="A62" s="179" t="s">
        <v>512</v>
      </c>
      <c r="B62" s="120"/>
      <c r="C62" s="122"/>
      <c r="D62" s="122"/>
      <c r="E62" s="122"/>
      <c r="F62" s="122"/>
      <c r="G62" s="122"/>
      <c r="H62" s="122"/>
      <c r="I62" s="122"/>
    </row>
    <row r="63" spans="1:19" x14ac:dyDescent="0.2">
      <c r="A63" s="180" t="s">
        <v>513</v>
      </c>
      <c r="B63" s="120"/>
      <c r="C63" s="122"/>
      <c r="D63" s="122"/>
      <c r="E63" s="122"/>
      <c r="F63" s="122"/>
      <c r="G63" s="122"/>
      <c r="H63" s="122"/>
      <c r="I63" s="122" t="s">
        <v>732</v>
      </c>
    </row>
    <row r="64" spans="1:19" x14ac:dyDescent="0.2">
      <c r="A64" s="179" t="s">
        <v>514</v>
      </c>
      <c r="B64" s="120"/>
      <c r="C64" s="122"/>
      <c r="D64" s="122"/>
      <c r="E64" s="122"/>
      <c r="F64" s="122"/>
      <c r="G64" s="122"/>
      <c r="H64" s="122"/>
      <c r="I64" s="122"/>
    </row>
    <row r="65" spans="9:19" ht="221" x14ac:dyDescent="0.2">
      <c r="I65" s="116" t="s">
        <v>734</v>
      </c>
      <c r="S65" s="115" t="s">
        <v>735</v>
      </c>
    </row>
    <row r="78" spans="9:19" ht="136" x14ac:dyDescent="0.2">
      <c r="I78" s="116" t="s">
        <v>701</v>
      </c>
    </row>
    <row r="90" spans="9:9" x14ac:dyDescent="0.2">
      <c r="I90" s="115" t="s">
        <v>718</v>
      </c>
    </row>
    <row r="100" spans="9:9" ht="170" x14ac:dyDescent="0.2">
      <c r="I100" s="116" t="s">
        <v>736</v>
      </c>
    </row>
    <row r="180" spans="9:9" x14ac:dyDescent="0.2">
      <c r="I180" s="115" t="s">
        <v>723</v>
      </c>
    </row>
    <row r="192" spans="9:9" x14ac:dyDescent="0.2">
      <c r="I192" s="115" t="s">
        <v>723</v>
      </c>
    </row>
    <row r="196" spans="9:9" x14ac:dyDescent="0.2">
      <c r="I196" s="115" t="s">
        <v>724</v>
      </c>
    </row>
    <row r="203" spans="9:9" x14ac:dyDescent="0.2">
      <c r="I203" s="115" t="s">
        <v>725</v>
      </c>
    </row>
    <row r="212" spans="9:19" x14ac:dyDescent="0.2">
      <c r="I212" s="115" t="s">
        <v>726</v>
      </c>
      <c r="S212" s="115" t="s">
        <v>728</v>
      </c>
    </row>
    <row r="216" spans="9:19" x14ac:dyDescent="0.2">
      <c r="I216" s="115" t="s">
        <v>727</v>
      </c>
      <c r="S216" s="115" t="s">
        <v>728</v>
      </c>
    </row>
    <row r="238" spans="9:9" x14ac:dyDescent="0.2">
      <c r="I238" s="115" t="s">
        <v>729</v>
      </c>
    </row>
    <row r="252" spans="9:9" x14ac:dyDescent="0.2">
      <c r="I252" s="115" t="s">
        <v>730</v>
      </c>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12" activePane="bottomRight" state="frozenSplit"/>
      <selection activeCell="I2" sqref="I1:O1048576"/>
      <selection pane="topRight" activeCell="I2" sqref="I1:O1048576"/>
      <selection pane="bottomLeft" activeCell="I2" sqref="I1:O1048576"/>
      <selection pane="bottomRight" activeCell="L18" sqref="L18"/>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Distribution of gas and electricity</v>
      </c>
    </row>
    <row r="3" spans="1:10" s="146" customFormat="1" ht="31" customHeight="1" x14ac:dyDescent="0.2">
      <c r="A3" s="284" t="s">
        <v>87</v>
      </c>
      <c r="B3" s="285"/>
      <c r="C3" s="285"/>
      <c r="D3" s="285"/>
      <c r="E3" s="285"/>
      <c r="F3" s="285"/>
      <c r="G3" s="285"/>
      <c r="H3" s="285"/>
      <c r="I3" s="285"/>
      <c r="J3" s="285"/>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2</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0</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3</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 customHeight="1" x14ac:dyDescent="0.2">
      <c r="A10" s="57" t="s">
        <v>6</v>
      </c>
      <c r="B10" s="153" t="s">
        <v>7</v>
      </c>
      <c r="C10" s="232">
        <f>SUMIF('Goal Risk Assessment'!$J$5:$J$252,$A10,'Goal Risk Assessment'!K$5:K$252)</f>
        <v>3</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32">
        <f>SUMIF('Goal Risk Assessment'!$J$5:$J$252,$A12,'Goal Risk Assessment'!K$5:K$252)</f>
        <v>2</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High</v>
      </c>
    </row>
    <row r="13" spans="1:10" ht="22" customHeight="1" x14ac:dyDescent="0.2">
      <c r="A13" s="62" t="s">
        <v>10</v>
      </c>
      <c r="B13" s="151" t="s">
        <v>75</v>
      </c>
      <c r="C13" s="152">
        <f>SUMIF('Goal Risk Assessment'!$J$5:$J$252,$A13,'Goal Risk Assessment'!K$5:K$252)</f>
        <v>2</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2">
        <f>SUMIF('Goal Risk Assessment'!$J$5:$J$252,$A14,'Goal Risk Assessment'!K$5:K$252)</f>
        <v>2</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 customHeight="1" x14ac:dyDescent="0.2">
      <c r="A16" s="57" t="s">
        <v>13</v>
      </c>
      <c r="B16" s="153" t="s">
        <v>73</v>
      </c>
      <c r="C16" s="232">
        <f>SUMIF('Goal Risk Assessment'!$J$5:$J$252,$A16,'Goal Risk Assessment'!K$5:K$252)</f>
        <v>0</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2">
        <f>SUMIF('Goal Risk Assessment'!$J$5:$J$252,$A18,'Goal Risk Assessment'!K$5:K$252)</f>
        <v>1</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Low</v>
      </c>
    </row>
    <row r="20" spans="1:10" ht="22" customHeight="1" x14ac:dyDescent="0.2">
      <c r="A20" s="57" t="s">
        <v>17</v>
      </c>
      <c r="B20" s="153" t="s">
        <v>81</v>
      </c>
      <c r="C20" s="232">
        <f>SUMIF('Goal Risk Assessment'!$J$5:$J$252,$A20,'Goal Risk Assessment'!K$5:K$252)</f>
        <v>0</v>
      </c>
      <c r="D20" s="232">
        <f>SUMIF('Goal Risk Assessment'!$J$5:$J$252,$A20,'Goal Risk Assessment'!L$5:L$252)</f>
        <v>1</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Low</v>
      </c>
    </row>
    <row r="21" spans="1:10" ht="22" customHeight="1" x14ac:dyDescent="0.2">
      <c r="A21" s="62"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1</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2021-02-26T18:17:37Z</dcterms:modified>
</cp:coreProperties>
</file>